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ad\OneDrive\Documents\GitHub\Excel-EDA-Projects\"/>
    </mc:Choice>
  </mc:AlternateContent>
  <xr:revisionPtr revIDLastSave="0" documentId="13_ncr:1_{E25D6E25-925F-462B-B019-74AD5AC1AE66}" xr6:coauthVersionLast="47" xr6:coauthVersionMax="47" xr10:uidLastSave="{00000000-0000-0000-0000-000000000000}"/>
  <bookViews>
    <workbookView xWindow="-120" yWindow="-120" windowWidth="20730" windowHeight="11310" xr2:uid="{7900BF72-A1C0-4EB9-92BF-A4D11D92A9B2}"/>
  </bookViews>
  <sheets>
    <sheet name="Project 1" sheetId="1" r:id="rId1"/>
    <sheet name="Dashboards" sheetId="2" r:id="rId2"/>
  </sheets>
  <definedNames>
    <definedName name="_xlchart.v1.0" hidden="1">Dashboards!$BU$11:$CF$11</definedName>
    <definedName name="_xlchart.v1.1" hidden="1">Dashboards!$BU$12:$CF$12</definedName>
    <definedName name="_xlchart.v1.107" hidden="1">Dashboards!$L$11:$W$11</definedName>
    <definedName name="_xlchart.v1.108" hidden="1">Dashboards!$L$12:$W$12</definedName>
    <definedName name="_xlchart.v1.2" hidden="1">Dashboards!$BU$13:$CF$13</definedName>
    <definedName name="_xlchart.v5.10" hidden="1">Dashboards!$AT$11:$AT$13</definedName>
    <definedName name="_xlchart.v5.100" hidden="1">Dashboards!$BM$11:$BM$13</definedName>
    <definedName name="_xlchart.v5.101" hidden="1">Dashboards!$BN$10</definedName>
    <definedName name="_xlchart.v5.102" hidden="1">Dashboards!$BN$11:$BN$13</definedName>
    <definedName name="_xlchart.v5.103" hidden="1">Dashboards!$BO$10</definedName>
    <definedName name="_xlchart.v5.104" hidden="1">Dashboards!$BO$11:$BO$13</definedName>
    <definedName name="_xlchart.v5.105" hidden="1">Dashboards!$BP$10</definedName>
    <definedName name="_xlchart.v5.106" hidden="1">Dashboards!$BP$11:$BP$13</definedName>
    <definedName name="_xlchart.v5.109" hidden="1">Dashboards!$AQ$10</definedName>
    <definedName name="_xlchart.v5.11" hidden="1">Dashboards!$AU$10</definedName>
    <definedName name="_xlchart.v5.110" hidden="1">Dashboards!$AQ$11:$AQ$13</definedName>
    <definedName name="_xlchart.v5.111" hidden="1">Dashboards!$AR$10</definedName>
    <definedName name="_xlchart.v5.112" hidden="1">Dashboards!$AR$11:$AR$13</definedName>
    <definedName name="_xlchart.v5.113" hidden="1">Dashboards!$AS$10</definedName>
    <definedName name="_xlchart.v5.114" hidden="1">Dashboards!$AS$11:$AS$13</definedName>
    <definedName name="_xlchart.v5.115" hidden="1">Dashboards!$AT$10</definedName>
    <definedName name="_xlchart.v5.116" hidden="1">Dashboards!$AT$11:$AT$13</definedName>
    <definedName name="_xlchart.v5.117" hidden="1">Dashboards!$AU$10</definedName>
    <definedName name="_xlchart.v5.118" hidden="1">Dashboards!$AU$11:$AU$13</definedName>
    <definedName name="_xlchart.v5.119" hidden="1">Dashboards!$AV$10</definedName>
    <definedName name="_xlchart.v5.12" hidden="1">Dashboards!$AU$11:$AU$13</definedName>
    <definedName name="_xlchart.v5.120" hidden="1">Dashboards!$AV$11:$AV$13</definedName>
    <definedName name="_xlchart.v5.121" hidden="1">Dashboards!$AW$10</definedName>
    <definedName name="_xlchart.v5.122" hidden="1">Dashboards!$AW$11:$AW$13</definedName>
    <definedName name="_xlchart.v5.123" hidden="1">Dashboards!$AX$10</definedName>
    <definedName name="_xlchart.v5.124" hidden="1">Dashboards!$AX$11:$AX$13</definedName>
    <definedName name="_xlchart.v5.125" hidden="1">Dashboards!$AY$10</definedName>
    <definedName name="_xlchart.v5.126" hidden="1">Dashboards!$AY$11:$AY$13</definedName>
    <definedName name="_xlchart.v5.127" hidden="1">Dashboards!$AZ$10</definedName>
    <definedName name="_xlchart.v5.128" hidden="1">Dashboards!$AZ$11:$AZ$13</definedName>
    <definedName name="_xlchart.v5.129" hidden="1">Dashboards!$BA$10</definedName>
    <definedName name="_xlchart.v5.13" hidden="1">Dashboards!$AV$10</definedName>
    <definedName name="_xlchart.v5.130" hidden="1">Dashboards!$BA$11:$BA$13</definedName>
    <definedName name="_xlchart.v5.131" hidden="1">Dashboards!$BB$10</definedName>
    <definedName name="_xlchart.v5.132" hidden="1">Dashboards!$BB$11:$BB$13</definedName>
    <definedName name="_xlchart.v5.133" hidden="1">Dashboards!$BC$10</definedName>
    <definedName name="_xlchart.v5.134" hidden="1">Dashboards!$BC$11:$BC$13</definedName>
    <definedName name="_xlchart.v5.135" hidden="1">Dashboards!$BD$10</definedName>
    <definedName name="_xlchart.v5.136" hidden="1">Dashboards!$BD$11:$BD$13</definedName>
    <definedName name="_xlchart.v5.137" hidden="1">Dashboards!$BE$10</definedName>
    <definedName name="_xlchart.v5.138" hidden="1">Dashboards!$BE$11:$BE$13</definedName>
    <definedName name="_xlchart.v5.139" hidden="1">Dashboards!$BF$10</definedName>
    <definedName name="_xlchart.v5.14" hidden="1">Dashboards!$AV$11:$AV$13</definedName>
    <definedName name="_xlchart.v5.140" hidden="1">Dashboards!$BF$11:$BF$13</definedName>
    <definedName name="_xlchart.v5.141" hidden="1">Dashboards!$BG$10</definedName>
    <definedName name="_xlchart.v5.142" hidden="1">Dashboards!$BG$11:$BG$13</definedName>
    <definedName name="_xlchart.v5.143" hidden="1">Dashboards!$BH$10</definedName>
    <definedName name="_xlchart.v5.144" hidden="1">Dashboards!$BH$11:$BH$13</definedName>
    <definedName name="_xlchart.v5.145" hidden="1">Dashboards!$BI$10</definedName>
    <definedName name="_xlchart.v5.146" hidden="1">Dashboards!$BI$11:$BI$13</definedName>
    <definedName name="_xlchart.v5.147" hidden="1">Dashboards!$BJ$10</definedName>
    <definedName name="_xlchart.v5.148" hidden="1">Dashboards!$BJ$11:$BJ$13</definedName>
    <definedName name="_xlchart.v5.149" hidden="1">Dashboards!$BK$10</definedName>
    <definedName name="_xlchart.v5.15" hidden="1">Dashboards!$AW$10</definedName>
    <definedName name="_xlchart.v5.150" hidden="1">Dashboards!$BK$11:$BK$13</definedName>
    <definedName name="_xlchart.v5.151" hidden="1">Dashboards!$BL$10</definedName>
    <definedName name="_xlchart.v5.152" hidden="1">Dashboards!$BL$11:$BL$13</definedName>
    <definedName name="_xlchart.v5.153" hidden="1">Dashboards!$BM$10</definedName>
    <definedName name="_xlchart.v5.154" hidden="1">Dashboards!$BM$11:$BM$13</definedName>
    <definedName name="_xlchart.v5.155" hidden="1">Dashboards!$BN$10</definedName>
    <definedName name="_xlchart.v5.156" hidden="1">Dashboards!$BN$11:$BN$13</definedName>
    <definedName name="_xlchart.v5.157" hidden="1">Dashboards!$BO$10</definedName>
    <definedName name="_xlchart.v5.158" hidden="1">Dashboards!$BO$11:$BO$13</definedName>
    <definedName name="_xlchart.v5.159" hidden="1">Dashboards!$BP$10</definedName>
    <definedName name="_xlchart.v5.16" hidden="1">Dashboards!$AW$11:$AW$13</definedName>
    <definedName name="_xlchart.v5.160" hidden="1">Dashboards!$BP$11:$BP$13</definedName>
    <definedName name="_xlchart.v5.161" hidden="1">Dashboards!$AQ$10</definedName>
    <definedName name="_xlchart.v5.162" hidden="1">Dashboards!$AQ$11:$AQ$13</definedName>
    <definedName name="_xlchart.v5.163" hidden="1">Dashboards!$AR$10</definedName>
    <definedName name="_xlchart.v5.164" hidden="1">Dashboards!$AR$11:$AR$13</definedName>
    <definedName name="_xlchart.v5.165" hidden="1">Dashboards!$AS$10</definedName>
    <definedName name="_xlchart.v5.166" hidden="1">Dashboards!$AS$11:$AS$13</definedName>
    <definedName name="_xlchart.v5.167" hidden="1">Dashboards!$AT$10</definedName>
    <definedName name="_xlchart.v5.168" hidden="1">Dashboards!$AT$11:$AT$13</definedName>
    <definedName name="_xlchart.v5.169" hidden="1">Dashboards!$AU$10</definedName>
    <definedName name="_xlchart.v5.17" hidden="1">Dashboards!$AX$10</definedName>
    <definedName name="_xlchart.v5.170" hidden="1">Dashboards!$AU$11:$AU$13</definedName>
    <definedName name="_xlchart.v5.171" hidden="1">Dashboards!$AV$10</definedName>
    <definedName name="_xlchart.v5.172" hidden="1">Dashboards!$AV$11:$AV$13</definedName>
    <definedName name="_xlchart.v5.173" hidden="1">Dashboards!$AW$10</definedName>
    <definedName name="_xlchart.v5.174" hidden="1">Dashboards!$AW$11:$AW$13</definedName>
    <definedName name="_xlchart.v5.175" hidden="1">Dashboards!$AX$10</definedName>
    <definedName name="_xlchart.v5.176" hidden="1">Dashboards!$AX$11:$AX$13</definedName>
    <definedName name="_xlchart.v5.177" hidden="1">Dashboards!$AY$10</definedName>
    <definedName name="_xlchart.v5.178" hidden="1">Dashboards!$AY$11:$AY$13</definedName>
    <definedName name="_xlchart.v5.179" hidden="1">Dashboards!$AZ$10</definedName>
    <definedName name="_xlchart.v5.18" hidden="1">Dashboards!$AX$11:$AX$13</definedName>
    <definedName name="_xlchart.v5.180" hidden="1">Dashboards!$AZ$11:$AZ$13</definedName>
    <definedName name="_xlchart.v5.181" hidden="1">Dashboards!$BA$10</definedName>
    <definedName name="_xlchart.v5.182" hidden="1">Dashboards!$BA$11:$BA$13</definedName>
    <definedName name="_xlchart.v5.183" hidden="1">Dashboards!$BB$10</definedName>
    <definedName name="_xlchart.v5.184" hidden="1">Dashboards!$BB$11:$BB$13</definedName>
    <definedName name="_xlchart.v5.185" hidden="1">Dashboards!$BC$10</definedName>
    <definedName name="_xlchart.v5.186" hidden="1">Dashboards!$BC$11:$BC$13</definedName>
    <definedName name="_xlchart.v5.187" hidden="1">Dashboards!$BD$10</definedName>
    <definedName name="_xlchart.v5.188" hidden="1">Dashboards!$BD$11:$BD$13</definedName>
    <definedName name="_xlchart.v5.189" hidden="1">Dashboards!$BE$10</definedName>
    <definedName name="_xlchart.v5.19" hidden="1">Dashboards!$AY$10</definedName>
    <definedName name="_xlchart.v5.190" hidden="1">Dashboards!$BE$11:$BE$13</definedName>
    <definedName name="_xlchart.v5.191" hidden="1">Dashboards!$BF$10</definedName>
    <definedName name="_xlchart.v5.192" hidden="1">Dashboards!$BF$11:$BF$13</definedName>
    <definedName name="_xlchart.v5.193" hidden="1">Dashboards!$BG$10</definedName>
    <definedName name="_xlchart.v5.194" hidden="1">Dashboards!$BG$11:$BG$13</definedName>
    <definedName name="_xlchart.v5.195" hidden="1">Dashboards!$BH$10</definedName>
    <definedName name="_xlchart.v5.196" hidden="1">Dashboards!$BH$11:$BH$13</definedName>
    <definedName name="_xlchart.v5.197" hidden="1">Dashboards!$BI$10</definedName>
    <definedName name="_xlchart.v5.198" hidden="1">Dashboards!$BI$11:$BI$13</definedName>
    <definedName name="_xlchart.v5.199" hidden="1">Dashboards!$BJ$10</definedName>
    <definedName name="_xlchart.v5.20" hidden="1">Dashboards!$AY$11:$AY$13</definedName>
    <definedName name="_xlchart.v5.200" hidden="1">Dashboards!$BJ$11:$BJ$13</definedName>
    <definedName name="_xlchart.v5.201" hidden="1">Dashboards!$BK$10</definedName>
    <definedName name="_xlchart.v5.202" hidden="1">Dashboards!$BK$11:$BK$13</definedName>
    <definedName name="_xlchart.v5.203" hidden="1">Dashboards!$BL$10</definedName>
    <definedName name="_xlchart.v5.204" hidden="1">Dashboards!$BL$11:$BL$13</definedName>
    <definedName name="_xlchart.v5.205" hidden="1">Dashboards!$BM$10</definedName>
    <definedName name="_xlchart.v5.206" hidden="1">Dashboards!$BM$11:$BM$13</definedName>
    <definedName name="_xlchart.v5.207" hidden="1">Dashboards!$BN$10</definedName>
    <definedName name="_xlchart.v5.208" hidden="1">Dashboards!$BN$11:$BN$13</definedName>
    <definedName name="_xlchart.v5.209" hidden="1">Dashboards!$BO$10</definedName>
    <definedName name="_xlchart.v5.21" hidden="1">Dashboards!$AZ$10</definedName>
    <definedName name="_xlchart.v5.210" hidden="1">Dashboards!$BO$11:$BO$13</definedName>
    <definedName name="_xlchart.v5.211" hidden="1">Dashboards!$BP$10</definedName>
    <definedName name="_xlchart.v5.212" hidden="1">Dashboards!$BP$11:$BP$13</definedName>
    <definedName name="_xlchart.v5.22" hidden="1">Dashboards!$AZ$11:$AZ$13</definedName>
    <definedName name="_xlchart.v5.23" hidden="1">Dashboards!$BA$10</definedName>
    <definedName name="_xlchart.v5.24" hidden="1">Dashboards!$BA$11:$BA$13</definedName>
    <definedName name="_xlchart.v5.25" hidden="1">Dashboards!$BB$10</definedName>
    <definedName name="_xlchart.v5.26" hidden="1">Dashboards!$BB$11:$BB$13</definedName>
    <definedName name="_xlchart.v5.27" hidden="1">Dashboards!$BC$10</definedName>
    <definedName name="_xlchart.v5.28" hidden="1">Dashboards!$BC$11:$BC$13</definedName>
    <definedName name="_xlchart.v5.29" hidden="1">Dashboards!$BD$10</definedName>
    <definedName name="_xlchart.v5.3" hidden="1">Dashboards!$AQ$10</definedName>
    <definedName name="_xlchart.v5.30" hidden="1">Dashboards!$BD$11:$BD$13</definedName>
    <definedName name="_xlchart.v5.31" hidden="1">Dashboards!$BE$10</definedName>
    <definedName name="_xlchart.v5.32" hidden="1">Dashboards!$BE$11:$BE$13</definedName>
    <definedName name="_xlchart.v5.33" hidden="1">Dashboards!$BF$10</definedName>
    <definedName name="_xlchart.v5.34" hidden="1">Dashboards!$BF$11:$BF$13</definedName>
    <definedName name="_xlchart.v5.35" hidden="1">Dashboards!$BG$10</definedName>
    <definedName name="_xlchart.v5.36" hidden="1">Dashboards!$BG$11:$BG$13</definedName>
    <definedName name="_xlchart.v5.37" hidden="1">Dashboards!$BH$10</definedName>
    <definedName name="_xlchart.v5.38" hidden="1">Dashboards!$BH$11:$BH$13</definedName>
    <definedName name="_xlchart.v5.39" hidden="1">Dashboards!$BI$10</definedName>
    <definedName name="_xlchart.v5.4" hidden="1">Dashboards!$AQ$11:$AQ$13</definedName>
    <definedName name="_xlchart.v5.40" hidden="1">Dashboards!$BI$11:$BI$13</definedName>
    <definedName name="_xlchart.v5.41" hidden="1">Dashboards!$BJ$10</definedName>
    <definedName name="_xlchart.v5.42" hidden="1">Dashboards!$BJ$11:$BJ$13</definedName>
    <definedName name="_xlchart.v5.43" hidden="1">Dashboards!$BK$10</definedName>
    <definedName name="_xlchart.v5.44" hidden="1">Dashboards!$BK$11:$BK$13</definedName>
    <definedName name="_xlchart.v5.45" hidden="1">Dashboards!$BL$10</definedName>
    <definedName name="_xlchart.v5.46" hidden="1">Dashboards!$BL$11:$BL$13</definedName>
    <definedName name="_xlchart.v5.47" hidden="1">Dashboards!$BM$10</definedName>
    <definedName name="_xlchart.v5.48" hidden="1">Dashboards!$BM$11:$BM$13</definedName>
    <definedName name="_xlchart.v5.49" hidden="1">Dashboards!$BN$10</definedName>
    <definedName name="_xlchart.v5.5" hidden="1">Dashboards!$AR$10</definedName>
    <definedName name="_xlchart.v5.50" hidden="1">Dashboards!$BN$11:$BN$13</definedName>
    <definedName name="_xlchart.v5.51" hidden="1">Dashboards!$BO$10</definedName>
    <definedName name="_xlchart.v5.52" hidden="1">Dashboards!$BO$11:$BO$13</definedName>
    <definedName name="_xlchart.v5.53" hidden="1">Dashboards!$BP$10</definedName>
    <definedName name="_xlchart.v5.54" hidden="1">Dashboards!$BP$11:$BP$13</definedName>
    <definedName name="_xlchart.v5.55" hidden="1">Dashboards!$AQ$10</definedName>
    <definedName name="_xlchart.v5.56" hidden="1">Dashboards!$AQ$11:$AQ$13</definedName>
    <definedName name="_xlchart.v5.57" hidden="1">Dashboards!$AR$10</definedName>
    <definedName name="_xlchart.v5.58" hidden="1">Dashboards!$AR$11:$AR$13</definedName>
    <definedName name="_xlchart.v5.59" hidden="1">Dashboards!$AS$10</definedName>
    <definedName name="_xlchart.v5.6" hidden="1">Dashboards!$AR$11:$AR$13</definedName>
    <definedName name="_xlchart.v5.60" hidden="1">Dashboards!$AS$11:$AS$13</definedName>
    <definedName name="_xlchart.v5.61" hidden="1">Dashboards!$AT$10</definedName>
    <definedName name="_xlchart.v5.62" hidden="1">Dashboards!$AT$11:$AT$13</definedName>
    <definedName name="_xlchart.v5.63" hidden="1">Dashboards!$AU$10</definedName>
    <definedName name="_xlchart.v5.64" hidden="1">Dashboards!$AU$11:$AU$13</definedName>
    <definedName name="_xlchart.v5.65" hidden="1">Dashboards!$AV$10</definedName>
    <definedName name="_xlchart.v5.66" hidden="1">Dashboards!$AV$11:$AV$13</definedName>
    <definedName name="_xlchart.v5.67" hidden="1">Dashboards!$AW$10</definedName>
    <definedName name="_xlchart.v5.68" hidden="1">Dashboards!$AW$11:$AW$13</definedName>
    <definedName name="_xlchart.v5.69" hidden="1">Dashboards!$AX$10</definedName>
    <definedName name="_xlchart.v5.7" hidden="1">Dashboards!$AS$10</definedName>
    <definedName name="_xlchart.v5.70" hidden="1">Dashboards!$AX$11:$AX$13</definedName>
    <definedName name="_xlchart.v5.71" hidden="1">Dashboards!$AY$10</definedName>
    <definedName name="_xlchart.v5.72" hidden="1">Dashboards!$AY$11:$AY$13</definedName>
    <definedName name="_xlchart.v5.73" hidden="1">Dashboards!$AZ$10</definedName>
    <definedName name="_xlchart.v5.74" hidden="1">Dashboards!$AZ$11:$AZ$13</definedName>
    <definedName name="_xlchart.v5.75" hidden="1">Dashboards!$BA$10</definedName>
    <definedName name="_xlchart.v5.76" hidden="1">Dashboards!$BA$11:$BA$13</definedName>
    <definedName name="_xlchart.v5.77" hidden="1">Dashboards!$BB$10</definedName>
    <definedName name="_xlchart.v5.78" hidden="1">Dashboards!$BB$11:$BB$13</definedName>
    <definedName name="_xlchart.v5.79" hidden="1">Dashboards!$BC$10</definedName>
    <definedName name="_xlchart.v5.8" hidden="1">Dashboards!$AS$11:$AS$13</definedName>
    <definedName name="_xlchart.v5.80" hidden="1">Dashboards!$BC$11:$BC$13</definedName>
    <definedName name="_xlchart.v5.81" hidden="1">Dashboards!$BD$10</definedName>
    <definedName name="_xlchart.v5.82" hidden="1">Dashboards!$BD$11:$BD$13</definedName>
    <definedName name="_xlchart.v5.83" hidden="1">Dashboards!$BE$10</definedName>
    <definedName name="_xlchart.v5.84" hidden="1">Dashboards!$BE$11:$BE$13</definedName>
    <definedName name="_xlchart.v5.85" hidden="1">Dashboards!$BF$10</definedName>
    <definedName name="_xlchart.v5.86" hidden="1">Dashboards!$BF$11:$BF$13</definedName>
    <definedName name="_xlchart.v5.87" hidden="1">Dashboards!$BG$10</definedName>
    <definedName name="_xlchart.v5.88" hidden="1">Dashboards!$BG$11:$BG$13</definedName>
    <definedName name="_xlchart.v5.89" hidden="1">Dashboards!$BH$10</definedName>
    <definedName name="_xlchart.v5.9" hidden="1">Dashboards!$AT$10</definedName>
    <definedName name="_xlchart.v5.90" hidden="1">Dashboards!$BH$11:$BH$13</definedName>
    <definedName name="_xlchart.v5.91" hidden="1">Dashboards!$BI$10</definedName>
    <definedName name="_xlchart.v5.92" hidden="1">Dashboards!$BI$11:$BI$13</definedName>
    <definedName name="_xlchart.v5.93" hidden="1">Dashboards!$BJ$10</definedName>
    <definedName name="_xlchart.v5.94" hidden="1">Dashboards!$BJ$11:$BJ$13</definedName>
    <definedName name="_xlchart.v5.95" hidden="1">Dashboards!$BK$10</definedName>
    <definedName name="_xlchart.v5.96" hidden="1">Dashboards!$BK$11:$BK$13</definedName>
    <definedName name="_xlchart.v5.97" hidden="1">Dashboards!$BL$10</definedName>
    <definedName name="_xlchart.v5.98" hidden="1">Dashboards!$BL$11:$BL$13</definedName>
    <definedName name="_xlchart.v5.99" hidden="1">Dashboards!$BM$10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C22" i="1" s="1"/>
  <c r="AF23" i="1" s="1"/>
  <c r="D22" i="1"/>
  <c r="E22" i="1"/>
  <c r="F22" i="1" s="1"/>
  <c r="G22" i="1"/>
  <c r="H22" i="1" s="1"/>
  <c r="I22" i="1"/>
  <c r="J22" i="1"/>
  <c r="K22" i="1"/>
  <c r="R22" i="1" s="1"/>
  <c r="DX22" i="1" s="1"/>
  <c r="L22" i="1"/>
  <c r="B23" i="1"/>
  <c r="C23" i="1" s="1"/>
  <c r="D23" i="1"/>
  <c r="E23" i="1"/>
  <c r="F23" i="1" s="1"/>
  <c r="G23" i="1"/>
  <c r="H23" i="1" s="1"/>
  <c r="I23" i="1"/>
  <c r="J23" i="1"/>
  <c r="K23" i="1"/>
  <c r="R23" i="1" s="1"/>
  <c r="DX23" i="1" s="1"/>
  <c r="L23" i="1"/>
  <c r="B24" i="1"/>
  <c r="C24" i="1" s="1"/>
  <c r="D24" i="1"/>
  <c r="E24" i="1"/>
  <c r="F24" i="1" s="1"/>
  <c r="G24" i="1"/>
  <c r="H24" i="1" s="1"/>
  <c r="I24" i="1"/>
  <c r="J24" i="1"/>
  <c r="K24" i="1"/>
  <c r="L24" i="1"/>
  <c r="B25" i="1"/>
  <c r="C25" i="1" s="1"/>
  <c r="D25" i="1"/>
  <c r="E25" i="1"/>
  <c r="F25" i="1" s="1"/>
  <c r="G25" i="1"/>
  <c r="H25" i="1" s="1"/>
  <c r="I25" i="1"/>
  <c r="J25" i="1"/>
  <c r="K25" i="1"/>
  <c r="L25" i="1"/>
  <c r="B26" i="1"/>
  <c r="C26" i="1" s="1"/>
  <c r="D26" i="1"/>
  <c r="E26" i="1"/>
  <c r="F26" i="1" s="1"/>
  <c r="G26" i="1"/>
  <c r="H26" i="1" s="1"/>
  <c r="I26" i="1"/>
  <c r="J26" i="1"/>
  <c r="K26" i="1"/>
  <c r="R26" i="1" s="1"/>
  <c r="DX26" i="1" s="1"/>
  <c r="L26" i="1"/>
  <c r="B27" i="1"/>
  <c r="C27" i="1" s="1"/>
  <c r="D27" i="1"/>
  <c r="E27" i="1"/>
  <c r="F27" i="1" s="1"/>
  <c r="G27" i="1"/>
  <c r="H27" i="1" s="1"/>
  <c r="I27" i="1"/>
  <c r="J27" i="1"/>
  <c r="K27" i="1"/>
  <c r="R27" i="1" s="1"/>
  <c r="DX27" i="1" s="1"/>
  <c r="L27" i="1"/>
  <c r="B28" i="1"/>
  <c r="C28" i="1" s="1"/>
  <c r="D28" i="1"/>
  <c r="E28" i="1"/>
  <c r="F28" i="1" s="1"/>
  <c r="G28" i="1"/>
  <c r="H28" i="1" s="1"/>
  <c r="I28" i="1"/>
  <c r="J28" i="1"/>
  <c r="K28" i="1"/>
  <c r="L28" i="1"/>
  <c r="B29" i="1"/>
  <c r="C29" i="1" s="1"/>
  <c r="D29" i="1"/>
  <c r="E29" i="1"/>
  <c r="F29" i="1" s="1"/>
  <c r="G29" i="1"/>
  <c r="H29" i="1" s="1"/>
  <c r="I29" i="1"/>
  <c r="J29" i="1"/>
  <c r="K29" i="1"/>
  <c r="L29" i="1"/>
  <c r="B30" i="1"/>
  <c r="C30" i="1" s="1"/>
  <c r="D30" i="1"/>
  <c r="E30" i="1"/>
  <c r="F30" i="1" s="1"/>
  <c r="G30" i="1"/>
  <c r="H30" i="1" s="1"/>
  <c r="I30" i="1"/>
  <c r="J30" i="1"/>
  <c r="K30" i="1"/>
  <c r="R30" i="1" s="1"/>
  <c r="DX30" i="1" s="1"/>
  <c r="L30" i="1"/>
  <c r="B31" i="1"/>
  <c r="C31" i="1" s="1"/>
  <c r="D31" i="1"/>
  <c r="E31" i="1"/>
  <c r="F31" i="1" s="1"/>
  <c r="G31" i="1"/>
  <c r="H31" i="1" s="1"/>
  <c r="I31" i="1"/>
  <c r="J31" i="1"/>
  <c r="K31" i="1"/>
  <c r="R31" i="1" s="1"/>
  <c r="DX31" i="1" s="1"/>
  <c r="L31" i="1"/>
  <c r="B32" i="1"/>
  <c r="C32" i="1" s="1"/>
  <c r="D32" i="1"/>
  <c r="E32" i="1"/>
  <c r="F32" i="1" s="1"/>
  <c r="G32" i="1"/>
  <c r="H32" i="1" s="1"/>
  <c r="I32" i="1"/>
  <c r="J32" i="1"/>
  <c r="K32" i="1"/>
  <c r="L32" i="1"/>
  <c r="B33" i="1"/>
  <c r="C33" i="1" s="1"/>
  <c r="D33" i="1"/>
  <c r="E33" i="1"/>
  <c r="F33" i="1" s="1"/>
  <c r="G33" i="1"/>
  <c r="H33" i="1" s="1"/>
  <c r="I33" i="1"/>
  <c r="J33" i="1"/>
  <c r="K33" i="1"/>
  <c r="R33" i="1" s="1"/>
  <c r="DX33" i="1" s="1"/>
  <c r="L33" i="1"/>
  <c r="B34" i="1"/>
  <c r="C34" i="1" s="1"/>
  <c r="D34" i="1"/>
  <c r="E34" i="1"/>
  <c r="F34" i="1" s="1"/>
  <c r="G34" i="1"/>
  <c r="H34" i="1" s="1"/>
  <c r="I34" i="1"/>
  <c r="J34" i="1"/>
  <c r="K34" i="1"/>
  <c r="L34" i="1"/>
  <c r="B35" i="1"/>
  <c r="C35" i="1" s="1"/>
  <c r="D35" i="1"/>
  <c r="E35" i="1"/>
  <c r="F35" i="1" s="1"/>
  <c r="G35" i="1"/>
  <c r="H35" i="1" s="1"/>
  <c r="I35" i="1"/>
  <c r="J35" i="1"/>
  <c r="K35" i="1"/>
  <c r="R35" i="1" s="1"/>
  <c r="DX35" i="1" s="1"/>
  <c r="L35" i="1"/>
  <c r="B36" i="1"/>
  <c r="C36" i="1" s="1"/>
  <c r="D36" i="1"/>
  <c r="E36" i="1"/>
  <c r="F36" i="1" s="1"/>
  <c r="G36" i="1"/>
  <c r="H36" i="1" s="1"/>
  <c r="I36" i="1"/>
  <c r="J36" i="1"/>
  <c r="K36" i="1"/>
  <c r="L36" i="1"/>
  <c r="B37" i="1"/>
  <c r="C37" i="1" s="1"/>
  <c r="D37" i="1"/>
  <c r="E37" i="1"/>
  <c r="F37" i="1" s="1"/>
  <c r="G37" i="1"/>
  <c r="H37" i="1" s="1"/>
  <c r="I37" i="1"/>
  <c r="J37" i="1"/>
  <c r="K37" i="1"/>
  <c r="R37" i="1" s="1"/>
  <c r="DX37" i="1" s="1"/>
  <c r="L37" i="1"/>
  <c r="B38" i="1"/>
  <c r="C38" i="1" s="1"/>
  <c r="AF39" i="1" s="1"/>
  <c r="D38" i="1"/>
  <c r="E38" i="1"/>
  <c r="F38" i="1" s="1"/>
  <c r="G38" i="1"/>
  <c r="H38" i="1" s="1"/>
  <c r="I38" i="1"/>
  <c r="J38" i="1"/>
  <c r="K38" i="1"/>
  <c r="L38" i="1"/>
  <c r="B39" i="1"/>
  <c r="C39" i="1" s="1"/>
  <c r="D39" i="1"/>
  <c r="E39" i="1"/>
  <c r="F39" i="1" s="1"/>
  <c r="G39" i="1"/>
  <c r="H39" i="1" s="1"/>
  <c r="I39" i="1"/>
  <c r="J39" i="1"/>
  <c r="K39" i="1"/>
  <c r="R39" i="1" s="1"/>
  <c r="DX39" i="1" s="1"/>
  <c r="L39" i="1"/>
  <c r="B40" i="1"/>
  <c r="C40" i="1" s="1"/>
  <c r="D40" i="1"/>
  <c r="E40" i="1"/>
  <c r="F40" i="1" s="1"/>
  <c r="G40" i="1"/>
  <c r="H40" i="1" s="1"/>
  <c r="I40" i="1"/>
  <c r="J40" i="1"/>
  <c r="K40" i="1"/>
  <c r="L40" i="1"/>
  <c r="B41" i="1"/>
  <c r="C41" i="1" s="1"/>
  <c r="D41" i="1"/>
  <c r="E41" i="1"/>
  <c r="F41" i="1" s="1"/>
  <c r="G41" i="1"/>
  <c r="H41" i="1" s="1"/>
  <c r="I41" i="1"/>
  <c r="J41" i="1"/>
  <c r="K41" i="1"/>
  <c r="L41" i="1"/>
  <c r="B42" i="1"/>
  <c r="C42" i="1" s="1"/>
  <c r="D42" i="1"/>
  <c r="E42" i="1"/>
  <c r="F42" i="1" s="1"/>
  <c r="G42" i="1"/>
  <c r="H42" i="1" s="1"/>
  <c r="I42" i="1"/>
  <c r="J42" i="1"/>
  <c r="K42" i="1"/>
  <c r="L42" i="1"/>
  <c r="B43" i="1"/>
  <c r="C43" i="1" s="1"/>
  <c r="D43" i="1"/>
  <c r="E43" i="1"/>
  <c r="F43" i="1" s="1"/>
  <c r="G43" i="1"/>
  <c r="H43" i="1" s="1"/>
  <c r="I43" i="1"/>
  <c r="J43" i="1"/>
  <c r="K43" i="1"/>
  <c r="R43" i="1" s="1"/>
  <c r="DX43" i="1" s="1"/>
  <c r="L43" i="1"/>
  <c r="B44" i="1"/>
  <c r="C44" i="1" s="1"/>
  <c r="D44" i="1"/>
  <c r="E44" i="1"/>
  <c r="F44" i="1" s="1"/>
  <c r="G44" i="1"/>
  <c r="H44" i="1" s="1"/>
  <c r="I44" i="1"/>
  <c r="J44" i="1"/>
  <c r="K44" i="1"/>
  <c r="L44" i="1"/>
  <c r="B45" i="1"/>
  <c r="C45" i="1" s="1"/>
  <c r="D45" i="1"/>
  <c r="E45" i="1"/>
  <c r="F45" i="1" s="1"/>
  <c r="G45" i="1"/>
  <c r="H45" i="1" s="1"/>
  <c r="I45" i="1"/>
  <c r="J45" i="1"/>
  <c r="K45" i="1"/>
  <c r="R45" i="1" s="1"/>
  <c r="DX45" i="1" s="1"/>
  <c r="L45" i="1"/>
  <c r="B46" i="1"/>
  <c r="C46" i="1" s="1"/>
  <c r="D46" i="1"/>
  <c r="E46" i="1"/>
  <c r="F46" i="1" s="1"/>
  <c r="G46" i="1"/>
  <c r="H46" i="1" s="1"/>
  <c r="I46" i="1"/>
  <c r="J46" i="1"/>
  <c r="K46" i="1"/>
  <c r="L46" i="1"/>
  <c r="B47" i="1"/>
  <c r="C47" i="1" s="1"/>
  <c r="D47" i="1"/>
  <c r="E47" i="1"/>
  <c r="F47" i="1" s="1"/>
  <c r="G47" i="1"/>
  <c r="H47" i="1" s="1"/>
  <c r="I47" i="1"/>
  <c r="J47" i="1"/>
  <c r="K47" i="1"/>
  <c r="R47" i="1" s="1"/>
  <c r="DX47" i="1" s="1"/>
  <c r="L47" i="1"/>
  <c r="B48" i="1"/>
  <c r="C48" i="1" s="1"/>
  <c r="D48" i="1"/>
  <c r="E48" i="1"/>
  <c r="F48" i="1" s="1"/>
  <c r="G48" i="1"/>
  <c r="H48" i="1" s="1"/>
  <c r="I48" i="1"/>
  <c r="J48" i="1"/>
  <c r="K48" i="1"/>
  <c r="L48" i="1"/>
  <c r="M48" i="1" s="1"/>
  <c r="B49" i="1"/>
  <c r="C49" i="1" s="1"/>
  <c r="D49" i="1"/>
  <c r="E49" i="1"/>
  <c r="F49" i="1" s="1"/>
  <c r="G49" i="1"/>
  <c r="H49" i="1" s="1"/>
  <c r="I49" i="1"/>
  <c r="J49" i="1"/>
  <c r="K49" i="1"/>
  <c r="L49" i="1"/>
  <c r="B50" i="1"/>
  <c r="C50" i="1" s="1"/>
  <c r="D50" i="1"/>
  <c r="E50" i="1"/>
  <c r="F50" i="1" s="1"/>
  <c r="G50" i="1"/>
  <c r="H50" i="1" s="1"/>
  <c r="I50" i="1"/>
  <c r="J50" i="1"/>
  <c r="K50" i="1"/>
  <c r="L50" i="1"/>
  <c r="B51" i="1"/>
  <c r="C51" i="1" s="1"/>
  <c r="D51" i="1"/>
  <c r="E51" i="1"/>
  <c r="F51" i="1" s="1"/>
  <c r="G51" i="1"/>
  <c r="H51" i="1" s="1"/>
  <c r="I51" i="1"/>
  <c r="J51" i="1"/>
  <c r="K51" i="1"/>
  <c r="R51" i="1" s="1"/>
  <c r="DX51" i="1" s="1"/>
  <c r="L51" i="1"/>
  <c r="B52" i="1"/>
  <c r="C52" i="1" s="1"/>
  <c r="D52" i="1"/>
  <c r="E52" i="1"/>
  <c r="F52" i="1" s="1"/>
  <c r="G52" i="1"/>
  <c r="H52" i="1" s="1"/>
  <c r="I52" i="1"/>
  <c r="J52" i="1"/>
  <c r="K52" i="1"/>
  <c r="R52" i="1" s="1"/>
  <c r="DX52" i="1" s="1"/>
  <c r="L52" i="1"/>
  <c r="B53" i="1"/>
  <c r="C53" i="1" s="1"/>
  <c r="D53" i="1"/>
  <c r="E53" i="1"/>
  <c r="F53" i="1" s="1"/>
  <c r="G53" i="1"/>
  <c r="H53" i="1" s="1"/>
  <c r="I53" i="1"/>
  <c r="J53" i="1"/>
  <c r="K53" i="1"/>
  <c r="L53" i="1"/>
  <c r="B54" i="1"/>
  <c r="C54" i="1" s="1"/>
  <c r="AF55" i="1" s="1"/>
  <c r="D54" i="1"/>
  <c r="E54" i="1"/>
  <c r="F54" i="1" s="1"/>
  <c r="G54" i="1"/>
  <c r="H54" i="1" s="1"/>
  <c r="I54" i="1"/>
  <c r="J54" i="1"/>
  <c r="K54" i="1"/>
  <c r="R54" i="1" s="1"/>
  <c r="DX54" i="1" s="1"/>
  <c r="L54" i="1"/>
  <c r="B55" i="1"/>
  <c r="C55" i="1" s="1"/>
  <c r="D55" i="1"/>
  <c r="E55" i="1"/>
  <c r="F55" i="1" s="1"/>
  <c r="G55" i="1"/>
  <c r="H55" i="1" s="1"/>
  <c r="I55" i="1"/>
  <c r="J55" i="1"/>
  <c r="K55" i="1"/>
  <c r="R55" i="1" s="1"/>
  <c r="DX55" i="1" s="1"/>
  <c r="L55" i="1"/>
  <c r="B56" i="1"/>
  <c r="C56" i="1" s="1"/>
  <c r="D56" i="1"/>
  <c r="E56" i="1"/>
  <c r="F56" i="1" s="1"/>
  <c r="G56" i="1"/>
  <c r="H56" i="1" s="1"/>
  <c r="I56" i="1"/>
  <c r="J56" i="1"/>
  <c r="K56" i="1"/>
  <c r="R56" i="1" s="1"/>
  <c r="DX56" i="1" s="1"/>
  <c r="L56" i="1"/>
  <c r="B57" i="1"/>
  <c r="C57" i="1" s="1"/>
  <c r="D57" i="1"/>
  <c r="E57" i="1"/>
  <c r="F57" i="1" s="1"/>
  <c r="G57" i="1"/>
  <c r="H57" i="1" s="1"/>
  <c r="I57" i="1"/>
  <c r="J57" i="1"/>
  <c r="K57" i="1"/>
  <c r="R57" i="1" s="1"/>
  <c r="DX57" i="1" s="1"/>
  <c r="L57" i="1"/>
  <c r="B58" i="1"/>
  <c r="C58" i="1" s="1"/>
  <c r="D58" i="1"/>
  <c r="E58" i="1"/>
  <c r="F58" i="1" s="1"/>
  <c r="G58" i="1"/>
  <c r="H58" i="1" s="1"/>
  <c r="I58" i="1"/>
  <c r="J58" i="1"/>
  <c r="K58" i="1"/>
  <c r="L58" i="1"/>
  <c r="B59" i="1"/>
  <c r="C59" i="1" s="1"/>
  <c r="D59" i="1"/>
  <c r="E59" i="1"/>
  <c r="F59" i="1" s="1"/>
  <c r="G59" i="1"/>
  <c r="H59" i="1" s="1"/>
  <c r="I59" i="1"/>
  <c r="J59" i="1"/>
  <c r="K59" i="1"/>
  <c r="R59" i="1" s="1"/>
  <c r="DX59" i="1" s="1"/>
  <c r="L59" i="1"/>
  <c r="M59" i="1" s="1"/>
  <c r="B60" i="1"/>
  <c r="C60" i="1" s="1"/>
  <c r="D60" i="1"/>
  <c r="E60" i="1"/>
  <c r="F60" i="1" s="1"/>
  <c r="G60" i="1"/>
  <c r="H60" i="1" s="1"/>
  <c r="I60" i="1"/>
  <c r="J60" i="1"/>
  <c r="K60" i="1"/>
  <c r="L60" i="1"/>
  <c r="B61" i="1"/>
  <c r="C61" i="1" s="1"/>
  <c r="D61" i="1"/>
  <c r="E61" i="1"/>
  <c r="F61" i="1" s="1"/>
  <c r="G61" i="1"/>
  <c r="H61" i="1" s="1"/>
  <c r="I61" i="1"/>
  <c r="J61" i="1"/>
  <c r="K61" i="1"/>
  <c r="L61" i="1"/>
  <c r="M61" i="1" s="1"/>
  <c r="B62" i="1"/>
  <c r="C62" i="1" s="1"/>
  <c r="D62" i="1"/>
  <c r="E62" i="1"/>
  <c r="F62" i="1" s="1"/>
  <c r="G62" i="1"/>
  <c r="H62" i="1" s="1"/>
  <c r="I62" i="1"/>
  <c r="J62" i="1"/>
  <c r="K62" i="1"/>
  <c r="R62" i="1" s="1"/>
  <c r="DX62" i="1" s="1"/>
  <c r="L62" i="1"/>
  <c r="B63" i="1"/>
  <c r="C63" i="1" s="1"/>
  <c r="D63" i="1"/>
  <c r="E63" i="1"/>
  <c r="F63" i="1" s="1"/>
  <c r="G63" i="1"/>
  <c r="H63" i="1" s="1"/>
  <c r="I63" i="1"/>
  <c r="J63" i="1"/>
  <c r="K63" i="1"/>
  <c r="L63" i="1"/>
  <c r="B64" i="1"/>
  <c r="C64" i="1" s="1"/>
  <c r="D64" i="1"/>
  <c r="E64" i="1"/>
  <c r="F64" i="1" s="1"/>
  <c r="G64" i="1"/>
  <c r="H64" i="1" s="1"/>
  <c r="I64" i="1"/>
  <c r="J64" i="1"/>
  <c r="K64" i="1"/>
  <c r="L64" i="1"/>
  <c r="B65" i="1"/>
  <c r="C65" i="1" s="1"/>
  <c r="D65" i="1"/>
  <c r="E65" i="1"/>
  <c r="F65" i="1" s="1"/>
  <c r="G65" i="1"/>
  <c r="H65" i="1" s="1"/>
  <c r="I65" i="1"/>
  <c r="J65" i="1"/>
  <c r="K65" i="1"/>
  <c r="R65" i="1" s="1"/>
  <c r="DX65" i="1" s="1"/>
  <c r="L65" i="1"/>
  <c r="M65" i="1" s="1"/>
  <c r="B66" i="1"/>
  <c r="C66" i="1" s="1"/>
  <c r="D66" i="1"/>
  <c r="E66" i="1"/>
  <c r="F66" i="1" s="1"/>
  <c r="G66" i="1"/>
  <c r="H66" i="1" s="1"/>
  <c r="I66" i="1"/>
  <c r="J66" i="1"/>
  <c r="K66" i="1"/>
  <c r="L66" i="1"/>
  <c r="B67" i="1"/>
  <c r="C67" i="1" s="1"/>
  <c r="D67" i="1"/>
  <c r="E67" i="1"/>
  <c r="F67" i="1" s="1"/>
  <c r="G67" i="1"/>
  <c r="H67" i="1" s="1"/>
  <c r="I67" i="1"/>
  <c r="J67" i="1"/>
  <c r="K67" i="1"/>
  <c r="L67" i="1"/>
  <c r="B68" i="1"/>
  <c r="C68" i="1" s="1"/>
  <c r="D68" i="1"/>
  <c r="E68" i="1"/>
  <c r="F68" i="1" s="1"/>
  <c r="G68" i="1"/>
  <c r="H68" i="1" s="1"/>
  <c r="I68" i="1"/>
  <c r="J68" i="1"/>
  <c r="K68" i="1"/>
  <c r="R68" i="1" s="1"/>
  <c r="DX68" i="1" s="1"/>
  <c r="L68" i="1"/>
  <c r="B69" i="1"/>
  <c r="C69" i="1" s="1"/>
  <c r="D69" i="1"/>
  <c r="E69" i="1"/>
  <c r="F69" i="1" s="1"/>
  <c r="G69" i="1"/>
  <c r="H69" i="1" s="1"/>
  <c r="I69" i="1"/>
  <c r="J69" i="1"/>
  <c r="K69" i="1"/>
  <c r="L69" i="1"/>
  <c r="B70" i="1"/>
  <c r="C70" i="1" s="1"/>
  <c r="AF71" i="1" s="1"/>
  <c r="D70" i="1"/>
  <c r="E70" i="1"/>
  <c r="F70" i="1" s="1"/>
  <c r="G70" i="1"/>
  <c r="H70" i="1" s="1"/>
  <c r="I70" i="1"/>
  <c r="J70" i="1"/>
  <c r="K70" i="1"/>
  <c r="R70" i="1" s="1"/>
  <c r="DX70" i="1" s="1"/>
  <c r="L70" i="1"/>
  <c r="B71" i="1"/>
  <c r="C71" i="1" s="1"/>
  <c r="D71" i="1"/>
  <c r="E71" i="1"/>
  <c r="F71" i="1" s="1"/>
  <c r="G71" i="1"/>
  <c r="H71" i="1" s="1"/>
  <c r="I71" i="1"/>
  <c r="J71" i="1"/>
  <c r="K71" i="1"/>
  <c r="R71" i="1" s="1"/>
  <c r="DX71" i="1" s="1"/>
  <c r="L71" i="1"/>
  <c r="B72" i="1"/>
  <c r="C72" i="1" s="1"/>
  <c r="D72" i="1"/>
  <c r="E72" i="1"/>
  <c r="F72" i="1" s="1"/>
  <c r="G72" i="1"/>
  <c r="H72" i="1" s="1"/>
  <c r="I72" i="1"/>
  <c r="J72" i="1"/>
  <c r="K72" i="1"/>
  <c r="R72" i="1" s="1"/>
  <c r="DX72" i="1" s="1"/>
  <c r="L72" i="1"/>
  <c r="B73" i="1"/>
  <c r="C73" i="1" s="1"/>
  <c r="D73" i="1"/>
  <c r="E73" i="1"/>
  <c r="F73" i="1" s="1"/>
  <c r="G73" i="1"/>
  <c r="H73" i="1" s="1"/>
  <c r="I73" i="1"/>
  <c r="J73" i="1"/>
  <c r="K73" i="1"/>
  <c r="L73" i="1"/>
  <c r="B74" i="1"/>
  <c r="C74" i="1" s="1"/>
  <c r="D74" i="1"/>
  <c r="E74" i="1"/>
  <c r="F74" i="1" s="1"/>
  <c r="G74" i="1"/>
  <c r="H74" i="1" s="1"/>
  <c r="I74" i="1"/>
  <c r="J74" i="1"/>
  <c r="K74" i="1"/>
  <c r="R74" i="1" s="1"/>
  <c r="DX74" i="1" s="1"/>
  <c r="L74" i="1"/>
  <c r="B75" i="1"/>
  <c r="C75" i="1" s="1"/>
  <c r="D75" i="1"/>
  <c r="E75" i="1"/>
  <c r="F75" i="1" s="1"/>
  <c r="G75" i="1"/>
  <c r="H75" i="1" s="1"/>
  <c r="I75" i="1"/>
  <c r="J75" i="1"/>
  <c r="K75" i="1"/>
  <c r="R75" i="1" s="1"/>
  <c r="DX75" i="1" s="1"/>
  <c r="L75" i="1"/>
  <c r="B76" i="1"/>
  <c r="C76" i="1" s="1"/>
  <c r="D76" i="1"/>
  <c r="E76" i="1"/>
  <c r="F76" i="1" s="1"/>
  <c r="G76" i="1"/>
  <c r="H76" i="1" s="1"/>
  <c r="I76" i="1"/>
  <c r="J76" i="1"/>
  <c r="K76" i="1"/>
  <c r="L76" i="1"/>
  <c r="M76" i="1" s="1"/>
  <c r="B77" i="1"/>
  <c r="C77" i="1" s="1"/>
  <c r="D77" i="1"/>
  <c r="E77" i="1"/>
  <c r="F77" i="1" s="1"/>
  <c r="G77" i="1"/>
  <c r="H77" i="1" s="1"/>
  <c r="I77" i="1"/>
  <c r="J77" i="1"/>
  <c r="K77" i="1"/>
  <c r="L77" i="1"/>
  <c r="B78" i="1"/>
  <c r="C78" i="1" s="1"/>
  <c r="D78" i="1"/>
  <c r="E78" i="1"/>
  <c r="F78" i="1" s="1"/>
  <c r="G78" i="1"/>
  <c r="H78" i="1" s="1"/>
  <c r="I78" i="1"/>
  <c r="J78" i="1"/>
  <c r="K78" i="1"/>
  <c r="R78" i="1" s="1"/>
  <c r="DX78" i="1" s="1"/>
  <c r="L78" i="1"/>
  <c r="B79" i="1"/>
  <c r="C79" i="1" s="1"/>
  <c r="D79" i="1"/>
  <c r="E79" i="1"/>
  <c r="F79" i="1" s="1"/>
  <c r="G79" i="1"/>
  <c r="H79" i="1" s="1"/>
  <c r="I79" i="1"/>
  <c r="J79" i="1"/>
  <c r="K79" i="1"/>
  <c r="L79" i="1"/>
  <c r="B80" i="1"/>
  <c r="C80" i="1" s="1"/>
  <c r="D80" i="1"/>
  <c r="E80" i="1"/>
  <c r="F80" i="1" s="1"/>
  <c r="G80" i="1"/>
  <c r="H80" i="1" s="1"/>
  <c r="I80" i="1"/>
  <c r="J80" i="1"/>
  <c r="K80" i="1"/>
  <c r="R80" i="1" s="1"/>
  <c r="DX80" i="1" s="1"/>
  <c r="L80" i="1"/>
  <c r="B81" i="1"/>
  <c r="C81" i="1" s="1"/>
  <c r="D81" i="1"/>
  <c r="E81" i="1"/>
  <c r="F81" i="1" s="1"/>
  <c r="G81" i="1"/>
  <c r="H81" i="1" s="1"/>
  <c r="I81" i="1"/>
  <c r="J81" i="1"/>
  <c r="K81" i="1"/>
  <c r="R81" i="1" s="1"/>
  <c r="DX81" i="1" s="1"/>
  <c r="L81" i="1"/>
  <c r="M81" i="1" s="1"/>
  <c r="B82" i="1"/>
  <c r="C82" i="1" s="1"/>
  <c r="D82" i="1"/>
  <c r="E82" i="1"/>
  <c r="F82" i="1" s="1"/>
  <c r="G82" i="1"/>
  <c r="H82" i="1" s="1"/>
  <c r="I82" i="1"/>
  <c r="J82" i="1"/>
  <c r="K82" i="1"/>
  <c r="R82" i="1" s="1"/>
  <c r="DX82" i="1" s="1"/>
  <c r="L82" i="1"/>
  <c r="B83" i="1"/>
  <c r="C83" i="1" s="1"/>
  <c r="D83" i="1"/>
  <c r="E83" i="1"/>
  <c r="F83" i="1" s="1"/>
  <c r="G83" i="1"/>
  <c r="H83" i="1" s="1"/>
  <c r="I83" i="1"/>
  <c r="J83" i="1"/>
  <c r="K83" i="1"/>
  <c r="R83" i="1" s="1"/>
  <c r="DX83" i="1" s="1"/>
  <c r="L83" i="1"/>
  <c r="B84" i="1"/>
  <c r="C84" i="1" s="1"/>
  <c r="D84" i="1"/>
  <c r="E84" i="1"/>
  <c r="F84" i="1" s="1"/>
  <c r="G84" i="1"/>
  <c r="H84" i="1" s="1"/>
  <c r="I84" i="1"/>
  <c r="J84" i="1"/>
  <c r="K84" i="1"/>
  <c r="L84" i="1"/>
  <c r="M84" i="1" s="1"/>
  <c r="B85" i="1"/>
  <c r="C85" i="1" s="1"/>
  <c r="D85" i="1"/>
  <c r="E85" i="1"/>
  <c r="F85" i="1" s="1"/>
  <c r="G85" i="1"/>
  <c r="H85" i="1" s="1"/>
  <c r="I85" i="1"/>
  <c r="J85" i="1"/>
  <c r="K85" i="1"/>
  <c r="L85" i="1"/>
  <c r="B86" i="1"/>
  <c r="C86" i="1" s="1"/>
  <c r="AF87" i="1" s="1"/>
  <c r="D86" i="1"/>
  <c r="E86" i="1"/>
  <c r="F86" i="1" s="1"/>
  <c r="G86" i="1"/>
  <c r="H86" i="1" s="1"/>
  <c r="I86" i="1"/>
  <c r="J86" i="1"/>
  <c r="K86" i="1"/>
  <c r="R86" i="1" s="1"/>
  <c r="DX86" i="1" s="1"/>
  <c r="L86" i="1"/>
  <c r="B87" i="1"/>
  <c r="C87" i="1" s="1"/>
  <c r="D87" i="1"/>
  <c r="E87" i="1"/>
  <c r="F87" i="1" s="1"/>
  <c r="G87" i="1"/>
  <c r="H87" i="1" s="1"/>
  <c r="I87" i="1"/>
  <c r="J87" i="1"/>
  <c r="K87" i="1"/>
  <c r="R87" i="1" s="1"/>
  <c r="DX87" i="1" s="1"/>
  <c r="L87" i="1"/>
  <c r="B88" i="1"/>
  <c r="C88" i="1" s="1"/>
  <c r="D88" i="1"/>
  <c r="E88" i="1"/>
  <c r="F88" i="1" s="1"/>
  <c r="G88" i="1"/>
  <c r="H88" i="1" s="1"/>
  <c r="I88" i="1"/>
  <c r="J88" i="1"/>
  <c r="K88" i="1"/>
  <c r="R88" i="1" s="1"/>
  <c r="DX88" i="1" s="1"/>
  <c r="L88" i="1"/>
  <c r="M88" i="1" s="1"/>
  <c r="B89" i="1"/>
  <c r="C89" i="1" s="1"/>
  <c r="D89" i="1"/>
  <c r="E89" i="1"/>
  <c r="F89" i="1" s="1"/>
  <c r="G89" i="1"/>
  <c r="H89" i="1" s="1"/>
  <c r="I89" i="1"/>
  <c r="J89" i="1"/>
  <c r="K89" i="1"/>
  <c r="R89" i="1" s="1"/>
  <c r="DX89" i="1" s="1"/>
  <c r="L89" i="1"/>
  <c r="M89" i="1" s="1"/>
  <c r="B90" i="1"/>
  <c r="C90" i="1" s="1"/>
  <c r="D90" i="1"/>
  <c r="E90" i="1"/>
  <c r="F90" i="1" s="1"/>
  <c r="G90" i="1"/>
  <c r="H90" i="1" s="1"/>
  <c r="I90" i="1"/>
  <c r="J90" i="1"/>
  <c r="K90" i="1"/>
  <c r="R90" i="1" s="1"/>
  <c r="DX90" i="1" s="1"/>
  <c r="L90" i="1"/>
  <c r="B91" i="1"/>
  <c r="C91" i="1" s="1"/>
  <c r="D91" i="1"/>
  <c r="E91" i="1"/>
  <c r="F91" i="1" s="1"/>
  <c r="G91" i="1"/>
  <c r="H91" i="1" s="1"/>
  <c r="I91" i="1"/>
  <c r="J91" i="1"/>
  <c r="K91" i="1"/>
  <c r="L91" i="1"/>
  <c r="B92" i="1"/>
  <c r="C92" i="1" s="1"/>
  <c r="D92" i="1"/>
  <c r="E92" i="1"/>
  <c r="F92" i="1" s="1"/>
  <c r="G92" i="1"/>
  <c r="H92" i="1" s="1"/>
  <c r="I92" i="1"/>
  <c r="J92" i="1"/>
  <c r="K92" i="1"/>
  <c r="L92" i="1"/>
  <c r="M92" i="1" s="1"/>
  <c r="B93" i="1"/>
  <c r="C93" i="1" s="1"/>
  <c r="D93" i="1"/>
  <c r="E93" i="1"/>
  <c r="F93" i="1" s="1"/>
  <c r="G93" i="1"/>
  <c r="H93" i="1" s="1"/>
  <c r="I93" i="1"/>
  <c r="J93" i="1"/>
  <c r="K93" i="1"/>
  <c r="R93" i="1" s="1"/>
  <c r="DX93" i="1" s="1"/>
  <c r="L93" i="1"/>
  <c r="B94" i="1"/>
  <c r="C94" i="1" s="1"/>
  <c r="D94" i="1"/>
  <c r="E94" i="1"/>
  <c r="F94" i="1" s="1"/>
  <c r="G94" i="1"/>
  <c r="H94" i="1" s="1"/>
  <c r="I94" i="1"/>
  <c r="J94" i="1"/>
  <c r="K94" i="1"/>
  <c r="L94" i="1"/>
  <c r="B95" i="1"/>
  <c r="C95" i="1" s="1"/>
  <c r="D95" i="1"/>
  <c r="E95" i="1"/>
  <c r="F95" i="1" s="1"/>
  <c r="G95" i="1"/>
  <c r="H95" i="1" s="1"/>
  <c r="I95" i="1"/>
  <c r="J95" i="1"/>
  <c r="K95" i="1"/>
  <c r="R95" i="1" s="1"/>
  <c r="DX95" i="1" s="1"/>
  <c r="L95" i="1"/>
  <c r="B96" i="1"/>
  <c r="C96" i="1" s="1"/>
  <c r="D96" i="1"/>
  <c r="E96" i="1"/>
  <c r="F96" i="1" s="1"/>
  <c r="G96" i="1"/>
  <c r="H96" i="1" s="1"/>
  <c r="I96" i="1"/>
  <c r="J96" i="1"/>
  <c r="K96" i="1"/>
  <c r="R96" i="1" s="1"/>
  <c r="DX96" i="1" s="1"/>
  <c r="L96" i="1"/>
  <c r="M96" i="1" s="1"/>
  <c r="B97" i="1"/>
  <c r="C97" i="1" s="1"/>
  <c r="D97" i="1"/>
  <c r="E97" i="1"/>
  <c r="F97" i="1" s="1"/>
  <c r="G97" i="1"/>
  <c r="H97" i="1" s="1"/>
  <c r="I97" i="1"/>
  <c r="J97" i="1"/>
  <c r="K97" i="1"/>
  <c r="L97" i="1"/>
  <c r="B98" i="1"/>
  <c r="C98" i="1" s="1"/>
  <c r="D98" i="1"/>
  <c r="E98" i="1"/>
  <c r="F98" i="1" s="1"/>
  <c r="G98" i="1"/>
  <c r="H98" i="1" s="1"/>
  <c r="I98" i="1"/>
  <c r="J98" i="1"/>
  <c r="K98" i="1"/>
  <c r="R98" i="1" s="1"/>
  <c r="DX98" i="1" s="1"/>
  <c r="L98" i="1"/>
  <c r="M98" i="1" s="1"/>
  <c r="B99" i="1"/>
  <c r="C99" i="1" s="1"/>
  <c r="D99" i="1"/>
  <c r="E99" i="1"/>
  <c r="F99" i="1" s="1"/>
  <c r="G99" i="1"/>
  <c r="H99" i="1" s="1"/>
  <c r="I99" i="1"/>
  <c r="J99" i="1"/>
  <c r="K99" i="1"/>
  <c r="L99" i="1"/>
  <c r="B100" i="1"/>
  <c r="C100" i="1" s="1"/>
  <c r="D100" i="1"/>
  <c r="E100" i="1"/>
  <c r="F100" i="1" s="1"/>
  <c r="G100" i="1"/>
  <c r="H100" i="1" s="1"/>
  <c r="I100" i="1"/>
  <c r="J100" i="1"/>
  <c r="K100" i="1"/>
  <c r="L100" i="1"/>
  <c r="B101" i="1"/>
  <c r="C101" i="1" s="1"/>
  <c r="D101" i="1"/>
  <c r="E101" i="1"/>
  <c r="F101" i="1" s="1"/>
  <c r="G101" i="1"/>
  <c r="H101" i="1" s="1"/>
  <c r="I101" i="1"/>
  <c r="J101" i="1"/>
  <c r="K101" i="1"/>
  <c r="L101" i="1"/>
  <c r="B102" i="1"/>
  <c r="C102" i="1" s="1"/>
  <c r="AF103" i="1" s="1"/>
  <c r="D102" i="1"/>
  <c r="E102" i="1"/>
  <c r="F102" i="1" s="1"/>
  <c r="G102" i="1"/>
  <c r="H102" i="1" s="1"/>
  <c r="I102" i="1"/>
  <c r="J102" i="1"/>
  <c r="K102" i="1"/>
  <c r="R102" i="1" s="1"/>
  <c r="DX102" i="1" s="1"/>
  <c r="L102" i="1"/>
  <c r="M102" i="1" s="1"/>
  <c r="B103" i="1"/>
  <c r="C103" i="1" s="1"/>
  <c r="D103" i="1"/>
  <c r="E103" i="1"/>
  <c r="F103" i="1" s="1"/>
  <c r="G103" i="1"/>
  <c r="H103" i="1" s="1"/>
  <c r="I103" i="1"/>
  <c r="J103" i="1"/>
  <c r="K103" i="1"/>
  <c r="R103" i="1" s="1"/>
  <c r="DX103" i="1" s="1"/>
  <c r="L103" i="1"/>
  <c r="B104" i="1"/>
  <c r="C104" i="1" s="1"/>
  <c r="D104" i="1"/>
  <c r="E104" i="1"/>
  <c r="F104" i="1" s="1"/>
  <c r="G104" i="1"/>
  <c r="H104" i="1" s="1"/>
  <c r="I104" i="1"/>
  <c r="J104" i="1"/>
  <c r="K104" i="1"/>
  <c r="L104" i="1"/>
  <c r="M104" i="1" s="1"/>
  <c r="B105" i="1"/>
  <c r="C105" i="1" s="1"/>
  <c r="D105" i="1"/>
  <c r="E105" i="1"/>
  <c r="F105" i="1" s="1"/>
  <c r="G105" i="1"/>
  <c r="H105" i="1" s="1"/>
  <c r="I105" i="1"/>
  <c r="J105" i="1"/>
  <c r="K105" i="1"/>
  <c r="R105" i="1" s="1"/>
  <c r="DX105" i="1" s="1"/>
  <c r="L105" i="1"/>
  <c r="B106" i="1"/>
  <c r="C106" i="1" s="1"/>
  <c r="D106" i="1"/>
  <c r="E106" i="1"/>
  <c r="F106" i="1" s="1"/>
  <c r="G106" i="1"/>
  <c r="H106" i="1" s="1"/>
  <c r="I106" i="1"/>
  <c r="J106" i="1"/>
  <c r="K106" i="1"/>
  <c r="R106" i="1" s="1"/>
  <c r="DX106" i="1" s="1"/>
  <c r="L106" i="1"/>
  <c r="B107" i="1"/>
  <c r="C107" i="1" s="1"/>
  <c r="D107" i="1"/>
  <c r="E107" i="1"/>
  <c r="F107" i="1" s="1"/>
  <c r="G107" i="1"/>
  <c r="H107" i="1" s="1"/>
  <c r="I107" i="1"/>
  <c r="J107" i="1"/>
  <c r="K107" i="1"/>
  <c r="R107" i="1" s="1"/>
  <c r="DX107" i="1" s="1"/>
  <c r="L107" i="1"/>
  <c r="B108" i="1"/>
  <c r="C108" i="1" s="1"/>
  <c r="D108" i="1"/>
  <c r="E108" i="1"/>
  <c r="F108" i="1" s="1"/>
  <c r="G108" i="1"/>
  <c r="H108" i="1" s="1"/>
  <c r="I108" i="1"/>
  <c r="J108" i="1"/>
  <c r="K108" i="1"/>
  <c r="L108" i="1"/>
  <c r="B109" i="1"/>
  <c r="C109" i="1" s="1"/>
  <c r="D109" i="1"/>
  <c r="E109" i="1"/>
  <c r="F109" i="1" s="1"/>
  <c r="G109" i="1"/>
  <c r="H109" i="1" s="1"/>
  <c r="I109" i="1"/>
  <c r="J109" i="1"/>
  <c r="K109" i="1"/>
  <c r="R109" i="1" s="1"/>
  <c r="DX109" i="1" s="1"/>
  <c r="L109" i="1"/>
  <c r="B110" i="1"/>
  <c r="C110" i="1" s="1"/>
  <c r="D110" i="1"/>
  <c r="E110" i="1"/>
  <c r="F110" i="1" s="1"/>
  <c r="G110" i="1"/>
  <c r="H110" i="1" s="1"/>
  <c r="I110" i="1"/>
  <c r="J110" i="1"/>
  <c r="K110" i="1"/>
  <c r="R110" i="1" s="1"/>
  <c r="DX110" i="1" s="1"/>
  <c r="L110" i="1"/>
  <c r="B111" i="1"/>
  <c r="C111" i="1" s="1"/>
  <c r="D111" i="1"/>
  <c r="E111" i="1"/>
  <c r="F111" i="1" s="1"/>
  <c r="G111" i="1"/>
  <c r="H111" i="1" s="1"/>
  <c r="I111" i="1"/>
  <c r="J111" i="1"/>
  <c r="K111" i="1"/>
  <c r="R111" i="1" s="1"/>
  <c r="DX111" i="1" s="1"/>
  <c r="L111" i="1"/>
  <c r="B112" i="1"/>
  <c r="C112" i="1" s="1"/>
  <c r="D112" i="1"/>
  <c r="E112" i="1"/>
  <c r="F112" i="1" s="1"/>
  <c r="G112" i="1"/>
  <c r="H112" i="1" s="1"/>
  <c r="I112" i="1"/>
  <c r="J112" i="1"/>
  <c r="K112" i="1"/>
  <c r="L112" i="1"/>
  <c r="M112" i="1" s="1"/>
  <c r="B113" i="1"/>
  <c r="C113" i="1" s="1"/>
  <c r="AF114" i="1" s="1"/>
  <c r="D113" i="1"/>
  <c r="E113" i="1"/>
  <c r="F113" i="1" s="1"/>
  <c r="G113" i="1"/>
  <c r="H113" i="1" s="1"/>
  <c r="I113" i="1"/>
  <c r="J113" i="1"/>
  <c r="K113" i="1"/>
  <c r="R113" i="1" s="1"/>
  <c r="DX113" i="1" s="1"/>
  <c r="L113" i="1"/>
  <c r="B114" i="1"/>
  <c r="C114" i="1" s="1"/>
  <c r="D114" i="1"/>
  <c r="E114" i="1"/>
  <c r="F114" i="1" s="1"/>
  <c r="G114" i="1"/>
  <c r="H114" i="1" s="1"/>
  <c r="I114" i="1"/>
  <c r="J114" i="1"/>
  <c r="K114" i="1"/>
  <c r="L114" i="1"/>
  <c r="B115" i="1"/>
  <c r="C115" i="1" s="1"/>
  <c r="D115" i="1"/>
  <c r="E115" i="1"/>
  <c r="F115" i="1" s="1"/>
  <c r="G115" i="1"/>
  <c r="H115" i="1" s="1"/>
  <c r="I115" i="1"/>
  <c r="J115" i="1"/>
  <c r="K115" i="1"/>
  <c r="R115" i="1" s="1"/>
  <c r="DX115" i="1" s="1"/>
  <c r="L115" i="1"/>
  <c r="B116" i="1"/>
  <c r="C116" i="1" s="1"/>
  <c r="D116" i="1"/>
  <c r="E116" i="1"/>
  <c r="F116" i="1" s="1"/>
  <c r="G116" i="1"/>
  <c r="H116" i="1" s="1"/>
  <c r="I116" i="1"/>
  <c r="J116" i="1"/>
  <c r="K116" i="1"/>
  <c r="R116" i="1" s="1"/>
  <c r="DX116" i="1" s="1"/>
  <c r="L116" i="1"/>
  <c r="B117" i="1"/>
  <c r="C117" i="1" s="1"/>
  <c r="D117" i="1"/>
  <c r="E117" i="1"/>
  <c r="F117" i="1" s="1"/>
  <c r="G117" i="1"/>
  <c r="H117" i="1" s="1"/>
  <c r="I117" i="1"/>
  <c r="J117" i="1"/>
  <c r="K117" i="1"/>
  <c r="R117" i="1" s="1"/>
  <c r="DX117" i="1" s="1"/>
  <c r="L117" i="1"/>
  <c r="B118" i="1"/>
  <c r="C118" i="1" s="1"/>
  <c r="D118" i="1"/>
  <c r="E118" i="1"/>
  <c r="F118" i="1" s="1"/>
  <c r="G118" i="1"/>
  <c r="H118" i="1" s="1"/>
  <c r="I118" i="1"/>
  <c r="J118" i="1"/>
  <c r="K118" i="1"/>
  <c r="L118" i="1"/>
  <c r="M118" i="1" s="1"/>
  <c r="B119" i="1"/>
  <c r="C119" i="1" s="1"/>
  <c r="D119" i="1"/>
  <c r="E119" i="1"/>
  <c r="F119" i="1" s="1"/>
  <c r="G119" i="1"/>
  <c r="H119" i="1" s="1"/>
  <c r="I119" i="1"/>
  <c r="J119" i="1"/>
  <c r="K119" i="1"/>
  <c r="L119" i="1"/>
  <c r="B120" i="1"/>
  <c r="C120" i="1" s="1"/>
  <c r="D120" i="1"/>
  <c r="E120" i="1"/>
  <c r="F120" i="1" s="1"/>
  <c r="G120" i="1"/>
  <c r="H120" i="1" s="1"/>
  <c r="I120" i="1"/>
  <c r="J120" i="1"/>
  <c r="K120" i="1"/>
  <c r="R120" i="1" s="1"/>
  <c r="DX120" i="1" s="1"/>
  <c r="L120" i="1"/>
  <c r="B121" i="1"/>
  <c r="C121" i="1" s="1"/>
  <c r="D121" i="1"/>
  <c r="E121" i="1"/>
  <c r="F121" i="1" s="1"/>
  <c r="G121" i="1"/>
  <c r="H121" i="1" s="1"/>
  <c r="I121" i="1"/>
  <c r="J121" i="1"/>
  <c r="K121" i="1"/>
  <c r="L121" i="1"/>
  <c r="B122" i="1"/>
  <c r="C122" i="1" s="1"/>
  <c r="D122" i="1"/>
  <c r="E122" i="1"/>
  <c r="F122" i="1" s="1"/>
  <c r="G122" i="1"/>
  <c r="H122" i="1" s="1"/>
  <c r="I122" i="1"/>
  <c r="J122" i="1"/>
  <c r="K122" i="1"/>
  <c r="L122" i="1"/>
  <c r="B123" i="1"/>
  <c r="C123" i="1" s="1"/>
  <c r="D123" i="1"/>
  <c r="E123" i="1"/>
  <c r="F123" i="1" s="1"/>
  <c r="G123" i="1"/>
  <c r="H123" i="1" s="1"/>
  <c r="I123" i="1"/>
  <c r="J123" i="1"/>
  <c r="K123" i="1"/>
  <c r="R123" i="1" s="1"/>
  <c r="DX123" i="1" s="1"/>
  <c r="L123" i="1"/>
  <c r="B124" i="1"/>
  <c r="C124" i="1" s="1"/>
  <c r="AG125" i="1" s="1"/>
  <c r="D124" i="1"/>
  <c r="E124" i="1"/>
  <c r="F124" i="1" s="1"/>
  <c r="G124" i="1"/>
  <c r="H124" i="1" s="1"/>
  <c r="I124" i="1"/>
  <c r="J124" i="1"/>
  <c r="K124" i="1"/>
  <c r="R124" i="1" s="1"/>
  <c r="DX124" i="1" s="1"/>
  <c r="L124" i="1"/>
  <c r="B125" i="1"/>
  <c r="C125" i="1" s="1"/>
  <c r="D125" i="1"/>
  <c r="E125" i="1"/>
  <c r="F125" i="1" s="1"/>
  <c r="G125" i="1"/>
  <c r="H125" i="1" s="1"/>
  <c r="I125" i="1"/>
  <c r="J125" i="1"/>
  <c r="K125" i="1"/>
  <c r="L125" i="1"/>
  <c r="B126" i="1"/>
  <c r="C126" i="1" s="1"/>
  <c r="D126" i="1"/>
  <c r="E126" i="1"/>
  <c r="F126" i="1" s="1"/>
  <c r="G126" i="1"/>
  <c r="H126" i="1" s="1"/>
  <c r="I126" i="1"/>
  <c r="J126" i="1"/>
  <c r="K126" i="1"/>
  <c r="L126" i="1"/>
  <c r="B127" i="1"/>
  <c r="C127" i="1" s="1"/>
  <c r="D127" i="1"/>
  <c r="E127" i="1"/>
  <c r="F127" i="1" s="1"/>
  <c r="G127" i="1"/>
  <c r="H127" i="1" s="1"/>
  <c r="I127" i="1"/>
  <c r="J127" i="1"/>
  <c r="K127" i="1"/>
  <c r="R127" i="1" s="1"/>
  <c r="DX127" i="1" s="1"/>
  <c r="L127" i="1"/>
  <c r="B128" i="1"/>
  <c r="C128" i="1" s="1"/>
  <c r="D128" i="1"/>
  <c r="E128" i="1"/>
  <c r="F128" i="1" s="1"/>
  <c r="G128" i="1"/>
  <c r="H128" i="1" s="1"/>
  <c r="I128" i="1"/>
  <c r="J128" i="1"/>
  <c r="K128" i="1"/>
  <c r="L128" i="1"/>
  <c r="B129" i="1"/>
  <c r="C129" i="1" s="1"/>
  <c r="D129" i="1"/>
  <c r="E129" i="1"/>
  <c r="F129" i="1" s="1"/>
  <c r="G129" i="1"/>
  <c r="H129" i="1" s="1"/>
  <c r="I129" i="1"/>
  <c r="J129" i="1"/>
  <c r="K129" i="1"/>
  <c r="R129" i="1" s="1"/>
  <c r="DX129" i="1" s="1"/>
  <c r="L129" i="1"/>
  <c r="B130" i="1"/>
  <c r="C130" i="1" s="1"/>
  <c r="D130" i="1"/>
  <c r="E130" i="1"/>
  <c r="F130" i="1" s="1"/>
  <c r="G130" i="1"/>
  <c r="H130" i="1" s="1"/>
  <c r="I130" i="1"/>
  <c r="J130" i="1"/>
  <c r="K130" i="1"/>
  <c r="L130" i="1"/>
  <c r="B131" i="1"/>
  <c r="C131" i="1" s="1"/>
  <c r="D131" i="1"/>
  <c r="E131" i="1"/>
  <c r="F131" i="1" s="1"/>
  <c r="G131" i="1"/>
  <c r="H131" i="1" s="1"/>
  <c r="I131" i="1"/>
  <c r="J131" i="1"/>
  <c r="K131" i="1"/>
  <c r="L131" i="1"/>
  <c r="B132" i="1"/>
  <c r="C132" i="1" s="1"/>
  <c r="D132" i="1"/>
  <c r="E132" i="1"/>
  <c r="F132" i="1" s="1"/>
  <c r="G132" i="1"/>
  <c r="H132" i="1" s="1"/>
  <c r="I132" i="1"/>
  <c r="J132" i="1"/>
  <c r="K132" i="1"/>
  <c r="R132" i="1" s="1"/>
  <c r="DX132" i="1" s="1"/>
  <c r="L132" i="1"/>
  <c r="B133" i="1"/>
  <c r="C133" i="1" s="1"/>
  <c r="D133" i="1"/>
  <c r="E133" i="1"/>
  <c r="F133" i="1" s="1"/>
  <c r="G133" i="1"/>
  <c r="H133" i="1" s="1"/>
  <c r="I133" i="1"/>
  <c r="J133" i="1"/>
  <c r="K133" i="1"/>
  <c r="R133" i="1" s="1"/>
  <c r="DX133" i="1" s="1"/>
  <c r="L133" i="1"/>
  <c r="M133" i="1" s="1"/>
  <c r="B134" i="1"/>
  <c r="C134" i="1" s="1"/>
  <c r="AF135" i="1" s="1"/>
  <c r="D134" i="1"/>
  <c r="E134" i="1"/>
  <c r="F134" i="1" s="1"/>
  <c r="G134" i="1"/>
  <c r="H134" i="1" s="1"/>
  <c r="I134" i="1"/>
  <c r="J134" i="1"/>
  <c r="K134" i="1"/>
  <c r="L134" i="1"/>
  <c r="B135" i="1"/>
  <c r="C135" i="1" s="1"/>
  <c r="D135" i="1"/>
  <c r="E135" i="1"/>
  <c r="F135" i="1" s="1"/>
  <c r="G135" i="1"/>
  <c r="H135" i="1" s="1"/>
  <c r="I135" i="1"/>
  <c r="J135" i="1"/>
  <c r="K135" i="1"/>
  <c r="R135" i="1" s="1"/>
  <c r="DX135" i="1" s="1"/>
  <c r="L135" i="1"/>
  <c r="B136" i="1"/>
  <c r="C136" i="1" s="1"/>
  <c r="D136" i="1"/>
  <c r="E136" i="1"/>
  <c r="F136" i="1" s="1"/>
  <c r="G136" i="1"/>
  <c r="H136" i="1" s="1"/>
  <c r="I136" i="1"/>
  <c r="J136" i="1"/>
  <c r="K136" i="1"/>
  <c r="L136" i="1"/>
  <c r="B137" i="1"/>
  <c r="C137" i="1" s="1"/>
  <c r="D137" i="1"/>
  <c r="E137" i="1"/>
  <c r="F137" i="1" s="1"/>
  <c r="G137" i="1"/>
  <c r="H137" i="1" s="1"/>
  <c r="I137" i="1"/>
  <c r="J137" i="1"/>
  <c r="K137" i="1"/>
  <c r="R137" i="1" s="1"/>
  <c r="DX137" i="1" s="1"/>
  <c r="L137" i="1"/>
  <c r="M137" i="1" s="1"/>
  <c r="B138" i="1"/>
  <c r="C138" i="1" s="1"/>
  <c r="D138" i="1"/>
  <c r="E138" i="1"/>
  <c r="F138" i="1" s="1"/>
  <c r="G138" i="1"/>
  <c r="H138" i="1" s="1"/>
  <c r="I138" i="1"/>
  <c r="J138" i="1"/>
  <c r="K138" i="1"/>
  <c r="R138" i="1" s="1"/>
  <c r="DX138" i="1" s="1"/>
  <c r="L138" i="1"/>
  <c r="B139" i="1"/>
  <c r="C139" i="1" s="1"/>
  <c r="D139" i="1"/>
  <c r="E139" i="1"/>
  <c r="F139" i="1" s="1"/>
  <c r="G139" i="1"/>
  <c r="H139" i="1" s="1"/>
  <c r="I139" i="1"/>
  <c r="J139" i="1"/>
  <c r="K139" i="1"/>
  <c r="R139" i="1" s="1"/>
  <c r="DX139" i="1" s="1"/>
  <c r="L139" i="1"/>
  <c r="B140" i="1"/>
  <c r="C140" i="1" s="1"/>
  <c r="D140" i="1"/>
  <c r="E140" i="1"/>
  <c r="F140" i="1" s="1"/>
  <c r="G140" i="1"/>
  <c r="H140" i="1" s="1"/>
  <c r="I140" i="1"/>
  <c r="J140" i="1"/>
  <c r="K140" i="1"/>
  <c r="L140" i="1"/>
  <c r="B141" i="1"/>
  <c r="C141" i="1" s="1"/>
  <c r="D141" i="1"/>
  <c r="E141" i="1"/>
  <c r="F141" i="1" s="1"/>
  <c r="G141" i="1"/>
  <c r="H141" i="1" s="1"/>
  <c r="I141" i="1"/>
  <c r="J141" i="1"/>
  <c r="K141" i="1"/>
  <c r="R141" i="1" s="1"/>
  <c r="DX141" i="1" s="1"/>
  <c r="L141" i="1"/>
  <c r="M141" i="1" s="1"/>
  <c r="B142" i="1"/>
  <c r="C142" i="1" s="1"/>
  <c r="D142" i="1"/>
  <c r="E142" i="1"/>
  <c r="F142" i="1" s="1"/>
  <c r="G142" i="1"/>
  <c r="H142" i="1" s="1"/>
  <c r="I142" i="1"/>
  <c r="J142" i="1"/>
  <c r="K142" i="1"/>
  <c r="R142" i="1" s="1"/>
  <c r="DX142" i="1" s="1"/>
  <c r="L142" i="1"/>
  <c r="B143" i="1"/>
  <c r="C143" i="1" s="1"/>
  <c r="D143" i="1"/>
  <c r="E143" i="1"/>
  <c r="F143" i="1" s="1"/>
  <c r="G143" i="1"/>
  <c r="H143" i="1" s="1"/>
  <c r="I143" i="1"/>
  <c r="J143" i="1"/>
  <c r="K143" i="1"/>
  <c r="R143" i="1" s="1"/>
  <c r="DX143" i="1" s="1"/>
  <c r="L143" i="1"/>
  <c r="B144" i="1"/>
  <c r="C144" i="1" s="1"/>
  <c r="D144" i="1"/>
  <c r="E144" i="1"/>
  <c r="F144" i="1" s="1"/>
  <c r="G144" i="1"/>
  <c r="H144" i="1" s="1"/>
  <c r="I144" i="1"/>
  <c r="J144" i="1"/>
  <c r="K144" i="1"/>
  <c r="L144" i="1"/>
  <c r="B145" i="1"/>
  <c r="C145" i="1" s="1"/>
  <c r="AF146" i="1" s="1"/>
  <c r="D145" i="1"/>
  <c r="E145" i="1"/>
  <c r="F145" i="1" s="1"/>
  <c r="G145" i="1"/>
  <c r="H145" i="1" s="1"/>
  <c r="I145" i="1"/>
  <c r="J145" i="1"/>
  <c r="K145" i="1"/>
  <c r="R145" i="1" s="1"/>
  <c r="DX145" i="1" s="1"/>
  <c r="L145" i="1"/>
  <c r="M145" i="1" s="1"/>
  <c r="B146" i="1"/>
  <c r="C146" i="1" s="1"/>
  <c r="D146" i="1"/>
  <c r="E146" i="1"/>
  <c r="F146" i="1" s="1"/>
  <c r="G146" i="1"/>
  <c r="H146" i="1" s="1"/>
  <c r="I146" i="1"/>
  <c r="J146" i="1"/>
  <c r="K146" i="1"/>
  <c r="R146" i="1" s="1"/>
  <c r="DX146" i="1" s="1"/>
  <c r="L146" i="1"/>
  <c r="M146" i="1" s="1"/>
  <c r="B147" i="1"/>
  <c r="C147" i="1" s="1"/>
  <c r="D147" i="1"/>
  <c r="E147" i="1"/>
  <c r="F147" i="1" s="1"/>
  <c r="G147" i="1"/>
  <c r="H147" i="1" s="1"/>
  <c r="I147" i="1"/>
  <c r="J147" i="1"/>
  <c r="K147" i="1"/>
  <c r="L147" i="1"/>
  <c r="B148" i="1"/>
  <c r="C148" i="1" s="1"/>
  <c r="D148" i="1"/>
  <c r="E148" i="1"/>
  <c r="F148" i="1" s="1"/>
  <c r="G148" i="1"/>
  <c r="H148" i="1" s="1"/>
  <c r="I148" i="1"/>
  <c r="J148" i="1"/>
  <c r="K148" i="1"/>
  <c r="L148" i="1"/>
  <c r="B149" i="1"/>
  <c r="C149" i="1" s="1"/>
  <c r="D149" i="1"/>
  <c r="E149" i="1"/>
  <c r="F149" i="1" s="1"/>
  <c r="G149" i="1"/>
  <c r="H149" i="1" s="1"/>
  <c r="I149" i="1"/>
  <c r="J149" i="1"/>
  <c r="K149" i="1"/>
  <c r="R149" i="1" s="1"/>
  <c r="DX149" i="1" s="1"/>
  <c r="L149" i="1"/>
  <c r="M149" i="1" s="1"/>
  <c r="B150" i="1"/>
  <c r="C150" i="1" s="1"/>
  <c r="D150" i="1"/>
  <c r="E150" i="1"/>
  <c r="F150" i="1" s="1"/>
  <c r="G150" i="1"/>
  <c r="H150" i="1" s="1"/>
  <c r="I150" i="1"/>
  <c r="J150" i="1"/>
  <c r="K150" i="1"/>
  <c r="R150" i="1" s="1"/>
  <c r="DX150" i="1" s="1"/>
  <c r="L150" i="1"/>
  <c r="B151" i="1"/>
  <c r="C151" i="1" s="1"/>
  <c r="D151" i="1"/>
  <c r="E151" i="1"/>
  <c r="F151" i="1" s="1"/>
  <c r="G151" i="1"/>
  <c r="H151" i="1" s="1"/>
  <c r="I151" i="1"/>
  <c r="J151" i="1"/>
  <c r="K151" i="1"/>
  <c r="R151" i="1" s="1"/>
  <c r="DX151" i="1" s="1"/>
  <c r="L151" i="1"/>
  <c r="B152" i="1"/>
  <c r="C152" i="1" s="1"/>
  <c r="D152" i="1"/>
  <c r="E152" i="1"/>
  <c r="F152" i="1" s="1"/>
  <c r="G152" i="1"/>
  <c r="H152" i="1" s="1"/>
  <c r="I152" i="1"/>
  <c r="J152" i="1"/>
  <c r="K152" i="1"/>
  <c r="L152" i="1"/>
  <c r="B153" i="1"/>
  <c r="C153" i="1" s="1"/>
  <c r="D153" i="1"/>
  <c r="E153" i="1"/>
  <c r="F153" i="1" s="1"/>
  <c r="G153" i="1"/>
  <c r="H153" i="1" s="1"/>
  <c r="I153" i="1"/>
  <c r="J153" i="1"/>
  <c r="K153" i="1"/>
  <c r="R153" i="1" s="1"/>
  <c r="DX153" i="1" s="1"/>
  <c r="L153" i="1"/>
  <c r="M153" i="1" s="1"/>
  <c r="B154" i="1"/>
  <c r="C154" i="1" s="1"/>
  <c r="D154" i="1"/>
  <c r="E154" i="1"/>
  <c r="F154" i="1" s="1"/>
  <c r="G154" i="1"/>
  <c r="H154" i="1" s="1"/>
  <c r="I154" i="1"/>
  <c r="J154" i="1"/>
  <c r="K154" i="1"/>
  <c r="R154" i="1" s="1"/>
  <c r="DX154" i="1" s="1"/>
  <c r="L154" i="1"/>
  <c r="B155" i="1"/>
  <c r="C155" i="1" s="1"/>
  <c r="D155" i="1"/>
  <c r="E155" i="1"/>
  <c r="F155" i="1" s="1"/>
  <c r="G155" i="1"/>
  <c r="H155" i="1" s="1"/>
  <c r="I155" i="1"/>
  <c r="J155" i="1"/>
  <c r="K155" i="1"/>
  <c r="L155" i="1"/>
  <c r="B156" i="1"/>
  <c r="C156" i="1" s="1"/>
  <c r="AG157" i="1" s="1"/>
  <c r="D156" i="1"/>
  <c r="E156" i="1"/>
  <c r="F156" i="1" s="1"/>
  <c r="G156" i="1"/>
  <c r="H156" i="1" s="1"/>
  <c r="I156" i="1"/>
  <c r="J156" i="1"/>
  <c r="K156" i="1"/>
  <c r="R156" i="1" s="1"/>
  <c r="DX156" i="1" s="1"/>
  <c r="L156" i="1"/>
  <c r="B157" i="1"/>
  <c r="C157" i="1" s="1"/>
  <c r="D157" i="1"/>
  <c r="E157" i="1"/>
  <c r="F157" i="1" s="1"/>
  <c r="G157" i="1"/>
  <c r="H157" i="1" s="1"/>
  <c r="I157" i="1"/>
  <c r="J157" i="1"/>
  <c r="K157" i="1"/>
  <c r="R157" i="1" s="1"/>
  <c r="DX157" i="1" s="1"/>
  <c r="L157" i="1"/>
  <c r="M157" i="1" s="1"/>
  <c r="B158" i="1"/>
  <c r="C158" i="1" s="1"/>
  <c r="D158" i="1"/>
  <c r="E158" i="1"/>
  <c r="F158" i="1" s="1"/>
  <c r="G158" i="1"/>
  <c r="H158" i="1" s="1"/>
  <c r="I158" i="1"/>
  <c r="J158" i="1"/>
  <c r="K158" i="1"/>
  <c r="L158" i="1"/>
  <c r="B159" i="1"/>
  <c r="C159" i="1" s="1"/>
  <c r="D159" i="1"/>
  <c r="E159" i="1"/>
  <c r="F159" i="1" s="1"/>
  <c r="G159" i="1"/>
  <c r="H159" i="1" s="1"/>
  <c r="I159" i="1"/>
  <c r="J159" i="1"/>
  <c r="K159" i="1"/>
  <c r="R159" i="1" s="1"/>
  <c r="DX159" i="1" s="1"/>
  <c r="L159" i="1"/>
  <c r="B160" i="1"/>
  <c r="C160" i="1" s="1"/>
  <c r="D160" i="1"/>
  <c r="E160" i="1"/>
  <c r="F160" i="1" s="1"/>
  <c r="G160" i="1"/>
  <c r="H160" i="1" s="1"/>
  <c r="I160" i="1"/>
  <c r="J160" i="1"/>
  <c r="K160" i="1"/>
  <c r="R160" i="1" s="1"/>
  <c r="DX160" i="1" s="1"/>
  <c r="L160" i="1"/>
  <c r="B161" i="1"/>
  <c r="C161" i="1" s="1"/>
  <c r="D161" i="1"/>
  <c r="E161" i="1"/>
  <c r="F161" i="1" s="1"/>
  <c r="G161" i="1"/>
  <c r="H161" i="1" s="1"/>
  <c r="I161" i="1"/>
  <c r="J161" i="1"/>
  <c r="K161" i="1"/>
  <c r="L161" i="1"/>
  <c r="B162" i="1"/>
  <c r="C162" i="1" s="1"/>
  <c r="D162" i="1"/>
  <c r="E162" i="1"/>
  <c r="F162" i="1" s="1"/>
  <c r="G162" i="1"/>
  <c r="H162" i="1" s="1"/>
  <c r="I162" i="1"/>
  <c r="J162" i="1"/>
  <c r="K162" i="1"/>
  <c r="R162" i="1" s="1"/>
  <c r="DX162" i="1" s="1"/>
  <c r="L162" i="1"/>
  <c r="B163" i="1"/>
  <c r="C163" i="1" s="1"/>
  <c r="D163" i="1"/>
  <c r="E163" i="1"/>
  <c r="F163" i="1" s="1"/>
  <c r="G163" i="1"/>
  <c r="H163" i="1" s="1"/>
  <c r="I163" i="1"/>
  <c r="J163" i="1"/>
  <c r="K163" i="1"/>
  <c r="L163" i="1"/>
  <c r="B164" i="1"/>
  <c r="C164" i="1" s="1"/>
  <c r="D164" i="1"/>
  <c r="E164" i="1"/>
  <c r="F164" i="1" s="1"/>
  <c r="G164" i="1"/>
  <c r="H164" i="1" s="1"/>
  <c r="I164" i="1"/>
  <c r="J164" i="1"/>
  <c r="K164" i="1"/>
  <c r="R164" i="1" s="1"/>
  <c r="DX164" i="1" s="1"/>
  <c r="L164" i="1"/>
  <c r="B165" i="1"/>
  <c r="C165" i="1" s="1"/>
  <c r="D165" i="1"/>
  <c r="E165" i="1"/>
  <c r="F165" i="1" s="1"/>
  <c r="G165" i="1"/>
  <c r="H165" i="1" s="1"/>
  <c r="I165" i="1"/>
  <c r="J165" i="1"/>
  <c r="K165" i="1"/>
  <c r="L165" i="1"/>
  <c r="B166" i="1"/>
  <c r="C166" i="1" s="1"/>
  <c r="AF167" i="1" s="1"/>
  <c r="D166" i="1"/>
  <c r="E166" i="1"/>
  <c r="F166" i="1" s="1"/>
  <c r="G166" i="1"/>
  <c r="H166" i="1" s="1"/>
  <c r="I166" i="1"/>
  <c r="J166" i="1"/>
  <c r="K166" i="1"/>
  <c r="R166" i="1" s="1"/>
  <c r="DX166" i="1" s="1"/>
  <c r="L166" i="1"/>
  <c r="B167" i="1"/>
  <c r="C167" i="1" s="1"/>
  <c r="D167" i="1"/>
  <c r="E167" i="1"/>
  <c r="F167" i="1" s="1"/>
  <c r="G167" i="1"/>
  <c r="H167" i="1" s="1"/>
  <c r="I167" i="1"/>
  <c r="J167" i="1"/>
  <c r="K167" i="1"/>
  <c r="L167" i="1"/>
  <c r="B168" i="1"/>
  <c r="C168" i="1" s="1"/>
  <c r="D168" i="1"/>
  <c r="E168" i="1"/>
  <c r="F168" i="1" s="1"/>
  <c r="G168" i="1"/>
  <c r="H168" i="1" s="1"/>
  <c r="I168" i="1"/>
  <c r="J168" i="1"/>
  <c r="K168" i="1"/>
  <c r="R168" i="1" s="1"/>
  <c r="DX168" i="1" s="1"/>
  <c r="L168" i="1"/>
  <c r="B169" i="1"/>
  <c r="C169" i="1" s="1"/>
  <c r="D169" i="1"/>
  <c r="E169" i="1"/>
  <c r="F169" i="1" s="1"/>
  <c r="G169" i="1"/>
  <c r="H169" i="1" s="1"/>
  <c r="I169" i="1"/>
  <c r="J169" i="1"/>
  <c r="K169" i="1"/>
  <c r="L169" i="1"/>
  <c r="B170" i="1"/>
  <c r="C170" i="1" s="1"/>
  <c r="D170" i="1"/>
  <c r="E170" i="1"/>
  <c r="F170" i="1" s="1"/>
  <c r="G170" i="1"/>
  <c r="H170" i="1" s="1"/>
  <c r="I170" i="1"/>
  <c r="J170" i="1"/>
  <c r="K170" i="1"/>
  <c r="R170" i="1" s="1"/>
  <c r="DX170" i="1" s="1"/>
  <c r="L170" i="1"/>
  <c r="B171" i="1"/>
  <c r="C171" i="1" s="1"/>
  <c r="D171" i="1"/>
  <c r="E171" i="1"/>
  <c r="F171" i="1" s="1"/>
  <c r="G171" i="1"/>
  <c r="H171" i="1" s="1"/>
  <c r="I171" i="1"/>
  <c r="J171" i="1"/>
  <c r="K171" i="1"/>
  <c r="R171" i="1" s="1"/>
  <c r="DX171" i="1" s="1"/>
  <c r="L171" i="1"/>
  <c r="B172" i="1"/>
  <c r="C172" i="1" s="1"/>
  <c r="D172" i="1"/>
  <c r="E172" i="1"/>
  <c r="F172" i="1" s="1"/>
  <c r="G172" i="1"/>
  <c r="H172" i="1" s="1"/>
  <c r="I172" i="1"/>
  <c r="J172" i="1"/>
  <c r="K172" i="1"/>
  <c r="R172" i="1" s="1"/>
  <c r="DX172" i="1" s="1"/>
  <c r="L172" i="1"/>
  <c r="B173" i="1"/>
  <c r="C173" i="1" s="1"/>
  <c r="D173" i="1"/>
  <c r="E173" i="1"/>
  <c r="F173" i="1" s="1"/>
  <c r="G173" i="1"/>
  <c r="H173" i="1" s="1"/>
  <c r="I173" i="1"/>
  <c r="J173" i="1"/>
  <c r="K173" i="1"/>
  <c r="L173" i="1"/>
  <c r="B174" i="1"/>
  <c r="C174" i="1" s="1"/>
  <c r="D174" i="1"/>
  <c r="E174" i="1"/>
  <c r="F174" i="1" s="1"/>
  <c r="G174" i="1"/>
  <c r="H174" i="1" s="1"/>
  <c r="I174" i="1"/>
  <c r="J174" i="1"/>
  <c r="K174" i="1"/>
  <c r="R174" i="1" s="1"/>
  <c r="DX174" i="1" s="1"/>
  <c r="L174" i="1"/>
  <c r="B175" i="1"/>
  <c r="C175" i="1" s="1"/>
  <c r="D175" i="1"/>
  <c r="E175" i="1"/>
  <c r="F175" i="1" s="1"/>
  <c r="G175" i="1"/>
  <c r="H175" i="1" s="1"/>
  <c r="I175" i="1"/>
  <c r="J175" i="1"/>
  <c r="K175" i="1"/>
  <c r="L175" i="1"/>
  <c r="B176" i="1"/>
  <c r="C176" i="1" s="1"/>
  <c r="D176" i="1"/>
  <c r="E176" i="1"/>
  <c r="F176" i="1" s="1"/>
  <c r="G176" i="1"/>
  <c r="H176" i="1" s="1"/>
  <c r="I176" i="1"/>
  <c r="J176" i="1"/>
  <c r="K176" i="1"/>
  <c r="R176" i="1" s="1"/>
  <c r="DX176" i="1" s="1"/>
  <c r="L176" i="1"/>
  <c r="B177" i="1"/>
  <c r="C177" i="1" s="1"/>
  <c r="AG178" i="1" s="1"/>
  <c r="D177" i="1"/>
  <c r="E177" i="1"/>
  <c r="F177" i="1" s="1"/>
  <c r="G177" i="1"/>
  <c r="H177" i="1" s="1"/>
  <c r="I177" i="1"/>
  <c r="J177" i="1"/>
  <c r="K177" i="1"/>
  <c r="L177" i="1"/>
  <c r="B178" i="1"/>
  <c r="C178" i="1" s="1"/>
  <c r="D178" i="1"/>
  <c r="E178" i="1"/>
  <c r="F178" i="1" s="1"/>
  <c r="G178" i="1"/>
  <c r="H178" i="1" s="1"/>
  <c r="I178" i="1"/>
  <c r="J178" i="1"/>
  <c r="K178" i="1"/>
  <c r="L178" i="1"/>
  <c r="B179" i="1"/>
  <c r="C179" i="1" s="1"/>
  <c r="D179" i="1"/>
  <c r="E179" i="1"/>
  <c r="F179" i="1" s="1"/>
  <c r="G179" i="1"/>
  <c r="H179" i="1" s="1"/>
  <c r="I179" i="1"/>
  <c r="J179" i="1"/>
  <c r="K179" i="1"/>
  <c r="L179" i="1"/>
  <c r="B180" i="1"/>
  <c r="C180" i="1" s="1"/>
  <c r="D180" i="1"/>
  <c r="E180" i="1"/>
  <c r="F180" i="1" s="1"/>
  <c r="G180" i="1"/>
  <c r="H180" i="1" s="1"/>
  <c r="I180" i="1"/>
  <c r="J180" i="1"/>
  <c r="K180" i="1"/>
  <c r="R180" i="1" s="1"/>
  <c r="DX180" i="1" s="1"/>
  <c r="L180" i="1"/>
  <c r="B181" i="1"/>
  <c r="C181" i="1" s="1"/>
  <c r="D181" i="1"/>
  <c r="E181" i="1"/>
  <c r="F181" i="1" s="1"/>
  <c r="G181" i="1"/>
  <c r="H181" i="1" s="1"/>
  <c r="I181" i="1"/>
  <c r="J181" i="1"/>
  <c r="K181" i="1"/>
  <c r="L181" i="1"/>
  <c r="B182" i="1"/>
  <c r="C182" i="1" s="1"/>
  <c r="D182" i="1"/>
  <c r="E182" i="1"/>
  <c r="F182" i="1" s="1"/>
  <c r="G182" i="1"/>
  <c r="H182" i="1" s="1"/>
  <c r="I182" i="1"/>
  <c r="J182" i="1"/>
  <c r="K182" i="1"/>
  <c r="R182" i="1" s="1"/>
  <c r="DX182" i="1" s="1"/>
  <c r="L182" i="1"/>
  <c r="B183" i="1"/>
  <c r="C183" i="1" s="1"/>
  <c r="D183" i="1"/>
  <c r="E183" i="1"/>
  <c r="F183" i="1" s="1"/>
  <c r="G183" i="1"/>
  <c r="H183" i="1" s="1"/>
  <c r="I183" i="1"/>
  <c r="J183" i="1"/>
  <c r="K183" i="1"/>
  <c r="L183" i="1"/>
  <c r="B184" i="1"/>
  <c r="C184" i="1" s="1"/>
  <c r="D184" i="1"/>
  <c r="E184" i="1"/>
  <c r="F184" i="1" s="1"/>
  <c r="G184" i="1"/>
  <c r="H184" i="1" s="1"/>
  <c r="I184" i="1"/>
  <c r="J184" i="1"/>
  <c r="K184" i="1"/>
  <c r="R184" i="1" s="1"/>
  <c r="DX184" i="1" s="1"/>
  <c r="L184" i="1"/>
  <c r="B185" i="1"/>
  <c r="C185" i="1" s="1"/>
  <c r="AG186" i="1" s="1"/>
  <c r="D185" i="1"/>
  <c r="E185" i="1"/>
  <c r="F185" i="1" s="1"/>
  <c r="G185" i="1"/>
  <c r="H185" i="1" s="1"/>
  <c r="I185" i="1"/>
  <c r="J185" i="1"/>
  <c r="K185" i="1"/>
  <c r="L185" i="1"/>
  <c r="B186" i="1"/>
  <c r="C186" i="1" s="1"/>
  <c r="D186" i="1"/>
  <c r="E186" i="1"/>
  <c r="F186" i="1" s="1"/>
  <c r="G186" i="1"/>
  <c r="H186" i="1" s="1"/>
  <c r="I186" i="1"/>
  <c r="J186" i="1"/>
  <c r="K186" i="1"/>
  <c r="L186" i="1"/>
  <c r="B187" i="1"/>
  <c r="C187" i="1" s="1"/>
  <c r="D187" i="1"/>
  <c r="E187" i="1"/>
  <c r="F187" i="1" s="1"/>
  <c r="G187" i="1"/>
  <c r="H187" i="1" s="1"/>
  <c r="I187" i="1"/>
  <c r="J187" i="1"/>
  <c r="K187" i="1"/>
  <c r="R187" i="1" s="1"/>
  <c r="DX187" i="1" s="1"/>
  <c r="L187" i="1"/>
  <c r="B188" i="1"/>
  <c r="C188" i="1" s="1"/>
  <c r="D188" i="1"/>
  <c r="E188" i="1"/>
  <c r="F188" i="1" s="1"/>
  <c r="G188" i="1"/>
  <c r="H188" i="1" s="1"/>
  <c r="I188" i="1"/>
  <c r="J188" i="1"/>
  <c r="K188" i="1"/>
  <c r="L188" i="1"/>
  <c r="B189" i="1"/>
  <c r="C189" i="1" s="1"/>
  <c r="D189" i="1"/>
  <c r="E189" i="1"/>
  <c r="F189" i="1" s="1"/>
  <c r="G189" i="1"/>
  <c r="H189" i="1" s="1"/>
  <c r="I189" i="1"/>
  <c r="J189" i="1"/>
  <c r="K189" i="1"/>
  <c r="L189" i="1"/>
  <c r="B190" i="1"/>
  <c r="C190" i="1" s="1"/>
  <c r="D190" i="1"/>
  <c r="E190" i="1"/>
  <c r="F190" i="1" s="1"/>
  <c r="G190" i="1"/>
  <c r="H190" i="1" s="1"/>
  <c r="I190" i="1"/>
  <c r="J190" i="1"/>
  <c r="K190" i="1"/>
  <c r="L190" i="1"/>
  <c r="B191" i="1"/>
  <c r="C191" i="1" s="1"/>
  <c r="D191" i="1"/>
  <c r="E191" i="1"/>
  <c r="F191" i="1" s="1"/>
  <c r="G191" i="1"/>
  <c r="H191" i="1" s="1"/>
  <c r="I191" i="1"/>
  <c r="J191" i="1"/>
  <c r="K191" i="1"/>
  <c r="R191" i="1" s="1"/>
  <c r="DX191" i="1" s="1"/>
  <c r="L191" i="1"/>
  <c r="B192" i="1"/>
  <c r="C192" i="1" s="1"/>
  <c r="D192" i="1"/>
  <c r="E192" i="1"/>
  <c r="F192" i="1" s="1"/>
  <c r="G192" i="1"/>
  <c r="H192" i="1" s="1"/>
  <c r="I192" i="1"/>
  <c r="J192" i="1"/>
  <c r="K192" i="1"/>
  <c r="L192" i="1"/>
  <c r="B193" i="1"/>
  <c r="C193" i="1" s="1"/>
  <c r="AG194" i="1" s="1"/>
  <c r="D193" i="1"/>
  <c r="E193" i="1"/>
  <c r="F193" i="1" s="1"/>
  <c r="G193" i="1"/>
  <c r="H193" i="1" s="1"/>
  <c r="I193" i="1"/>
  <c r="J193" i="1"/>
  <c r="K193" i="1"/>
  <c r="L193" i="1"/>
  <c r="B194" i="1"/>
  <c r="C194" i="1" s="1"/>
  <c r="D194" i="1"/>
  <c r="E194" i="1"/>
  <c r="F194" i="1" s="1"/>
  <c r="G194" i="1"/>
  <c r="H194" i="1" s="1"/>
  <c r="I194" i="1"/>
  <c r="J194" i="1"/>
  <c r="K194" i="1"/>
  <c r="L194" i="1"/>
  <c r="B195" i="1"/>
  <c r="C195" i="1" s="1"/>
  <c r="D195" i="1"/>
  <c r="E195" i="1"/>
  <c r="F195" i="1" s="1"/>
  <c r="G195" i="1"/>
  <c r="H195" i="1" s="1"/>
  <c r="I195" i="1"/>
  <c r="J195" i="1"/>
  <c r="K195" i="1"/>
  <c r="L195" i="1"/>
  <c r="B196" i="1"/>
  <c r="C196" i="1" s="1"/>
  <c r="D196" i="1"/>
  <c r="E196" i="1"/>
  <c r="F196" i="1" s="1"/>
  <c r="G196" i="1"/>
  <c r="H196" i="1" s="1"/>
  <c r="I196" i="1"/>
  <c r="J196" i="1"/>
  <c r="K196" i="1"/>
  <c r="L196" i="1"/>
  <c r="B197" i="1"/>
  <c r="C197" i="1" s="1"/>
  <c r="D197" i="1"/>
  <c r="E197" i="1"/>
  <c r="F197" i="1" s="1"/>
  <c r="G197" i="1"/>
  <c r="H197" i="1" s="1"/>
  <c r="I197" i="1"/>
  <c r="J197" i="1"/>
  <c r="K197" i="1"/>
  <c r="R197" i="1" s="1"/>
  <c r="DX197" i="1" s="1"/>
  <c r="L197" i="1"/>
  <c r="B198" i="1"/>
  <c r="C198" i="1" s="1"/>
  <c r="D198" i="1"/>
  <c r="E198" i="1"/>
  <c r="F198" i="1" s="1"/>
  <c r="G198" i="1"/>
  <c r="H198" i="1" s="1"/>
  <c r="I198" i="1"/>
  <c r="J198" i="1"/>
  <c r="K198" i="1"/>
  <c r="L198" i="1"/>
  <c r="M198" i="1" s="1"/>
  <c r="B199" i="1"/>
  <c r="C199" i="1" s="1"/>
  <c r="D199" i="1"/>
  <c r="E199" i="1"/>
  <c r="F199" i="1" s="1"/>
  <c r="G199" i="1"/>
  <c r="H199" i="1" s="1"/>
  <c r="I199" i="1"/>
  <c r="J199" i="1"/>
  <c r="K199" i="1"/>
  <c r="L199" i="1"/>
  <c r="B200" i="1"/>
  <c r="C200" i="1" s="1"/>
  <c r="D200" i="1"/>
  <c r="E200" i="1"/>
  <c r="F200" i="1" s="1"/>
  <c r="G200" i="1"/>
  <c r="H200" i="1" s="1"/>
  <c r="I200" i="1"/>
  <c r="J200" i="1"/>
  <c r="K200" i="1"/>
  <c r="R200" i="1" s="1"/>
  <c r="DX200" i="1" s="1"/>
  <c r="L200" i="1"/>
  <c r="B201" i="1"/>
  <c r="C201" i="1" s="1"/>
  <c r="AG202" i="1" s="1"/>
  <c r="D201" i="1"/>
  <c r="E201" i="1"/>
  <c r="F201" i="1" s="1"/>
  <c r="G201" i="1"/>
  <c r="H201" i="1" s="1"/>
  <c r="I201" i="1"/>
  <c r="J201" i="1"/>
  <c r="K201" i="1"/>
  <c r="L201" i="1"/>
  <c r="B202" i="1"/>
  <c r="C202" i="1" s="1"/>
  <c r="D202" i="1"/>
  <c r="E202" i="1"/>
  <c r="F202" i="1" s="1"/>
  <c r="G202" i="1"/>
  <c r="H202" i="1" s="1"/>
  <c r="I202" i="1"/>
  <c r="J202" i="1"/>
  <c r="K202" i="1"/>
  <c r="L202" i="1"/>
  <c r="M202" i="1" s="1"/>
  <c r="B203" i="1"/>
  <c r="C203" i="1" s="1"/>
  <c r="D203" i="1"/>
  <c r="E203" i="1"/>
  <c r="F203" i="1" s="1"/>
  <c r="G203" i="1"/>
  <c r="H203" i="1" s="1"/>
  <c r="I203" i="1"/>
  <c r="J203" i="1"/>
  <c r="K203" i="1"/>
  <c r="R203" i="1" s="1"/>
  <c r="DX203" i="1" s="1"/>
  <c r="L203" i="1"/>
  <c r="B204" i="1"/>
  <c r="C204" i="1" s="1"/>
  <c r="D204" i="1"/>
  <c r="E204" i="1"/>
  <c r="F204" i="1" s="1"/>
  <c r="G204" i="1"/>
  <c r="H204" i="1" s="1"/>
  <c r="I204" i="1"/>
  <c r="J204" i="1"/>
  <c r="K204" i="1"/>
  <c r="R204" i="1" s="1"/>
  <c r="DX204" i="1" s="1"/>
  <c r="L204" i="1"/>
  <c r="B205" i="1"/>
  <c r="C205" i="1" s="1"/>
  <c r="D205" i="1"/>
  <c r="E205" i="1"/>
  <c r="F205" i="1" s="1"/>
  <c r="G205" i="1"/>
  <c r="H205" i="1" s="1"/>
  <c r="I205" i="1"/>
  <c r="J205" i="1"/>
  <c r="K205" i="1"/>
  <c r="L205" i="1"/>
  <c r="B206" i="1"/>
  <c r="C206" i="1" s="1"/>
  <c r="D206" i="1"/>
  <c r="E206" i="1"/>
  <c r="F206" i="1" s="1"/>
  <c r="G206" i="1"/>
  <c r="H206" i="1" s="1"/>
  <c r="I206" i="1"/>
  <c r="J206" i="1"/>
  <c r="K206" i="1"/>
  <c r="L206" i="1"/>
  <c r="B207" i="1"/>
  <c r="C207" i="1" s="1"/>
  <c r="D207" i="1"/>
  <c r="E207" i="1"/>
  <c r="F207" i="1" s="1"/>
  <c r="G207" i="1"/>
  <c r="H207" i="1" s="1"/>
  <c r="I207" i="1"/>
  <c r="J207" i="1"/>
  <c r="K207" i="1"/>
  <c r="R207" i="1" s="1"/>
  <c r="DX207" i="1" s="1"/>
  <c r="L207" i="1"/>
  <c r="B208" i="1"/>
  <c r="C208" i="1" s="1"/>
  <c r="D208" i="1"/>
  <c r="E208" i="1"/>
  <c r="F208" i="1" s="1"/>
  <c r="G208" i="1"/>
  <c r="H208" i="1" s="1"/>
  <c r="I208" i="1"/>
  <c r="J208" i="1"/>
  <c r="K208" i="1"/>
  <c r="L208" i="1"/>
  <c r="B209" i="1"/>
  <c r="C209" i="1" s="1"/>
  <c r="AG210" i="1" s="1"/>
  <c r="D209" i="1"/>
  <c r="E209" i="1"/>
  <c r="F209" i="1" s="1"/>
  <c r="G209" i="1"/>
  <c r="H209" i="1" s="1"/>
  <c r="I209" i="1"/>
  <c r="J209" i="1"/>
  <c r="K209" i="1"/>
  <c r="R209" i="1" s="1"/>
  <c r="DX209" i="1" s="1"/>
  <c r="L209" i="1"/>
  <c r="B210" i="1"/>
  <c r="C210" i="1" s="1"/>
  <c r="D210" i="1"/>
  <c r="E210" i="1"/>
  <c r="F210" i="1" s="1"/>
  <c r="G210" i="1"/>
  <c r="H210" i="1" s="1"/>
  <c r="I210" i="1"/>
  <c r="J210" i="1"/>
  <c r="K210" i="1"/>
  <c r="L210" i="1"/>
  <c r="M210" i="1" s="1"/>
  <c r="B211" i="1"/>
  <c r="C211" i="1" s="1"/>
  <c r="D211" i="1"/>
  <c r="E211" i="1"/>
  <c r="F211" i="1" s="1"/>
  <c r="G211" i="1"/>
  <c r="H211" i="1" s="1"/>
  <c r="I211" i="1"/>
  <c r="J211" i="1"/>
  <c r="K211" i="1"/>
  <c r="R211" i="1" s="1"/>
  <c r="DX211" i="1" s="1"/>
  <c r="L211" i="1"/>
  <c r="B212" i="1"/>
  <c r="C212" i="1" s="1"/>
  <c r="D212" i="1"/>
  <c r="E212" i="1"/>
  <c r="F212" i="1" s="1"/>
  <c r="G212" i="1"/>
  <c r="H212" i="1" s="1"/>
  <c r="I212" i="1"/>
  <c r="J212" i="1"/>
  <c r="K212" i="1"/>
  <c r="L212" i="1"/>
  <c r="B213" i="1"/>
  <c r="C213" i="1" s="1"/>
  <c r="D213" i="1"/>
  <c r="E213" i="1"/>
  <c r="F213" i="1" s="1"/>
  <c r="G213" i="1"/>
  <c r="H213" i="1" s="1"/>
  <c r="I213" i="1"/>
  <c r="J213" i="1"/>
  <c r="K213" i="1"/>
  <c r="L213" i="1"/>
  <c r="B214" i="1"/>
  <c r="C214" i="1" s="1"/>
  <c r="D214" i="1"/>
  <c r="E214" i="1"/>
  <c r="F214" i="1" s="1"/>
  <c r="G214" i="1"/>
  <c r="H214" i="1" s="1"/>
  <c r="I214" i="1"/>
  <c r="J214" i="1"/>
  <c r="K214" i="1"/>
  <c r="L214" i="1"/>
  <c r="B215" i="1"/>
  <c r="C215" i="1" s="1"/>
  <c r="D215" i="1"/>
  <c r="E215" i="1"/>
  <c r="F215" i="1" s="1"/>
  <c r="G215" i="1"/>
  <c r="H215" i="1" s="1"/>
  <c r="I215" i="1"/>
  <c r="J215" i="1"/>
  <c r="K215" i="1"/>
  <c r="R215" i="1" s="1"/>
  <c r="DX215" i="1" s="1"/>
  <c r="L215" i="1"/>
  <c r="B216" i="1"/>
  <c r="C216" i="1" s="1"/>
  <c r="D216" i="1"/>
  <c r="E216" i="1"/>
  <c r="F216" i="1" s="1"/>
  <c r="G216" i="1"/>
  <c r="H216" i="1" s="1"/>
  <c r="I216" i="1"/>
  <c r="J216" i="1"/>
  <c r="K216" i="1"/>
  <c r="L216" i="1"/>
  <c r="B217" i="1"/>
  <c r="C217" i="1" s="1"/>
  <c r="AG218" i="1" s="1"/>
  <c r="D217" i="1"/>
  <c r="E217" i="1"/>
  <c r="F217" i="1" s="1"/>
  <c r="G217" i="1"/>
  <c r="H217" i="1" s="1"/>
  <c r="I217" i="1"/>
  <c r="J217" i="1"/>
  <c r="K217" i="1"/>
  <c r="L217" i="1"/>
  <c r="B218" i="1"/>
  <c r="C218" i="1" s="1"/>
  <c r="D218" i="1"/>
  <c r="E218" i="1"/>
  <c r="F218" i="1" s="1"/>
  <c r="G218" i="1"/>
  <c r="H218" i="1" s="1"/>
  <c r="I218" i="1"/>
  <c r="J218" i="1"/>
  <c r="K218" i="1"/>
  <c r="L218" i="1"/>
  <c r="B219" i="1"/>
  <c r="C219" i="1" s="1"/>
  <c r="D219" i="1"/>
  <c r="E219" i="1"/>
  <c r="F219" i="1" s="1"/>
  <c r="G219" i="1"/>
  <c r="H219" i="1" s="1"/>
  <c r="I219" i="1"/>
  <c r="J219" i="1"/>
  <c r="K219" i="1"/>
  <c r="L219" i="1"/>
  <c r="B220" i="1"/>
  <c r="C220" i="1" s="1"/>
  <c r="D220" i="1"/>
  <c r="E220" i="1"/>
  <c r="F220" i="1" s="1"/>
  <c r="G220" i="1"/>
  <c r="H220" i="1" s="1"/>
  <c r="I220" i="1"/>
  <c r="J220" i="1"/>
  <c r="K220" i="1"/>
  <c r="R220" i="1" s="1"/>
  <c r="DX220" i="1" s="1"/>
  <c r="L220" i="1"/>
  <c r="B221" i="1"/>
  <c r="C221" i="1" s="1"/>
  <c r="AG222" i="1" s="1"/>
  <c r="D221" i="1"/>
  <c r="E221" i="1"/>
  <c r="F221" i="1" s="1"/>
  <c r="G221" i="1"/>
  <c r="H221" i="1" s="1"/>
  <c r="I221" i="1"/>
  <c r="J221" i="1"/>
  <c r="K221" i="1"/>
  <c r="R221" i="1" s="1"/>
  <c r="DX221" i="1" s="1"/>
  <c r="L221" i="1"/>
  <c r="B222" i="1"/>
  <c r="C222" i="1" s="1"/>
  <c r="D222" i="1"/>
  <c r="E222" i="1"/>
  <c r="F222" i="1" s="1"/>
  <c r="G222" i="1"/>
  <c r="H222" i="1" s="1"/>
  <c r="I222" i="1"/>
  <c r="J222" i="1"/>
  <c r="K222" i="1"/>
  <c r="L222" i="1"/>
  <c r="M222" i="1" s="1"/>
  <c r="B223" i="1"/>
  <c r="C223" i="1" s="1"/>
  <c r="D223" i="1"/>
  <c r="E223" i="1"/>
  <c r="F223" i="1" s="1"/>
  <c r="G223" i="1"/>
  <c r="H223" i="1" s="1"/>
  <c r="I223" i="1"/>
  <c r="J223" i="1"/>
  <c r="K223" i="1"/>
  <c r="R223" i="1" s="1"/>
  <c r="DX223" i="1" s="1"/>
  <c r="L223" i="1"/>
  <c r="B224" i="1"/>
  <c r="C224" i="1" s="1"/>
  <c r="D224" i="1"/>
  <c r="E224" i="1"/>
  <c r="F224" i="1" s="1"/>
  <c r="G224" i="1"/>
  <c r="H224" i="1" s="1"/>
  <c r="I224" i="1"/>
  <c r="J224" i="1"/>
  <c r="K224" i="1"/>
  <c r="L224" i="1"/>
  <c r="B225" i="1"/>
  <c r="C225" i="1" s="1"/>
  <c r="AG226" i="1" s="1"/>
  <c r="D225" i="1"/>
  <c r="E225" i="1"/>
  <c r="F225" i="1" s="1"/>
  <c r="G225" i="1"/>
  <c r="H225" i="1" s="1"/>
  <c r="I225" i="1"/>
  <c r="J225" i="1"/>
  <c r="K225" i="1"/>
  <c r="R225" i="1" s="1"/>
  <c r="DX225" i="1" s="1"/>
  <c r="L225" i="1"/>
  <c r="B226" i="1"/>
  <c r="C226" i="1" s="1"/>
  <c r="D226" i="1"/>
  <c r="E226" i="1"/>
  <c r="F226" i="1" s="1"/>
  <c r="G226" i="1"/>
  <c r="H226" i="1" s="1"/>
  <c r="I226" i="1"/>
  <c r="J226" i="1"/>
  <c r="K226" i="1"/>
  <c r="L226" i="1"/>
  <c r="B227" i="1"/>
  <c r="C227" i="1" s="1"/>
  <c r="D227" i="1"/>
  <c r="E227" i="1"/>
  <c r="F227" i="1" s="1"/>
  <c r="G227" i="1"/>
  <c r="H227" i="1" s="1"/>
  <c r="I227" i="1"/>
  <c r="J227" i="1"/>
  <c r="K227" i="1"/>
  <c r="L227" i="1"/>
  <c r="B228" i="1"/>
  <c r="C228" i="1" s="1"/>
  <c r="D228" i="1"/>
  <c r="E228" i="1"/>
  <c r="F228" i="1" s="1"/>
  <c r="G228" i="1"/>
  <c r="H228" i="1" s="1"/>
  <c r="I228" i="1"/>
  <c r="J228" i="1"/>
  <c r="K228" i="1"/>
  <c r="R228" i="1" s="1"/>
  <c r="DX228" i="1" s="1"/>
  <c r="L228" i="1"/>
  <c r="B229" i="1"/>
  <c r="C229" i="1" s="1"/>
  <c r="AG230" i="1" s="1"/>
  <c r="D229" i="1"/>
  <c r="E229" i="1"/>
  <c r="F229" i="1" s="1"/>
  <c r="G229" i="1"/>
  <c r="H229" i="1" s="1"/>
  <c r="I229" i="1"/>
  <c r="J229" i="1"/>
  <c r="K229" i="1"/>
  <c r="R229" i="1" s="1"/>
  <c r="DX229" i="1" s="1"/>
  <c r="L229" i="1"/>
  <c r="B230" i="1"/>
  <c r="C230" i="1" s="1"/>
  <c r="D230" i="1"/>
  <c r="E230" i="1"/>
  <c r="F230" i="1" s="1"/>
  <c r="G230" i="1"/>
  <c r="H230" i="1" s="1"/>
  <c r="I230" i="1"/>
  <c r="J230" i="1"/>
  <c r="K230" i="1"/>
  <c r="L230" i="1"/>
  <c r="M230" i="1" s="1"/>
  <c r="B231" i="1"/>
  <c r="C231" i="1" s="1"/>
  <c r="D231" i="1"/>
  <c r="E231" i="1"/>
  <c r="F231" i="1" s="1"/>
  <c r="G231" i="1"/>
  <c r="H231" i="1" s="1"/>
  <c r="I231" i="1"/>
  <c r="J231" i="1"/>
  <c r="K231" i="1"/>
  <c r="R231" i="1" s="1"/>
  <c r="DX231" i="1" s="1"/>
  <c r="L231" i="1"/>
  <c r="B232" i="1"/>
  <c r="C232" i="1" s="1"/>
  <c r="D232" i="1"/>
  <c r="E232" i="1"/>
  <c r="F232" i="1" s="1"/>
  <c r="G232" i="1"/>
  <c r="H232" i="1" s="1"/>
  <c r="I232" i="1"/>
  <c r="J232" i="1"/>
  <c r="K232" i="1"/>
  <c r="R232" i="1" s="1"/>
  <c r="DX232" i="1" s="1"/>
  <c r="L232" i="1"/>
  <c r="B233" i="1"/>
  <c r="C233" i="1" s="1"/>
  <c r="AG234" i="1" s="1"/>
  <c r="D233" i="1"/>
  <c r="E233" i="1"/>
  <c r="F233" i="1" s="1"/>
  <c r="G233" i="1"/>
  <c r="H233" i="1" s="1"/>
  <c r="I233" i="1"/>
  <c r="J233" i="1"/>
  <c r="K233" i="1"/>
  <c r="L233" i="1"/>
  <c r="B234" i="1"/>
  <c r="C234" i="1" s="1"/>
  <c r="D234" i="1"/>
  <c r="E234" i="1"/>
  <c r="F234" i="1" s="1"/>
  <c r="G234" i="1"/>
  <c r="H234" i="1" s="1"/>
  <c r="I234" i="1"/>
  <c r="J234" i="1"/>
  <c r="K234" i="1"/>
  <c r="L234" i="1"/>
  <c r="B235" i="1"/>
  <c r="C235" i="1" s="1"/>
  <c r="D235" i="1"/>
  <c r="E235" i="1"/>
  <c r="F235" i="1" s="1"/>
  <c r="G235" i="1"/>
  <c r="H235" i="1" s="1"/>
  <c r="I235" i="1"/>
  <c r="J235" i="1"/>
  <c r="K235" i="1"/>
  <c r="L235" i="1"/>
  <c r="B236" i="1"/>
  <c r="C236" i="1" s="1"/>
  <c r="AG237" i="1" s="1"/>
  <c r="D236" i="1"/>
  <c r="E236" i="1"/>
  <c r="F236" i="1" s="1"/>
  <c r="G236" i="1"/>
  <c r="H236" i="1" s="1"/>
  <c r="I236" i="1"/>
  <c r="J236" i="1"/>
  <c r="K236" i="1"/>
  <c r="L236" i="1"/>
  <c r="B237" i="1"/>
  <c r="C237" i="1" s="1"/>
  <c r="D237" i="1"/>
  <c r="E237" i="1"/>
  <c r="F237" i="1" s="1"/>
  <c r="G237" i="1"/>
  <c r="H237" i="1" s="1"/>
  <c r="I237" i="1"/>
  <c r="J237" i="1"/>
  <c r="K237" i="1"/>
  <c r="R237" i="1" s="1"/>
  <c r="DX237" i="1" s="1"/>
  <c r="L237" i="1"/>
  <c r="B238" i="1"/>
  <c r="C238" i="1" s="1"/>
  <c r="D238" i="1"/>
  <c r="E238" i="1"/>
  <c r="F238" i="1" s="1"/>
  <c r="G238" i="1"/>
  <c r="H238" i="1" s="1"/>
  <c r="I238" i="1"/>
  <c r="J238" i="1"/>
  <c r="K238" i="1"/>
  <c r="L238" i="1"/>
  <c r="B239" i="1"/>
  <c r="C239" i="1" s="1"/>
  <c r="AG240" i="1" s="1"/>
  <c r="D239" i="1"/>
  <c r="E239" i="1"/>
  <c r="F239" i="1" s="1"/>
  <c r="G239" i="1"/>
  <c r="H239" i="1" s="1"/>
  <c r="I239" i="1"/>
  <c r="J239" i="1"/>
  <c r="K239" i="1"/>
  <c r="R239" i="1" s="1"/>
  <c r="DX239" i="1" s="1"/>
  <c r="L239" i="1"/>
  <c r="B240" i="1"/>
  <c r="C240" i="1" s="1"/>
  <c r="D240" i="1"/>
  <c r="E240" i="1"/>
  <c r="F240" i="1" s="1"/>
  <c r="G240" i="1"/>
  <c r="H240" i="1" s="1"/>
  <c r="I240" i="1"/>
  <c r="J240" i="1"/>
  <c r="K240" i="1"/>
  <c r="R240" i="1" s="1"/>
  <c r="DX240" i="1" s="1"/>
  <c r="L240" i="1"/>
  <c r="B241" i="1"/>
  <c r="C241" i="1" s="1"/>
  <c r="AF242" i="1" s="1"/>
  <c r="D241" i="1"/>
  <c r="E241" i="1"/>
  <c r="F241" i="1" s="1"/>
  <c r="G241" i="1"/>
  <c r="H241" i="1" s="1"/>
  <c r="I241" i="1"/>
  <c r="J241" i="1"/>
  <c r="K241" i="1"/>
  <c r="R241" i="1" s="1"/>
  <c r="DX241" i="1" s="1"/>
  <c r="L241" i="1"/>
  <c r="B242" i="1"/>
  <c r="C242" i="1" s="1"/>
  <c r="D242" i="1"/>
  <c r="E242" i="1"/>
  <c r="F242" i="1" s="1"/>
  <c r="G242" i="1"/>
  <c r="H242" i="1" s="1"/>
  <c r="I242" i="1"/>
  <c r="J242" i="1"/>
  <c r="K242" i="1"/>
  <c r="L242" i="1"/>
  <c r="M242" i="1" s="1"/>
  <c r="B243" i="1"/>
  <c r="C243" i="1" s="1"/>
  <c r="D243" i="1"/>
  <c r="E243" i="1"/>
  <c r="F243" i="1" s="1"/>
  <c r="G243" i="1"/>
  <c r="H243" i="1" s="1"/>
  <c r="I243" i="1"/>
  <c r="J243" i="1"/>
  <c r="K243" i="1"/>
  <c r="R243" i="1" s="1"/>
  <c r="DX243" i="1" s="1"/>
  <c r="L243" i="1"/>
  <c r="B244" i="1"/>
  <c r="C244" i="1" s="1"/>
  <c r="AG245" i="1" s="1"/>
  <c r="D244" i="1"/>
  <c r="E244" i="1"/>
  <c r="F244" i="1" s="1"/>
  <c r="G244" i="1"/>
  <c r="H244" i="1" s="1"/>
  <c r="I244" i="1"/>
  <c r="J244" i="1"/>
  <c r="K244" i="1"/>
  <c r="R244" i="1" s="1"/>
  <c r="DX244" i="1" s="1"/>
  <c r="L244" i="1"/>
  <c r="B245" i="1"/>
  <c r="C245" i="1" s="1"/>
  <c r="D245" i="1"/>
  <c r="E245" i="1"/>
  <c r="F245" i="1" s="1"/>
  <c r="G245" i="1"/>
  <c r="H245" i="1" s="1"/>
  <c r="I245" i="1"/>
  <c r="J245" i="1"/>
  <c r="K245" i="1"/>
  <c r="R245" i="1" s="1"/>
  <c r="DX245" i="1" s="1"/>
  <c r="L245" i="1"/>
  <c r="B246" i="1"/>
  <c r="C246" i="1" s="1"/>
  <c r="AG247" i="1" s="1"/>
  <c r="D246" i="1"/>
  <c r="E246" i="1"/>
  <c r="F246" i="1" s="1"/>
  <c r="G246" i="1"/>
  <c r="H246" i="1" s="1"/>
  <c r="I246" i="1"/>
  <c r="J246" i="1"/>
  <c r="K246" i="1"/>
  <c r="R246" i="1" s="1"/>
  <c r="DX246" i="1" s="1"/>
  <c r="L246" i="1"/>
  <c r="B247" i="1"/>
  <c r="C247" i="1" s="1"/>
  <c r="D247" i="1"/>
  <c r="E247" i="1"/>
  <c r="F247" i="1" s="1"/>
  <c r="G247" i="1"/>
  <c r="H247" i="1" s="1"/>
  <c r="I247" i="1"/>
  <c r="J247" i="1"/>
  <c r="K247" i="1"/>
  <c r="L247" i="1"/>
  <c r="B248" i="1"/>
  <c r="C248" i="1" s="1"/>
  <c r="AG249" i="1" s="1"/>
  <c r="D248" i="1"/>
  <c r="E248" i="1"/>
  <c r="F248" i="1" s="1"/>
  <c r="G248" i="1"/>
  <c r="H248" i="1" s="1"/>
  <c r="I248" i="1"/>
  <c r="J248" i="1"/>
  <c r="K248" i="1"/>
  <c r="L248" i="1"/>
  <c r="B249" i="1"/>
  <c r="C249" i="1" s="1"/>
  <c r="D249" i="1"/>
  <c r="E249" i="1"/>
  <c r="F249" i="1" s="1"/>
  <c r="G249" i="1"/>
  <c r="H249" i="1" s="1"/>
  <c r="I249" i="1"/>
  <c r="J249" i="1"/>
  <c r="K249" i="1"/>
  <c r="L249" i="1"/>
  <c r="B250" i="1"/>
  <c r="C250" i="1" s="1"/>
  <c r="AG251" i="1" s="1"/>
  <c r="D250" i="1"/>
  <c r="E250" i="1"/>
  <c r="F250" i="1" s="1"/>
  <c r="G250" i="1"/>
  <c r="H250" i="1" s="1"/>
  <c r="I250" i="1"/>
  <c r="J250" i="1"/>
  <c r="K250" i="1"/>
  <c r="R250" i="1" s="1"/>
  <c r="DX250" i="1" s="1"/>
  <c r="L250" i="1"/>
  <c r="B251" i="1"/>
  <c r="C251" i="1" s="1"/>
  <c r="D251" i="1"/>
  <c r="E251" i="1"/>
  <c r="F251" i="1" s="1"/>
  <c r="G251" i="1"/>
  <c r="H251" i="1" s="1"/>
  <c r="I251" i="1"/>
  <c r="J251" i="1"/>
  <c r="K251" i="1"/>
  <c r="L251" i="1"/>
  <c r="B252" i="1"/>
  <c r="C252" i="1" s="1"/>
  <c r="AG253" i="1" s="1"/>
  <c r="D252" i="1"/>
  <c r="E252" i="1"/>
  <c r="F252" i="1" s="1"/>
  <c r="G252" i="1"/>
  <c r="H252" i="1" s="1"/>
  <c r="I252" i="1"/>
  <c r="J252" i="1"/>
  <c r="K252" i="1"/>
  <c r="L252" i="1"/>
  <c r="B253" i="1"/>
  <c r="C253" i="1" s="1"/>
  <c r="D253" i="1"/>
  <c r="E253" i="1"/>
  <c r="F253" i="1" s="1"/>
  <c r="G253" i="1"/>
  <c r="H253" i="1" s="1"/>
  <c r="I253" i="1"/>
  <c r="J253" i="1"/>
  <c r="K253" i="1"/>
  <c r="L253" i="1"/>
  <c r="B254" i="1"/>
  <c r="C254" i="1" s="1"/>
  <c r="AG255" i="1" s="1"/>
  <c r="D254" i="1"/>
  <c r="E254" i="1"/>
  <c r="F254" i="1" s="1"/>
  <c r="G254" i="1"/>
  <c r="H254" i="1" s="1"/>
  <c r="I254" i="1"/>
  <c r="J254" i="1"/>
  <c r="K254" i="1"/>
  <c r="R254" i="1" s="1"/>
  <c r="DX254" i="1" s="1"/>
  <c r="L254" i="1"/>
  <c r="B255" i="1"/>
  <c r="C255" i="1" s="1"/>
  <c r="D255" i="1"/>
  <c r="E255" i="1"/>
  <c r="F255" i="1" s="1"/>
  <c r="G255" i="1"/>
  <c r="H255" i="1" s="1"/>
  <c r="I255" i="1"/>
  <c r="J255" i="1"/>
  <c r="K255" i="1"/>
  <c r="R255" i="1" s="1"/>
  <c r="DX255" i="1" s="1"/>
  <c r="L255" i="1"/>
  <c r="B256" i="1"/>
  <c r="C256" i="1" s="1"/>
  <c r="AG257" i="1" s="1"/>
  <c r="D256" i="1"/>
  <c r="E256" i="1"/>
  <c r="F256" i="1" s="1"/>
  <c r="G256" i="1"/>
  <c r="H256" i="1" s="1"/>
  <c r="I256" i="1"/>
  <c r="J256" i="1"/>
  <c r="K256" i="1"/>
  <c r="R256" i="1" s="1"/>
  <c r="DX256" i="1" s="1"/>
  <c r="L256" i="1"/>
  <c r="B257" i="1"/>
  <c r="C257" i="1" s="1"/>
  <c r="D257" i="1"/>
  <c r="E257" i="1"/>
  <c r="F257" i="1" s="1"/>
  <c r="G257" i="1"/>
  <c r="H257" i="1" s="1"/>
  <c r="I257" i="1"/>
  <c r="J257" i="1"/>
  <c r="K257" i="1"/>
  <c r="R257" i="1" s="1"/>
  <c r="DX257" i="1" s="1"/>
  <c r="L257" i="1"/>
  <c r="B258" i="1"/>
  <c r="C258" i="1" s="1"/>
  <c r="AG259" i="1" s="1"/>
  <c r="D258" i="1"/>
  <c r="E258" i="1"/>
  <c r="F258" i="1" s="1"/>
  <c r="G258" i="1"/>
  <c r="H258" i="1" s="1"/>
  <c r="I258" i="1"/>
  <c r="J258" i="1"/>
  <c r="K258" i="1"/>
  <c r="R258" i="1" s="1"/>
  <c r="DX258" i="1" s="1"/>
  <c r="L258" i="1"/>
  <c r="B259" i="1"/>
  <c r="C259" i="1" s="1"/>
  <c r="D259" i="1"/>
  <c r="E259" i="1"/>
  <c r="F259" i="1" s="1"/>
  <c r="G259" i="1"/>
  <c r="H259" i="1" s="1"/>
  <c r="I259" i="1"/>
  <c r="J259" i="1"/>
  <c r="K259" i="1"/>
  <c r="R259" i="1" s="1"/>
  <c r="DX259" i="1" s="1"/>
  <c r="L259" i="1"/>
  <c r="B260" i="1"/>
  <c r="C260" i="1" s="1"/>
  <c r="AG261" i="1" s="1"/>
  <c r="D260" i="1"/>
  <c r="E260" i="1"/>
  <c r="F260" i="1" s="1"/>
  <c r="G260" i="1"/>
  <c r="H260" i="1" s="1"/>
  <c r="I260" i="1"/>
  <c r="J260" i="1"/>
  <c r="K260" i="1"/>
  <c r="L260" i="1"/>
  <c r="B261" i="1"/>
  <c r="C261" i="1" s="1"/>
  <c r="D261" i="1"/>
  <c r="E261" i="1"/>
  <c r="F261" i="1" s="1"/>
  <c r="G261" i="1"/>
  <c r="H261" i="1" s="1"/>
  <c r="I261" i="1"/>
  <c r="J261" i="1"/>
  <c r="K261" i="1"/>
  <c r="L261" i="1"/>
  <c r="B262" i="1"/>
  <c r="C262" i="1" s="1"/>
  <c r="AG263" i="1" s="1"/>
  <c r="D262" i="1"/>
  <c r="E262" i="1"/>
  <c r="F262" i="1" s="1"/>
  <c r="G262" i="1"/>
  <c r="H262" i="1" s="1"/>
  <c r="I262" i="1"/>
  <c r="J262" i="1"/>
  <c r="K262" i="1"/>
  <c r="R262" i="1" s="1"/>
  <c r="DX262" i="1" s="1"/>
  <c r="L262" i="1"/>
  <c r="B263" i="1"/>
  <c r="C263" i="1" s="1"/>
  <c r="D263" i="1"/>
  <c r="E263" i="1"/>
  <c r="F263" i="1" s="1"/>
  <c r="G263" i="1"/>
  <c r="H263" i="1" s="1"/>
  <c r="I263" i="1"/>
  <c r="J263" i="1"/>
  <c r="K263" i="1"/>
  <c r="R263" i="1" s="1"/>
  <c r="DX263" i="1" s="1"/>
  <c r="L263" i="1"/>
  <c r="B264" i="1"/>
  <c r="C264" i="1" s="1"/>
  <c r="AG265" i="1" s="1"/>
  <c r="D264" i="1"/>
  <c r="E264" i="1"/>
  <c r="F264" i="1" s="1"/>
  <c r="G264" i="1"/>
  <c r="H264" i="1" s="1"/>
  <c r="I264" i="1"/>
  <c r="J264" i="1"/>
  <c r="K264" i="1"/>
  <c r="L264" i="1"/>
  <c r="B265" i="1"/>
  <c r="C265" i="1" s="1"/>
  <c r="D265" i="1"/>
  <c r="E265" i="1"/>
  <c r="F265" i="1" s="1"/>
  <c r="G265" i="1"/>
  <c r="H265" i="1" s="1"/>
  <c r="I265" i="1"/>
  <c r="J265" i="1"/>
  <c r="K265" i="1"/>
  <c r="R265" i="1" s="1"/>
  <c r="DX265" i="1" s="1"/>
  <c r="L265" i="1"/>
  <c r="B266" i="1"/>
  <c r="C266" i="1" s="1"/>
  <c r="AG267" i="1" s="1"/>
  <c r="D266" i="1"/>
  <c r="E266" i="1"/>
  <c r="F266" i="1" s="1"/>
  <c r="G266" i="1"/>
  <c r="H266" i="1" s="1"/>
  <c r="I266" i="1"/>
  <c r="J266" i="1"/>
  <c r="K266" i="1"/>
  <c r="R266" i="1" s="1"/>
  <c r="DX266" i="1" s="1"/>
  <c r="L266" i="1"/>
  <c r="B267" i="1"/>
  <c r="C267" i="1" s="1"/>
  <c r="D267" i="1"/>
  <c r="E267" i="1"/>
  <c r="F267" i="1" s="1"/>
  <c r="G267" i="1"/>
  <c r="H267" i="1" s="1"/>
  <c r="I267" i="1"/>
  <c r="J267" i="1"/>
  <c r="K267" i="1"/>
  <c r="R267" i="1" s="1"/>
  <c r="DX267" i="1" s="1"/>
  <c r="L267" i="1"/>
  <c r="B268" i="1"/>
  <c r="C268" i="1" s="1"/>
  <c r="AG269" i="1" s="1"/>
  <c r="D268" i="1"/>
  <c r="E268" i="1"/>
  <c r="F268" i="1" s="1"/>
  <c r="G268" i="1"/>
  <c r="H268" i="1" s="1"/>
  <c r="I268" i="1"/>
  <c r="J268" i="1"/>
  <c r="K268" i="1"/>
  <c r="R268" i="1" s="1"/>
  <c r="DX268" i="1" s="1"/>
  <c r="L268" i="1"/>
  <c r="B269" i="1"/>
  <c r="C269" i="1" s="1"/>
  <c r="D269" i="1"/>
  <c r="E269" i="1"/>
  <c r="F269" i="1" s="1"/>
  <c r="G269" i="1"/>
  <c r="H269" i="1" s="1"/>
  <c r="I269" i="1"/>
  <c r="J269" i="1"/>
  <c r="K269" i="1"/>
  <c r="R269" i="1" s="1"/>
  <c r="DX269" i="1" s="1"/>
  <c r="L269" i="1"/>
  <c r="B270" i="1"/>
  <c r="C270" i="1" s="1"/>
  <c r="AG271" i="1" s="1"/>
  <c r="D270" i="1"/>
  <c r="E270" i="1"/>
  <c r="F270" i="1" s="1"/>
  <c r="G270" i="1"/>
  <c r="H270" i="1" s="1"/>
  <c r="I270" i="1"/>
  <c r="J270" i="1"/>
  <c r="K270" i="1"/>
  <c r="R270" i="1" s="1"/>
  <c r="DX270" i="1" s="1"/>
  <c r="L270" i="1"/>
  <c r="B271" i="1"/>
  <c r="C271" i="1" s="1"/>
  <c r="D271" i="1"/>
  <c r="E271" i="1"/>
  <c r="F271" i="1" s="1"/>
  <c r="G271" i="1"/>
  <c r="H271" i="1" s="1"/>
  <c r="I271" i="1"/>
  <c r="J271" i="1"/>
  <c r="K271" i="1"/>
  <c r="L271" i="1"/>
  <c r="B272" i="1"/>
  <c r="C272" i="1" s="1"/>
  <c r="AG273" i="1" s="1"/>
  <c r="D272" i="1"/>
  <c r="E272" i="1"/>
  <c r="F272" i="1" s="1"/>
  <c r="G272" i="1"/>
  <c r="H272" i="1" s="1"/>
  <c r="I272" i="1"/>
  <c r="J272" i="1"/>
  <c r="K272" i="1"/>
  <c r="L272" i="1"/>
  <c r="B273" i="1"/>
  <c r="C273" i="1" s="1"/>
  <c r="D273" i="1"/>
  <c r="E273" i="1"/>
  <c r="F273" i="1" s="1"/>
  <c r="G273" i="1"/>
  <c r="H273" i="1" s="1"/>
  <c r="I273" i="1"/>
  <c r="J273" i="1"/>
  <c r="K273" i="1"/>
  <c r="R273" i="1" s="1"/>
  <c r="DX273" i="1" s="1"/>
  <c r="L273" i="1"/>
  <c r="B274" i="1"/>
  <c r="C274" i="1" s="1"/>
  <c r="AG275" i="1" s="1"/>
  <c r="D274" i="1"/>
  <c r="E274" i="1"/>
  <c r="F274" i="1" s="1"/>
  <c r="G274" i="1"/>
  <c r="H274" i="1" s="1"/>
  <c r="I274" i="1"/>
  <c r="J274" i="1"/>
  <c r="K274" i="1"/>
  <c r="R274" i="1" s="1"/>
  <c r="DX274" i="1" s="1"/>
  <c r="L274" i="1"/>
  <c r="B275" i="1"/>
  <c r="C275" i="1" s="1"/>
  <c r="D275" i="1"/>
  <c r="E275" i="1"/>
  <c r="F275" i="1" s="1"/>
  <c r="G275" i="1"/>
  <c r="H275" i="1" s="1"/>
  <c r="I275" i="1"/>
  <c r="J275" i="1"/>
  <c r="K275" i="1"/>
  <c r="L275" i="1"/>
  <c r="B276" i="1"/>
  <c r="C276" i="1" s="1"/>
  <c r="AG277" i="1" s="1"/>
  <c r="D276" i="1"/>
  <c r="E276" i="1"/>
  <c r="F276" i="1" s="1"/>
  <c r="G276" i="1"/>
  <c r="H276" i="1" s="1"/>
  <c r="I276" i="1"/>
  <c r="J276" i="1"/>
  <c r="K276" i="1"/>
  <c r="R276" i="1" s="1"/>
  <c r="DX276" i="1" s="1"/>
  <c r="L276" i="1"/>
  <c r="B277" i="1"/>
  <c r="C277" i="1" s="1"/>
  <c r="D277" i="1"/>
  <c r="E277" i="1"/>
  <c r="F277" i="1" s="1"/>
  <c r="G277" i="1"/>
  <c r="H277" i="1" s="1"/>
  <c r="I277" i="1"/>
  <c r="J277" i="1"/>
  <c r="K277" i="1"/>
  <c r="R277" i="1" s="1"/>
  <c r="DX277" i="1" s="1"/>
  <c r="L277" i="1"/>
  <c r="B278" i="1"/>
  <c r="C278" i="1" s="1"/>
  <c r="AG279" i="1" s="1"/>
  <c r="D278" i="1"/>
  <c r="E278" i="1"/>
  <c r="F278" i="1" s="1"/>
  <c r="G278" i="1"/>
  <c r="H278" i="1" s="1"/>
  <c r="I278" i="1"/>
  <c r="J278" i="1"/>
  <c r="K278" i="1"/>
  <c r="R278" i="1" s="1"/>
  <c r="DX278" i="1" s="1"/>
  <c r="L278" i="1"/>
  <c r="B279" i="1"/>
  <c r="C279" i="1" s="1"/>
  <c r="D279" i="1"/>
  <c r="E279" i="1"/>
  <c r="F279" i="1" s="1"/>
  <c r="G279" i="1"/>
  <c r="H279" i="1" s="1"/>
  <c r="I279" i="1"/>
  <c r="J279" i="1"/>
  <c r="K279" i="1"/>
  <c r="L279" i="1"/>
  <c r="B280" i="1"/>
  <c r="C280" i="1" s="1"/>
  <c r="AG281" i="1" s="1"/>
  <c r="D280" i="1"/>
  <c r="E280" i="1"/>
  <c r="F280" i="1" s="1"/>
  <c r="G280" i="1"/>
  <c r="H280" i="1" s="1"/>
  <c r="I280" i="1"/>
  <c r="J280" i="1"/>
  <c r="K280" i="1"/>
  <c r="L280" i="1"/>
  <c r="B281" i="1"/>
  <c r="C281" i="1" s="1"/>
  <c r="D281" i="1"/>
  <c r="E281" i="1"/>
  <c r="F281" i="1" s="1"/>
  <c r="G281" i="1"/>
  <c r="H281" i="1" s="1"/>
  <c r="I281" i="1"/>
  <c r="J281" i="1"/>
  <c r="K281" i="1"/>
  <c r="R281" i="1" s="1"/>
  <c r="DX281" i="1" s="1"/>
  <c r="L281" i="1"/>
  <c r="B282" i="1"/>
  <c r="C282" i="1" s="1"/>
  <c r="AG283" i="1" s="1"/>
  <c r="D282" i="1"/>
  <c r="E282" i="1"/>
  <c r="F282" i="1" s="1"/>
  <c r="G282" i="1"/>
  <c r="H282" i="1" s="1"/>
  <c r="I282" i="1"/>
  <c r="J282" i="1"/>
  <c r="K282" i="1"/>
  <c r="R282" i="1" s="1"/>
  <c r="DX282" i="1" s="1"/>
  <c r="L282" i="1"/>
  <c r="B283" i="1"/>
  <c r="C283" i="1" s="1"/>
  <c r="D283" i="1"/>
  <c r="E283" i="1"/>
  <c r="F283" i="1" s="1"/>
  <c r="G283" i="1"/>
  <c r="H283" i="1" s="1"/>
  <c r="I283" i="1"/>
  <c r="J283" i="1"/>
  <c r="K283" i="1"/>
  <c r="R283" i="1" s="1"/>
  <c r="DX283" i="1" s="1"/>
  <c r="L283" i="1"/>
  <c r="B284" i="1"/>
  <c r="C284" i="1" s="1"/>
  <c r="AG285" i="1" s="1"/>
  <c r="D284" i="1"/>
  <c r="E284" i="1"/>
  <c r="F284" i="1" s="1"/>
  <c r="G284" i="1"/>
  <c r="H284" i="1" s="1"/>
  <c r="I284" i="1"/>
  <c r="J284" i="1"/>
  <c r="K284" i="1"/>
  <c r="L284" i="1"/>
  <c r="B285" i="1"/>
  <c r="C285" i="1" s="1"/>
  <c r="D285" i="1"/>
  <c r="E285" i="1"/>
  <c r="F285" i="1" s="1"/>
  <c r="G285" i="1"/>
  <c r="H285" i="1" s="1"/>
  <c r="I285" i="1"/>
  <c r="J285" i="1"/>
  <c r="K285" i="1"/>
  <c r="L285" i="1"/>
  <c r="B286" i="1"/>
  <c r="C286" i="1" s="1"/>
  <c r="AG287" i="1" s="1"/>
  <c r="D286" i="1"/>
  <c r="E286" i="1"/>
  <c r="F286" i="1" s="1"/>
  <c r="G286" i="1"/>
  <c r="H286" i="1" s="1"/>
  <c r="I286" i="1"/>
  <c r="J286" i="1"/>
  <c r="K286" i="1"/>
  <c r="R286" i="1" s="1"/>
  <c r="DX286" i="1" s="1"/>
  <c r="L286" i="1"/>
  <c r="B287" i="1"/>
  <c r="C287" i="1" s="1"/>
  <c r="D287" i="1"/>
  <c r="E287" i="1"/>
  <c r="F287" i="1" s="1"/>
  <c r="G287" i="1"/>
  <c r="H287" i="1" s="1"/>
  <c r="I287" i="1"/>
  <c r="J287" i="1"/>
  <c r="K287" i="1"/>
  <c r="R287" i="1" s="1"/>
  <c r="DX287" i="1" s="1"/>
  <c r="L287" i="1"/>
  <c r="B288" i="1"/>
  <c r="C288" i="1" s="1"/>
  <c r="AG289" i="1" s="1"/>
  <c r="D288" i="1"/>
  <c r="E288" i="1"/>
  <c r="F288" i="1" s="1"/>
  <c r="G288" i="1"/>
  <c r="H288" i="1" s="1"/>
  <c r="I288" i="1"/>
  <c r="J288" i="1"/>
  <c r="K288" i="1"/>
  <c r="L288" i="1"/>
  <c r="M288" i="1" s="1"/>
  <c r="B289" i="1"/>
  <c r="C289" i="1" s="1"/>
  <c r="D289" i="1"/>
  <c r="E289" i="1"/>
  <c r="F289" i="1" s="1"/>
  <c r="G289" i="1"/>
  <c r="H289" i="1" s="1"/>
  <c r="I289" i="1"/>
  <c r="J289" i="1"/>
  <c r="K289" i="1"/>
  <c r="L289" i="1"/>
  <c r="B290" i="1"/>
  <c r="C290" i="1" s="1"/>
  <c r="AG291" i="1" s="1"/>
  <c r="D290" i="1"/>
  <c r="E290" i="1"/>
  <c r="F290" i="1" s="1"/>
  <c r="G290" i="1"/>
  <c r="H290" i="1" s="1"/>
  <c r="I290" i="1"/>
  <c r="J290" i="1"/>
  <c r="K290" i="1"/>
  <c r="R290" i="1" s="1"/>
  <c r="DX290" i="1" s="1"/>
  <c r="L290" i="1"/>
  <c r="B291" i="1"/>
  <c r="C291" i="1" s="1"/>
  <c r="D291" i="1"/>
  <c r="E291" i="1"/>
  <c r="F291" i="1" s="1"/>
  <c r="G291" i="1"/>
  <c r="H291" i="1" s="1"/>
  <c r="I291" i="1"/>
  <c r="J291" i="1"/>
  <c r="K291" i="1"/>
  <c r="R291" i="1" s="1"/>
  <c r="DX291" i="1" s="1"/>
  <c r="L291" i="1"/>
  <c r="B292" i="1"/>
  <c r="C292" i="1" s="1"/>
  <c r="AG293" i="1" s="1"/>
  <c r="D292" i="1"/>
  <c r="E292" i="1"/>
  <c r="F292" i="1" s="1"/>
  <c r="G292" i="1"/>
  <c r="H292" i="1" s="1"/>
  <c r="I292" i="1"/>
  <c r="J292" i="1"/>
  <c r="K292" i="1"/>
  <c r="R292" i="1" s="1"/>
  <c r="DX292" i="1" s="1"/>
  <c r="L292" i="1"/>
  <c r="B293" i="1"/>
  <c r="C293" i="1" s="1"/>
  <c r="D293" i="1"/>
  <c r="E293" i="1"/>
  <c r="F293" i="1" s="1"/>
  <c r="G293" i="1"/>
  <c r="H293" i="1" s="1"/>
  <c r="I293" i="1"/>
  <c r="J293" i="1"/>
  <c r="K293" i="1"/>
  <c r="R293" i="1" s="1"/>
  <c r="DX293" i="1" s="1"/>
  <c r="L293" i="1"/>
  <c r="B294" i="1"/>
  <c r="C294" i="1" s="1"/>
  <c r="AG295" i="1" s="1"/>
  <c r="D294" i="1"/>
  <c r="E294" i="1"/>
  <c r="F294" i="1" s="1"/>
  <c r="G294" i="1"/>
  <c r="H294" i="1" s="1"/>
  <c r="I294" i="1"/>
  <c r="J294" i="1"/>
  <c r="K294" i="1"/>
  <c r="L294" i="1"/>
  <c r="B295" i="1"/>
  <c r="C295" i="1" s="1"/>
  <c r="D295" i="1"/>
  <c r="E295" i="1"/>
  <c r="F295" i="1" s="1"/>
  <c r="G295" i="1"/>
  <c r="H295" i="1" s="1"/>
  <c r="I295" i="1"/>
  <c r="J295" i="1"/>
  <c r="K295" i="1"/>
  <c r="R295" i="1" s="1"/>
  <c r="DX295" i="1" s="1"/>
  <c r="L295" i="1"/>
  <c r="B296" i="1"/>
  <c r="C296" i="1" s="1"/>
  <c r="AG297" i="1" s="1"/>
  <c r="D296" i="1"/>
  <c r="E296" i="1"/>
  <c r="F296" i="1" s="1"/>
  <c r="G296" i="1"/>
  <c r="H296" i="1" s="1"/>
  <c r="I296" i="1"/>
  <c r="J296" i="1"/>
  <c r="K296" i="1"/>
  <c r="L296" i="1"/>
  <c r="B297" i="1"/>
  <c r="C297" i="1" s="1"/>
  <c r="D297" i="1"/>
  <c r="E297" i="1"/>
  <c r="F297" i="1" s="1"/>
  <c r="G297" i="1"/>
  <c r="H297" i="1" s="1"/>
  <c r="I297" i="1"/>
  <c r="J297" i="1"/>
  <c r="K297" i="1"/>
  <c r="L297" i="1"/>
  <c r="B298" i="1"/>
  <c r="C298" i="1" s="1"/>
  <c r="AG299" i="1" s="1"/>
  <c r="D298" i="1"/>
  <c r="E298" i="1"/>
  <c r="F298" i="1" s="1"/>
  <c r="G298" i="1"/>
  <c r="H298" i="1" s="1"/>
  <c r="I298" i="1"/>
  <c r="J298" i="1"/>
  <c r="K298" i="1"/>
  <c r="R298" i="1" s="1"/>
  <c r="DX298" i="1" s="1"/>
  <c r="L298" i="1"/>
  <c r="B299" i="1"/>
  <c r="C299" i="1" s="1"/>
  <c r="D299" i="1"/>
  <c r="E299" i="1"/>
  <c r="F299" i="1" s="1"/>
  <c r="G299" i="1"/>
  <c r="H299" i="1" s="1"/>
  <c r="I299" i="1"/>
  <c r="J299" i="1"/>
  <c r="K299" i="1"/>
  <c r="R299" i="1" s="1"/>
  <c r="DX299" i="1" s="1"/>
  <c r="L299" i="1"/>
  <c r="B300" i="1"/>
  <c r="C300" i="1" s="1"/>
  <c r="AG301" i="1" s="1"/>
  <c r="D300" i="1"/>
  <c r="E300" i="1"/>
  <c r="F300" i="1" s="1"/>
  <c r="G300" i="1"/>
  <c r="H300" i="1" s="1"/>
  <c r="I300" i="1"/>
  <c r="J300" i="1"/>
  <c r="K300" i="1"/>
  <c r="L300" i="1"/>
  <c r="M300" i="1" s="1"/>
  <c r="B301" i="1"/>
  <c r="C301" i="1" s="1"/>
  <c r="D301" i="1"/>
  <c r="E301" i="1"/>
  <c r="F301" i="1" s="1"/>
  <c r="G301" i="1"/>
  <c r="H301" i="1" s="1"/>
  <c r="I301" i="1"/>
  <c r="J301" i="1"/>
  <c r="K301" i="1"/>
  <c r="L301" i="1"/>
  <c r="B302" i="1"/>
  <c r="C302" i="1" s="1"/>
  <c r="AG303" i="1" s="1"/>
  <c r="D302" i="1"/>
  <c r="E302" i="1"/>
  <c r="F302" i="1" s="1"/>
  <c r="G302" i="1"/>
  <c r="H302" i="1" s="1"/>
  <c r="I302" i="1"/>
  <c r="J302" i="1"/>
  <c r="K302" i="1"/>
  <c r="R302" i="1" s="1"/>
  <c r="DX302" i="1" s="1"/>
  <c r="L302" i="1"/>
  <c r="B303" i="1"/>
  <c r="C303" i="1" s="1"/>
  <c r="D303" i="1"/>
  <c r="E303" i="1"/>
  <c r="F303" i="1" s="1"/>
  <c r="G303" i="1"/>
  <c r="H303" i="1" s="1"/>
  <c r="I303" i="1"/>
  <c r="J303" i="1"/>
  <c r="K303" i="1"/>
  <c r="L303" i="1"/>
  <c r="B304" i="1"/>
  <c r="C304" i="1" s="1"/>
  <c r="AG305" i="1" s="1"/>
  <c r="D304" i="1"/>
  <c r="E304" i="1"/>
  <c r="F304" i="1" s="1"/>
  <c r="G304" i="1"/>
  <c r="H304" i="1" s="1"/>
  <c r="I304" i="1"/>
  <c r="J304" i="1"/>
  <c r="K304" i="1"/>
  <c r="L304" i="1"/>
  <c r="B305" i="1"/>
  <c r="C305" i="1" s="1"/>
  <c r="D305" i="1"/>
  <c r="E305" i="1"/>
  <c r="F305" i="1" s="1"/>
  <c r="G305" i="1"/>
  <c r="H305" i="1" s="1"/>
  <c r="I305" i="1"/>
  <c r="J305" i="1"/>
  <c r="K305" i="1"/>
  <c r="R305" i="1" s="1"/>
  <c r="DX305" i="1" s="1"/>
  <c r="L305" i="1"/>
  <c r="B306" i="1"/>
  <c r="C306" i="1" s="1"/>
  <c r="AG307" i="1" s="1"/>
  <c r="D306" i="1"/>
  <c r="E306" i="1"/>
  <c r="F306" i="1" s="1"/>
  <c r="G306" i="1"/>
  <c r="H306" i="1" s="1"/>
  <c r="I306" i="1"/>
  <c r="J306" i="1"/>
  <c r="K306" i="1"/>
  <c r="L306" i="1"/>
  <c r="B307" i="1"/>
  <c r="C307" i="1" s="1"/>
  <c r="D307" i="1"/>
  <c r="E307" i="1"/>
  <c r="F307" i="1" s="1"/>
  <c r="G307" i="1"/>
  <c r="H307" i="1" s="1"/>
  <c r="I307" i="1"/>
  <c r="J307" i="1"/>
  <c r="K307" i="1"/>
  <c r="L307" i="1"/>
  <c r="B308" i="1"/>
  <c r="C308" i="1" s="1"/>
  <c r="AG309" i="1" s="1"/>
  <c r="D308" i="1"/>
  <c r="E308" i="1"/>
  <c r="F308" i="1" s="1"/>
  <c r="G308" i="1"/>
  <c r="H308" i="1" s="1"/>
  <c r="I308" i="1"/>
  <c r="J308" i="1"/>
  <c r="K308" i="1"/>
  <c r="L308" i="1"/>
  <c r="B309" i="1"/>
  <c r="C309" i="1" s="1"/>
  <c r="D309" i="1"/>
  <c r="E309" i="1"/>
  <c r="F309" i="1" s="1"/>
  <c r="G309" i="1"/>
  <c r="H309" i="1" s="1"/>
  <c r="I309" i="1"/>
  <c r="J309" i="1"/>
  <c r="K309" i="1"/>
  <c r="R309" i="1" s="1"/>
  <c r="DX309" i="1" s="1"/>
  <c r="L309" i="1"/>
  <c r="B310" i="1"/>
  <c r="C310" i="1" s="1"/>
  <c r="AG311" i="1" s="1"/>
  <c r="D310" i="1"/>
  <c r="E310" i="1"/>
  <c r="F310" i="1" s="1"/>
  <c r="G310" i="1"/>
  <c r="H310" i="1" s="1"/>
  <c r="I310" i="1"/>
  <c r="J310" i="1"/>
  <c r="K310" i="1"/>
  <c r="R310" i="1" s="1"/>
  <c r="DX310" i="1" s="1"/>
  <c r="L310" i="1"/>
  <c r="B311" i="1"/>
  <c r="C311" i="1" s="1"/>
  <c r="D311" i="1"/>
  <c r="E311" i="1"/>
  <c r="F311" i="1" s="1"/>
  <c r="G311" i="1"/>
  <c r="H311" i="1" s="1"/>
  <c r="I311" i="1"/>
  <c r="J311" i="1"/>
  <c r="K311" i="1"/>
  <c r="R311" i="1" s="1"/>
  <c r="DX311" i="1" s="1"/>
  <c r="L311" i="1"/>
  <c r="B312" i="1"/>
  <c r="C312" i="1" s="1"/>
  <c r="AG313" i="1" s="1"/>
  <c r="D312" i="1"/>
  <c r="E312" i="1"/>
  <c r="F312" i="1" s="1"/>
  <c r="G312" i="1"/>
  <c r="H312" i="1" s="1"/>
  <c r="I312" i="1"/>
  <c r="J312" i="1"/>
  <c r="K312" i="1"/>
  <c r="L312" i="1"/>
  <c r="M312" i="1" s="1"/>
  <c r="B313" i="1"/>
  <c r="C313" i="1" s="1"/>
  <c r="D313" i="1"/>
  <c r="E313" i="1"/>
  <c r="F313" i="1" s="1"/>
  <c r="G313" i="1"/>
  <c r="H313" i="1" s="1"/>
  <c r="I313" i="1"/>
  <c r="J313" i="1"/>
  <c r="K313" i="1"/>
  <c r="R313" i="1" s="1"/>
  <c r="DX313" i="1" s="1"/>
  <c r="L313" i="1"/>
  <c r="B314" i="1"/>
  <c r="C314" i="1" s="1"/>
  <c r="AG315" i="1" s="1"/>
  <c r="D314" i="1"/>
  <c r="E314" i="1"/>
  <c r="F314" i="1" s="1"/>
  <c r="G314" i="1"/>
  <c r="H314" i="1" s="1"/>
  <c r="I314" i="1"/>
  <c r="J314" i="1"/>
  <c r="K314" i="1"/>
  <c r="R314" i="1" s="1"/>
  <c r="DX314" i="1" s="1"/>
  <c r="L314" i="1"/>
  <c r="B315" i="1"/>
  <c r="C315" i="1" s="1"/>
  <c r="D315" i="1"/>
  <c r="E315" i="1"/>
  <c r="F315" i="1" s="1"/>
  <c r="G315" i="1"/>
  <c r="H315" i="1" s="1"/>
  <c r="I315" i="1"/>
  <c r="J315" i="1"/>
  <c r="K315" i="1"/>
  <c r="L315" i="1"/>
  <c r="B316" i="1"/>
  <c r="C316" i="1" s="1"/>
  <c r="AG317" i="1" s="1"/>
  <c r="D316" i="1"/>
  <c r="E316" i="1"/>
  <c r="F316" i="1" s="1"/>
  <c r="G316" i="1"/>
  <c r="H316" i="1" s="1"/>
  <c r="I316" i="1"/>
  <c r="J316" i="1"/>
  <c r="K316" i="1"/>
  <c r="L316" i="1"/>
  <c r="B317" i="1"/>
  <c r="C317" i="1" s="1"/>
  <c r="D317" i="1"/>
  <c r="E317" i="1"/>
  <c r="F317" i="1" s="1"/>
  <c r="G317" i="1"/>
  <c r="H317" i="1" s="1"/>
  <c r="I317" i="1"/>
  <c r="J317" i="1"/>
  <c r="K317" i="1"/>
  <c r="L317" i="1"/>
  <c r="B318" i="1"/>
  <c r="C318" i="1" s="1"/>
  <c r="AG319" i="1" s="1"/>
  <c r="D318" i="1"/>
  <c r="E318" i="1"/>
  <c r="F318" i="1" s="1"/>
  <c r="G318" i="1"/>
  <c r="H318" i="1" s="1"/>
  <c r="I318" i="1"/>
  <c r="J318" i="1"/>
  <c r="K318" i="1"/>
  <c r="L318" i="1"/>
  <c r="B319" i="1"/>
  <c r="C319" i="1" s="1"/>
  <c r="D319" i="1"/>
  <c r="E319" i="1"/>
  <c r="F319" i="1" s="1"/>
  <c r="G319" i="1"/>
  <c r="H319" i="1" s="1"/>
  <c r="I319" i="1"/>
  <c r="J319" i="1"/>
  <c r="K319" i="1"/>
  <c r="L319" i="1"/>
  <c r="B320" i="1"/>
  <c r="C320" i="1" s="1"/>
  <c r="AG321" i="1" s="1"/>
  <c r="D320" i="1"/>
  <c r="E320" i="1"/>
  <c r="F320" i="1" s="1"/>
  <c r="G320" i="1"/>
  <c r="H320" i="1" s="1"/>
  <c r="I320" i="1"/>
  <c r="J320" i="1"/>
  <c r="K320" i="1"/>
  <c r="L320" i="1"/>
  <c r="B321" i="1"/>
  <c r="C321" i="1" s="1"/>
  <c r="D321" i="1"/>
  <c r="E321" i="1"/>
  <c r="F321" i="1" s="1"/>
  <c r="G321" i="1"/>
  <c r="H321" i="1" s="1"/>
  <c r="I321" i="1"/>
  <c r="J321" i="1"/>
  <c r="K321" i="1"/>
  <c r="R321" i="1" s="1"/>
  <c r="DX321" i="1" s="1"/>
  <c r="L321" i="1"/>
  <c r="B322" i="1"/>
  <c r="C322" i="1" s="1"/>
  <c r="AG323" i="1" s="1"/>
  <c r="D322" i="1"/>
  <c r="E322" i="1"/>
  <c r="F322" i="1" s="1"/>
  <c r="G322" i="1"/>
  <c r="H322" i="1" s="1"/>
  <c r="I322" i="1"/>
  <c r="J322" i="1"/>
  <c r="K322" i="1"/>
  <c r="L322" i="1"/>
  <c r="B323" i="1"/>
  <c r="C323" i="1" s="1"/>
  <c r="D323" i="1"/>
  <c r="E323" i="1"/>
  <c r="F323" i="1" s="1"/>
  <c r="G323" i="1"/>
  <c r="H323" i="1" s="1"/>
  <c r="I323" i="1"/>
  <c r="J323" i="1"/>
  <c r="K323" i="1"/>
  <c r="R323" i="1" s="1"/>
  <c r="DX323" i="1" s="1"/>
  <c r="L323" i="1"/>
  <c r="B324" i="1"/>
  <c r="C324" i="1" s="1"/>
  <c r="AG325" i="1" s="1"/>
  <c r="D324" i="1"/>
  <c r="E324" i="1"/>
  <c r="F324" i="1" s="1"/>
  <c r="G324" i="1"/>
  <c r="H324" i="1" s="1"/>
  <c r="I324" i="1"/>
  <c r="J324" i="1"/>
  <c r="K324" i="1"/>
  <c r="L324" i="1"/>
  <c r="M324" i="1" s="1"/>
  <c r="B325" i="1"/>
  <c r="C325" i="1" s="1"/>
  <c r="D325" i="1"/>
  <c r="E325" i="1"/>
  <c r="F325" i="1" s="1"/>
  <c r="G325" i="1"/>
  <c r="H325" i="1" s="1"/>
  <c r="I325" i="1"/>
  <c r="J325" i="1"/>
  <c r="K325" i="1"/>
  <c r="R325" i="1" s="1"/>
  <c r="DX325" i="1" s="1"/>
  <c r="L325" i="1"/>
  <c r="B326" i="1"/>
  <c r="C326" i="1" s="1"/>
  <c r="AG327" i="1" s="1"/>
  <c r="D326" i="1"/>
  <c r="E326" i="1"/>
  <c r="F326" i="1" s="1"/>
  <c r="G326" i="1"/>
  <c r="H326" i="1" s="1"/>
  <c r="I326" i="1"/>
  <c r="J326" i="1"/>
  <c r="K326" i="1"/>
  <c r="R326" i="1" s="1"/>
  <c r="DX326" i="1" s="1"/>
  <c r="L326" i="1"/>
  <c r="B327" i="1"/>
  <c r="C327" i="1" s="1"/>
  <c r="D327" i="1"/>
  <c r="E327" i="1"/>
  <c r="F327" i="1" s="1"/>
  <c r="G327" i="1"/>
  <c r="H327" i="1" s="1"/>
  <c r="I327" i="1"/>
  <c r="J327" i="1"/>
  <c r="K327" i="1"/>
  <c r="L327" i="1"/>
  <c r="B328" i="1"/>
  <c r="C328" i="1" s="1"/>
  <c r="AG329" i="1" s="1"/>
  <c r="D328" i="1"/>
  <c r="E328" i="1"/>
  <c r="F328" i="1" s="1"/>
  <c r="G328" i="1"/>
  <c r="H328" i="1" s="1"/>
  <c r="I328" i="1"/>
  <c r="J328" i="1"/>
  <c r="K328" i="1"/>
  <c r="L328" i="1"/>
  <c r="B329" i="1"/>
  <c r="C329" i="1" s="1"/>
  <c r="D329" i="1"/>
  <c r="E329" i="1"/>
  <c r="F329" i="1" s="1"/>
  <c r="G329" i="1"/>
  <c r="H329" i="1" s="1"/>
  <c r="I329" i="1"/>
  <c r="J329" i="1"/>
  <c r="K329" i="1"/>
  <c r="L329" i="1"/>
  <c r="B330" i="1"/>
  <c r="C330" i="1" s="1"/>
  <c r="D330" i="1"/>
  <c r="E330" i="1"/>
  <c r="F330" i="1" s="1"/>
  <c r="G330" i="1"/>
  <c r="H330" i="1" s="1"/>
  <c r="I330" i="1"/>
  <c r="J330" i="1"/>
  <c r="K330" i="1"/>
  <c r="L330" i="1"/>
  <c r="B331" i="1"/>
  <c r="C331" i="1" s="1"/>
  <c r="D331" i="1"/>
  <c r="E331" i="1"/>
  <c r="F331" i="1" s="1"/>
  <c r="G331" i="1"/>
  <c r="H331" i="1" s="1"/>
  <c r="I331" i="1"/>
  <c r="J331" i="1"/>
  <c r="K331" i="1"/>
  <c r="R331" i="1" s="1"/>
  <c r="DX331" i="1" s="1"/>
  <c r="L331" i="1"/>
  <c r="B332" i="1"/>
  <c r="C332" i="1" s="1"/>
  <c r="D332" i="1"/>
  <c r="E332" i="1"/>
  <c r="F332" i="1" s="1"/>
  <c r="G332" i="1"/>
  <c r="H332" i="1" s="1"/>
  <c r="I332" i="1"/>
  <c r="J332" i="1"/>
  <c r="K332" i="1"/>
  <c r="L332" i="1"/>
  <c r="B333" i="1"/>
  <c r="C333" i="1" s="1"/>
  <c r="D333" i="1"/>
  <c r="E333" i="1"/>
  <c r="F333" i="1" s="1"/>
  <c r="G333" i="1"/>
  <c r="H333" i="1" s="1"/>
  <c r="I333" i="1"/>
  <c r="J333" i="1"/>
  <c r="K333" i="1"/>
  <c r="R333" i="1" s="1"/>
  <c r="DX333" i="1" s="1"/>
  <c r="L333" i="1"/>
  <c r="B334" i="1"/>
  <c r="C334" i="1" s="1"/>
  <c r="D334" i="1"/>
  <c r="E334" i="1"/>
  <c r="F334" i="1" s="1"/>
  <c r="G334" i="1"/>
  <c r="H334" i="1" s="1"/>
  <c r="I334" i="1"/>
  <c r="J334" i="1"/>
  <c r="K334" i="1"/>
  <c r="L334" i="1"/>
  <c r="B335" i="1"/>
  <c r="C335" i="1" s="1"/>
  <c r="D335" i="1"/>
  <c r="E335" i="1"/>
  <c r="F335" i="1" s="1"/>
  <c r="G335" i="1"/>
  <c r="H335" i="1" s="1"/>
  <c r="I335" i="1"/>
  <c r="J335" i="1"/>
  <c r="K335" i="1"/>
  <c r="L335" i="1"/>
  <c r="M335" i="1" s="1"/>
  <c r="B336" i="1"/>
  <c r="C336" i="1" s="1"/>
  <c r="D336" i="1"/>
  <c r="E336" i="1"/>
  <c r="F336" i="1" s="1"/>
  <c r="G336" i="1"/>
  <c r="H336" i="1" s="1"/>
  <c r="I336" i="1"/>
  <c r="J336" i="1"/>
  <c r="K336" i="1"/>
  <c r="L336" i="1"/>
  <c r="B337" i="1"/>
  <c r="C337" i="1" s="1"/>
  <c r="D337" i="1"/>
  <c r="E337" i="1"/>
  <c r="F337" i="1" s="1"/>
  <c r="G337" i="1"/>
  <c r="H337" i="1" s="1"/>
  <c r="I337" i="1"/>
  <c r="J337" i="1"/>
  <c r="K337" i="1"/>
  <c r="L337" i="1"/>
  <c r="B338" i="1"/>
  <c r="C338" i="1" s="1"/>
  <c r="D338" i="1"/>
  <c r="E338" i="1"/>
  <c r="F338" i="1" s="1"/>
  <c r="G338" i="1"/>
  <c r="H338" i="1" s="1"/>
  <c r="I338" i="1"/>
  <c r="J338" i="1"/>
  <c r="K338" i="1"/>
  <c r="R338" i="1" s="1"/>
  <c r="DX338" i="1" s="1"/>
  <c r="L338" i="1"/>
  <c r="B339" i="1"/>
  <c r="C339" i="1" s="1"/>
  <c r="D339" i="1"/>
  <c r="E339" i="1"/>
  <c r="F339" i="1" s="1"/>
  <c r="G339" i="1"/>
  <c r="H339" i="1" s="1"/>
  <c r="I339" i="1"/>
  <c r="J339" i="1"/>
  <c r="K339" i="1"/>
  <c r="L339" i="1"/>
  <c r="B340" i="1"/>
  <c r="C340" i="1" s="1"/>
  <c r="D340" i="1"/>
  <c r="E340" i="1"/>
  <c r="F340" i="1" s="1"/>
  <c r="G340" i="1"/>
  <c r="H340" i="1" s="1"/>
  <c r="I340" i="1"/>
  <c r="J340" i="1"/>
  <c r="K340" i="1"/>
  <c r="R340" i="1" s="1"/>
  <c r="DX340" i="1" s="1"/>
  <c r="L340" i="1"/>
  <c r="B341" i="1"/>
  <c r="C341" i="1" s="1"/>
  <c r="D341" i="1"/>
  <c r="E341" i="1"/>
  <c r="F341" i="1" s="1"/>
  <c r="G341" i="1"/>
  <c r="H341" i="1" s="1"/>
  <c r="I341" i="1"/>
  <c r="J341" i="1"/>
  <c r="K341" i="1"/>
  <c r="L341" i="1"/>
  <c r="B342" i="1"/>
  <c r="C342" i="1" s="1"/>
  <c r="D342" i="1"/>
  <c r="E342" i="1"/>
  <c r="F342" i="1" s="1"/>
  <c r="G342" i="1"/>
  <c r="H342" i="1" s="1"/>
  <c r="I342" i="1"/>
  <c r="J342" i="1"/>
  <c r="K342" i="1"/>
  <c r="R342" i="1" s="1"/>
  <c r="DX342" i="1" s="1"/>
  <c r="L342" i="1"/>
  <c r="B343" i="1"/>
  <c r="C343" i="1" s="1"/>
  <c r="D343" i="1"/>
  <c r="E343" i="1"/>
  <c r="F343" i="1" s="1"/>
  <c r="G343" i="1"/>
  <c r="H343" i="1" s="1"/>
  <c r="I343" i="1"/>
  <c r="J343" i="1"/>
  <c r="K343" i="1"/>
  <c r="R343" i="1" s="1"/>
  <c r="DX343" i="1" s="1"/>
  <c r="L343" i="1"/>
  <c r="B344" i="1"/>
  <c r="C344" i="1" s="1"/>
  <c r="D344" i="1"/>
  <c r="E344" i="1"/>
  <c r="F344" i="1" s="1"/>
  <c r="G344" i="1"/>
  <c r="H344" i="1" s="1"/>
  <c r="I344" i="1"/>
  <c r="J344" i="1"/>
  <c r="K344" i="1"/>
  <c r="L344" i="1"/>
  <c r="B345" i="1"/>
  <c r="C345" i="1" s="1"/>
  <c r="D345" i="1"/>
  <c r="E345" i="1"/>
  <c r="F345" i="1" s="1"/>
  <c r="G345" i="1"/>
  <c r="H345" i="1" s="1"/>
  <c r="I345" i="1"/>
  <c r="J345" i="1"/>
  <c r="K345" i="1"/>
  <c r="L345" i="1"/>
  <c r="B346" i="1"/>
  <c r="C346" i="1" s="1"/>
  <c r="D346" i="1"/>
  <c r="E346" i="1"/>
  <c r="F346" i="1" s="1"/>
  <c r="G346" i="1"/>
  <c r="H346" i="1" s="1"/>
  <c r="I346" i="1"/>
  <c r="J346" i="1"/>
  <c r="K346" i="1"/>
  <c r="S346" i="1" s="1"/>
  <c r="L346" i="1"/>
  <c r="B347" i="1"/>
  <c r="C347" i="1" s="1"/>
  <c r="D347" i="1"/>
  <c r="E347" i="1"/>
  <c r="F347" i="1" s="1"/>
  <c r="G347" i="1"/>
  <c r="H347" i="1" s="1"/>
  <c r="I347" i="1"/>
  <c r="J347" i="1"/>
  <c r="K347" i="1"/>
  <c r="N347" i="1" s="1"/>
  <c r="O347" i="1" s="1"/>
  <c r="CM347" i="1" s="1"/>
  <c r="CN347" i="1" s="1"/>
  <c r="L347" i="1"/>
  <c r="M347" i="1" s="1"/>
  <c r="B348" i="1"/>
  <c r="C348" i="1" s="1"/>
  <c r="D348" i="1"/>
  <c r="E348" i="1"/>
  <c r="F348" i="1" s="1"/>
  <c r="G348" i="1"/>
  <c r="H348" i="1" s="1"/>
  <c r="I348" i="1"/>
  <c r="J348" i="1"/>
  <c r="K348" i="1"/>
  <c r="S348" i="1" s="1"/>
  <c r="L348" i="1"/>
  <c r="B349" i="1"/>
  <c r="C349" i="1" s="1"/>
  <c r="D349" i="1"/>
  <c r="E349" i="1"/>
  <c r="F349" i="1" s="1"/>
  <c r="G349" i="1"/>
  <c r="H349" i="1" s="1"/>
  <c r="I349" i="1"/>
  <c r="J349" i="1"/>
  <c r="K349" i="1"/>
  <c r="R349" i="1" s="1"/>
  <c r="DX349" i="1" s="1"/>
  <c r="L349" i="1"/>
  <c r="B350" i="1"/>
  <c r="C350" i="1" s="1"/>
  <c r="D350" i="1"/>
  <c r="E350" i="1"/>
  <c r="F350" i="1" s="1"/>
  <c r="G350" i="1"/>
  <c r="H350" i="1" s="1"/>
  <c r="I350" i="1"/>
  <c r="J350" i="1"/>
  <c r="K350" i="1"/>
  <c r="S350" i="1" s="1"/>
  <c r="L350" i="1"/>
  <c r="B351" i="1"/>
  <c r="C351" i="1" s="1"/>
  <c r="D351" i="1"/>
  <c r="E351" i="1"/>
  <c r="F351" i="1" s="1"/>
  <c r="G351" i="1"/>
  <c r="H351" i="1" s="1"/>
  <c r="I351" i="1"/>
  <c r="J351" i="1"/>
  <c r="K351" i="1"/>
  <c r="R351" i="1" s="1"/>
  <c r="DX351" i="1" s="1"/>
  <c r="L351" i="1"/>
  <c r="M351" i="1" s="1"/>
  <c r="B352" i="1"/>
  <c r="C352" i="1" s="1"/>
  <c r="D352" i="1"/>
  <c r="E352" i="1"/>
  <c r="F352" i="1" s="1"/>
  <c r="G352" i="1"/>
  <c r="H352" i="1" s="1"/>
  <c r="I352" i="1"/>
  <c r="J352" i="1"/>
  <c r="K352" i="1"/>
  <c r="N352" i="1" s="1"/>
  <c r="O352" i="1" s="1"/>
  <c r="CM352" i="1" s="1"/>
  <c r="CN352" i="1" s="1"/>
  <c r="L352" i="1"/>
  <c r="B353" i="1"/>
  <c r="C353" i="1" s="1"/>
  <c r="D353" i="1"/>
  <c r="E353" i="1"/>
  <c r="F353" i="1" s="1"/>
  <c r="G353" i="1"/>
  <c r="H353" i="1" s="1"/>
  <c r="I353" i="1"/>
  <c r="J353" i="1"/>
  <c r="K353" i="1"/>
  <c r="S353" i="1" s="1"/>
  <c r="L353" i="1"/>
  <c r="B354" i="1"/>
  <c r="C354" i="1" s="1"/>
  <c r="D354" i="1"/>
  <c r="E354" i="1"/>
  <c r="F354" i="1" s="1"/>
  <c r="G354" i="1"/>
  <c r="H354" i="1" s="1"/>
  <c r="I354" i="1"/>
  <c r="J354" i="1"/>
  <c r="K354" i="1"/>
  <c r="S354" i="1" s="1"/>
  <c r="L354" i="1"/>
  <c r="B355" i="1"/>
  <c r="C355" i="1" s="1"/>
  <c r="D355" i="1"/>
  <c r="E355" i="1"/>
  <c r="F355" i="1" s="1"/>
  <c r="G355" i="1"/>
  <c r="H355" i="1" s="1"/>
  <c r="I355" i="1"/>
  <c r="J355" i="1"/>
  <c r="K355" i="1"/>
  <c r="R355" i="1" s="1"/>
  <c r="DX355" i="1" s="1"/>
  <c r="L355" i="1"/>
  <c r="M355" i="1" s="1"/>
  <c r="B356" i="1"/>
  <c r="C356" i="1" s="1"/>
  <c r="D356" i="1"/>
  <c r="E356" i="1"/>
  <c r="F356" i="1" s="1"/>
  <c r="G356" i="1"/>
  <c r="H356" i="1" s="1"/>
  <c r="I356" i="1"/>
  <c r="J356" i="1"/>
  <c r="K356" i="1"/>
  <c r="R356" i="1" s="1"/>
  <c r="DX356" i="1" s="1"/>
  <c r="L356" i="1"/>
  <c r="B357" i="1"/>
  <c r="C357" i="1" s="1"/>
  <c r="D357" i="1"/>
  <c r="E357" i="1"/>
  <c r="F357" i="1" s="1"/>
  <c r="G357" i="1"/>
  <c r="H357" i="1" s="1"/>
  <c r="I357" i="1"/>
  <c r="J357" i="1"/>
  <c r="K357" i="1"/>
  <c r="R357" i="1" s="1"/>
  <c r="DX357" i="1" s="1"/>
  <c r="L357" i="1"/>
  <c r="B358" i="1"/>
  <c r="C358" i="1" s="1"/>
  <c r="D358" i="1"/>
  <c r="E358" i="1"/>
  <c r="F358" i="1" s="1"/>
  <c r="G358" i="1"/>
  <c r="H358" i="1" s="1"/>
  <c r="I358" i="1"/>
  <c r="J358" i="1"/>
  <c r="K358" i="1"/>
  <c r="S358" i="1" s="1"/>
  <c r="L358" i="1"/>
  <c r="M358" i="1" s="1"/>
  <c r="B359" i="1"/>
  <c r="C359" i="1" s="1"/>
  <c r="D359" i="1"/>
  <c r="E359" i="1"/>
  <c r="F359" i="1" s="1"/>
  <c r="G359" i="1"/>
  <c r="H359" i="1" s="1"/>
  <c r="I359" i="1"/>
  <c r="J359" i="1"/>
  <c r="K359" i="1"/>
  <c r="R359" i="1" s="1"/>
  <c r="DX359" i="1" s="1"/>
  <c r="L359" i="1"/>
  <c r="B360" i="1"/>
  <c r="C360" i="1" s="1"/>
  <c r="D360" i="1"/>
  <c r="E360" i="1"/>
  <c r="F360" i="1" s="1"/>
  <c r="G360" i="1"/>
  <c r="H360" i="1" s="1"/>
  <c r="I360" i="1"/>
  <c r="J360" i="1"/>
  <c r="K360" i="1"/>
  <c r="R360" i="1" s="1"/>
  <c r="DX360" i="1" s="1"/>
  <c r="L360" i="1"/>
  <c r="M360" i="1" s="1"/>
  <c r="B361" i="1"/>
  <c r="C361" i="1" s="1"/>
  <c r="D361" i="1"/>
  <c r="E361" i="1"/>
  <c r="F361" i="1" s="1"/>
  <c r="G361" i="1"/>
  <c r="H361" i="1" s="1"/>
  <c r="I361" i="1"/>
  <c r="J361" i="1"/>
  <c r="K361" i="1"/>
  <c r="R361" i="1" s="1"/>
  <c r="DX361" i="1" s="1"/>
  <c r="L361" i="1"/>
  <c r="B362" i="1"/>
  <c r="C362" i="1" s="1"/>
  <c r="D362" i="1"/>
  <c r="E362" i="1"/>
  <c r="F362" i="1" s="1"/>
  <c r="G362" i="1"/>
  <c r="H362" i="1" s="1"/>
  <c r="I362" i="1"/>
  <c r="J362" i="1"/>
  <c r="K362" i="1"/>
  <c r="R362" i="1" s="1"/>
  <c r="DX362" i="1" s="1"/>
  <c r="L362" i="1"/>
  <c r="B363" i="1"/>
  <c r="C363" i="1" s="1"/>
  <c r="D363" i="1"/>
  <c r="E363" i="1"/>
  <c r="F363" i="1" s="1"/>
  <c r="G363" i="1"/>
  <c r="H363" i="1" s="1"/>
  <c r="I363" i="1"/>
  <c r="J363" i="1"/>
  <c r="K363" i="1"/>
  <c r="N363" i="1" s="1"/>
  <c r="O363" i="1" s="1"/>
  <c r="CM363" i="1" s="1"/>
  <c r="CN363" i="1" s="1"/>
  <c r="L363" i="1"/>
  <c r="M363" i="1" s="1"/>
  <c r="B364" i="1"/>
  <c r="C364" i="1" s="1"/>
  <c r="D364" i="1"/>
  <c r="E364" i="1"/>
  <c r="F364" i="1" s="1"/>
  <c r="G364" i="1"/>
  <c r="H364" i="1" s="1"/>
  <c r="I364" i="1"/>
  <c r="J364" i="1"/>
  <c r="K364" i="1"/>
  <c r="R364" i="1" s="1"/>
  <c r="DX364" i="1" s="1"/>
  <c r="L364" i="1"/>
  <c r="B365" i="1"/>
  <c r="C365" i="1" s="1"/>
  <c r="D365" i="1"/>
  <c r="E365" i="1"/>
  <c r="F365" i="1" s="1"/>
  <c r="DR365" i="1" s="1"/>
  <c r="G365" i="1"/>
  <c r="H365" i="1" s="1"/>
  <c r="I365" i="1"/>
  <c r="J365" i="1"/>
  <c r="K365" i="1"/>
  <c r="R365" i="1" s="1"/>
  <c r="DX365" i="1" s="1"/>
  <c r="L365" i="1"/>
  <c r="B366" i="1"/>
  <c r="C366" i="1" s="1"/>
  <c r="D366" i="1"/>
  <c r="E366" i="1"/>
  <c r="F366" i="1" s="1"/>
  <c r="G366" i="1"/>
  <c r="H366" i="1" s="1"/>
  <c r="I366" i="1"/>
  <c r="J366" i="1"/>
  <c r="K366" i="1"/>
  <c r="S366" i="1" s="1"/>
  <c r="L366" i="1"/>
  <c r="B367" i="1"/>
  <c r="C367" i="1" s="1"/>
  <c r="D367" i="1"/>
  <c r="E367" i="1"/>
  <c r="F367" i="1" s="1"/>
  <c r="G367" i="1"/>
  <c r="H367" i="1" s="1"/>
  <c r="I367" i="1"/>
  <c r="J367" i="1"/>
  <c r="K367" i="1"/>
  <c r="R367" i="1" s="1"/>
  <c r="DX367" i="1" s="1"/>
  <c r="L367" i="1"/>
  <c r="M367" i="1" s="1"/>
  <c r="B368" i="1"/>
  <c r="C368" i="1" s="1"/>
  <c r="D368" i="1"/>
  <c r="E368" i="1"/>
  <c r="F368" i="1" s="1"/>
  <c r="G368" i="1"/>
  <c r="H368" i="1" s="1"/>
  <c r="I368" i="1"/>
  <c r="J368" i="1"/>
  <c r="K368" i="1"/>
  <c r="S368" i="1" s="1"/>
  <c r="L368" i="1"/>
  <c r="B369" i="1"/>
  <c r="C369" i="1" s="1"/>
  <c r="D369" i="1"/>
  <c r="E369" i="1"/>
  <c r="F369" i="1" s="1"/>
  <c r="G369" i="1"/>
  <c r="H369" i="1" s="1"/>
  <c r="I369" i="1"/>
  <c r="J369" i="1"/>
  <c r="K369" i="1"/>
  <c r="R369" i="1" s="1"/>
  <c r="DX369" i="1" s="1"/>
  <c r="L369" i="1"/>
  <c r="B370" i="1"/>
  <c r="C370" i="1" s="1"/>
  <c r="D370" i="1"/>
  <c r="E370" i="1"/>
  <c r="F370" i="1" s="1"/>
  <c r="G370" i="1"/>
  <c r="H370" i="1" s="1"/>
  <c r="I370" i="1"/>
  <c r="J370" i="1"/>
  <c r="K370" i="1"/>
  <c r="S370" i="1" s="1"/>
  <c r="L370" i="1"/>
  <c r="B371" i="1"/>
  <c r="C371" i="1" s="1"/>
  <c r="D371" i="1"/>
  <c r="E371" i="1"/>
  <c r="F371" i="1" s="1"/>
  <c r="G371" i="1"/>
  <c r="H371" i="1" s="1"/>
  <c r="I371" i="1"/>
  <c r="J371" i="1"/>
  <c r="K371" i="1"/>
  <c r="N371" i="1" s="1"/>
  <c r="O371" i="1" s="1"/>
  <c r="CM371" i="1" s="1"/>
  <c r="CN371" i="1" s="1"/>
  <c r="L371" i="1"/>
  <c r="B372" i="1"/>
  <c r="C372" i="1" s="1"/>
  <c r="D372" i="1"/>
  <c r="E372" i="1"/>
  <c r="F372" i="1" s="1"/>
  <c r="G372" i="1"/>
  <c r="H372" i="1" s="1"/>
  <c r="I372" i="1"/>
  <c r="J372" i="1"/>
  <c r="K372" i="1"/>
  <c r="R372" i="1" s="1"/>
  <c r="DX372" i="1" s="1"/>
  <c r="L372" i="1"/>
  <c r="M372" i="1" s="1"/>
  <c r="B373" i="1"/>
  <c r="C373" i="1" s="1"/>
  <c r="D373" i="1"/>
  <c r="E373" i="1"/>
  <c r="F373" i="1" s="1"/>
  <c r="G373" i="1"/>
  <c r="H373" i="1" s="1"/>
  <c r="I373" i="1"/>
  <c r="J373" i="1"/>
  <c r="K373" i="1"/>
  <c r="N373" i="1" s="1"/>
  <c r="O373" i="1" s="1"/>
  <c r="CM373" i="1" s="1"/>
  <c r="CN373" i="1" s="1"/>
  <c r="L373" i="1"/>
  <c r="B374" i="1"/>
  <c r="C374" i="1" s="1"/>
  <c r="D374" i="1"/>
  <c r="E374" i="1"/>
  <c r="F374" i="1" s="1"/>
  <c r="G374" i="1"/>
  <c r="H374" i="1" s="1"/>
  <c r="I374" i="1"/>
  <c r="J374" i="1"/>
  <c r="K374" i="1"/>
  <c r="R374" i="1" s="1"/>
  <c r="DX374" i="1" s="1"/>
  <c r="L374" i="1"/>
  <c r="B375" i="1"/>
  <c r="C375" i="1" s="1"/>
  <c r="D375" i="1"/>
  <c r="E375" i="1"/>
  <c r="F375" i="1" s="1"/>
  <c r="G375" i="1"/>
  <c r="H375" i="1" s="1"/>
  <c r="I375" i="1"/>
  <c r="J375" i="1"/>
  <c r="K375" i="1"/>
  <c r="N375" i="1" s="1"/>
  <c r="O375" i="1" s="1"/>
  <c r="CM375" i="1" s="1"/>
  <c r="CN375" i="1" s="1"/>
  <c r="L375" i="1"/>
  <c r="M375" i="1" s="1"/>
  <c r="B376" i="1"/>
  <c r="C376" i="1" s="1"/>
  <c r="D376" i="1"/>
  <c r="E376" i="1"/>
  <c r="F376" i="1" s="1"/>
  <c r="G376" i="1"/>
  <c r="H376" i="1" s="1"/>
  <c r="I376" i="1"/>
  <c r="J376" i="1"/>
  <c r="K376" i="1"/>
  <c r="R376" i="1" s="1"/>
  <c r="DX376" i="1" s="1"/>
  <c r="L376" i="1"/>
  <c r="B377" i="1"/>
  <c r="C377" i="1" s="1"/>
  <c r="D377" i="1"/>
  <c r="E377" i="1"/>
  <c r="F377" i="1" s="1"/>
  <c r="G377" i="1"/>
  <c r="H377" i="1" s="1"/>
  <c r="I377" i="1"/>
  <c r="J377" i="1"/>
  <c r="K377" i="1"/>
  <c r="R377" i="1" s="1"/>
  <c r="DX377" i="1" s="1"/>
  <c r="L377" i="1"/>
  <c r="B378" i="1"/>
  <c r="C378" i="1" s="1"/>
  <c r="D378" i="1"/>
  <c r="E378" i="1"/>
  <c r="F378" i="1" s="1"/>
  <c r="G378" i="1"/>
  <c r="H378" i="1" s="1"/>
  <c r="I378" i="1"/>
  <c r="J378" i="1"/>
  <c r="K378" i="1"/>
  <c r="R378" i="1" s="1"/>
  <c r="DX378" i="1" s="1"/>
  <c r="L378" i="1"/>
  <c r="B379" i="1"/>
  <c r="C379" i="1" s="1"/>
  <c r="D379" i="1"/>
  <c r="E379" i="1"/>
  <c r="F379" i="1" s="1"/>
  <c r="G379" i="1"/>
  <c r="H379" i="1" s="1"/>
  <c r="I379" i="1"/>
  <c r="J379" i="1"/>
  <c r="K379" i="1"/>
  <c r="N379" i="1" s="1"/>
  <c r="O379" i="1" s="1"/>
  <c r="CM379" i="1" s="1"/>
  <c r="CN379" i="1" s="1"/>
  <c r="L379" i="1"/>
  <c r="M379" i="1" s="1"/>
  <c r="B380" i="1"/>
  <c r="C380" i="1" s="1"/>
  <c r="D380" i="1"/>
  <c r="E380" i="1"/>
  <c r="F380" i="1" s="1"/>
  <c r="G380" i="1"/>
  <c r="H380" i="1" s="1"/>
  <c r="I380" i="1"/>
  <c r="J380" i="1"/>
  <c r="K380" i="1"/>
  <c r="R380" i="1" s="1"/>
  <c r="DX380" i="1" s="1"/>
  <c r="L380" i="1"/>
  <c r="M380" i="1" s="1"/>
  <c r="B381" i="1"/>
  <c r="C381" i="1" s="1"/>
  <c r="D381" i="1"/>
  <c r="E381" i="1"/>
  <c r="F381" i="1" s="1"/>
  <c r="G381" i="1"/>
  <c r="H381" i="1" s="1"/>
  <c r="I381" i="1"/>
  <c r="J381" i="1"/>
  <c r="K381" i="1"/>
  <c r="N381" i="1" s="1"/>
  <c r="O381" i="1" s="1"/>
  <c r="CM381" i="1" s="1"/>
  <c r="CN381" i="1" s="1"/>
  <c r="L381" i="1"/>
  <c r="B382" i="1"/>
  <c r="C382" i="1" s="1"/>
  <c r="D382" i="1"/>
  <c r="E382" i="1"/>
  <c r="F382" i="1" s="1"/>
  <c r="G382" i="1"/>
  <c r="H382" i="1" s="1"/>
  <c r="I382" i="1"/>
  <c r="J382" i="1"/>
  <c r="K382" i="1"/>
  <c r="S382" i="1" s="1"/>
  <c r="L382" i="1"/>
  <c r="B383" i="1"/>
  <c r="C383" i="1" s="1"/>
  <c r="D383" i="1"/>
  <c r="E383" i="1"/>
  <c r="F383" i="1" s="1"/>
  <c r="G383" i="1"/>
  <c r="H383" i="1" s="1"/>
  <c r="I383" i="1"/>
  <c r="J383" i="1"/>
  <c r="K383" i="1"/>
  <c r="R383" i="1" s="1"/>
  <c r="DX383" i="1" s="1"/>
  <c r="L383" i="1"/>
  <c r="M383" i="1" s="1"/>
  <c r="B384" i="1"/>
  <c r="C384" i="1" s="1"/>
  <c r="D384" i="1"/>
  <c r="E384" i="1"/>
  <c r="F384" i="1" s="1"/>
  <c r="G384" i="1"/>
  <c r="H384" i="1" s="1"/>
  <c r="I384" i="1"/>
  <c r="J384" i="1"/>
  <c r="K384" i="1"/>
  <c r="S384" i="1" s="1"/>
  <c r="L384" i="1"/>
  <c r="B385" i="1"/>
  <c r="C385" i="1" s="1"/>
  <c r="D385" i="1"/>
  <c r="E385" i="1"/>
  <c r="F385" i="1" s="1"/>
  <c r="G385" i="1"/>
  <c r="H385" i="1" s="1"/>
  <c r="I385" i="1"/>
  <c r="J385" i="1"/>
  <c r="K385" i="1"/>
  <c r="R385" i="1" s="1"/>
  <c r="DX385" i="1" s="1"/>
  <c r="L385" i="1"/>
  <c r="B386" i="1"/>
  <c r="C386" i="1" s="1"/>
  <c r="D386" i="1"/>
  <c r="E386" i="1"/>
  <c r="F386" i="1" s="1"/>
  <c r="G386" i="1"/>
  <c r="H386" i="1" s="1"/>
  <c r="I386" i="1"/>
  <c r="J386" i="1"/>
  <c r="K386" i="1"/>
  <c r="S386" i="1" s="1"/>
  <c r="L386" i="1"/>
  <c r="B387" i="1"/>
  <c r="C387" i="1" s="1"/>
  <c r="D387" i="1"/>
  <c r="E387" i="1"/>
  <c r="F387" i="1" s="1"/>
  <c r="G387" i="1"/>
  <c r="H387" i="1" s="1"/>
  <c r="I387" i="1"/>
  <c r="J387" i="1"/>
  <c r="K387" i="1"/>
  <c r="N387" i="1" s="1"/>
  <c r="O387" i="1" s="1"/>
  <c r="CM387" i="1" s="1"/>
  <c r="CN387" i="1" s="1"/>
  <c r="L387" i="1"/>
  <c r="B388" i="1"/>
  <c r="C388" i="1" s="1"/>
  <c r="D388" i="1"/>
  <c r="E388" i="1"/>
  <c r="F388" i="1" s="1"/>
  <c r="G388" i="1"/>
  <c r="H388" i="1" s="1"/>
  <c r="I388" i="1"/>
  <c r="J388" i="1"/>
  <c r="K388" i="1"/>
  <c r="R388" i="1" s="1"/>
  <c r="DX388" i="1" s="1"/>
  <c r="L388" i="1"/>
  <c r="M388" i="1" s="1"/>
  <c r="B389" i="1"/>
  <c r="C389" i="1" s="1"/>
  <c r="D389" i="1"/>
  <c r="E389" i="1"/>
  <c r="F389" i="1" s="1"/>
  <c r="G389" i="1"/>
  <c r="H389" i="1" s="1"/>
  <c r="I389" i="1"/>
  <c r="J389" i="1"/>
  <c r="K389" i="1"/>
  <c r="N389" i="1" s="1"/>
  <c r="O389" i="1" s="1"/>
  <c r="CM389" i="1" s="1"/>
  <c r="CN389" i="1" s="1"/>
  <c r="L389" i="1"/>
  <c r="B390" i="1"/>
  <c r="C390" i="1" s="1"/>
  <c r="D390" i="1"/>
  <c r="E390" i="1"/>
  <c r="F390" i="1" s="1"/>
  <c r="G390" i="1"/>
  <c r="H390" i="1" s="1"/>
  <c r="I390" i="1"/>
  <c r="J390" i="1"/>
  <c r="K390" i="1"/>
  <c r="R390" i="1" s="1"/>
  <c r="DX390" i="1" s="1"/>
  <c r="L390" i="1"/>
  <c r="B391" i="1"/>
  <c r="C391" i="1" s="1"/>
  <c r="D391" i="1"/>
  <c r="E391" i="1"/>
  <c r="F391" i="1" s="1"/>
  <c r="G391" i="1"/>
  <c r="H391" i="1" s="1"/>
  <c r="I391" i="1"/>
  <c r="J391" i="1"/>
  <c r="K391" i="1"/>
  <c r="N391" i="1" s="1"/>
  <c r="O391" i="1" s="1"/>
  <c r="CM391" i="1" s="1"/>
  <c r="CN391" i="1" s="1"/>
  <c r="L391" i="1"/>
  <c r="M391" i="1" s="1"/>
  <c r="B392" i="1"/>
  <c r="C392" i="1" s="1"/>
  <c r="D392" i="1"/>
  <c r="E392" i="1"/>
  <c r="F392" i="1" s="1"/>
  <c r="G392" i="1"/>
  <c r="H392" i="1" s="1"/>
  <c r="I392" i="1"/>
  <c r="J392" i="1"/>
  <c r="K392" i="1"/>
  <c r="S392" i="1" s="1"/>
  <c r="L392" i="1"/>
  <c r="B393" i="1"/>
  <c r="C393" i="1" s="1"/>
  <c r="D393" i="1"/>
  <c r="E393" i="1"/>
  <c r="F393" i="1" s="1"/>
  <c r="G393" i="1"/>
  <c r="H393" i="1" s="1"/>
  <c r="I393" i="1"/>
  <c r="J393" i="1"/>
  <c r="K393" i="1"/>
  <c r="R393" i="1" s="1"/>
  <c r="DX393" i="1" s="1"/>
  <c r="L393" i="1"/>
  <c r="B394" i="1"/>
  <c r="C394" i="1" s="1"/>
  <c r="D394" i="1"/>
  <c r="E394" i="1"/>
  <c r="F394" i="1" s="1"/>
  <c r="G394" i="1"/>
  <c r="H394" i="1" s="1"/>
  <c r="I394" i="1"/>
  <c r="J394" i="1"/>
  <c r="K394" i="1"/>
  <c r="R394" i="1" s="1"/>
  <c r="DX394" i="1" s="1"/>
  <c r="L394" i="1"/>
  <c r="B395" i="1"/>
  <c r="C395" i="1" s="1"/>
  <c r="D395" i="1"/>
  <c r="E395" i="1"/>
  <c r="F395" i="1" s="1"/>
  <c r="G395" i="1"/>
  <c r="H395" i="1" s="1"/>
  <c r="I395" i="1"/>
  <c r="J395" i="1"/>
  <c r="K395" i="1"/>
  <c r="R395" i="1" s="1"/>
  <c r="DX395" i="1" s="1"/>
  <c r="L395" i="1"/>
  <c r="M395" i="1" s="1"/>
  <c r="B396" i="1"/>
  <c r="C396" i="1" s="1"/>
  <c r="D396" i="1"/>
  <c r="E396" i="1"/>
  <c r="F396" i="1" s="1"/>
  <c r="G396" i="1"/>
  <c r="H396" i="1" s="1"/>
  <c r="I396" i="1"/>
  <c r="J396" i="1"/>
  <c r="K396" i="1"/>
  <c r="R396" i="1" s="1"/>
  <c r="DX396" i="1" s="1"/>
  <c r="L396" i="1"/>
  <c r="M396" i="1" s="1"/>
  <c r="B397" i="1"/>
  <c r="C397" i="1" s="1"/>
  <c r="D397" i="1"/>
  <c r="E397" i="1"/>
  <c r="F397" i="1" s="1"/>
  <c r="G397" i="1"/>
  <c r="H397" i="1" s="1"/>
  <c r="I397" i="1"/>
  <c r="J397" i="1"/>
  <c r="K397" i="1"/>
  <c r="N397" i="1" s="1"/>
  <c r="O397" i="1" s="1"/>
  <c r="CM397" i="1" s="1"/>
  <c r="CN397" i="1" s="1"/>
  <c r="L397" i="1"/>
  <c r="B398" i="1"/>
  <c r="C398" i="1" s="1"/>
  <c r="D398" i="1"/>
  <c r="E398" i="1"/>
  <c r="F398" i="1" s="1"/>
  <c r="G398" i="1"/>
  <c r="H398" i="1" s="1"/>
  <c r="I398" i="1"/>
  <c r="J398" i="1"/>
  <c r="K398" i="1"/>
  <c r="S398" i="1" s="1"/>
  <c r="L398" i="1"/>
  <c r="B399" i="1"/>
  <c r="C399" i="1" s="1"/>
  <c r="D399" i="1"/>
  <c r="E399" i="1"/>
  <c r="F399" i="1" s="1"/>
  <c r="G399" i="1"/>
  <c r="H399" i="1" s="1"/>
  <c r="I399" i="1"/>
  <c r="J399" i="1"/>
  <c r="K399" i="1"/>
  <c r="N399" i="1" s="1"/>
  <c r="O399" i="1" s="1"/>
  <c r="CM399" i="1" s="1"/>
  <c r="CN399" i="1" s="1"/>
  <c r="L399" i="1"/>
  <c r="M399" i="1" s="1"/>
  <c r="B400" i="1"/>
  <c r="C400" i="1" s="1"/>
  <c r="D400" i="1"/>
  <c r="E400" i="1"/>
  <c r="F400" i="1" s="1"/>
  <c r="G400" i="1"/>
  <c r="H400" i="1" s="1"/>
  <c r="I400" i="1"/>
  <c r="J400" i="1"/>
  <c r="K400" i="1"/>
  <c r="S400" i="1" s="1"/>
  <c r="L400" i="1"/>
  <c r="M400" i="1" s="1"/>
  <c r="B401" i="1"/>
  <c r="C401" i="1" s="1"/>
  <c r="D401" i="1"/>
  <c r="E401" i="1"/>
  <c r="F401" i="1" s="1"/>
  <c r="G401" i="1"/>
  <c r="H401" i="1" s="1"/>
  <c r="I401" i="1"/>
  <c r="J401" i="1"/>
  <c r="K401" i="1"/>
  <c r="R401" i="1" s="1"/>
  <c r="DX401" i="1" s="1"/>
  <c r="L401" i="1"/>
  <c r="B402" i="1"/>
  <c r="C402" i="1" s="1"/>
  <c r="D402" i="1"/>
  <c r="E402" i="1"/>
  <c r="F402" i="1" s="1"/>
  <c r="G402" i="1"/>
  <c r="H402" i="1" s="1"/>
  <c r="I402" i="1"/>
  <c r="J402" i="1"/>
  <c r="K402" i="1"/>
  <c r="S402" i="1" s="1"/>
  <c r="L402" i="1"/>
  <c r="M402" i="1" s="1"/>
  <c r="B403" i="1"/>
  <c r="C403" i="1" s="1"/>
  <c r="D403" i="1"/>
  <c r="E403" i="1"/>
  <c r="F403" i="1" s="1"/>
  <c r="G403" i="1"/>
  <c r="H403" i="1" s="1"/>
  <c r="I403" i="1"/>
  <c r="J403" i="1"/>
  <c r="K403" i="1"/>
  <c r="N403" i="1" s="1"/>
  <c r="O403" i="1" s="1"/>
  <c r="CM403" i="1" s="1"/>
  <c r="CN403" i="1" s="1"/>
  <c r="L403" i="1"/>
  <c r="M403" i="1" s="1"/>
  <c r="B404" i="1"/>
  <c r="C404" i="1" s="1"/>
  <c r="D404" i="1"/>
  <c r="E404" i="1"/>
  <c r="F404" i="1" s="1"/>
  <c r="G404" i="1"/>
  <c r="H404" i="1" s="1"/>
  <c r="I404" i="1"/>
  <c r="J404" i="1"/>
  <c r="K404" i="1"/>
  <c r="R404" i="1" s="1"/>
  <c r="DX404" i="1" s="1"/>
  <c r="L404" i="1"/>
  <c r="B405" i="1"/>
  <c r="C405" i="1" s="1"/>
  <c r="D405" i="1"/>
  <c r="E405" i="1"/>
  <c r="F405" i="1" s="1"/>
  <c r="G405" i="1"/>
  <c r="H405" i="1" s="1"/>
  <c r="I405" i="1"/>
  <c r="J405" i="1"/>
  <c r="K405" i="1"/>
  <c r="R405" i="1" s="1"/>
  <c r="DX405" i="1" s="1"/>
  <c r="L405" i="1"/>
  <c r="B406" i="1"/>
  <c r="C406" i="1" s="1"/>
  <c r="D406" i="1"/>
  <c r="E406" i="1"/>
  <c r="F406" i="1" s="1"/>
  <c r="G406" i="1"/>
  <c r="H406" i="1" s="1"/>
  <c r="I406" i="1"/>
  <c r="J406" i="1"/>
  <c r="K406" i="1"/>
  <c r="S406" i="1" s="1"/>
  <c r="L406" i="1"/>
  <c r="M406" i="1" s="1"/>
  <c r="B407" i="1"/>
  <c r="C407" i="1" s="1"/>
  <c r="D407" i="1"/>
  <c r="E407" i="1"/>
  <c r="F407" i="1" s="1"/>
  <c r="G407" i="1"/>
  <c r="H407" i="1" s="1"/>
  <c r="I407" i="1"/>
  <c r="J407" i="1"/>
  <c r="K407" i="1"/>
  <c r="N407" i="1" s="1"/>
  <c r="O407" i="1" s="1"/>
  <c r="CM407" i="1" s="1"/>
  <c r="CN407" i="1" s="1"/>
  <c r="L407" i="1"/>
  <c r="M407" i="1" s="1"/>
  <c r="B408" i="1"/>
  <c r="C408" i="1" s="1"/>
  <c r="D408" i="1"/>
  <c r="E408" i="1"/>
  <c r="F408" i="1" s="1"/>
  <c r="G408" i="1"/>
  <c r="H408" i="1" s="1"/>
  <c r="I408" i="1"/>
  <c r="J408" i="1"/>
  <c r="K408" i="1"/>
  <c r="S408" i="1" s="1"/>
  <c r="L408" i="1"/>
  <c r="B409" i="1"/>
  <c r="C409" i="1" s="1"/>
  <c r="D409" i="1"/>
  <c r="E409" i="1"/>
  <c r="F409" i="1" s="1"/>
  <c r="DN409" i="1" s="1"/>
  <c r="G409" i="1"/>
  <c r="H409" i="1" s="1"/>
  <c r="I409" i="1"/>
  <c r="J409" i="1"/>
  <c r="K409" i="1"/>
  <c r="R409" i="1" s="1"/>
  <c r="DX409" i="1" s="1"/>
  <c r="L409" i="1"/>
  <c r="B410" i="1"/>
  <c r="C410" i="1" s="1"/>
  <c r="D410" i="1"/>
  <c r="E410" i="1"/>
  <c r="F410" i="1" s="1"/>
  <c r="G410" i="1"/>
  <c r="H410" i="1" s="1"/>
  <c r="I410" i="1"/>
  <c r="J410" i="1"/>
  <c r="K410" i="1"/>
  <c r="S410" i="1" s="1"/>
  <c r="L410" i="1"/>
  <c r="M410" i="1" s="1"/>
  <c r="B411" i="1"/>
  <c r="C411" i="1" s="1"/>
  <c r="D411" i="1"/>
  <c r="E411" i="1"/>
  <c r="F411" i="1" s="1"/>
  <c r="G411" i="1"/>
  <c r="H411" i="1" s="1"/>
  <c r="I411" i="1"/>
  <c r="J411" i="1"/>
  <c r="K411" i="1"/>
  <c r="N411" i="1" s="1"/>
  <c r="O411" i="1" s="1"/>
  <c r="CM411" i="1" s="1"/>
  <c r="CN411" i="1" s="1"/>
  <c r="L411" i="1"/>
  <c r="B412" i="1"/>
  <c r="C412" i="1" s="1"/>
  <c r="D412" i="1"/>
  <c r="E412" i="1"/>
  <c r="F412" i="1" s="1"/>
  <c r="G412" i="1"/>
  <c r="H412" i="1" s="1"/>
  <c r="I412" i="1"/>
  <c r="J412" i="1"/>
  <c r="K412" i="1"/>
  <c r="S412" i="1" s="1"/>
  <c r="L412" i="1"/>
  <c r="M412" i="1" s="1"/>
  <c r="B413" i="1"/>
  <c r="C413" i="1" s="1"/>
  <c r="D413" i="1"/>
  <c r="E413" i="1"/>
  <c r="F413" i="1" s="1"/>
  <c r="G413" i="1"/>
  <c r="H413" i="1" s="1"/>
  <c r="I413" i="1"/>
  <c r="J413" i="1"/>
  <c r="K413" i="1"/>
  <c r="N413" i="1" s="1"/>
  <c r="O413" i="1" s="1"/>
  <c r="CM413" i="1" s="1"/>
  <c r="CN413" i="1" s="1"/>
  <c r="L413" i="1"/>
  <c r="B414" i="1"/>
  <c r="C414" i="1" s="1"/>
  <c r="D414" i="1"/>
  <c r="E414" i="1"/>
  <c r="F414" i="1" s="1"/>
  <c r="G414" i="1"/>
  <c r="H414" i="1" s="1"/>
  <c r="I414" i="1"/>
  <c r="J414" i="1"/>
  <c r="K414" i="1"/>
  <c r="S414" i="1" s="1"/>
  <c r="L414" i="1"/>
  <c r="B415" i="1"/>
  <c r="C415" i="1" s="1"/>
  <c r="D415" i="1"/>
  <c r="E415" i="1"/>
  <c r="F415" i="1" s="1"/>
  <c r="G415" i="1"/>
  <c r="H415" i="1" s="1"/>
  <c r="I415" i="1"/>
  <c r="J415" i="1"/>
  <c r="K415" i="1"/>
  <c r="R415" i="1" s="1"/>
  <c r="DX415" i="1" s="1"/>
  <c r="L415" i="1"/>
  <c r="B416" i="1"/>
  <c r="C416" i="1" s="1"/>
  <c r="D416" i="1"/>
  <c r="E416" i="1"/>
  <c r="F416" i="1" s="1"/>
  <c r="G416" i="1"/>
  <c r="H416" i="1" s="1"/>
  <c r="I416" i="1"/>
  <c r="J416" i="1"/>
  <c r="K416" i="1"/>
  <c r="S416" i="1" s="1"/>
  <c r="L416" i="1"/>
  <c r="B417" i="1"/>
  <c r="C417" i="1" s="1"/>
  <c r="D417" i="1"/>
  <c r="E417" i="1"/>
  <c r="F417" i="1" s="1"/>
  <c r="G417" i="1"/>
  <c r="H417" i="1" s="1"/>
  <c r="I417" i="1"/>
  <c r="J417" i="1"/>
  <c r="K417" i="1"/>
  <c r="N417" i="1" s="1"/>
  <c r="O417" i="1" s="1"/>
  <c r="CM417" i="1" s="1"/>
  <c r="CN417" i="1" s="1"/>
  <c r="L417" i="1"/>
  <c r="B418" i="1"/>
  <c r="C418" i="1" s="1"/>
  <c r="D418" i="1"/>
  <c r="E418" i="1"/>
  <c r="F418" i="1" s="1"/>
  <c r="G418" i="1"/>
  <c r="H418" i="1" s="1"/>
  <c r="I418" i="1"/>
  <c r="J418" i="1"/>
  <c r="K418" i="1"/>
  <c r="S418" i="1" s="1"/>
  <c r="L418" i="1"/>
  <c r="M418" i="1" s="1"/>
  <c r="B419" i="1"/>
  <c r="C419" i="1" s="1"/>
  <c r="D419" i="1"/>
  <c r="E419" i="1"/>
  <c r="F419" i="1" s="1"/>
  <c r="G419" i="1"/>
  <c r="H419" i="1" s="1"/>
  <c r="I419" i="1"/>
  <c r="J419" i="1"/>
  <c r="K419" i="1"/>
  <c r="N419" i="1" s="1"/>
  <c r="O419" i="1" s="1"/>
  <c r="CM419" i="1" s="1"/>
  <c r="CN419" i="1" s="1"/>
  <c r="L419" i="1"/>
  <c r="B420" i="1"/>
  <c r="C420" i="1" s="1"/>
  <c r="D420" i="1"/>
  <c r="E420" i="1"/>
  <c r="F420" i="1" s="1"/>
  <c r="G420" i="1"/>
  <c r="H420" i="1" s="1"/>
  <c r="I420" i="1"/>
  <c r="J420" i="1"/>
  <c r="K420" i="1"/>
  <c r="S420" i="1" s="1"/>
  <c r="L420" i="1"/>
  <c r="M420" i="1" s="1"/>
  <c r="B421" i="1"/>
  <c r="C421" i="1" s="1"/>
  <c r="D421" i="1"/>
  <c r="E421" i="1"/>
  <c r="F421" i="1" s="1"/>
  <c r="G421" i="1"/>
  <c r="H421" i="1" s="1"/>
  <c r="I421" i="1"/>
  <c r="J421" i="1"/>
  <c r="K421" i="1"/>
  <c r="S421" i="1" s="1"/>
  <c r="L421" i="1"/>
  <c r="B422" i="1"/>
  <c r="C422" i="1" s="1"/>
  <c r="D422" i="1"/>
  <c r="E422" i="1"/>
  <c r="F422" i="1" s="1"/>
  <c r="G422" i="1"/>
  <c r="H422" i="1" s="1"/>
  <c r="I422" i="1"/>
  <c r="J422" i="1"/>
  <c r="K422" i="1"/>
  <c r="R422" i="1" s="1"/>
  <c r="DX422" i="1" s="1"/>
  <c r="L422" i="1"/>
  <c r="B423" i="1"/>
  <c r="C423" i="1" s="1"/>
  <c r="D423" i="1"/>
  <c r="E423" i="1"/>
  <c r="F423" i="1" s="1"/>
  <c r="G423" i="1"/>
  <c r="H423" i="1" s="1"/>
  <c r="I423" i="1"/>
  <c r="J423" i="1"/>
  <c r="K423" i="1"/>
  <c r="N423" i="1" s="1"/>
  <c r="O423" i="1" s="1"/>
  <c r="CM423" i="1" s="1"/>
  <c r="CN423" i="1" s="1"/>
  <c r="L423" i="1"/>
  <c r="B424" i="1"/>
  <c r="C424" i="1" s="1"/>
  <c r="D424" i="1"/>
  <c r="E424" i="1"/>
  <c r="F424" i="1" s="1"/>
  <c r="G424" i="1"/>
  <c r="H424" i="1" s="1"/>
  <c r="I424" i="1"/>
  <c r="J424" i="1"/>
  <c r="K424" i="1"/>
  <c r="S424" i="1" s="1"/>
  <c r="L424" i="1"/>
  <c r="M424" i="1" s="1"/>
  <c r="B425" i="1"/>
  <c r="C425" i="1" s="1"/>
  <c r="D425" i="1"/>
  <c r="E425" i="1"/>
  <c r="F425" i="1" s="1"/>
  <c r="G425" i="1"/>
  <c r="H425" i="1" s="1"/>
  <c r="I425" i="1"/>
  <c r="J425" i="1"/>
  <c r="K425" i="1"/>
  <c r="S425" i="1" s="1"/>
  <c r="L425" i="1"/>
  <c r="B426" i="1"/>
  <c r="C426" i="1" s="1"/>
  <c r="D426" i="1"/>
  <c r="E426" i="1"/>
  <c r="F426" i="1" s="1"/>
  <c r="G426" i="1"/>
  <c r="H426" i="1" s="1"/>
  <c r="I426" i="1"/>
  <c r="J426" i="1"/>
  <c r="K426" i="1"/>
  <c r="N426" i="1" s="1"/>
  <c r="O426" i="1" s="1"/>
  <c r="CM426" i="1" s="1"/>
  <c r="CN426" i="1" s="1"/>
  <c r="L426" i="1"/>
  <c r="B427" i="1"/>
  <c r="C427" i="1" s="1"/>
  <c r="D427" i="1"/>
  <c r="E427" i="1"/>
  <c r="F427" i="1" s="1"/>
  <c r="G427" i="1"/>
  <c r="H427" i="1" s="1"/>
  <c r="I427" i="1"/>
  <c r="J427" i="1"/>
  <c r="K427" i="1"/>
  <c r="N427" i="1" s="1"/>
  <c r="O427" i="1" s="1"/>
  <c r="CM427" i="1" s="1"/>
  <c r="CN427" i="1" s="1"/>
  <c r="L427" i="1"/>
  <c r="B428" i="1"/>
  <c r="C428" i="1" s="1"/>
  <c r="D428" i="1"/>
  <c r="E428" i="1"/>
  <c r="F428" i="1" s="1"/>
  <c r="G428" i="1"/>
  <c r="H428" i="1" s="1"/>
  <c r="I428" i="1"/>
  <c r="J428" i="1"/>
  <c r="K428" i="1"/>
  <c r="R428" i="1" s="1"/>
  <c r="DX428" i="1" s="1"/>
  <c r="L428" i="1"/>
  <c r="M428" i="1" s="1"/>
  <c r="B429" i="1"/>
  <c r="C429" i="1" s="1"/>
  <c r="D429" i="1"/>
  <c r="E429" i="1"/>
  <c r="F429" i="1" s="1"/>
  <c r="G429" i="1"/>
  <c r="H429" i="1" s="1"/>
  <c r="I429" i="1"/>
  <c r="J429" i="1"/>
  <c r="K429" i="1"/>
  <c r="S429" i="1" s="1"/>
  <c r="L429" i="1"/>
  <c r="B430" i="1"/>
  <c r="C430" i="1" s="1"/>
  <c r="D430" i="1"/>
  <c r="E430" i="1"/>
  <c r="F430" i="1" s="1"/>
  <c r="G430" i="1"/>
  <c r="H430" i="1" s="1"/>
  <c r="I430" i="1"/>
  <c r="J430" i="1"/>
  <c r="K430" i="1"/>
  <c r="N430" i="1" s="1"/>
  <c r="O430" i="1" s="1"/>
  <c r="CM430" i="1" s="1"/>
  <c r="CN430" i="1" s="1"/>
  <c r="L430" i="1"/>
  <c r="B431" i="1"/>
  <c r="C431" i="1" s="1"/>
  <c r="D431" i="1"/>
  <c r="E431" i="1"/>
  <c r="F431" i="1" s="1"/>
  <c r="G431" i="1"/>
  <c r="H431" i="1" s="1"/>
  <c r="I431" i="1"/>
  <c r="J431" i="1"/>
  <c r="K431" i="1"/>
  <c r="R431" i="1" s="1"/>
  <c r="DX431" i="1" s="1"/>
  <c r="L431" i="1"/>
  <c r="M431" i="1" s="1"/>
  <c r="B432" i="1"/>
  <c r="C432" i="1" s="1"/>
  <c r="D432" i="1"/>
  <c r="E432" i="1"/>
  <c r="F432" i="1" s="1"/>
  <c r="G432" i="1"/>
  <c r="H432" i="1" s="1"/>
  <c r="I432" i="1"/>
  <c r="J432" i="1"/>
  <c r="K432" i="1"/>
  <c r="R432" i="1" s="1"/>
  <c r="DX432" i="1" s="1"/>
  <c r="L432" i="1"/>
  <c r="M432" i="1" s="1"/>
  <c r="B433" i="1"/>
  <c r="C433" i="1" s="1"/>
  <c r="D433" i="1"/>
  <c r="E433" i="1"/>
  <c r="F433" i="1" s="1"/>
  <c r="G433" i="1"/>
  <c r="H433" i="1" s="1"/>
  <c r="I433" i="1"/>
  <c r="J433" i="1"/>
  <c r="K433" i="1"/>
  <c r="R433" i="1" s="1"/>
  <c r="DX433" i="1" s="1"/>
  <c r="L433" i="1"/>
  <c r="B434" i="1"/>
  <c r="C434" i="1" s="1"/>
  <c r="D434" i="1"/>
  <c r="E434" i="1"/>
  <c r="F434" i="1" s="1"/>
  <c r="G434" i="1"/>
  <c r="H434" i="1" s="1"/>
  <c r="I434" i="1"/>
  <c r="J434" i="1"/>
  <c r="K434" i="1"/>
  <c r="S434" i="1" s="1"/>
  <c r="L434" i="1"/>
  <c r="B435" i="1"/>
  <c r="C435" i="1" s="1"/>
  <c r="D435" i="1"/>
  <c r="E435" i="1"/>
  <c r="F435" i="1" s="1"/>
  <c r="G435" i="1"/>
  <c r="H435" i="1" s="1"/>
  <c r="I435" i="1"/>
  <c r="J435" i="1"/>
  <c r="K435" i="1"/>
  <c r="N435" i="1" s="1"/>
  <c r="O435" i="1" s="1"/>
  <c r="CM435" i="1" s="1"/>
  <c r="CN435" i="1" s="1"/>
  <c r="L435" i="1"/>
  <c r="M435" i="1" s="1"/>
  <c r="B436" i="1"/>
  <c r="C436" i="1" s="1"/>
  <c r="D436" i="1"/>
  <c r="E436" i="1"/>
  <c r="F436" i="1" s="1"/>
  <c r="G436" i="1"/>
  <c r="H436" i="1" s="1"/>
  <c r="I436" i="1"/>
  <c r="J436" i="1"/>
  <c r="K436" i="1"/>
  <c r="R436" i="1" s="1"/>
  <c r="DX436" i="1" s="1"/>
  <c r="L436" i="1"/>
  <c r="M436" i="1" s="1"/>
  <c r="B437" i="1"/>
  <c r="C437" i="1" s="1"/>
  <c r="D437" i="1"/>
  <c r="E437" i="1"/>
  <c r="F437" i="1" s="1"/>
  <c r="G437" i="1"/>
  <c r="H437" i="1" s="1"/>
  <c r="I437" i="1"/>
  <c r="J437" i="1"/>
  <c r="K437" i="1"/>
  <c r="S437" i="1" s="1"/>
  <c r="L437" i="1"/>
  <c r="M437" i="1" s="1"/>
  <c r="B438" i="1"/>
  <c r="C438" i="1" s="1"/>
  <c r="D438" i="1"/>
  <c r="E438" i="1"/>
  <c r="F438" i="1" s="1"/>
  <c r="DP438" i="1" s="1"/>
  <c r="G438" i="1"/>
  <c r="H438" i="1" s="1"/>
  <c r="I438" i="1"/>
  <c r="J438" i="1"/>
  <c r="K438" i="1"/>
  <c r="R438" i="1" s="1"/>
  <c r="DX438" i="1" s="1"/>
  <c r="L438" i="1"/>
  <c r="B439" i="1"/>
  <c r="C439" i="1" s="1"/>
  <c r="D439" i="1"/>
  <c r="E439" i="1"/>
  <c r="F439" i="1" s="1"/>
  <c r="G439" i="1"/>
  <c r="H439" i="1" s="1"/>
  <c r="I439" i="1"/>
  <c r="J439" i="1"/>
  <c r="K439" i="1"/>
  <c r="N439" i="1" s="1"/>
  <c r="O439" i="1" s="1"/>
  <c r="CM439" i="1" s="1"/>
  <c r="CN439" i="1" s="1"/>
  <c r="L439" i="1"/>
  <c r="M439" i="1" s="1"/>
  <c r="B440" i="1"/>
  <c r="C440" i="1" s="1"/>
  <c r="D440" i="1"/>
  <c r="E440" i="1"/>
  <c r="F440" i="1" s="1"/>
  <c r="G440" i="1"/>
  <c r="H440" i="1" s="1"/>
  <c r="I440" i="1"/>
  <c r="J440" i="1"/>
  <c r="K440" i="1"/>
  <c r="R440" i="1" s="1"/>
  <c r="DX440" i="1" s="1"/>
  <c r="L440" i="1"/>
  <c r="M440" i="1" s="1"/>
  <c r="B441" i="1"/>
  <c r="C441" i="1" s="1"/>
  <c r="D441" i="1"/>
  <c r="E441" i="1"/>
  <c r="F441" i="1" s="1"/>
  <c r="G441" i="1"/>
  <c r="H441" i="1" s="1"/>
  <c r="I441" i="1"/>
  <c r="J441" i="1"/>
  <c r="K441" i="1"/>
  <c r="S441" i="1" s="1"/>
  <c r="L441" i="1"/>
  <c r="B442" i="1"/>
  <c r="C442" i="1" s="1"/>
  <c r="D442" i="1"/>
  <c r="E442" i="1"/>
  <c r="F442" i="1" s="1"/>
  <c r="G442" i="1"/>
  <c r="H442" i="1" s="1"/>
  <c r="I442" i="1"/>
  <c r="J442" i="1"/>
  <c r="K442" i="1"/>
  <c r="S442" i="1" s="1"/>
  <c r="L442" i="1"/>
  <c r="B443" i="1"/>
  <c r="C443" i="1" s="1"/>
  <c r="D443" i="1"/>
  <c r="E443" i="1"/>
  <c r="F443" i="1" s="1"/>
  <c r="G443" i="1"/>
  <c r="H443" i="1" s="1"/>
  <c r="I443" i="1"/>
  <c r="J443" i="1"/>
  <c r="K443" i="1"/>
  <c r="N443" i="1" s="1"/>
  <c r="O443" i="1" s="1"/>
  <c r="CM443" i="1" s="1"/>
  <c r="CN443" i="1" s="1"/>
  <c r="L443" i="1"/>
  <c r="M443" i="1" s="1"/>
  <c r="B444" i="1"/>
  <c r="C444" i="1" s="1"/>
  <c r="D444" i="1"/>
  <c r="E444" i="1"/>
  <c r="F444" i="1" s="1"/>
  <c r="G444" i="1"/>
  <c r="H444" i="1" s="1"/>
  <c r="I444" i="1"/>
  <c r="J444" i="1"/>
  <c r="K444" i="1"/>
  <c r="R444" i="1" s="1"/>
  <c r="DX444" i="1" s="1"/>
  <c r="L444" i="1"/>
  <c r="M444" i="1" s="1"/>
  <c r="B445" i="1"/>
  <c r="C445" i="1" s="1"/>
  <c r="D445" i="1"/>
  <c r="E445" i="1"/>
  <c r="F445" i="1" s="1"/>
  <c r="G445" i="1"/>
  <c r="H445" i="1" s="1"/>
  <c r="I445" i="1"/>
  <c r="J445" i="1"/>
  <c r="K445" i="1"/>
  <c r="S445" i="1" s="1"/>
  <c r="L445" i="1"/>
  <c r="M445" i="1" s="1"/>
  <c r="B446" i="1"/>
  <c r="C446" i="1" s="1"/>
  <c r="D446" i="1"/>
  <c r="E446" i="1"/>
  <c r="F446" i="1" s="1"/>
  <c r="G446" i="1"/>
  <c r="H446" i="1" s="1"/>
  <c r="I446" i="1"/>
  <c r="J446" i="1"/>
  <c r="K446" i="1"/>
  <c r="S446" i="1" s="1"/>
  <c r="L446" i="1"/>
  <c r="B447" i="1"/>
  <c r="C447" i="1" s="1"/>
  <c r="D447" i="1"/>
  <c r="E447" i="1"/>
  <c r="F447" i="1" s="1"/>
  <c r="G447" i="1"/>
  <c r="H447" i="1" s="1"/>
  <c r="I447" i="1"/>
  <c r="J447" i="1"/>
  <c r="K447" i="1"/>
  <c r="N447" i="1" s="1"/>
  <c r="O447" i="1" s="1"/>
  <c r="CM447" i="1" s="1"/>
  <c r="CN447" i="1" s="1"/>
  <c r="L447" i="1"/>
  <c r="M447" i="1" s="1"/>
  <c r="B448" i="1"/>
  <c r="C448" i="1" s="1"/>
  <c r="D448" i="1"/>
  <c r="E448" i="1"/>
  <c r="F448" i="1" s="1"/>
  <c r="G448" i="1"/>
  <c r="H448" i="1" s="1"/>
  <c r="I448" i="1"/>
  <c r="J448" i="1"/>
  <c r="K448" i="1"/>
  <c r="R448" i="1" s="1"/>
  <c r="DX448" i="1" s="1"/>
  <c r="L448" i="1"/>
  <c r="M448" i="1" s="1"/>
  <c r="B449" i="1"/>
  <c r="C449" i="1" s="1"/>
  <c r="D449" i="1"/>
  <c r="E449" i="1"/>
  <c r="F449" i="1" s="1"/>
  <c r="G449" i="1"/>
  <c r="H449" i="1" s="1"/>
  <c r="I449" i="1"/>
  <c r="J449" i="1"/>
  <c r="K449" i="1"/>
  <c r="R449" i="1" s="1"/>
  <c r="DX449" i="1" s="1"/>
  <c r="L449" i="1"/>
  <c r="B450" i="1"/>
  <c r="C450" i="1" s="1"/>
  <c r="D450" i="1"/>
  <c r="E450" i="1"/>
  <c r="F450" i="1" s="1"/>
  <c r="G450" i="1"/>
  <c r="H450" i="1" s="1"/>
  <c r="I450" i="1"/>
  <c r="J450" i="1"/>
  <c r="K450" i="1"/>
  <c r="N450" i="1" s="1"/>
  <c r="O450" i="1" s="1"/>
  <c r="CM450" i="1" s="1"/>
  <c r="CN450" i="1" s="1"/>
  <c r="L450" i="1"/>
  <c r="B451" i="1"/>
  <c r="C451" i="1" s="1"/>
  <c r="D451" i="1"/>
  <c r="E451" i="1"/>
  <c r="F451" i="1" s="1"/>
  <c r="G451" i="1"/>
  <c r="H451" i="1" s="1"/>
  <c r="I451" i="1"/>
  <c r="J451" i="1"/>
  <c r="K451" i="1"/>
  <c r="N451" i="1" s="1"/>
  <c r="O451" i="1" s="1"/>
  <c r="CM451" i="1" s="1"/>
  <c r="CN451" i="1" s="1"/>
  <c r="L451" i="1"/>
  <c r="M451" i="1" s="1"/>
  <c r="B452" i="1"/>
  <c r="C452" i="1" s="1"/>
  <c r="D452" i="1"/>
  <c r="E452" i="1"/>
  <c r="F452" i="1" s="1"/>
  <c r="G452" i="1"/>
  <c r="H452" i="1" s="1"/>
  <c r="I452" i="1"/>
  <c r="J452" i="1"/>
  <c r="K452" i="1"/>
  <c r="R452" i="1" s="1"/>
  <c r="DX452" i="1" s="1"/>
  <c r="L452" i="1"/>
  <c r="M452" i="1" s="1"/>
  <c r="B453" i="1"/>
  <c r="C453" i="1" s="1"/>
  <c r="D453" i="1"/>
  <c r="E453" i="1"/>
  <c r="F453" i="1" s="1"/>
  <c r="G453" i="1"/>
  <c r="H453" i="1" s="1"/>
  <c r="I453" i="1"/>
  <c r="J453" i="1"/>
  <c r="K453" i="1"/>
  <c r="R453" i="1" s="1"/>
  <c r="DX453" i="1" s="1"/>
  <c r="L453" i="1"/>
  <c r="B454" i="1"/>
  <c r="C454" i="1" s="1"/>
  <c r="D454" i="1"/>
  <c r="E454" i="1"/>
  <c r="F454" i="1" s="1"/>
  <c r="G454" i="1"/>
  <c r="H454" i="1" s="1"/>
  <c r="I454" i="1"/>
  <c r="J454" i="1"/>
  <c r="K454" i="1"/>
  <c r="N454" i="1" s="1"/>
  <c r="O454" i="1" s="1"/>
  <c r="CM454" i="1" s="1"/>
  <c r="CN454" i="1" s="1"/>
  <c r="L454" i="1"/>
  <c r="B455" i="1"/>
  <c r="C455" i="1" s="1"/>
  <c r="D455" i="1"/>
  <c r="E455" i="1"/>
  <c r="F455" i="1" s="1"/>
  <c r="G455" i="1"/>
  <c r="H455" i="1" s="1"/>
  <c r="I455" i="1"/>
  <c r="J455" i="1"/>
  <c r="K455" i="1"/>
  <c r="N455" i="1" s="1"/>
  <c r="O455" i="1" s="1"/>
  <c r="CM455" i="1" s="1"/>
  <c r="CN455" i="1" s="1"/>
  <c r="L455" i="1"/>
  <c r="M455" i="1" s="1"/>
  <c r="B456" i="1"/>
  <c r="C456" i="1" s="1"/>
  <c r="D456" i="1"/>
  <c r="E456" i="1"/>
  <c r="F456" i="1" s="1"/>
  <c r="G456" i="1"/>
  <c r="H456" i="1" s="1"/>
  <c r="I456" i="1"/>
  <c r="J456" i="1"/>
  <c r="K456" i="1"/>
  <c r="R456" i="1" s="1"/>
  <c r="DX456" i="1" s="1"/>
  <c r="L456" i="1"/>
  <c r="M456" i="1" s="1"/>
  <c r="B457" i="1"/>
  <c r="C457" i="1" s="1"/>
  <c r="D457" i="1"/>
  <c r="E457" i="1"/>
  <c r="F457" i="1" s="1"/>
  <c r="G457" i="1"/>
  <c r="H457" i="1" s="1"/>
  <c r="I457" i="1"/>
  <c r="J457" i="1"/>
  <c r="K457" i="1"/>
  <c r="R457" i="1" s="1"/>
  <c r="DX457" i="1" s="1"/>
  <c r="L457" i="1"/>
  <c r="B458" i="1"/>
  <c r="C458" i="1" s="1"/>
  <c r="D458" i="1"/>
  <c r="E458" i="1"/>
  <c r="F458" i="1" s="1"/>
  <c r="G458" i="1"/>
  <c r="H458" i="1" s="1"/>
  <c r="I458" i="1"/>
  <c r="J458" i="1"/>
  <c r="K458" i="1"/>
  <c r="N458" i="1" s="1"/>
  <c r="O458" i="1" s="1"/>
  <c r="CM458" i="1" s="1"/>
  <c r="CN458" i="1" s="1"/>
  <c r="L458" i="1"/>
  <c r="B459" i="1"/>
  <c r="C459" i="1" s="1"/>
  <c r="D459" i="1"/>
  <c r="E459" i="1"/>
  <c r="F459" i="1" s="1"/>
  <c r="G459" i="1"/>
  <c r="H459" i="1" s="1"/>
  <c r="I459" i="1"/>
  <c r="J459" i="1"/>
  <c r="K459" i="1"/>
  <c r="N459" i="1" s="1"/>
  <c r="O459" i="1" s="1"/>
  <c r="CM459" i="1" s="1"/>
  <c r="CN459" i="1" s="1"/>
  <c r="L459" i="1"/>
  <c r="M459" i="1" s="1"/>
  <c r="B460" i="1"/>
  <c r="C460" i="1" s="1"/>
  <c r="D460" i="1"/>
  <c r="E460" i="1"/>
  <c r="F460" i="1" s="1"/>
  <c r="G460" i="1"/>
  <c r="H460" i="1" s="1"/>
  <c r="I460" i="1"/>
  <c r="J460" i="1"/>
  <c r="K460" i="1"/>
  <c r="R460" i="1" s="1"/>
  <c r="DX460" i="1" s="1"/>
  <c r="L460" i="1"/>
  <c r="M460" i="1" s="1"/>
  <c r="B461" i="1"/>
  <c r="C461" i="1" s="1"/>
  <c r="D461" i="1"/>
  <c r="E461" i="1"/>
  <c r="F461" i="1" s="1"/>
  <c r="G461" i="1"/>
  <c r="H461" i="1" s="1"/>
  <c r="I461" i="1"/>
  <c r="J461" i="1"/>
  <c r="K461" i="1"/>
  <c r="R461" i="1" s="1"/>
  <c r="DX461" i="1" s="1"/>
  <c r="L461" i="1"/>
  <c r="B462" i="1"/>
  <c r="C462" i="1" s="1"/>
  <c r="D462" i="1"/>
  <c r="E462" i="1"/>
  <c r="F462" i="1" s="1"/>
  <c r="G462" i="1"/>
  <c r="H462" i="1" s="1"/>
  <c r="I462" i="1"/>
  <c r="J462" i="1"/>
  <c r="K462" i="1"/>
  <c r="N462" i="1" s="1"/>
  <c r="O462" i="1" s="1"/>
  <c r="CM462" i="1" s="1"/>
  <c r="CN462" i="1" s="1"/>
  <c r="L462" i="1"/>
  <c r="B463" i="1"/>
  <c r="C463" i="1" s="1"/>
  <c r="D463" i="1"/>
  <c r="E463" i="1"/>
  <c r="F463" i="1" s="1"/>
  <c r="G463" i="1"/>
  <c r="H463" i="1" s="1"/>
  <c r="I463" i="1"/>
  <c r="J463" i="1"/>
  <c r="K463" i="1"/>
  <c r="N463" i="1" s="1"/>
  <c r="O463" i="1" s="1"/>
  <c r="CM463" i="1" s="1"/>
  <c r="CN463" i="1" s="1"/>
  <c r="L463" i="1"/>
  <c r="M463" i="1" s="1"/>
  <c r="B464" i="1"/>
  <c r="C464" i="1" s="1"/>
  <c r="D464" i="1"/>
  <c r="E464" i="1"/>
  <c r="F464" i="1" s="1"/>
  <c r="G464" i="1"/>
  <c r="H464" i="1" s="1"/>
  <c r="I464" i="1"/>
  <c r="J464" i="1"/>
  <c r="K464" i="1"/>
  <c r="R464" i="1" s="1"/>
  <c r="DX464" i="1" s="1"/>
  <c r="L464" i="1"/>
  <c r="M464" i="1" s="1"/>
  <c r="B465" i="1"/>
  <c r="C465" i="1" s="1"/>
  <c r="D465" i="1"/>
  <c r="E465" i="1"/>
  <c r="F465" i="1" s="1"/>
  <c r="G465" i="1"/>
  <c r="H465" i="1" s="1"/>
  <c r="I465" i="1"/>
  <c r="J465" i="1"/>
  <c r="K465" i="1"/>
  <c r="R465" i="1" s="1"/>
  <c r="DX465" i="1" s="1"/>
  <c r="L465" i="1"/>
  <c r="B466" i="1"/>
  <c r="C466" i="1" s="1"/>
  <c r="D466" i="1"/>
  <c r="E466" i="1"/>
  <c r="F466" i="1" s="1"/>
  <c r="G466" i="1"/>
  <c r="H466" i="1" s="1"/>
  <c r="I466" i="1"/>
  <c r="J466" i="1"/>
  <c r="K466" i="1"/>
  <c r="N466" i="1" s="1"/>
  <c r="O466" i="1" s="1"/>
  <c r="CM466" i="1" s="1"/>
  <c r="CN466" i="1" s="1"/>
  <c r="L466" i="1"/>
  <c r="B467" i="1"/>
  <c r="C467" i="1" s="1"/>
  <c r="D467" i="1"/>
  <c r="E467" i="1"/>
  <c r="F467" i="1" s="1"/>
  <c r="G467" i="1"/>
  <c r="H467" i="1" s="1"/>
  <c r="I467" i="1"/>
  <c r="J467" i="1"/>
  <c r="K467" i="1"/>
  <c r="N467" i="1" s="1"/>
  <c r="O467" i="1" s="1"/>
  <c r="CM467" i="1" s="1"/>
  <c r="CN467" i="1" s="1"/>
  <c r="L467" i="1"/>
  <c r="M467" i="1" s="1"/>
  <c r="B468" i="1"/>
  <c r="C468" i="1" s="1"/>
  <c r="D468" i="1"/>
  <c r="E468" i="1"/>
  <c r="F468" i="1" s="1"/>
  <c r="G468" i="1"/>
  <c r="H468" i="1" s="1"/>
  <c r="I468" i="1"/>
  <c r="J468" i="1"/>
  <c r="K468" i="1"/>
  <c r="R468" i="1" s="1"/>
  <c r="DX468" i="1" s="1"/>
  <c r="L468" i="1"/>
  <c r="M468" i="1" s="1"/>
  <c r="B469" i="1"/>
  <c r="C469" i="1" s="1"/>
  <c r="D469" i="1"/>
  <c r="E469" i="1"/>
  <c r="F469" i="1" s="1"/>
  <c r="G469" i="1"/>
  <c r="H469" i="1" s="1"/>
  <c r="I469" i="1"/>
  <c r="J469" i="1"/>
  <c r="K469" i="1"/>
  <c r="R469" i="1" s="1"/>
  <c r="DX469" i="1" s="1"/>
  <c r="L469" i="1"/>
  <c r="B470" i="1"/>
  <c r="C470" i="1" s="1"/>
  <c r="D470" i="1"/>
  <c r="E470" i="1"/>
  <c r="F470" i="1" s="1"/>
  <c r="G470" i="1"/>
  <c r="H470" i="1" s="1"/>
  <c r="I470" i="1"/>
  <c r="J470" i="1"/>
  <c r="K470" i="1"/>
  <c r="N470" i="1" s="1"/>
  <c r="O470" i="1" s="1"/>
  <c r="CM470" i="1" s="1"/>
  <c r="CN470" i="1" s="1"/>
  <c r="L470" i="1"/>
  <c r="B471" i="1"/>
  <c r="C471" i="1" s="1"/>
  <c r="D471" i="1"/>
  <c r="E471" i="1"/>
  <c r="F471" i="1" s="1"/>
  <c r="G471" i="1"/>
  <c r="H471" i="1" s="1"/>
  <c r="I471" i="1"/>
  <c r="J471" i="1"/>
  <c r="K471" i="1"/>
  <c r="N471" i="1" s="1"/>
  <c r="O471" i="1" s="1"/>
  <c r="CM471" i="1" s="1"/>
  <c r="CN471" i="1" s="1"/>
  <c r="L471" i="1"/>
  <c r="M471" i="1" s="1"/>
  <c r="B472" i="1"/>
  <c r="C472" i="1" s="1"/>
  <c r="D472" i="1"/>
  <c r="E472" i="1"/>
  <c r="F472" i="1" s="1"/>
  <c r="G472" i="1"/>
  <c r="H472" i="1" s="1"/>
  <c r="I472" i="1"/>
  <c r="J472" i="1"/>
  <c r="K472" i="1"/>
  <c r="R472" i="1" s="1"/>
  <c r="DX472" i="1" s="1"/>
  <c r="L472" i="1"/>
  <c r="M472" i="1" s="1"/>
  <c r="B473" i="1"/>
  <c r="C473" i="1" s="1"/>
  <c r="D473" i="1"/>
  <c r="E473" i="1"/>
  <c r="F473" i="1" s="1"/>
  <c r="G473" i="1"/>
  <c r="H473" i="1" s="1"/>
  <c r="I473" i="1"/>
  <c r="J473" i="1"/>
  <c r="K473" i="1"/>
  <c r="S473" i="1" s="1"/>
  <c r="L473" i="1"/>
  <c r="B474" i="1"/>
  <c r="C474" i="1" s="1"/>
  <c r="D474" i="1"/>
  <c r="E474" i="1"/>
  <c r="F474" i="1" s="1"/>
  <c r="G474" i="1"/>
  <c r="H474" i="1" s="1"/>
  <c r="I474" i="1"/>
  <c r="J474" i="1"/>
  <c r="K474" i="1"/>
  <c r="N474" i="1" s="1"/>
  <c r="O474" i="1" s="1"/>
  <c r="CM474" i="1" s="1"/>
  <c r="CN474" i="1" s="1"/>
  <c r="L474" i="1"/>
  <c r="B475" i="1"/>
  <c r="C475" i="1" s="1"/>
  <c r="D475" i="1"/>
  <c r="E475" i="1"/>
  <c r="F475" i="1" s="1"/>
  <c r="G475" i="1"/>
  <c r="H475" i="1" s="1"/>
  <c r="I475" i="1"/>
  <c r="J475" i="1"/>
  <c r="K475" i="1"/>
  <c r="N475" i="1" s="1"/>
  <c r="O475" i="1" s="1"/>
  <c r="CM475" i="1" s="1"/>
  <c r="CN475" i="1" s="1"/>
  <c r="L475" i="1"/>
  <c r="M475" i="1" s="1"/>
  <c r="B476" i="1"/>
  <c r="C476" i="1" s="1"/>
  <c r="D476" i="1"/>
  <c r="E476" i="1"/>
  <c r="F476" i="1" s="1"/>
  <c r="G476" i="1"/>
  <c r="H476" i="1" s="1"/>
  <c r="I476" i="1"/>
  <c r="J476" i="1"/>
  <c r="K476" i="1"/>
  <c r="R476" i="1" s="1"/>
  <c r="DX476" i="1" s="1"/>
  <c r="L476" i="1"/>
  <c r="M476" i="1" s="1"/>
  <c r="BD476" i="1" s="1"/>
  <c r="B477" i="1"/>
  <c r="C477" i="1" s="1"/>
  <c r="D477" i="1"/>
  <c r="E477" i="1"/>
  <c r="F477" i="1" s="1"/>
  <c r="G477" i="1"/>
  <c r="H477" i="1" s="1"/>
  <c r="I477" i="1"/>
  <c r="J477" i="1"/>
  <c r="K477" i="1"/>
  <c r="R477" i="1" s="1"/>
  <c r="DX477" i="1" s="1"/>
  <c r="L477" i="1"/>
  <c r="B478" i="1"/>
  <c r="C478" i="1" s="1"/>
  <c r="D478" i="1"/>
  <c r="E478" i="1"/>
  <c r="F478" i="1" s="1"/>
  <c r="G478" i="1"/>
  <c r="H478" i="1" s="1"/>
  <c r="I478" i="1"/>
  <c r="J478" i="1"/>
  <c r="K478" i="1"/>
  <c r="N478" i="1" s="1"/>
  <c r="O478" i="1" s="1"/>
  <c r="CM478" i="1" s="1"/>
  <c r="CN478" i="1" s="1"/>
  <c r="L478" i="1"/>
  <c r="B479" i="1"/>
  <c r="C479" i="1" s="1"/>
  <c r="D479" i="1"/>
  <c r="E479" i="1"/>
  <c r="F479" i="1" s="1"/>
  <c r="G479" i="1"/>
  <c r="H479" i="1" s="1"/>
  <c r="I479" i="1"/>
  <c r="J479" i="1"/>
  <c r="K479" i="1"/>
  <c r="N479" i="1" s="1"/>
  <c r="O479" i="1" s="1"/>
  <c r="CM479" i="1" s="1"/>
  <c r="CN479" i="1" s="1"/>
  <c r="L479" i="1"/>
  <c r="M479" i="1" s="1"/>
  <c r="BA479" i="1" s="1"/>
  <c r="B480" i="1"/>
  <c r="C480" i="1" s="1"/>
  <c r="D480" i="1"/>
  <c r="E480" i="1"/>
  <c r="F480" i="1" s="1"/>
  <c r="G480" i="1"/>
  <c r="H480" i="1" s="1"/>
  <c r="I480" i="1"/>
  <c r="J480" i="1"/>
  <c r="K480" i="1"/>
  <c r="R480" i="1" s="1"/>
  <c r="DX480" i="1" s="1"/>
  <c r="L480" i="1"/>
  <c r="M480" i="1" s="1"/>
  <c r="BD480" i="1" s="1"/>
  <c r="B481" i="1"/>
  <c r="C481" i="1" s="1"/>
  <c r="D481" i="1"/>
  <c r="E481" i="1"/>
  <c r="F481" i="1" s="1"/>
  <c r="G481" i="1"/>
  <c r="H481" i="1" s="1"/>
  <c r="I481" i="1"/>
  <c r="J481" i="1"/>
  <c r="K481" i="1"/>
  <c r="R481" i="1" s="1"/>
  <c r="DX481" i="1" s="1"/>
  <c r="L481" i="1"/>
  <c r="B482" i="1"/>
  <c r="C482" i="1" s="1"/>
  <c r="D482" i="1"/>
  <c r="E482" i="1"/>
  <c r="F482" i="1" s="1"/>
  <c r="G482" i="1"/>
  <c r="H482" i="1" s="1"/>
  <c r="I482" i="1"/>
  <c r="J482" i="1"/>
  <c r="K482" i="1"/>
  <c r="S482" i="1" s="1"/>
  <c r="L482" i="1"/>
  <c r="B483" i="1"/>
  <c r="C483" i="1" s="1"/>
  <c r="D483" i="1"/>
  <c r="E483" i="1"/>
  <c r="F483" i="1" s="1"/>
  <c r="G483" i="1"/>
  <c r="H483" i="1" s="1"/>
  <c r="I483" i="1"/>
  <c r="J483" i="1"/>
  <c r="K483" i="1"/>
  <c r="N483" i="1" s="1"/>
  <c r="O483" i="1" s="1"/>
  <c r="CM483" i="1" s="1"/>
  <c r="CN483" i="1" s="1"/>
  <c r="L483" i="1"/>
  <c r="M483" i="1" s="1"/>
  <c r="BA483" i="1" s="1"/>
  <c r="B484" i="1"/>
  <c r="C484" i="1" s="1"/>
  <c r="D484" i="1"/>
  <c r="E484" i="1"/>
  <c r="F484" i="1" s="1"/>
  <c r="G484" i="1"/>
  <c r="H484" i="1" s="1"/>
  <c r="I484" i="1"/>
  <c r="J484" i="1"/>
  <c r="K484" i="1"/>
  <c r="R484" i="1" s="1"/>
  <c r="DX484" i="1" s="1"/>
  <c r="L484" i="1"/>
  <c r="M484" i="1" s="1"/>
  <c r="BD484" i="1" s="1"/>
  <c r="B485" i="1"/>
  <c r="C485" i="1" s="1"/>
  <c r="D485" i="1"/>
  <c r="E485" i="1"/>
  <c r="F485" i="1" s="1"/>
  <c r="G485" i="1"/>
  <c r="H485" i="1" s="1"/>
  <c r="I485" i="1"/>
  <c r="J485" i="1"/>
  <c r="K485" i="1"/>
  <c r="S485" i="1" s="1"/>
  <c r="L485" i="1"/>
  <c r="M485" i="1" s="1"/>
  <c r="BC485" i="1" s="1"/>
  <c r="B486" i="1"/>
  <c r="C486" i="1" s="1"/>
  <c r="D486" i="1"/>
  <c r="E486" i="1"/>
  <c r="F486" i="1" s="1"/>
  <c r="G486" i="1"/>
  <c r="H486" i="1" s="1"/>
  <c r="I486" i="1"/>
  <c r="J486" i="1"/>
  <c r="K486" i="1"/>
  <c r="S486" i="1" s="1"/>
  <c r="L486" i="1"/>
  <c r="B487" i="1"/>
  <c r="C487" i="1" s="1"/>
  <c r="D487" i="1"/>
  <c r="E487" i="1"/>
  <c r="F487" i="1" s="1"/>
  <c r="G487" i="1"/>
  <c r="H487" i="1" s="1"/>
  <c r="I487" i="1"/>
  <c r="J487" i="1"/>
  <c r="K487" i="1"/>
  <c r="N487" i="1" s="1"/>
  <c r="O487" i="1" s="1"/>
  <c r="CM487" i="1" s="1"/>
  <c r="CN487" i="1" s="1"/>
  <c r="L487" i="1"/>
  <c r="M487" i="1" s="1"/>
  <c r="BA487" i="1" s="1"/>
  <c r="B488" i="1"/>
  <c r="C488" i="1" s="1"/>
  <c r="D488" i="1"/>
  <c r="E488" i="1"/>
  <c r="F488" i="1" s="1"/>
  <c r="G488" i="1"/>
  <c r="H488" i="1" s="1"/>
  <c r="I488" i="1"/>
  <c r="J488" i="1"/>
  <c r="K488" i="1"/>
  <c r="N488" i="1" s="1"/>
  <c r="O488" i="1" s="1"/>
  <c r="CM488" i="1" s="1"/>
  <c r="CN488" i="1" s="1"/>
  <c r="L488" i="1"/>
  <c r="M488" i="1" s="1"/>
  <c r="BD488" i="1" s="1"/>
  <c r="B489" i="1"/>
  <c r="C489" i="1" s="1"/>
  <c r="D489" i="1"/>
  <c r="E489" i="1"/>
  <c r="F489" i="1" s="1"/>
  <c r="G489" i="1"/>
  <c r="H489" i="1" s="1"/>
  <c r="I489" i="1"/>
  <c r="J489" i="1"/>
  <c r="K489" i="1"/>
  <c r="S489" i="1" s="1"/>
  <c r="L489" i="1"/>
  <c r="B490" i="1"/>
  <c r="C490" i="1" s="1"/>
  <c r="D490" i="1"/>
  <c r="E490" i="1"/>
  <c r="F490" i="1" s="1"/>
  <c r="G490" i="1"/>
  <c r="H490" i="1" s="1"/>
  <c r="I490" i="1"/>
  <c r="J490" i="1"/>
  <c r="K490" i="1"/>
  <c r="N490" i="1" s="1"/>
  <c r="O490" i="1" s="1"/>
  <c r="CM490" i="1" s="1"/>
  <c r="CN490" i="1" s="1"/>
  <c r="L490" i="1"/>
  <c r="B491" i="1"/>
  <c r="C491" i="1" s="1"/>
  <c r="D491" i="1"/>
  <c r="E491" i="1"/>
  <c r="F491" i="1" s="1"/>
  <c r="G491" i="1"/>
  <c r="H491" i="1" s="1"/>
  <c r="I491" i="1"/>
  <c r="J491" i="1"/>
  <c r="K491" i="1"/>
  <c r="N491" i="1" s="1"/>
  <c r="O491" i="1" s="1"/>
  <c r="CM491" i="1" s="1"/>
  <c r="CN491" i="1" s="1"/>
  <c r="L491" i="1"/>
  <c r="M491" i="1" s="1"/>
  <c r="BA491" i="1" s="1"/>
  <c r="B492" i="1"/>
  <c r="C492" i="1" s="1"/>
  <c r="D492" i="1"/>
  <c r="E492" i="1"/>
  <c r="F492" i="1" s="1"/>
  <c r="G492" i="1"/>
  <c r="H492" i="1" s="1"/>
  <c r="I492" i="1"/>
  <c r="J492" i="1"/>
  <c r="K492" i="1"/>
  <c r="N492" i="1" s="1"/>
  <c r="O492" i="1" s="1"/>
  <c r="CM492" i="1" s="1"/>
  <c r="CN492" i="1" s="1"/>
  <c r="L492" i="1"/>
  <c r="M492" i="1" s="1"/>
  <c r="BD492" i="1" s="1"/>
  <c r="B493" i="1"/>
  <c r="C493" i="1" s="1"/>
  <c r="D493" i="1"/>
  <c r="E493" i="1"/>
  <c r="F493" i="1" s="1"/>
  <c r="G493" i="1"/>
  <c r="H493" i="1" s="1"/>
  <c r="I493" i="1"/>
  <c r="J493" i="1"/>
  <c r="K493" i="1"/>
  <c r="S493" i="1" s="1"/>
  <c r="L493" i="1"/>
  <c r="B494" i="1"/>
  <c r="C494" i="1" s="1"/>
  <c r="D494" i="1"/>
  <c r="E494" i="1"/>
  <c r="F494" i="1" s="1"/>
  <c r="G494" i="1"/>
  <c r="H494" i="1" s="1"/>
  <c r="I494" i="1"/>
  <c r="J494" i="1"/>
  <c r="K494" i="1"/>
  <c r="N494" i="1" s="1"/>
  <c r="O494" i="1" s="1"/>
  <c r="CM494" i="1" s="1"/>
  <c r="CN494" i="1" s="1"/>
  <c r="L494" i="1"/>
  <c r="B495" i="1"/>
  <c r="C495" i="1" s="1"/>
  <c r="D495" i="1"/>
  <c r="E495" i="1"/>
  <c r="F495" i="1" s="1"/>
  <c r="G495" i="1"/>
  <c r="H495" i="1" s="1"/>
  <c r="I495" i="1"/>
  <c r="J495" i="1"/>
  <c r="K495" i="1"/>
  <c r="N495" i="1" s="1"/>
  <c r="O495" i="1" s="1"/>
  <c r="CM495" i="1" s="1"/>
  <c r="CN495" i="1" s="1"/>
  <c r="L495" i="1"/>
  <c r="M495" i="1" s="1"/>
  <c r="BA495" i="1" s="1"/>
  <c r="B496" i="1"/>
  <c r="C496" i="1" s="1"/>
  <c r="D496" i="1"/>
  <c r="E496" i="1"/>
  <c r="F496" i="1" s="1"/>
  <c r="DP496" i="1" s="1"/>
  <c r="G496" i="1"/>
  <c r="H496" i="1" s="1"/>
  <c r="I496" i="1"/>
  <c r="J496" i="1"/>
  <c r="K496" i="1"/>
  <c r="N496" i="1" s="1"/>
  <c r="O496" i="1" s="1"/>
  <c r="CM496" i="1" s="1"/>
  <c r="CN496" i="1" s="1"/>
  <c r="L496" i="1"/>
  <c r="M496" i="1" s="1"/>
  <c r="BD496" i="1" s="1"/>
  <c r="B497" i="1"/>
  <c r="C497" i="1" s="1"/>
  <c r="D497" i="1"/>
  <c r="E497" i="1"/>
  <c r="F497" i="1" s="1"/>
  <c r="G497" i="1"/>
  <c r="H497" i="1" s="1"/>
  <c r="I497" i="1"/>
  <c r="J497" i="1"/>
  <c r="K497" i="1"/>
  <c r="S497" i="1" s="1"/>
  <c r="L497" i="1"/>
  <c r="M497" i="1" s="1"/>
  <c r="BC497" i="1" s="1"/>
  <c r="B498" i="1"/>
  <c r="C498" i="1" s="1"/>
  <c r="D498" i="1"/>
  <c r="E498" i="1"/>
  <c r="F498" i="1" s="1"/>
  <c r="G498" i="1"/>
  <c r="H498" i="1" s="1"/>
  <c r="I498" i="1"/>
  <c r="J498" i="1"/>
  <c r="K498" i="1"/>
  <c r="N498" i="1" s="1"/>
  <c r="O498" i="1" s="1"/>
  <c r="CM498" i="1" s="1"/>
  <c r="CN498" i="1" s="1"/>
  <c r="L498" i="1"/>
  <c r="B499" i="1"/>
  <c r="C499" i="1" s="1"/>
  <c r="D499" i="1"/>
  <c r="E499" i="1"/>
  <c r="F499" i="1" s="1"/>
  <c r="G499" i="1"/>
  <c r="H499" i="1" s="1"/>
  <c r="I499" i="1"/>
  <c r="J499" i="1"/>
  <c r="K499" i="1"/>
  <c r="N499" i="1" s="1"/>
  <c r="O499" i="1" s="1"/>
  <c r="CM499" i="1" s="1"/>
  <c r="CN499" i="1" s="1"/>
  <c r="L499" i="1"/>
  <c r="M499" i="1" s="1"/>
  <c r="BA499" i="1" s="1"/>
  <c r="B500" i="1"/>
  <c r="C500" i="1" s="1"/>
  <c r="D500" i="1"/>
  <c r="E500" i="1"/>
  <c r="F500" i="1" s="1"/>
  <c r="G500" i="1"/>
  <c r="H500" i="1" s="1"/>
  <c r="I500" i="1"/>
  <c r="J500" i="1"/>
  <c r="K500" i="1"/>
  <c r="S500" i="1" s="1"/>
  <c r="L500" i="1"/>
  <c r="M500" i="1" s="1"/>
  <c r="BD500" i="1" s="1"/>
  <c r="B501" i="1"/>
  <c r="C501" i="1" s="1"/>
  <c r="D501" i="1"/>
  <c r="E501" i="1"/>
  <c r="F501" i="1" s="1"/>
  <c r="G501" i="1"/>
  <c r="H501" i="1" s="1"/>
  <c r="I501" i="1"/>
  <c r="J501" i="1"/>
  <c r="K501" i="1"/>
  <c r="S501" i="1" s="1"/>
  <c r="L501" i="1"/>
  <c r="M501" i="1" s="1"/>
  <c r="BC501" i="1" s="1"/>
  <c r="B6" i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20" i="1"/>
  <c r="J21" i="1"/>
  <c r="I20" i="1"/>
  <c r="I21" i="1"/>
  <c r="G20" i="1"/>
  <c r="H20" i="1" s="1"/>
  <c r="G21" i="1"/>
  <c r="H21" i="1" s="1"/>
  <c r="E20" i="1"/>
  <c r="F20" i="1" s="1"/>
  <c r="E21" i="1"/>
  <c r="F21" i="1" s="1"/>
  <c r="D20" i="1"/>
  <c r="D21" i="1"/>
  <c r="B20" i="1"/>
  <c r="C20" i="1" s="1"/>
  <c r="B21" i="1"/>
  <c r="C21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K6" i="1"/>
  <c r="L6" i="1"/>
  <c r="M6" i="1" s="1"/>
  <c r="BA6" i="1" s="1"/>
  <c r="J6" i="1"/>
  <c r="I6" i="1"/>
  <c r="G6" i="1"/>
  <c r="H6" i="1" s="1"/>
  <c r="E6" i="1"/>
  <c r="F6" i="1" s="1"/>
  <c r="AM6" i="1" s="1"/>
  <c r="D6" i="1"/>
  <c r="C6" i="1"/>
  <c r="AF7" i="1" s="1"/>
  <c r="DN435" i="1" l="1"/>
  <c r="DN433" i="1"/>
  <c r="DP422" i="1"/>
  <c r="DC402" i="1"/>
  <c r="DR485" i="1"/>
  <c r="DN465" i="1"/>
  <c r="DP446" i="1"/>
  <c r="DN481" i="1"/>
  <c r="DR405" i="1"/>
  <c r="DP392" i="1"/>
  <c r="DP374" i="1"/>
  <c r="DP494" i="1"/>
  <c r="DN443" i="1"/>
  <c r="DB467" i="1"/>
  <c r="DN449" i="1"/>
  <c r="DR373" i="1"/>
  <c r="DP470" i="1"/>
  <c r="DN455" i="1"/>
  <c r="DN483" i="1"/>
  <c r="DR461" i="1"/>
  <c r="DN439" i="1"/>
  <c r="DP436" i="1"/>
  <c r="DN425" i="1"/>
  <c r="DN459" i="1"/>
  <c r="DP414" i="1"/>
  <c r="DP486" i="1"/>
  <c r="DN391" i="1"/>
  <c r="DP372" i="1"/>
  <c r="DP352" i="1"/>
  <c r="DN471" i="1"/>
  <c r="DN393" i="1"/>
  <c r="DB439" i="1"/>
  <c r="DR403" i="1"/>
  <c r="DN457" i="1"/>
  <c r="DP380" i="1"/>
  <c r="DR349" i="1"/>
  <c r="DN479" i="1"/>
  <c r="DN489" i="1"/>
  <c r="DP444" i="1"/>
  <c r="DP424" i="1"/>
  <c r="DP366" i="1"/>
  <c r="DN359" i="1"/>
  <c r="DN361" i="1"/>
  <c r="DA396" i="1"/>
  <c r="DP492" i="1"/>
  <c r="DN363" i="1"/>
  <c r="DB460" i="1"/>
  <c r="DB391" i="1"/>
  <c r="DJ399" i="1"/>
  <c r="DN463" i="1"/>
  <c r="DR451" i="1"/>
  <c r="DJ383" i="1"/>
  <c r="DN467" i="1"/>
  <c r="DP460" i="1"/>
  <c r="DP440" i="1"/>
  <c r="DN417" i="1"/>
  <c r="DP404" i="1"/>
  <c r="DN401" i="1"/>
  <c r="DN385" i="1"/>
  <c r="DP350" i="1"/>
  <c r="DP452" i="1"/>
  <c r="DP364" i="1"/>
  <c r="DN441" i="1"/>
  <c r="DN427" i="1"/>
  <c r="DP464" i="1"/>
  <c r="DN431" i="1"/>
  <c r="DN415" i="1"/>
  <c r="DP396" i="1"/>
  <c r="DR395" i="1"/>
  <c r="DN383" i="1"/>
  <c r="DN377" i="1"/>
  <c r="DN371" i="1"/>
  <c r="DP468" i="1"/>
  <c r="DC471" i="1"/>
  <c r="DC448" i="1"/>
  <c r="DB407" i="1"/>
  <c r="DP428" i="1"/>
  <c r="DR493" i="1"/>
  <c r="DI436" i="1"/>
  <c r="DN497" i="1"/>
  <c r="DN495" i="1"/>
  <c r="DR477" i="1"/>
  <c r="DP456" i="1"/>
  <c r="DR419" i="1"/>
  <c r="DR411" i="1"/>
  <c r="DN407" i="1"/>
  <c r="DP398" i="1"/>
  <c r="DR387" i="1"/>
  <c r="DR379" i="1"/>
  <c r="DN369" i="1"/>
  <c r="DR357" i="1"/>
  <c r="AN15" i="1"/>
  <c r="DN15" i="1"/>
  <c r="DR15" i="1"/>
  <c r="DO15" i="1"/>
  <c r="DS15" i="1"/>
  <c r="DP15" i="1"/>
  <c r="DQ15" i="1"/>
  <c r="AN21" i="1"/>
  <c r="DN21" i="1"/>
  <c r="DR21" i="1"/>
  <c r="DO21" i="1"/>
  <c r="DS21" i="1"/>
  <c r="DP21" i="1"/>
  <c r="DQ21" i="1"/>
  <c r="AM500" i="1"/>
  <c r="DQ500" i="1"/>
  <c r="DN500" i="1"/>
  <c r="DR500" i="1"/>
  <c r="DO500" i="1"/>
  <c r="DS500" i="1"/>
  <c r="DO499" i="1"/>
  <c r="DS499" i="1"/>
  <c r="DP499" i="1"/>
  <c r="DQ499" i="1"/>
  <c r="DO491" i="1"/>
  <c r="DS491" i="1"/>
  <c r="DP491" i="1"/>
  <c r="DQ491" i="1"/>
  <c r="AO487" i="1"/>
  <c r="DO487" i="1"/>
  <c r="DS487" i="1"/>
  <c r="DP487" i="1"/>
  <c r="DQ487" i="1"/>
  <c r="AM484" i="1"/>
  <c r="DQ484" i="1"/>
  <c r="DN484" i="1"/>
  <c r="DR484" i="1"/>
  <c r="DO484" i="1"/>
  <c r="DS484" i="1"/>
  <c r="AM482" i="1"/>
  <c r="DQ482" i="1"/>
  <c r="DN482" i="1"/>
  <c r="DR482" i="1"/>
  <c r="DO482" i="1"/>
  <c r="DS482" i="1"/>
  <c r="AM478" i="1"/>
  <c r="DQ478" i="1"/>
  <c r="DN478" i="1"/>
  <c r="DR478" i="1"/>
  <c r="DO478" i="1"/>
  <c r="DS478" i="1"/>
  <c r="AM476" i="1"/>
  <c r="DQ476" i="1"/>
  <c r="DN476" i="1"/>
  <c r="DR476" i="1"/>
  <c r="DO476" i="1"/>
  <c r="DS476" i="1"/>
  <c r="DO475" i="1"/>
  <c r="DS475" i="1"/>
  <c r="DP475" i="1"/>
  <c r="DQ475" i="1"/>
  <c r="DO473" i="1"/>
  <c r="DS473" i="1"/>
  <c r="DP473" i="1"/>
  <c r="DQ473" i="1"/>
  <c r="AM466" i="1"/>
  <c r="DQ466" i="1"/>
  <c r="DN466" i="1"/>
  <c r="DR466" i="1"/>
  <c r="DO466" i="1"/>
  <c r="DS466" i="1"/>
  <c r="AM462" i="1"/>
  <c r="DQ462" i="1"/>
  <c r="DN462" i="1"/>
  <c r="DR462" i="1"/>
  <c r="DO462" i="1"/>
  <c r="DS462" i="1"/>
  <c r="AM454" i="1"/>
  <c r="DQ454" i="1"/>
  <c r="DN454" i="1"/>
  <c r="DR454" i="1"/>
  <c r="DO454" i="1"/>
  <c r="DS454" i="1"/>
  <c r="AO447" i="1"/>
  <c r="DO447" i="1"/>
  <c r="DS447" i="1"/>
  <c r="DP447" i="1"/>
  <c r="DQ447" i="1"/>
  <c r="DO445" i="1"/>
  <c r="DS445" i="1"/>
  <c r="DP445" i="1"/>
  <c r="DQ445" i="1"/>
  <c r="AM442" i="1"/>
  <c r="DQ442" i="1"/>
  <c r="DN442" i="1"/>
  <c r="DR442" i="1"/>
  <c r="DO442" i="1"/>
  <c r="DS442" i="1"/>
  <c r="AM430" i="1"/>
  <c r="DQ430" i="1"/>
  <c r="DN430" i="1"/>
  <c r="DR430" i="1"/>
  <c r="DO430" i="1"/>
  <c r="DS430" i="1"/>
  <c r="AM426" i="1"/>
  <c r="DQ426" i="1"/>
  <c r="DN426" i="1"/>
  <c r="DR426" i="1"/>
  <c r="DO426" i="1"/>
  <c r="DS426" i="1"/>
  <c r="DO423" i="1"/>
  <c r="DS423" i="1"/>
  <c r="DP423" i="1"/>
  <c r="DQ423" i="1"/>
  <c r="DO421" i="1"/>
  <c r="DS421" i="1"/>
  <c r="DP421" i="1"/>
  <c r="DQ421" i="1"/>
  <c r="AN420" i="1"/>
  <c r="DQ420" i="1"/>
  <c r="DN420" i="1"/>
  <c r="DR420" i="1"/>
  <c r="DO420" i="1"/>
  <c r="DS420" i="1"/>
  <c r="DQ418" i="1"/>
  <c r="DN418" i="1"/>
  <c r="DR418" i="1"/>
  <c r="DO418" i="1"/>
  <c r="DS418" i="1"/>
  <c r="DQ416" i="1"/>
  <c r="DN416" i="1"/>
  <c r="DR416" i="1"/>
  <c r="DO416" i="1"/>
  <c r="DS416" i="1"/>
  <c r="AN412" i="1"/>
  <c r="DQ412" i="1"/>
  <c r="DN412" i="1"/>
  <c r="DR412" i="1"/>
  <c r="DO412" i="1"/>
  <c r="DS412" i="1"/>
  <c r="AN410" i="1"/>
  <c r="DQ410" i="1"/>
  <c r="DN410" i="1"/>
  <c r="DR410" i="1"/>
  <c r="DO410" i="1"/>
  <c r="DS410" i="1"/>
  <c r="DQ408" i="1"/>
  <c r="DN408" i="1"/>
  <c r="DR408" i="1"/>
  <c r="DO408" i="1"/>
  <c r="DS408" i="1"/>
  <c r="AM406" i="1"/>
  <c r="DQ406" i="1"/>
  <c r="DN406" i="1"/>
  <c r="DR406" i="1"/>
  <c r="DO406" i="1"/>
  <c r="DS406" i="1"/>
  <c r="AN402" i="1"/>
  <c r="DQ402" i="1"/>
  <c r="DN402" i="1"/>
  <c r="DR402" i="1"/>
  <c r="DO402" i="1"/>
  <c r="DS402" i="1"/>
  <c r="AN399" i="1"/>
  <c r="DO399" i="1"/>
  <c r="DS399" i="1"/>
  <c r="DP399" i="1"/>
  <c r="DQ399" i="1"/>
  <c r="AN397" i="1"/>
  <c r="DO397" i="1"/>
  <c r="DS397" i="1"/>
  <c r="DP397" i="1"/>
  <c r="DQ397" i="1"/>
  <c r="AQ394" i="1"/>
  <c r="DQ394" i="1"/>
  <c r="DN394" i="1"/>
  <c r="DR394" i="1"/>
  <c r="DO394" i="1"/>
  <c r="DS394" i="1"/>
  <c r="AM390" i="1"/>
  <c r="DQ390" i="1"/>
  <c r="DN390" i="1"/>
  <c r="DR390" i="1"/>
  <c r="DO390" i="1"/>
  <c r="DS390" i="1"/>
  <c r="AN388" i="1"/>
  <c r="DQ388" i="1"/>
  <c r="DN388" i="1"/>
  <c r="DR388" i="1"/>
  <c r="DO388" i="1"/>
  <c r="DS388" i="1"/>
  <c r="DQ386" i="1"/>
  <c r="DN386" i="1"/>
  <c r="DR386" i="1"/>
  <c r="DO386" i="1"/>
  <c r="DS386" i="1"/>
  <c r="DQ384" i="1"/>
  <c r="DN384" i="1"/>
  <c r="DR384" i="1"/>
  <c r="DO384" i="1"/>
  <c r="DS384" i="1"/>
  <c r="AM382" i="1"/>
  <c r="DQ382" i="1"/>
  <c r="DN382" i="1"/>
  <c r="DR382" i="1"/>
  <c r="DO382" i="1"/>
  <c r="DS382" i="1"/>
  <c r="AN375" i="1"/>
  <c r="DO375" i="1"/>
  <c r="DS375" i="1"/>
  <c r="DP375" i="1"/>
  <c r="DQ375" i="1"/>
  <c r="AN367" i="1"/>
  <c r="DO367" i="1"/>
  <c r="DS367" i="1"/>
  <c r="DP367" i="1"/>
  <c r="DQ367" i="1"/>
  <c r="DQ360" i="1"/>
  <c r="DN360" i="1"/>
  <c r="DR360" i="1"/>
  <c r="DO360" i="1"/>
  <c r="DS360" i="1"/>
  <c r="AM358" i="1"/>
  <c r="DQ358" i="1"/>
  <c r="DN358" i="1"/>
  <c r="DR358" i="1"/>
  <c r="DO358" i="1"/>
  <c r="DS358" i="1"/>
  <c r="AN356" i="1"/>
  <c r="DQ356" i="1"/>
  <c r="DN356" i="1"/>
  <c r="DR356" i="1"/>
  <c r="DO356" i="1"/>
  <c r="DS356" i="1"/>
  <c r="DO355" i="1"/>
  <c r="DS355" i="1"/>
  <c r="DP355" i="1"/>
  <c r="DQ355" i="1"/>
  <c r="AN353" i="1"/>
  <c r="DO353" i="1"/>
  <c r="DS353" i="1"/>
  <c r="DP353" i="1"/>
  <c r="DQ353" i="1"/>
  <c r="AN351" i="1"/>
  <c r="DO351" i="1"/>
  <c r="DS351" i="1"/>
  <c r="DP351" i="1"/>
  <c r="DQ351" i="1"/>
  <c r="AN345" i="1"/>
  <c r="DO345" i="1"/>
  <c r="DS345" i="1"/>
  <c r="DP345" i="1"/>
  <c r="DQ345" i="1"/>
  <c r="DN345" i="1"/>
  <c r="DR345" i="1"/>
  <c r="AN343" i="1"/>
  <c r="DO343" i="1"/>
  <c r="DS343" i="1"/>
  <c r="DP343" i="1"/>
  <c r="DQ343" i="1"/>
  <c r="DN343" i="1"/>
  <c r="DR343" i="1"/>
  <c r="AM342" i="1"/>
  <c r="DQ342" i="1"/>
  <c r="DN342" i="1"/>
  <c r="DR342" i="1"/>
  <c r="DO342" i="1"/>
  <c r="DS342" i="1"/>
  <c r="DP342" i="1"/>
  <c r="DP339" i="1"/>
  <c r="DQ339" i="1"/>
  <c r="DR339" i="1"/>
  <c r="DS339" i="1"/>
  <c r="DN339" i="1"/>
  <c r="DO339" i="1"/>
  <c r="AN337" i="1"/>
  <c r="DP337" i="1"/>
  <c r="DQ337" i="1"/>
  <c r="DN337" i="1"/>
  <c r="DO337" i="1"/>
  <c r="DR337" i="1"/>
  <c r="DS337" i="1"/>
  <c r="AN335" i="1"/>
  <c r="DP335" i="1"/>
  <c r="DQ335" i="1"/>
  <c r="DN335" i="1"/>
  <c r="DR335" i="1"/>
  <c r="DO335" i="1"/>
  <c r="DS335" i="1"/>
  <c r="AN332" i="1"/>
  <c r="DN332" i="1"/>
  <c r="DR332" i="1"/>
  <c r="DO332" i="1"/>
  <c r="DS332" i="1"/>
  <c r="DP332" i="1"/>
  <c r="DQ332" i="1"/>
  <c r="AN330" i="1"/>
  <c r="DN330" i="1"/>
  <c r="DR330" i="1"/>
  <c r="DO330" i="1"/>
  <c r="DS330" i="1"/>
  <c r="DP330" i="1"/>
  <c r="DQ330" i="1"/>
  <c r="DN328" i="1"/>
  <c r="DR328" i="1"/>
  <c r="DO328" i="1"/>
  <c r="DS328" i="1"/>
  <c r="DP328" i="1"/>
  <c r="DQ328" i="1"/>
  <c r="AN326" i="1"/>
  <c r="DN326" i="1"/>
  <c r="DR326" i="1"/>
  <c r="DO326" i="1"/>
  <c r="DS326" i="1"/>
  <c r="DP326" i="1"/>
  <c r="DQ326" i="1"/>
  <c r="AN325" i="1"/>
  <c r="DP325" i="1"/>
  <c r="DQ325" i="1"/>
  <c r="DN325" i="1"/>
  <c r="DR325" i="1"/>
  <c r="DO325" i="1"/>
  <c r="DS325" i="1"/>
  <c r="AN322" i="1"/>
  <c r="DN322" i="1"/>
  <c r="DR322" i="1"/>
  <c r="DO322" i="1"/>
  <c r="DS322" i="1"/>
  <c r="DP322" i="1"/>
  <c r="DQ322" i="1"/>
  <c r="AN321" i="1"/>
  <c r="DP321" i="1"/>
  <c r="DQ321" i="1"/>
  <c r="DN321" i="1"/>
  <c r="DR321" i="1"/>
  <c r="DS321" i="1"/>
  <c r="DO321" i="1"/>
  <c r="AN319" i="1"/>
  <c r="DP319" i="1"/>
  <c r="DQ319" i="1"/>
  <c r="DN319" i="1"/>
  <c r="DR319" i="1"/>
  <c r="DO319" i="1"/>
  <c r="DS319" i="1"/>
  <c r="AN317" i="1"/>
  <c r="DP317" i="1"/>
  <c r="DQ317" i="1"/>
  <c r="DN317" i="1"/>
  <c r="DR317" i="1"/>
  <c r="DO317" i="1"/>
  <c r="DS317" i="1"/>
  <c r="AN315" i="1"/>
  <c r="DP315" i="1"/>
  <c r="DQ315" i="1"/>
  <c r="DN315" i="1"/>
  <c r="DR315" i="1"/>
  <c r="DO315" i="1"/>
  <c r="DS315" i="1"/>
  <c r="AN312" i="1"/>
  <c r="DN312" i="1"/>
  <c r="DR312" i="1"/>
  <c r="DO312" i="1"/>
  <c r="DS312" i="1"/>
  <c r="DP312" i="1"/>
  <c r="DQ312" i="1"/>
  <c r="AN310" i="1"/>
  <c r="DN310" i="1"/>
  <c r="DR310" i="1"/>
  <c r="DO310" i="1"/>
  <c r="DS310" i="1"/>
  <c r="DP310" i="1"/>
  <c r="DQ310" i="1"/>
  <c r="AN309" i="1"/>
  <c r="DP309" i="1"/>
  <c r="DQ309" i="1"/>
  <c r="DN309" i="1"/>
  <c r="DR309" i="1"/>
  <c r="DO309" i="1"/>
  <c r="DS309" i="1"/>
  <c r="DP307" i="1"/>
  <c r="DQ307" i="1"/>
  <c r="DN307" i="1"/>
  <c r="DR307" i="1"/>
  <c r="DO307" i="1"/>
  <c r="DS307" i="1"/>
  <c r="AN305" i="1"/>
  <c r="DP305" i="1"/>
  <c r="DQ305" i="1"/>
  <c r="DN305" i="1"/>
  <c r="DR305" i="1"/>
  <c r="DS305" i="1"/>
  <c r="DO305" i="1"/>
  <c r="AN303" i="1"/>
  <c r="DP303" i="1"/>
  <c r="DQ303" i="1"/>
  <c r="DN303" i="1"/>
  <c r="DR303" i="1"/>
  <c r="DO303" i="1"/>
  <c r="DS303" i="1"/>
  <c r="AN301" i="1"/>
  <c r="DP301" i="1"/>
  <c r="DQ301" i="1"/>
  <c r="DN301" i="1"/>
  <c r="DR301" i="1"/>
  <c r="DO301" i="1"/>
  <c r="DS301" i="1"/>
  <c r="AN298" i="1"/>
  <c r="DN298" i="1"/>
  <c r="DR298" i="1"/>
  <c r="DO298" i="1"/>
  <c r="DS298" i="1"/>
  <c r="DP298" i="1"/>
  <c r="DQ298" i="1"/>
  <c r="DN296" i="1"/>
  <c r="DR296" i="1"/>
  <c r="DO296" i="1"/>
  <c r="DS296" i="1"/>
  <c r="DP296" i="1"/>
  <c r="DQ296" i="1"/>
  <c r="AN295" i="1"/>
  <c r="DP295" i="1"/>
  <c r="DQ295" i="1"/>
  <c r="DN295" i="1"/>
  <c r="DR295" i="1"/>
  <c r="DO295" i="1"/>
  <c r="DS295" i="1"/>
  <c r="AN293" i="1"/>
  <c r="DP293" i="1"/>
  <c r="DQ293" i="1"/>
  <c r="DN293" i="1"/>
  <c r="DR293" i="1"/>
  <c r="DO293" i="1"/>
  <c r="DS293" i="1"/>
  <c r="AN291" i="1"/>
  <c r="DP291" i="1"/>
  <c r="DQ291" i="1"/>
  <c r="DN291" i="1"/>
  <c r="DR291" i="1"/>
  <c r="DO291" i="1"/>
  <c r="DS291" i="1"/>
  <c r="AN289" i="1"/>
  <c r="DP289" i="1"/>
  <c r="DQ289" i="1"/>
  <c r="DN289" i="1"/>
  <c r="DR289" i="1"/>
  <c r="DS289" i="1"/>
  <c r="DO289" i="1"/>
  <c r="AN287" i="1"/>
  <c r="DP287" i="1"/>
  <c r="DQ287" i="1"/>
  <c r="DN287" i="1"/>
  <c r="DR287" i="1"/>
  <c r="DO287" i="1"/>
  <c r="DS287" i="1"/>
  <c r="AN286" i="1"/>
  <c r="DN286" i="1"/>
  <c r="DR286" i="1"/>
  <c r="DO286" i="1"/>
  <c r="DS286" i="1"/>
  <c r="DP286" i="1"/>
  <c r="DQ286" i="1"/>
  <c r="AN282" i="1"/>
  <c r="DN282" i="1"/>
  <c r="DR282" i="1"/>
  <c r="DO282" i="1"/>
  <c r="DS282" i="1"/>
  <c r="DP282" i="1"/>
  <c r="DQ282" i="1"/>
  <c r="AN280" i="1"/>
  <c r="DN280" i="1"/>
  <c r="DR280" i="1"/>
  <c r="DO280" i="1"/>
  <c r="DS280" i="1"/>
  <c r="DP280" i="1"/>
  <c r="DQ280" i="1"/>
  <c r="AN277" i="1"/>
  <c r="DP277" i="1"/>
  <c r="DQ277" i="1"/>
  <c r="DN277" i="1"/>
  <c r="DR277" i="1"/>
  <c r="DO277" i="1"/>
  <c r="DS277" i="1"/>
  <c r="AN276" i="1"/>
  <c r="DN276" i="1"/>
  <c r="DR276" i="1"/>
  <c r="DO276" i="1"/>
  <c r="DS276" i="1"/>
  <c r="DP276" i="1"/>
  <c r="DQ276" i="1"/>
  <c r="AN273" i="1"/>
  <c r="DP273" i="1"/>
  <c r="DQ273" i="1"/>
  <c r="DN273" i="1"/>
  <c r="DR273" i="1"/>
  <c r="DS273" i="1"/>
  <c r="DO273" i="1"/>
  <c r="AN272" i="1"/>
  <c r="DN272" i="1"/>
  <c r="DR272" i="1"/>
  <c r="DO272" i="1"/>
  <c r="DS272" i="1"/>
  <c r="DP272" i="1"/>
  <c r="DQ272" i="1"/>
  <c r="AN269" i="1"/>
  <c r="DP269" i="1"/>
  <c r="DQ269" i="1"/>
  <c r="DN269" i="1"/>
  <c r="DR269" i="1"/>
  <c r="DO269" i="1"/>
  <c r="DS269" i="1"/>
  <c r="AN267" i="1"/>
  <c r="DP267" i="1"/>
  <c r="DQ267" i="1"/>
  <c r="DN267" i="1"/>
  <c r="DR267" i="1"/>
  <c r="DO267" i="1"/>
  <c r="DS267" i="1"/>
  <c r="AN265" i="1"/>
  <c r="DP265" i="1"/>
  <c r="DQ265" i="1"/>
  <c r="DN265" i="1"/>
  <c r="DR265" i="1"/>
  <c r="DS265" i="1"/>
  <c r="DO265" i="1"/>
  <c r="AN263" i="1"/>
  <c r="DN263" i="1"/>
  <c r="DP263" i="1"/>
  <c r="DQ263" i="1"/>
  <c r="DR263" i="1"/>
  <c r="DO263" i="1"/>
  <c r="DS263" i="1"/>
  <c r="AN262" i="1"/>
  <c r="DN262" i="1"/>
  <c r="DR262" i="1"/>
  <c r="DP262" i="1"/>
  <c r="DO262" i="1"/>
  <c r="DQ262" i="1"/>
  <c r="DS262" i="1"/>
  <c r="AN260" i="1"/>
  <c r="DN260" i="1"/>
  <c r="DR260" i="1"/>
  <c r="DP260" i="1"/>
  <c r="DS260" i="1"/>
  <c r="DO260" i="1"/>
  <c r="DQ260" i="1"/>
  <c r="AN257" i="1"/>
  <c r="DP257" i="1"/>
  <c r="DN257" i="1"/>
  <c r="DR257" i="1"/>
  <c r="DO257" i="1"/>
  <c r="DQ257" i="1"/>
  <c r="DS257" i="1"/>
  <c r="AN256" i="1"/>
  <c r="DN256" i="1"/>
  <c r="DR256" i="1"/>
  <c r="DP256" i="1"/>
  <c r="DS256" i="1"/>
  <c r="DO256" i="1"/>
  <c r="DQ256" i="1"/>
  <c r="AN253" i="1"/>
  <c r="DP253" i="1"/>
  <c r="DN253" i="1"/>
  <c r="DR253" i="1"/>
  <c r="DO253" i="1"/>
  <c r="DQ253" i="1"/>
  <c r="DS253" i="1"/>
  <c r="AN251" i="1"/>
  <c r="DP251" i="1"/>
  <c r="DN251" i="1"/>
  <c r="DR251" i="1"/>
  <c r="DQ251" i="1"/>
  <c r="DS251" i="1"/>
  <c r="DO251" i="1"/>
  <c r="AN250" i="1"/>
  <c r="DN250" i="1"/>
  <c r="DR250" i="1"/>
  <c r="DP250" i="1"/>
  <c r="DO250" i="1"/>
  <c r="DQ250" i="1"/>
  <c r="DS250" i="1"/>
  <c r="AN248" i="1"/>
  <c r="DN248" i="1"/>
  <c r="DR248" i="1"/>
  <c r="DP248" i="1"/>
  <c r="DS248" i="1"/>
  <c r="DO248" i="1"/>
  <c r="DQ248" i="1"/>
  <c r="AN246" i="1"/>
  <c r="DN246" i="1"/>
  <c r="DR246" i="1"/>
  <c r="DP246" i="1"/>
  <c r="DO246" i="1"/>
  <c r="DQ246" i="1"/>
  <c r="DS246" i="1"/>
  <c r="AN244" i="1"/>
  <c r="DN244" i="1"/>
  <c r="DR244" i="1"/>
  <c r="DP244" i="1"/>
  <c r="DS244" i="1"/>
  <c r="DO244" i="1"/>
  <c r="DQ244" i="1"/>
  <c r="AN243" i="1"/>
  <c r="DP243" i="1"/>
  <c r="DN243" i="1"/>
  <c r="DR243" i="1"/>
  <c r="DQ243" i="1"/>
  <c r="DS243" i="1"/>
  <c r="DO243" i="1"/>
  <c r="AN241" i="1"/>
  <c r="DP241" i="1"/>
  <c r="DN241" i="1"/>
  <c r="DR241" i="1"/>
  <c r="DO241" i="1"/>
  <c r="DQ241" i="1"/>
  <c r="DS241" i="1"/>
  <c r="AN239" i="1"/>
  <c r="DP239" i="1"/>
  <c r="DN239" i="1"/>
  <c r="DR239" i="1"/>
  <c r="DQ239" i="1"/>
  <c r="DS239" i="1"/>
  <c r="DO239" i="1"/>
  <c r="AN236" i="1"/>
  <c r="DN236" i="1"/>
  <c r="DR236" i="1"/>
  <c r="DP236" i="1"/>
  <c r="DS236" i="1"/>
  <c r="DO236" i="1"/>
  <c r="DQ236" i="1"/>
  <c r="AN235" i="1"/>
  <c r="DP235" i="1"/>
  <c r="DN235" i="1"/>
  <c r="DR235" i="1"/>
  <c r="DQ235" i="1"/>
  <c r="DS235" i="1"/>
  <c r="DO235" i="1"/>
  <c r="AN233" i="1"/>
  <c r="DP233" i="1"/>
  <c r="DQ233" i="1"/>
  <c r="DN233" i="1"/>
  <c r="DR233" i="1"/>
  <c r="DO233" i="1"/>
  <c r="DS233" i="1"/>
  <c r="AN230" i="1"/>
  <c r="DN230" i="1"/>
  <c r="DR230" i="1"/>
  <c r="DO230" i="1"/>
  <c r="DS230" i="1"/>
  <c r="DP230" i="1"/>
  <c r="DQ230" i="1"/>
  <c r="AN227" i="1"/>
  <c r="DP227" i="1"/>
  <c r="DQ227" i="1"/>
  <c r="DN227" i="1"/>
  <c r="DR227" i="1"/>
  <c r="DS227" i="1"/>
  <c r="DO227" i="1"/>
  <c r="AN224" i="1"/>
  <c r="DN224" i="1"/>
  <c r="DR224" i="1"/>
  <c r="DO224" i="1"/>
  <c r="DS224" i="1"/>
  <c r="DP224" i="1"/>
  <c r="DQ224" i="1"/>
  <c r="AN223" i="1"/>
  <c r="DP223" i="1"/>
  <c r="DQ223" i="1"/>
  <c r="DN223" i="1"/>
  <c r="DR223" i="1"/>
  <c r="DO223" i="1"/>
  <c r="DS223" i="1"/>
  <c r="AN220" i="1"/>
  <c r="DN220" i="1"/>
  <c r="DR220" i="1"/>
  <c r="DO220" i="1"/>
  <c r="DS220" i="1"/>
  <c r="DP220" i="1"/>
  <c r="DQ220" i="1"/>
  <c r="AN218" i="1"/>
  <c r="DN218" i="1"/>
  <c r="DR218" i="1"/>
  <c r="DO218" i="1"/>
  <c r="DS218" i="1"/>
  <c r="DP218" i="1"/>
  <c r="DQ218" i="1"/>
  <c r="AN208" i="1"/>
  <c r="DN208" i="1"/>
  <c r="DR208" i="1"/>
  <c r="DO208" i="1"/>
  <c r="DS208" i="1"/>
  <c r="DP208" i="1"/>
  <c r="DQ208" i="1"/>
  <c r="DP500" i="1"/>
  <c r="DR497" i="1"/>
  <c r="DR489" i="1"/>
  <c r="DN487" i="1"/>
  <c r="DP484" i="1"/>
  <c r="DR481" i="1"/>
  <c r="DP476" i="1"/>
  <c r="DR473" i="1"/>
  <c r="DR465" i="1"/>
  <c r="DR457" i="1"/>
  <c r="DR449" i="1"/>
  <c r="DN447" i="1"/>
  <c r="DR441" i="1"/>
  <c r="DR433" i="1"/>
  <c r="DR425" i="1"/>
  <c r="DN423" i="1"/>
  <c r="DP420" i="1"/>
  <c r="DR417" i="1"/>
  <c r="DP412" i="1"/>
  <c r="DR409" i="1"/>
  <c r="DR401" i="1"/>
  <c r="DN399" i="1"/>
  <c r="DR393" i="1"/>
  <c r="DP388" i="1"/>
  <c r="DR385" i="1"/>
  <c r="DR377" i="1"/>
  <c r="DN375" i="1"/>
  <c r="DR369" i="1"/>
  <c r="DN367" i="1"/>
  <c r="DR361" i="1"/>
  <c r="DP356" i="1"/>
  <c r="DR353" i="1"/>
  <c r="DN351" i="1"/>
  <c r="AN17" i="1"/>
  <c r="DN17" i="1"/>
  <c r="DR17" i="1"/>
  <c r="DO17" i="1"/>
  <c r="DS17" i="1"/>
  <c r="DP17" i="1"/>
  <c r="DQ17" i="1"/>
  <c r="AN13" i="1"/>
  <c r="DN13" i="1"/>
  <c r="DR13" i="1"/>
  <c r="DO13" i="1"/>
  <c r="DS13" i="1"/>
  <c r="DP13" i="1"/>
  <c r="DQ13" i="1"/>
  <c r="AN9" i="1"/>
  <c r="DN9" i="1"/>
  <c r="DR9" i="1"/>
  <c r="DO9" i="1"/>
  <c r="DS9" i="1"/>
  <c r="DP9" i="1"/>
  <c r="DQ9" i="1"/>
  <c r="DR499" i="1"/>
  <c r="DR491" i="1"/>
  <c r="DR483" i="1"/>
  <c r="DP478" i="1"/>
  <c r="DR475" i="1"/>
  <c r="DN473" i="1"/>
  <c r="DR467" i="1"/>
  <c r="DP462" i="1"/>
  <c r="DR459" i="1"/>
  <c r="DP454" i="1"/>
  <c r="DR443" i="1"/>
  <c r="DR435" i="1"/>
  <c r="DP430" i="1"/>
  <c r="DR427" i="1"/>
  <c r="DP406" i="1"/>
  <c r="DP390" i="1"/>
  <c r="DP382" i="1"/>
  <c r="DR371" i="1"/>
  <c r="DR363" i="1"/>
  <c r="DP358" i="1"/>
  <c r="DR355" i="1"/>
  <c r="DN353" i="1"/>
  <c r="AN11" i="1"/>
  <c r="DN11" i="1"/>
  <c r="DR11" i="1"/>
  <c r="DO11" i="1"/>
  <c r="DS11" i="1"/>
  <c r="DP11" i="1"/>
  <c r="DQ11" i="1"/>
  <c r="AO501" i="1"/>
  <c r="DO501" i="1"/>
  <c r="DS501" i="1"/>
  <c r="DP501" i="1"/>
  <c r="DQ501" i="1"/>
  <c r="AM494" i="1"/>
  <c r="DQ494" i="1"/>
  <c r="DN494" i="1"/>
  <c r="DR494" i="1"/>
  <c r="DO494" i="1"/>
  <c r="DS494" i="1"/>
  <c r="AM490" i="1"/>
  <c r="DQ490" i="1"/>
  <c r="DN490" i="1"/>
  <c r="DR490" i="1"/>
  <c r="DO490" i="1"/>
  <c r="DS490" i="1"/>
  <c r="DO489" i="1"/>
  <c r="DS489" i="1"/>
  <c r="DP489" i="1"/>
  <c r="DQ489" i="1"/>
  <c r="AM488" i="1"/>
  <c r="DQ488" i="1"/>
  <c r="DN488" i="1"/>
  <c r="DR488" i="1"/>
  <c r="DO488" i="1"/>
  <c r="DS488" i="1"/>
  <c r="AM486" i="1"/>
  <c r="DQ486" i="1"/>
  <c r="DN486" i="1"/>
  <c r="DR486" i="1"/>
  <c r="DO486" i="1"/>
  <c r="DS486" i="1"/>
  <c r="AM480" i="1"/>
  <c r="DQ480" i="1"/>
  <c r="DN480" i="1"/>
  <c r="DR480" i="1"/>
  <c r="DO480" i="1"/>
  <c r="DS480" i="1"/>
  <c r="AM472" i="1"/>
  <c r="DQ472" i="1"/>
  <c r="DN472" i="1"/>
  <c r="DR472" i="1"/>
  <c r="DO472" i="1"/>
  <c r="DS472" i="1"/>
  <c r="DO471" i="1"/>
  <c r="DS471" i="1"/>
  <c r="DP471" i="1"/>
  <c r="DQ471" i="1"/>
  <c r="DO469" i="1"/>
  <c r="DS469" i="1"/>
  <c r="DP469" i="1"/>
  <c r="DQ469" i="1"/>
  <c r="AM458" i="1"/>
  <c r="DQ458" i="1"/>
  <c r="DN458" i="1"/>
  <c r="DR458" i="1"/>
  <c r="DO458" i="1"/>
  <c r="DS458" i="1"/>
  <c r="DO453" i="1"/>
  <c r="DS453" i="1"/>
  <c r="DP453" i="1"/>
  <c r="DQ453" i="1"/>
  <c r="AM452" i="1"/>
  <c r="DQ452" i="1"/>
  <c r="DN452" i="1"/>
  <c r="DR452" i="1"/>
  <c r="DO452" i="1"/>
  <c r="DS452" i="1"/>
  <c r="DO451" i="1"/>
  <c r="DS451" i="1"/>
  <c r="DP451" i="1"/>
  <c r="DQ451" i="1"/>
  <c r="DO449" i="1"/>
  <c r="DS449" i="1"/>
  <c r="DP449" i="1"/>
  <c r="DQ449" i="1"/>
  <c r="AM448" i="1"/>
  <c r="DQ448" i="1"/>
  <c r="DN448" i="1"/>
  <c r="DR448" i="1"/>
  <c r="DO448" i="1"/>
  <c r="DS448" i="1"/>
  <c r="AM446" i="1"/>
  <c r="DQ446" i="1"/>
  <c r="DN446" i="1"/>
  <c r="DR446" i="1"/>
  <c r="DO446" i="1"/>
  <c r="DS446" i="1"/>
  <c r="DO439" i="1"/>
  <c r="DS439" i="1"/>
  <c r="DP439" i="1"/>
  <c r="DQ439" i="1"/>
  <c r="DO437" i="1"/>
  <c r="DS437" i="1"/>
  <c r="DP437" i="1"/>
  <c r="DQ437" i="1"/>
  <c r="AM436" i="1"/>
  <c r="DQ436" i="1"/>
  <c r="DN436" i="1"/>
  <c r="DR436" i="1"/>
  <c r="DO436" i="1"/>
  <c r="DS436" i="1"/>
  <c r="AM434" i="1"/>
  <c r="DQ434" i="1"/>
  <c r="DN434" i="1"/>
  <c r="DR434" i="1"/>
  <c r="DO434" i="1"/>
  <c r="DS434" i="1"/>
  <c r="AM432" i="1"/>
  <c r="DQ432" i="1"/>
  <c r="DN432" i="1"/>
  <c r="DR432" i="1"/>
  <c r="DO432" i="1"/>
  <c r="DS432" i="1"/>
  <c r="DO431" i="1"/>
  <c r="DS431" i="1"/>
  <c r="DP431" i="1"/>
  <c r="DQ431" i="1"/>
  <c r="DO429" i="1"/>
  <c r="DS429" i="1"/>
  <c r="DP429" i="1"/>
  <c r="DQ429" i="1"/>
  <c r="DO419" i="1"/>
  <c r="DS419" i="1"/>
  <c r="DP419" i="1"/>
  <c r="DQ419" i="1"/>
  <c r="DO413" i="1"/>
  <c r="DS413" i="1"/>
  <c r="DP413" i="1"/>
  <c r="DQ413" i="1"/>
  <c r="DO411" i="1"/>
  <c r="DS411" i="1"/>
  <c r="DP411" i="1"/>
  <c r="DQ411" i="1"/>
  <c r="AN409" i="1"/>
  <c r="DO409" i="1"/>
  <c r="DS409" i="1"/>
  <c r="DP409" i="1"/>
  <c r="DQ409" i="1"/>
  <c r="AN404" i="1"/>
  <c r="DQ404" i="1"/>
  <c r="DN404" i="1"/>
  <c r="DR404" i="1"/>
  <c r="DO404" i="1"/>
  <c r="DS404" i="1"/>
  <c r="DO403" i="1"/>
  <c r="DS403" i="1"/>
  <c r="DP403" i="1"/>
  <c r="DQ403" i="1"/>
  <c r="AN401" i="1"/>
  <c r="DO401" i="1"/>
  <c r="DS401" i="1"/>
  <c r="DP401" i="1"/>
  <c r="DQ401" i="1"/>
  <c r="AM400" i="1"/>
  <c r="DQ400" i="1"/>
  <c r="DN400" i="1"/>
  <c r="DR400" i="1"/>
  <c r="DO400" i="1"/>
  <c r="DS400" i="1"/>
  <c r="DO395" i="1"/>
  <c r="DS395" i="1"/>
  <c r="DP395" i="1"/>
  <c r="DQ395" i="1"/>
  <c r="AN393" i="1"/>
  <c r="DO393" i="1"/>
  <c r="DS393" i="1"/>
  <c r="DP393" i="1"/>
  <c r="DQ393" i="1"/>
  <c r="AN391" i="1"/>
  <c r="DO391" i="1"/>
  <c r="DS391" i="1"/>
  <c r="DP391" i="1"/>
  <c r="DQ391" i="1"/>
  <c r="DO389" i="1"/>
  <c r="DS389" i="1"/>
  <c r="DP389" i="1"/>
  <c r="DQ389" i="1"/>
  <c r="DO387" i="1"/>
  <c r="DS387" i="1"/>
  <c r="DP387" i="1"/>
  <c r="DQ387" i="1"/>
  <c r="AN385" i="1"/>
  <c r="DO385" i="1"/>
  <c r="DS385" i="1"/>
  <c r="DP385" i="1"/>
  <c r="DQ385" i="1"/>
  <c r="AN383" i="1"/>
  <c r="DO383" i="1"/>
  <c r="DS383" i="1"/>
  <c r="DP383" i="1"/>
  <c r="DQ383" i="1"/>
  <c r="AN381" i="1"/>
  <c r="DO381" i="1"/>
  <c r="DS381" i="1"/>
  <c r="DP381" i="1"/>
  <c r="DQ381" i="1"/>
  <c r="DO379" i="1"/>
  <c r="DS379" i="1"/>
  <c r="DP379" i="1"/>
  <c r="DQ379" i="1"/>
  <c r="AN377" i="1"/>
  <c r="DO377" i="1"/>
  <c r="DS377" i="1"/>
  <c r="DP377" i="1"/>
  <c r="DQ377" i="1"/>
  <c r="AM376" i="1"/>
  <c r="DQ376" i="1"/>
  <c r="DN376" i="1"/>
  <c r="DR376" i="1"/>
  <c r="DO376" i="1"/>
  <c r="DS376" i="1"/>
  <c r="AN372" i="1"/>
  <c r="DQ372" i="1"/>
  <c r="DN372" i="1"/>
  <c r="DR372" i="1"/>
  <c r="DO372" i="1"/>
  <c r="DS372" i="1"/>
  <c r="DQ370" i="1"/>
  <c r="DN370" i="1"/>
  <c r="DR370" i="1"/>
  <c r="DO370" i="1"/>
  <c r="DS370" i="1"/>
  <c r="DQ368" i="1"/>
  <c r="DN368" i="1"/>
  <c r="DR368" i="1"/>
  <c r="DO368" i="1"/>
  <c r="DS368" i="1"/>
  <c r="AM366" i="1"/>
  <c r="DQ366" i="1"/>
  <c r="DN366" i="1"/>
  <c r="DR366" i="1"/>
  <c r="DO366" i="1"/>
  <c r="DS366" i="1"/>
  <c r="AN364" i="1"/>
  <c r="DQ364" i="1"/>
  <c r="DN364" i="1"/>
  <c r="DR364" i="1"/>
  <c r="DO364" i="1"/>
  <c r="DS364" i="1"/>
  <c r="AN362" i="1"/>
  <c r="DQ362" i="1"/>
  <c r="DN362" i="1"/>
  <c r="DR362" i="1"/>
  <c r="DO362" i="1"/>
  <c r="DS362" i="1"/>
  <c r="AN16" i="1"/>
  <c r="DP16" i="1"/>
  <c r="DQ16" i="1"/>
  <c r="DR16" i="1"/>
  <c r="DS16" i="1"/>
  <c r="DN16" i="1"/>
  <c r="DO16" i="1"/>
  <c r="AN12" i="1"/>
  <c r="DP12" i="1"/>
  <c r="DQ12" i="1"/>
  <c r="DR12" i="1"/>
  <c r="DS12" i="1"/>
  <c r="DN12" i="1"/>
  <c r="DO12" i="1"/>
  <c r="AN8" i="1"/>
  <c r="DP8" i="1"/>
  <c r="DQ8" i="1"/>
  <c r="DR8" i="1"/>
  <c r="DS8" i="1"/>
  <c r="DN8" i="1"/>
  <c r="DO8" i="1"/>
  <c r="DF472" i="1"/>
  <c r="DF456" i="1"/>
  <c r="DR501" i="1"/>
  <c r="DN499" i="1"/>
  <c r="DN491" i="1"/>
  <c r="DP488" i="1"/>
  <c r="DP480" i="1"/>
  <c r="DN475" i="1"/>
  <c r="DP472" i="1"/>
  <c r="DR469" i="1"/>
  <c r="DR453" i="1"/>
  <c r="DN451" i="1"/>
  <c r="DP448" i="1"/>
  <c r="DR445" i="1"/>
  <c r="DR437" i="1"/>
  <c r="DP432" i="1"/>
  <c r="DR429" i="1"/>
  <c r="DR421" i="1"/>
  <c r="DN419" i="1"/>
  <c r="DP416" i="1"/>
  <c r="DR413" i="1"/>
  <c r="DN411" i="1"/>
  <c r="DP408" i="1"/>
  <c r="DN403" i="1"/>
  <c r="DP400" i="1"/>
  <c r="DR397" i="1"/>
  <c r="DN395" i="1"/>
  <c r="DR389" i="1"/>
  <c r="DN387" i="1"/>
  <c r="DP384" i="1"/>
  <c r="DR381" i="1"/>
  <c r="DN379" i="1"/>
  <c r="DP376" i="1"/>
  <c r="DP368" i="1"/>
  <c r="DP360" i="1"/>
  <c r="DN355" i="1"/>
  <c r="AN19" i="1"/>
  <c r="DN19" i="1"/>
  <c r="DR19" i="1"/>
  <c r="DO19" i="1"/>
  <c r="DS19" i="1"/>
  <c r="DP19" i="1"/>
  <c r="DQ19" i="1"/>
  <c r="AN7" i="1"/>
  <c r="DN7" i="1"/>
  <c r="DR7" i="1"/>
  <c r="DO7" i="1"/>
  <c r="DS7" i="1"/>
  <c r="DP7" i="1"/>
  <c r="DQ7" i="1"/>
  <c r="AM498" i="1"/>
  <c r="DQ498" i="1"/>
  <c r="DN498" i="1"/>
  <c r="DR498" i="1"/>
  <c r="DO498" i="1"/>
  <c r="DS498" i="1"/>
  <c r="AO497" i="1"/>
  <c r="DO497" i="1"/>
  <c r="DS497" i="1"/>
  <c r="DP497" i="1"/>
  <c r="DQ497" i="1"/>
  <c r="AM496" i="1"/>
  <c r="DQ496" i="1"/>
  <c r="DN496" i="1"/>
  <c r="DR496" i="1"/>
  <c r="DO496" i="1"/>
  <c r="DS496" i="1"/>
  <c r="DO495" i="1"/>
  <c r="DS495" i="1"/>
  <c r="DP495" i="1"/>
  <c r="DQ495" i="1"/>
  <c r="DO493" i="1"/>
  <c r="DS493" i="1"/>
  <c r="DP493" i="1"/>
  <c r="DQ493" i="1"/>
  <c r="AM492" i="1"/>
  <c r="DQ492" i="1"/>
  <c r="DN492" i="1"/>
  <c r="DR492" i="1"/>
  <c r="DO492" i="1"/>
  <c r="DS492" i="1"/>
  <c r="DO485" i="1"/>
  <c r="DS485" i="1"/>
  <c r="DP485" i="1"/>
  <c r="DQ485" i="1"/>
  <c r="DO483" i="1"/>
  <c r="DS483" i="1"/>
  <c r="DP483" i="1"/>
  <c r="DQ483" i="1"/>
  <c r="DO481" i="1"/>
  <c r="DS481" i="1"/>
  <c r="DP481" i="1"/>
  <c r="DQ481" i="1"/>
  <c r="DO479" i="1"/>
  <c r="DS479" i="1"/>
  <c r="DP479" i="1"/>
  <c r="DQ479" i="1"/>
  <c r="DO477" i="1"/>
  <c r="DS477" i="1"/>
  <c r="DP477" i="1"/>
  <c r="DQ477" i="1"/>
  <c r="AM474" i="1"/>
  <c r="DQ474" i="1"/>
  <c r="DN474" i="1"/>
  <c r="DR474" i="1"/>
  <c r="DO474" i="1"/>
  <c r="DS474" i="1"/>
  <c r="AM470" i="1"/>
  <c r="DQ470" i="1"/>
  <c r="DN470" i="1"/>
  <c r="DR470" i="1"/>
  <c r="DO470" i="1"/>
  <c r="DS470" i="1"/>
  <c r="AM468" i="1"/>
  <c r="DQ468" i="1"/>
  <c r="DN468" i="1"/>
  <c r="DR468" i="1"/>
  <c r="DO468" i="1"/>
  <c r="DS468" i="1"/>
  <c r="DO467" i="1"/>
  <c r="DS467" i="1"/>
  <c r="DP467" i="1"/>
  <c r="DQ467" i="1"/>
  <c r="AO465" i="1"/>
  <c r="DO465" i="1"/>
  <c r="DS465" i="1"/>
  <c r="DP465" i="1"/>
  <c r="DQ465" i="1"/>
  <c r="AM464" i="1"/>
  <c r="DQ464" i="1"/>
  <c r="DN464" i="1"/>
  <c r="DR464" i="1"/>
  <c r="DO464" i="1"/>
  <c r="DS464" i="1"/>
  <c r="DO463" i="1"/>
  <c r="DS463" i="1"/>
  <c r="DP463" i="1"/>
  <c r="DQ463" i="1"/>
  <c r="DO461" i="1"/>
  <c r="DS461" i="1"/>
  <c r="DP461" i="1"/>
  <c r="DQ461" i="1"/>
  <c r="AM460" i="1"/>
  <c r="DQ460" i="1"/>
  <c r="DN460" i="1"/>
  <c r="DR460" i="1"/>
  <c r="DO460" i="1"/>
  <c r="DS460" i="1"/>
  <c r="DO459" i="1"/>
  <c r="DS459" i="1"/>
  <c r="DP459" i="1"/>
  <c r="DQ459" i="1"/>
  <c r="DO457" i="1"/>
  <c r="DS457" i="1"/>
  <c r="DP457" i="1"/>
  <c r="DQ457" i="1"/>
  <c r="AM456" i="1"/>
  <c r="DQ456" i="1"/>
  <c r="DN456" i="1"/>
  <c r="DR456" i="1"/>
  <c r="DO456" i="1"/>
  <c r="DS456" i="1"/>
  <c r="DO455" i="1"/>
  <c r="DS455" i="1"/>
  <c r="DP455" i="1"/>
  <c r="DQ455" i="1"/>
  <c r="AM450" i="1"/>
  <c r="DQ450" i="1"/>
  <c r="DN450" i="1"/>
  <c r="DR450" i="1"/>
  <c r="DO450" i="1"/>
  <c r="DS450" i="1"/>
  <c r="AM444" i="1"/>
  <c r="DQ444" i="1"/>
  <c r="DN444" i="1"/>
  <c r="DR444" i="1"/>
  <c r="DO444" i="1"/>
  <c r="DS444" i="1"/>
  <c r="DO443" i="1"/>
  <c r="DS443" i="1"/>
  <c r="DP443" i="1"/>
  <c r="DQ443" i="1"/>
  <c r="DO441" i="1"/>
  <c r="DS441" i="1"/>
  <c r="DP441" i="1"/>
  <c r="DQ441" i="1"/>
  <c r="AM440" i="1"/>
  <c r="DQ440" i="1"/>
  <c r="DN440" i="1"/>
  <c r="DR440" i="1"/>
  <c r="DO440" i="1"/>
  <c r="DS440" i="1"/>
  <c r="AM438" i="1"/>
  <c r="DQ438" i="1"/>
  <c r="DN438" i="1"/>
  <c r="DR438" i="1"/>
  <c r="DO438" i="1"/>
  <c r="DS438" i="1"/>
  <c r="DO435" i="1"/>
  <c r="DS435" i="1"/>
  <c r="DP435" i="1"/>
  <c r="DQ435" i="1"/>
  <c r="DO433" i="1"/>
  <c r="DS433" i="1"/>
  <c r="DP433" i="1"/>
  <c r="DQ433" i="1"/>
  <c r="AM428" i="1"/>
  <c r="DQ428" i="1"/>
  <c r="DN428" i="1"/>
  <c r="DR428" i="1"/>
  <c r="DO428" i="1"/>
  <c r="DS428" i="1"/>
  <c r="DO427" i="1"/>
  <c r="DS427" i="1"/>
  <c r="DP427" i="1"/>
  <c r="DQ427" i="1"/>
  <c r="DO425" i="1"/>
  <c r="DS425" i="1"/>
  <c r="DP425" i="1"/>
  <c r="DQ425" i="1"/>
  <c r="AM424" i="1"/>
  <c r="DQ424" i="1"/>
  <c r="DN424" i="1"/>
  <c r="DR424" i="1"/>
  <c r="DO424" i="1"/>
  <c r="DS424" i="1"/>
  <c r="AM422" i="1"/>
  <c r="DQ422" i="1"/>
  <c r="DN422" i="1"/>
  <c r="DR422" i="1"/>
  <c r="DO422" i="1"/>
  <c r="DS422" i="1"/>
  <c r="AN417" i="1"/>
  <c r="DO417" i="1"/>
  <c r="DS417" i="1"/>
  <c r="DP417" i="1"/>
  <c r="DQ417" i="1"/>
  <c r="AN415" i="1"/>
  <c r="DO415" i="1"/>
  <c r="DS415" i="1"/>
  <c r="DP415" i="1"/>
  <c r="DQ415" i="1"/>
  <c r="AM414" i="1"/>
  <c r="DQ414" i="1"/>
  <c r="DN414" i="1"/>
  <c r="DR414" i="1"/>
  <c r="DO414" i="1"/>
  <c r="DS414" i="1"/>
  <c r="AN407" i="1"/>
  <c r="DO407" i="1"/>
  <c r="DS407" i="1"/>
  <c r="DP407" i="1"/>
  <c r="DQ407" i="1"/>
  <c r="AN405" i="1"/>
  <c r="DO405" i="1"/>
  <c r="DS405" i="1"/>
  <c r="DP405" i="1"/>
  <c r="DQ405" i="1"/>
  <c r="AM398" i="1"/>
  <c r="DQ398" i="1"/>
  <c r="DN398" i="1"/>
  <c r="DR398" i="1"/>
  <c r="DO398" i="1"/>
  <c r="DS398" i="1"/>
  <c r="AN396" i="1"/>
  <c r="DQ396" i="1"/>
  <c r="DN396" i="1"/>
  <c r="DR396" i="1"/>
  <c r="DO396" i="1"/>
  <c r="DS396" i="1"/>
  <c r="AM392" i="1"/>
  <c r="DQ392" i="1"/>
  <c r="DN392" i="1"/>
  <c r="DR392" i="1"/>
  <c r="DO392" i="1"/>
  <c r="DS392" i="1"/>
  <c r="AN380" i="1"/>
  <c r="DQ380" i="1"/>
  <c r="DN380" i="1"/>
  <c r="DR380" i="1"/>
  <c r="DO380" i="1"/>
  <c r="DS380" i="1"/>
  <c r="DQ378" i="1"/>
  <c r="DN378" i="1"/>
  <c r="DR378" i="1"/>
  <c r="DO378" i="1"/>
  <c r="DS378" i="1"/>
  <c r="AM374" i="1"/>
  <c r="DQ374" i="1"/>
  <c r="DN374" i="1"/>
  <c r="DR374" i="1"/>
  <c r="DO374" i="1"/>
  <c r="DS374" i="1"/>
  <c r="AN373" i="1"/>
  <c r="DO373" i="1"/>
  <c r="DS373" i="1"/>
  <c r="DP373" i="1"/>
  <c r="DQ373" i="1"/>
  <c r="DO371" i="1"/>
  <c r="DS371" i="1"/>
  <c r="DP371" i="1"/>
  <c r="DQ371" i="1"/>
  <c r="AN369" i="1"/>
  <c r="DO369" i="1"/>
  <c r="DS369" i="1"/>
  <c r="DP369" i="1"/>
  <c r="DQ369" i="1"/>
  <c r="AN365" i="1"/>
  <c r="DO365" i="1"/>
  <c r="DS365" i="1"/>
  <c r="DP365" i="1"/>
  <c r="DQ365" i="1"/>
  <c r="DO363" i="1"/>
  <c r="DS363" i="1"/>
  <c r="DP363" i="1"/>
  <c r="DQ363" i="1"/>
  <c r="AN361" i="1"/>
  <c r="DO361" i="1"/>
  <c r="DS361" i="1"/>
  <c r="DP361" i="1"/>
  <c r="DQ361" i="1"/>
  <c r="AN359" i="1"/>
  <c r="DO359" i="1"/>
  <c r="DS359" i="1"/>
  <c r="DP359" i="1"/>
  <c r="DQ359" i="1"/>
  <c r="AN357" i="1"/>
  <c r="DO357" i="1"/>
  <c r="DS357" i="1"/>
  <c r="DP357" i="1"/>
  <c r="DQ357" i="1"/>
  <c r="DQ354" i="1"/>
  <c r="DN354" i="1"/>
  <c r="DR354" i="1"/>
  <c r="DO354" i="1"/>
  <c r="DS354" i="1"/>
  <c r="AM352" i="1"/>
  <c r="DQ352" i="1"/>
  <c r="DN352" i="1"/>
  <c r="DR352" i="1"/>
  <c r="DO352" i="1"/>
  <c r="DS352" i="1"/>
  <c r="AM350" i="1"/>
  <c r="DQ350" i="1"/>
  <c r="DN350" i="1"/>
  <c r="DR350" i="1"/>
  <c r="DO350" i="1"/>
  <c r="DS350" i="1"/>
  <c r="AN349" i="1"/>
  <c r="DO349" i="1"/>
  <c r="DS349" i="1"/>
  <c r="DP349" i="1"/>
  <c r="DQ349" i="1"/>
  <c r="AN348" i="1"/>
  <c r="DQ348" i="1"/>
  <c r="DN348" i="1"/>
  <c r="DR348" i="1"/>
  <c r="DO348" i="1"/>
  <c r="DS348" i="1"/>
  <c r="DP348" i="1"/>
  <c r="DO347" i="1"/>
  <c r="DS347" i="1"/>
  <c r="DP347" i="1"/>
  <c r="DQ347" i="1"/>
  <c r="DN347" i="1"/>
  <c r="DR347" i="1"/>
  <c r="DQ346" i="1"/>
  <c r="DN346" i="1"/>
  <c r="DR346" i="1"/>
  <c r="DO346" i="1"/>
  <c r="DS346" i="1"/>
  <c r="DP346" i="1"/>
  <c r="DQ344" i="1"/>
  <c r="DN344" i="1"/>
  <c r="DR344" i="1"/>
  <c r="DO344" i="1"/>
  <c r="DS344" i="1"/>
  <c r="DP344" i="1"/>
  <c r="AN341" i="1"/>
  <c r="DP341" i="1"/>
  <c r="DN341" i="1"/>
  <c r="DS341" i="1"/>
  <c r="DO341" i="1"/>
  <c r="DQ341" i="1"/>
  <c r="DR341" i="1"/>
  <c r="AN340" i="1"/>
  <c r="DN340" i="1"/>
  <c r="DR340" i="1"/>
  <c r="DO340" i="1"/>
  <c r="DS340" i="1"/>
  <c r="DP340" i="1"/>
  <c r="DQ340" i="1"/>
  <c r="AN338" i="1"/>
  <c r="DN338" i="1"/>
  <c r="DR338" i="1"/>
  <c r="DO338" i="1"/>
  <c r="DS338" i="1"/>
  <c r="DP338" i="1"/>
  <c r="DQ338" i="1"/>
  <c r="DN336" i="1"/>
  <c r="DR336" i="1"/>
  <c r="DO336" i="1"/>
  <c r="DS336" i="1"/>
  <c r="DP336" i="1"/>
  <c r="DQ336" i="1"/>
  <c r="AN334" i="1"/>
  <c r="DN334" i="1"/>
  <c r="DR334" i="1"/>
  <c r="DO334" i="1"/>
  <c r="DS334" i="1"/>
  <c r="DP334" i="1"/>
  <c r="DQ334" i="1"/>
  <c r="AN333" i="1"/>
  <c r="DP333" i="1"/>
  <c r="DQ333" i="1"/>
  <c r="DN333" i="1"/>
  <c r="DR333" i="1"/>
  <c r="DO333" i="1"/>
  <c r="DS333" i="1"/>
  <c r="AN331" i="1"/>
  <c r="DP331" i="1"/>
  <c r="DQ331" i="1"/>
  <c r="DN331" i="1"/>
  <c r="DR331" i="1"/>
  <c r="DO331" i="1"/>
  <c r="DS331" i="1"/>
  <c r="AN329" i="1"/>
  <c r="DP329" i="1"/>
  <c r="DQ329" i="1"/>
  <c r="DN329" i="1"/>
  <c r="DR329" i="1"/>
  <c r="DS329" i="1"/>
  <c r="DO329" i="1"/>
  <c r="AN327" i="1"/>
  <c r="DP327" i="1"/>
  <c r="DQ327" i="1"/>
  <c r="DN327" i="1"/>
  <c r="DR327" i="1"/>
  <c r="DO327" i="1"/>
  <c r="DS327" i="1"/>
  <c r="AN324" i="1"/>
  <c r="DN324" i="1"/>
  <c r="DR324" i="1"/>
  <c r="DO324" i="1"/>
  <c r="DS324" i="1"/>
  <c r="DP324" i="1"/>
  <c r="DQ324" i="1"/>
  <c r="AN323" i="1"/>
  <c r="DP323" i="1"/>
  <c r="DQ323" i="1"/>
  <c r="DN323" i="1"/>
  <c r="DR323" i="1"/>
  <c r="DO323" i="1"/>
  <c r="DS323" i="1"/>
  <c r="AN320" i="1"/>
  <c r="DN320" i="1"/>
  <c r="DR320" i="1"/>
  <c r="DO320" i="1"/>
  <c r="DS320" i="1"/>
  <c r="DP320" i="1"/>
  <c r="DQ320" i="1"/>
  <c r="AN318" i="1"/>
  <c r="DN318" i="1"/>
  <c r="DR318" i="1"/>
  <c r="DO318" i="1"/>
  <c r="DS318" i="1"/>
  <c r="DP318" i="1"/>
  <c r="DQ318" i="1"/>
  <c r="AN316" i="1"/>
  <c r="DN316" i="1"/>
  <c r="DR316" i="1"/>
  <c r="DO316" i="1"/>
  <c r="DS316" i="1"/>
  <c r="DP316" i="1"/>
  <c r="DQ316" i="1"/>
  <c r="AN314" i="1"/>
  <c r="DN314" i="1"/>
  <c r="DR314" i="1"/>
  <c r="DO314" i="1"/>
  <c r="DS314" i="1"/>
  <c r="DP314" i="1"/>
  <c r="DQ314" i="1"/>
  <c r="AN313" i="1"/>
  <c r="DP313" i="1"/>
  <c r="DQ313" i="1"/>
  <c r="DN313" i="1"/>
  <c r="DR313" i="1"/>
  <c r="DS313" i="1"/>
  <c r="DO313" i="1"/>
  <c r="AN311" i="1"/>
  <c r="DP311" i="1"/>
  <c r="DQ311" i="1"/>
  <c r="DN311" i="1"/>
  <c r="DR311" i="1"/>
  <c r="DO311" i="1"/>
  <c r="DS311" i="1"/>
  <c r="AN308" i="1"/>
  <c r="DN308" i="1"/>
  <c r="DR308" i="1"/>
  <c r="DO308" i="1"/>
  <c r="DS308" i="1"/>
  <c r="DP308" i="1"/>
  <c r="DQ308" i="1"/>
  <c r="AN306" i="1"/>
  <c r="DN306" i="1"/>
  <c r="DR306" i="1"/>
  <c r="DO306" i="1"/>
  <c r="DS306" i="1"/>
  <c r="DP306" i="1"/>
  <c r="DQ306" i="1"/>
  <c r="DN304" i="1"/>
  <c r="DR304" i="1"/>
  <c r="DO304" i="1"/>
  <c r="DS304" i="1"/>
  <c r="DP304" i="1"/>
  <c r="DQ304" i="1"/>
  <c r="AN302" i="1"/>
  <c r="DN302" i="1"/>
  <c r="DR302" i="1"/>
  <c r="DO302" i="1"/>
  <c r="DS302" i="1"/>
  <c r="DP302" i="1"/>
  <c r="DQ302" i="1"/>
  <c r="AN300" i="1"/>
  <c r="DN300" i="1"/>
  <c r="DR300" i="1"/>
  <c r="DO300" i="1"/>
  <c r="DS300" i="1"/>
  <c r="DP300" i="1"/>
  <c r="DQ300" i="1"/>
  <c r="AN299" i="1"/>
  <c r="DP299" i="1"/>
  <c r="DQ299" i="1"/>
  <c r="DN299" i="1"/>
  <c r="DR299" i="1"/>
  <c r="DO299" i="1"/>
  <c r="DS299" i="1"/>
  <c r="AN297" i="1"/>
  <c r="DP297" i="1"/>
  <c r="DQ297" i="1"/>
  <c r="DN297" i="1"/>
  <c r="DR297" i="1"/>
  <c r="DS297" i="1"/>
  <c r="DO297" i="1"/>
  <c r="AN294" i="1"/>
  <c r="DN294" i="1"/>
  <c r="DR294" i="1"/>
  <c r="DO294" i="1"/>
  <c r="DS294" i="1"/>
  <c r="DP294" i="1"/>
  <c r="DQ294" i="1"/>
  <c r="AN292" i="1"/>
  <c r="DN292" i="1"/>
  <c r="DR292" i="1"/>
  <c r="DO292" i="1"/>
  <c r="DS292" i="1"/>
  <c r="DP292" i="1"/>
  <c r="DQ292" i="1"/>
  <c r="AN290" i="1"/>
  <c r="DN290" i="1"/>
  <c r="DR290" i="1"/>
  <c r="DO290" i="1"/>
  <c r="DS290" i="1"/>
  <c r="DP290" i="1"/>
  <c r="DQ290" i="1"/>
  <c r="AN288" i="1"/>
  <c r="DN288" i="1"/>
  <c r="DR288" i="1"/>
  <c r="DO288" i="1"/>
  <c r="DS288" i="1"/>
  <c r="DP288" i="1"/>
  <c r="DQ288" i="1"/>
  <c r="AN285" i="1"/>
  <c r="DP285" i="1"/>
  <c r="DQ285" i="1"/>
  <c r="DN285" i="1"/>
  <c r="DR285" i="1"/>
  <c r="DO285" i="1"/>
  <c r="DS285" i="1"/>
  <c r="AN284" i="1"/>
  <c r="DN284" i="1"/>
  <c r="DR284" i="1"/>
  <c r="DO284" i="1"/>
  <c r="DS284" i="1"/>
  <c r="DP284" i="1"/>
  <c r="DQ284" i="1"/>
  <c r="DP283" i="1"/>
  <c r="DQ283" i="1"/>
  <c r="DN283" i="1"/>
  <c r="DR283" i="1"/>
  <c r="DO283" i="1"/>
  <c r="DS283" i="1"/>
  <c r="AN281" i="1"/>
  <c r="DP281" i="1"/>
  <c r="DQ281" i="1"/>
  <c r="DN281" i="1"/>
  <c r="DR281" i="1"/>
  <c r="DS281" i="1"/>
  <c r="DO281" i="1"/>
  <c r="AN279" i="1"/>
  <c r="DP279" i="1"/>
  <c r="DQ279" i="1"/>
  <c r="DN279" i="1"/>
  <c r="DR279" i="1"/>
  <c r="DO279" i="1"/>
  <c r="DS279" i="1"/>
  <c r="AN278" i="1"/>
  <c r="DN278" i="1"/>
  <c r="DR278" i="1"/>
  <c r="DO278" i="1"/>
  <c r="DS278" i="1"/>
  <c r="DP278" i="1"/>
  <c r="DQ278" i="1"/>
  <c r="DP275" i="1"/>
  <c r="DQ275" i="1"/>
  <c r="DN275" i="1"/>
  <c r="DR275" i="1"/>
  <c r="DO275" i="1"/>
  <c r="DS275" i="1"/>
  <c r="AN274" i="1"/>
  <c r="DN274" i="1"/>
  <c r="DR274" i="1"/>
  <c r="DO274" i="1"/>
  <c r="DS274" i="1"/>
  <c r="DP274" i="1"/>
  <c r="DQ274" i="1"/>
  <c r="AN271" i="1"/>
  <c r="DP271" i="1"/>
  <c r="DQ271" i="1"/>
  <c r="DN271" i="1"/>
  <c r="DR271" i="1"/>
  <c r="DO271" i="1"/>
  <c r="DS271" i="1"/>
  <c r="AN270" i="1"/>
  <c r="DN270" i="1"/>
  <c r="DR270" i="1"/>
  <c r="DO270" i="1"/>
  <c r="DS270" i="1"/>
  <c r="DP270" i="1"/>
  <c r="DQ270" i="1"/>
  <c r="AN268" i="1"/>
  <c r="DN268" i="1"/>
  <c r="DR268" i="1"/>
  <c r="DO268" i="1"/>
  <c r="DS268" i="1"/>
  <c r="DP268" i="1"/>
  <c r="DQ268" i="1"/>
  <c r="AN266" i="1"/>
  <c r="DN266" i="1"/>
  <c r="DR266" i="1"/>
  <c r="DO266" i="1"/>
  <c r="DS266" i="1"/>
  <c r="DP266" i="1"/>
  <c r="DQ266" i="1"/>
  <c r="DN264" i="1"/>
  <c r="DR264" i="1"/>
  <c r="DO264" i="1"/>
  <c r="DS264" i="1"/>
  <c r="DP264" i="1"/>
  <c r="DQ264" i="1"/>
  <c r="AN261" i="1"/>
  <c r="DP261" i="1"/>
  <c r="DN261" i="1"/>
  <c r="DR261" i="1"/>
  <c r="DO261" i="1"/>
  <c r="DQ261" i="1"/>
  <c r="DS261" i="1"/>
  <c r="AN259" i="1"/>
  <c r="DP259" i="1"/>
  <c r="DN259" i="1"/>
  <c r="DR259" i="1"/>
  <c r="DQ259" i="1"/>
  <c r="DS259" i="1"/>
  <c r="DO259" i="1"/>
  <c r="AN258" i="1"/>
  <c r="DN258" i="1"/>
  <c r="DR258" i="1"/>
  <c r="DP258" i="1"/>
  <c r="DO258" i="1"/>
  <c r="DQ258" i="1"/>
  <c r="DS258" i="1"/>
  <c r="AN255" i="1"/>
  <c r="DP255" i="1"/>
  <c r="DN255" i="1"/>
  <c r="DR255" i="1"/>
  <c r="DQ255" i="1"/>
  <c r="DS255" i="1"/>
  <c r="DO255" i="1"/>
  <c r="AN254" i="1"/>
  <c r="DN254" i="1"/>
  <c r="DR254" i="1"/>
  <c r="DP254" i="1"/>
  <c r="DO254" i="1"/>
  <c r="DQ254" i="1"/>
  <c r="DS254" i="1"/>
  <c r="AN252" i="1"/>
  <c r="DN252" i="1"/>
  <c r="DR252" i="1"/>
  <c r="DP252" i="1"/>
  <c r="DS252" i="1"/>
  <c r="DO252" i="1"/>
  <c r="DQ252" i="1"/>
  <c r="AN249" i="1"/>
  <c r="DP249" i="1"/>
  <c r="DN249" i="1"/>
  <c r="DR249" i="1"/>
  <c r="DO249" i="1"/>
  <c r="DQ249" i="1"/>
  <c r="DS249" i="1"/>
  <c r="AN247" i="1"/>
  <c r="DP247" i="1"/>
  <c r="DN247" i="1"/>
  <c r="DR247" i="1"/>
  <c r="DQ247" i="1"/>
  <c r="DS247" i="1"/>
  <c r="DO247" i="1"/>
  <c r="AN245" i="1"/>
  <c r="DP245" i="1"/>
  <c r="DN245" i="1"/>
  <c r="DR245" i="1"/>
  <c r="DO245" i="1"/>
  <c r="DQ245" i="1"/>
  <c r="DS245" i="1"/>
  <c r="AN242" i="1"/>
  <c r="DN242" i="1"/>
  <c r="DR242" i="1"/>
  <c r="DP242" i="1"/>
  <c r="DO242" i="1"/>
  <c r="DQ242" i="1"/>
  <c r="DS242" i="1"/>
  <c r="AN240" i="1"/>
  <c r="DN240" i="1"/>
  <c r="DR240" i="1"/>
  <c r="DP240" i="1"/>
  <c r="DS240" i="1"/>
  <c r="DO240" i="1"/>
  <c r="DQ240" i="1"/>
  <c r="AN238" i="1"/>
  <c r="DN238" i="1"/>
  <c r="DR238" i="1"/>
  <c r="DP238" i="1"/>
  <c r="DO238" i="1"/>
  <c r="DQ238" i="1"/>
  <c r="DS238" i="1"/>
  <c r="AN237" i="1"/>
  <c r="DP237" i="1"/>
  <c r="DN237" i="1"/>
  <c r="DR237" i="1"/>
  <c r="DO237" i="1"/>
  <c r="DQ237" i="1"/>
  <c r="DS237" i="1"/>
  <c r="AN234" i="1"/>
  <c r="DN234" i="1"/>
  <c r="DR234" i="1"/>
  <c r="DO234" i="1"/>
  <c r="DS234" i="1"/>
  <c r="DP234" i="1"/>
  <c r="DQ234" i="1"/>
  <c r="AN232" i="1"/>
  <c r="DN232" i="1"/>
  <c r="DR232" i="1"/>
  <c r="DO232" i="1"/>
  <c r="DS232" i="1"/>
  <c r="DP232" i="1"/>
  <c r="DQ232" i="1"/>
  <c r="AN231" i="1"/>
  <c r="DP231" i="1"/>
  <c r="DQ231" i="1"/>
  <c r="DN231" i="1"/>
  <c r="DR231" i="1"/>
  <c r="DO231" i="1"/>
  <c r="DS231" i="1"/>
  <c r="AN229" i="1"/>
  <c r="DP229" i="1"/>
  <c r="DQ229" i="1"/>
  <c r="DN229" i="1"/>
  <c r="DR229" i="1"/>
  <c r="DO229" i="1"/>
  <c r="DS229" i="1"/>
  <c r="AN228" i="1"/>
  <c r="DN228" i="1"/>
  <c r="DR228" i="1"/>
  <c r="DO228" i="1"/>
  <c r="DS228" i="1"/>
  <c r="DP228" i="1"/>
  <c r="DQ228" i="1"/>
  <c r="AN226" i="1"/>
  <c r="DN226" i="1"/>
  <c r="DR226" i="1"/>
  <c r="DO226" i="1"/>
  <c r="DS226" i="1"/>
  <c r="DP226" i="1"/>
  <c r="DQ226" i="1"/>
  <c r="AN225" i="1"/>
  <c r="DP225" i="1"/>
  <c r="DQ225" i="1"/>
  <c r="DN225" i="1"/>
  <c r="DR225" i="1"/>
  <c r="DO225" i="1"/>
  <c r="DS225" i="1"/>
  <c r="DN222" i="1"/>
  <c r="DR222" i="1"/>
  <c r="DO222" i="1"/>
  <c r="DS222" i="1"/>
  <c r="DP222" i="1"/>
  <c r="DQ222" i="1"/>
  <c r="AN221" i="1"/>
  <c r="DP221" i="1"/>
  <c r="DQ221" i="1"/>
  <c r="DN221" i="1"/>
  <c r="DR221" i="1"/>
  <c r="DO221" i="1"/>
  <c r="DS221" i="1"/>
  <c r="AN219" i="1"/>
  <c r="DP219" i="1"/>
  <c r="DQ219" i="1"/>
  <c r="DN219" i="1"/>
  <c r="DR219" i="1"/>
  <c r="DS219" i="1"/>
  <c r="DO219" i="1"/>
  <c r="AN217" i="1"/>
  <c r="DP217" i="1"/>
  <c r="DQ217" i="1"/>
  <c r="DN217" i="1"/>
  <c r="DR217" i="1"/>
  <c r="DO217" i="1"/>
  <c r="DS217" i="1"/>
  <c r="AN216" i="1"/>
  <c r="DN216" i="1"/>
  <c r="DR216" i="1"/>
  <c r="DO216" i="1"/>
  <c r="DS216" i="1"/>
  <c r="DP216" i="1"/>
  <c r="DQ216" i="1"/>
  <c r="AN215" i="1"/>
  <c r="DP215" i="1"/>
  <c r="DQ215" i="1"/>
  <c r="DN215" i="1"/>
  <c r="DR215" i="1"/>
  <c r="DO215" i="1"/>
  <c r="DS215" i="1"/>
  <c r="AN214" i="1"/>
  <c r="DN214" i="1"/>
  <c r="DR214" i="1"/>
  <c r="DO214" i="1"/>
  <c r="DS214" i="1"/>
  <c r="DP214" i="1"/>
  <c r="DQ214" i="1"/>
  <c r="AN213" i="1"/>
  <c r="DP213" i="1"/>
  <c r="DQ213" i="1"/>
  <c r="DN213" i="1"/>
  <c r="DR213" i="1"/>
  <c r="DO213" i="1"/>
  <c r="DS213" i="1"/>
  <c r="AN212" i="1"/>
  <c r="DN212" i="1"/>
  <c r="DR212" i="1"/>
  <c r="DO212" i="1"/>
  <c r="DS212" i="1"/>
  <c r="DP212" i="1"/>
  <c r="DQ212" i="1"/>
  <c r="AN211" i="1"/>
  <c r="DP211" i="1"/>
  <c r="DQ211" i="1"/>
  <c r="DN211" i="1"/>
  <c r="DR211" i="1"/>
  <c r="DS211" i="1"/>
  <c r="DO211" i="1"/>
  <c r="AN210" i="1"/>
  <c r="DN210" i="1"/>
  <c r="DR210" i="1"/>
  <c r="DO210" i="1"/>
  <c r="DS210" i="1"/>
  <c r="DP210" i="1"/>
  <c r="DQ210" i="1"/>
  <c r="AN209" i="1"/>
  <c r="DP209" i="1"/>
  <c r="DQ209" i="1"/>
  <c r="DN209" i="1"/>
  <c r="DR209" i="1"/>
  <c r="DO209" i="1"/>
  <c r="DS209" i="1"/>
  <c r="AN207" i="1"/>
  <c r="DP207" i="1"/>
  <c r="DQ207" i="1"/>
  <c r="DN207" i="1"/>
  <c r="DR207" i="1"/>
  <c r="DO207" i="1"/>
  <c r="DS207" i="1"/>
  <c r="AN206" i="1"/>
  <c r="DN206" i="1"/>
  <c r="DR206" i="1"/>
  <c r="DO206" i="1"/>
  <c r="DS206" i="1"/>
  <c r="DP206" i="1"/>
  <c r="DQ206" i="1"/>
  <c r="AN205" i="1"/>
  <c r="DP205" i="1"/>
  <c r="DQ205" i="1"/>
  <c r="DN205" i="1"/>
  <c r="DR205" i="1"/>
  <c r="DO205" i="1"/>
  <c r="DS205" i="1"/>
  <c r="AN204" i="1"/>
  <c r="DN204" i="1"/>
  <c r="DR204" i="1"/>
  <c r="DO204" i="1"/>
  <c r="DS204" i="1"/>
  <c r="DP204" i="1"/>
  <c r="DQ204" i="1"/>
  <c r="AN203" i="1"/>
  <c r="DP203" i="1"/>
  <c r="DQ203" i="1"/>
  <c r="DN203" i="1"/>
  <c r="DR203" i="1"/>
  <c r="DS203" i="1"/>
  <c r="DO203" i="1"/>
  <c r="AN202" i="1"/>
  <c r="DN202" i="1"/>
  <c r="DR202" i="1"/>
  <c r="DO202" i="1"/>
  <c r="DS202" i="1"/>
  <c r="DP202" i="1"/>
  <c r="DQ202" i="1"/>
  <c r="AN201" i="1"/>
  <c r="DP201" i="1"/>
  <c r="DQ201" i="1"/>
  <c r="DN201" i="1"/>
  <c r="DR201" i="1"/>
  <c r="DO201" i="1"/>
  <c r="DS201" i="1"/>
  <c r="AN200" i="1"/>
  <c r="DN200" i="1"/>
  <c r="DR200" i="1"/>
  <c r="DO200" i="1"/>
  <c r="DS200" i="1"/>
  <c r="DP200" i="1"/>
  <c r="DQ200" i="1"/>
  <c r="AN199" i="1"/>
  <c r="DP199" i="1"/>
  <c r="DQ199" i="1"/>
  <c r="DN199" i="1"/>
  <c r="DR199" i="1"/>
  <c r="DO199" i="1"/>
  <c r="DS199" i="1"/>
  <c r="AN198" i="1"/>
  <c r="DN198" i="1"/>
  <c r="DR198" i="1"/>
  <c r="DO198" i="1"/>
  <c r="DS198" i="1"/>
  <c r="DP198" i="1"/>
  <c r="DQ198" i="1"/>
  <c r="AN197" i="1"/>
  <c r="DP197" i="1"/>
  <c r="DQ197" i="1"/>
  <c r="DN197" i="1"/>
  <c r="DR197" i="1"/>
  <c r="DO197" i="1"/>
  <c r="DS197" i="1"/>
  <c r="AN196" i="1"/>
  <c r="DN196" i="1"/>
  <c r="DR196" i="1"/>
  <c r="DO196" i="1"/>
  <c r="DS196" i="1"/>
  <c r="DP196" i="1"/>
  <c r="DQ196" i="1"/>
  <c r="AN195" i="1"/>
  <c r="DP195" i="1"/>
  <c r="DQ195" i="1"/>
  <c r="DN195" i="1"/>
  <c r="DR195" i="1"/>
  <c r="DS195" i="1"/>
  <c r="DO195" i="1"/>
  <c r="AN194" i="1"/>
  <c r="DN194" i="1"/>
  <c r="DR194" i="1"/>
  <c r="DO194" i="1"/>
  <c r="DS194" i="1"/>
  <c r="DP194" i="1"/>
  <c r="DQ194" i="1"/>
  <c r="AN193" i="1"/>
  <c r="DP193" i="1"/>
  <c r="DQ193" i="1"/>
  <c r="DN193" i="1"/>
  <c r="DR193" i="1"/>
  <c r="DO193" i="1"/>
  <c r="DS193" i="1"/>
  <c r="AN192" i="1"/>
  <c r="DN192" i="1"/>
  <c r="DR192" i="1"/>
  <c r="DO192" i="1"/>
  <c r="DS192" i="1"/>
  <c r="DP192" i="1"/>
  <c r="DQ192" i="1"/>
  <c r="AN191" i="1"/>
  <c r="DP191" i="1"/>
  <c r="DQ191" i="1"/>
  <c r="DN191" i="1"/>
  <c r="DR191" i="1"/>
  <c r="DO191" i="1"/>
  <c r="DS191" i="1"/>
  <c r="AN190" i="1"/>
  <c r="DN190" i="1"/>
  <c r="DR190" i="1"/>
  <c r="DO190" i="1"/>
  <c r="DS190" i="1"/>
  <c r="DP190" i="1"/>
  <c r="DQ190" i="1"/>
  <c r="AN189" i="1"/>
  <c r="DP189" i="1"/>
  <c r="DO189" i="1"/>
  <c r="DQ189" i="1"/>
  <c r="DR189" i="1"/>
  <c r="DN189" i="1"/>
  <c r="DS189" i="1"/>
  <c r="AN188" i="1"/>
  <c r="DN188" i="1"/>
  <c r="DR188" i="1"/>
  <c r="DP188" i="1"/>
  <c r="DQ188" i="1"/>
  <c r="DS188" i="1"/>
  <c r="DO188" i="1"/>
  <c r="AN187" i="1"/>
  <c r="DP187" i="1"/>
  <c r="DQ187" i="1"/>
  <c r="DR187" i="1"/>
  <c r="DN187" i="1"/>
  <c r="DS187" i="1"/>
  <c r="DO187" i="1"/>
  <c r="AN186" i="1"/>
  <c r="DN186" i="1"/>
  <c r="DR186" i="1"/>
  <c r="DQ186" i="1"/>
  <c r="DS186" i="1"/>
  <c r="DO186" i="1"/>
  <c r="DP186" i="1"/>
  <c r="AN185" i="1"/>
  <c r="DP185" i="1"/>
  <c r="DR185" i="1"/>
  <c r="DN185" i="1"/>
  <c r="DS185" i="1"/>
  <c r="DO185" i="1"/>
  <c r="DQ185" i="1"/>
  <c r="AN184" i="1"/>
  <c r="DN184" i="1"/>
  <c r="DR184" i="1"/>
  <c r="DS184" i="1"/>
  <c r="DO184" i="1"/>
  <c r="DP184" i="1"/>
  <c r="DQ184" i="1"/>
  <c r="AN183" i="1"/>
  <c r="DP183" i="1"/>
  <c r="DN183" i="1"/>
  <c r="DS183" i="1"/>
  <c r="DO183" i="1"/>
  <c r="DQ183" i="1"/>
  <c r="DR183" i="1"/>
  <c r="AN182" i="1"/>
  <c r="DN182" i="1"/>
  <c r="DR182" i="1"/>
  <c r="DO182" i="1"/>
  <c r="DP182" i="1"/>
  <c r="DQ182" i="1"/>
  <c r="DS182" i="1"/>
  <c r="AN181" i="1"/>
  <c r="DP181" i="1"/>
  <c r="DO181" i="1"/>
  <c r="DQ181" i="1"/>
  <c r="DR181" i="1"/>
  <c r="DN181" i="1"/>
  <c r="DS181" i="1"/>
  <c r="AN180" i="1"/>
  <c r="DN180" i="1"/>
  <c r="DR180" i="1"/>
  <c r="DP180" i="1"/>
  <c r="DQ180" i="1"/>
  <c r="DS180" i="1"/>
  <c r="DO180" i="1"/>
  <c r="AN179" i="1"/>
  <c r="DP179" i="1"/>
  <c r="DQ179" i="1"/>
  <c r="DR179" i="1"/>
  <c r="DN179" i="1"/>
  <c r="DS179" i="1"/>
  <c r="DO179" i="1"/>
  <c r="AN178" i="1"/>
  <c r="DN178" i="1"/>
  <c r="DR178" i="1"/>
  <c r="DQ178" i="1"/>
  <c r="DS178" i="1"/>
  <c r="DO178" i="1"/>
  <c r="DP178" i="1"/>
  <c r="AN177" i="1"/>
  <c r="DP177" i="1"/>
  <c r="DR177" i="1"/>
  <c r="DN177" i="1"/>
  <c r="DS177" i="1"/>
  <c r="DO177" i="1"/>
  <c r="DQ177" i="1"/>
  <c r="AN176" i="1"/>
  <c r="DN176" i="1"/>
  <c r="DR176" i="1"/>
  <c r="DS176" i="1"/>
  <c r="DO176" i="1"/>
  <c r="DP176" i="1"/>
  <c r="DQ176" i="1"/>
  <c r="AN175" i="1"/>
  <c r="DP175" i="1"/>
  <c r="DN175" i="1"/>
  <c r="DS175" i="1"/>
  <c r="DO175" i="1"/>
  <c r="DQ175" i="1"/>
  <c r="DR175" i="1"/>
  <c r="AN174" i="1"/>
  <c r="DN174" i="1"/>
  <c r="DR174" i="1"/>
  <c r="DO174" i="1"/>
  <c r="DP174" i="1"/>
  <c r="DQ174" i="1"/>
  <c r="DS174" i="1"/>
  <c r="AN173" i="1"/>
  <c r="DP173" i="1"/>
  <c r="DO173" i="1"/>
  <c r="DQ173" i="1"/>
  <c r="DR173" i="1"/>
  <c r="DN173" i="1"/>
  <c r="DS173" i="1"/>
  <c r="AN172" i="1"/>
  <c r="DN172" i="1"/>
  <c r="DR172" i="1"/>
  <c r="DP172" i="1"/>
  <c r="DQ172" i="1"/>
  <c r="DS172" i="1"/>
  <c r="DO172" i="1"/>
  <c r="AN171" i="1"/>
  <c r="DP171" i="1"/>
  <c r="DQ171" i="1"/>
  <c r="DR171" i="1"/>
  <c r="DN171" i="1"/>
  <c r="DS171" i="1"/>
  <c r="DO171" i="1"/>
  <c r="AN170" i="1"/>
  <c r="DN170" i="1"/>
  <c r="DR170" i="1"/>
  <c r="DQ170" i="1"/>
  <c r="DS170" i="1"/>
  <c r="DO170" i="1"/>
  <c r="DP170" i="1"/>
  <c r="AN169" i="1"/>
  <c r="DP169" i="1"/>
  <c r="DR169" i="1"/>
  <c r="DN169" i="1"/>
  <c r="DS169" i="1"/>
  <c r="DO169" i="1"/>
  <c r="DQ169" i="1"/>
  <c r="AN168" i="1"/>
  <c r="DN168" i="1"/>
  <c r="DR168" i="1"/>
  <c r="DS168" i="1"/>
  <c r="DO168" i="1"/>
  <c r="DP168" i="1"/>
  <c r="DQ168" i="1"/>
  <c r="AN167" i="1"/>
  <c r="DP167" i="1"/>
  <c r="DN167" i="1"/>
  <c r="DS167" i="1"/>
  <c r="DO167" i="1"/>
  <c r="DQ167" i="1"/>
  <c r="DR167" i="1"/>
  <c r="AN166" i="1"/>
  <c r="DP166" i="1"/>
  <c r="DQ166" i="1"/>
  <c r="DN166" i="1"/>
  <c r="DR166" i="1"/>
  <c r="DO166" i="1"/>
  <c r="DS166" i="1"/>
  <c r="AN165" i="1"/>
  <c r="DN165" i="1"/>
  <c r="DR165" i="1"/>
  <c r="DO165" i="1"/>
  <c r="DS165" i="1"/>
  <c r="DP165" i="1"/>
  <c r="DQ165" i="1"/>
  <c r="AN164" i="1"/>
  <c r="DP164" i="1"/>
  <c r="DQ164" i="1"/>
  <c r="DN164" i="1"/>
  <c r="DR164" i="1"/>
  <c r="DS164" i="1"/>
  <c r="DO164" i="1"/>
  <c r="AN163" i="1"/>
  <c r="DN163" i="1"/>
  <c r="DR163" i="1"/>
  <c r="DO163" i="1"/>
  <c r="DS163" i="1"/>
  <c r="DP163" i="1"/>
  <c r="DQ163" i="1"/>
  <c r="AN162" i="1"/>
  <c r="DP162" i="1"/>
  <c r="DQ162" i="1"/>
  <c r="DN162" i="1"/>
  <c r="DR162" i="1"/>
  <c r="DO162" i="1"/>
  <c r="DS162" i="1"/>
  <c r="AN161" i="1"/>
  <c r="DN161" i="1"/>
  <c r="DR161" i="1"/>
  <c r="DO161" i="1"/>
  <c r="DS161" i="1"/>
  <c r="DP161" i="1"/>
  <c r="DQ161" i="1"/>
  <c r="AN160" i="1"/>
  <c r="DP160" i="1"/>
  <c r="DQ160" i="1"/>
  <c r="DN160" i="1"/>
  <c r="DR160" i="1"/>
  <c r="DO160" i="1"/>
  <c r="DS160" i="1"/>
  <c r="AN159" i="1"/>
  <c r="DN159" i="1"/>
  <c r="DR159" i="1"/>
  <c r="DO159" i="1"/>
  <c r="DS159" i="1"/>
  <c r="DP159" i="1"/>
  <c r="DQ159" i="1"/>
  <c r="AN158" i="1"/>
  <c r="DP158" i="1"/>
  <c r="DQ158" i="1"/>
  <c r="DN158" i="1"/>
  <c r="DR158" i="1"/>
  <c r="DO158" i="1"/>
  <c r="DS158" i="1"/>
  <c r="AN157" i="1"/>
  <c r="DN157" i="1"/>
  <c r="DR157" i="1"/>
  <c r="DO157" i="1"/>
  <c r="DS157" i="1"/>
  <c r="DP157" i="1"/>
  <c r="DQ157" i="1"/>
  <c r="AN156" i="1"/>
  <c r="DP156" i="1"/>
  <c r="DQ156" i="1"/>
  <c r="DN156" i="1"/>
  <c r="DR156" i="1"/>
  <c r="DS156" i="1"/>
  <c r="DO156" i="1"/>
  <c r="AN155" i="1"/>
  <c r="DN155" i="1"/>
  <c r="DR155" i="1"/>
  <c r="DO155" i="1"/>
  <c r="DS155" i="1"/>
  <c r="DP155" i="1"/>
  <c r="DQ155" i="1"/>
  <c r="AN154" i="1"/>
  <c r="DP154" i="1"/>
  <c r="DQ154" i="1"/>
  <c r="DN154" i="1"/>
  <c r="DR154" i="1"/>
  <c r="DO154" i="1"/>
  <c r="DS154" i="1"/>
  <c r="AN153" i="1"/>
  <c r="DN153" i="1"/>
  <c r="DR153" i="1"/>
  <c r="DO153" i="1"/>
  <c r="DS153" i="1"/>
  <c r="DP153" i="1"/>
  <c r="DQ153" i="1"/>
  <c r="AN152" i="1"/>
  <c r="DP152" i="1"/>
  <c r="DQ152" i="1"/>
  <c r="DN152" i="1"/>
  <c r="DR152" i="1"/>
  <c r="DO152" i="1"/>
  <c r="DS152" i="1"/>
  <c r="AN151" i="1"/>
  <c r="DN151" i="1"/>
  <c r="DR151" i="1"/>
  <c r="DO151" i="1"/>
  <c r="DS151" i="1"/>
  <c r="DP151" i="1"/>
  <c r="DQ151" i="1"/>
  <c r="AN150" i="1"/>
  <c r="DP150" i="1"/>
  <c r="DQ150" i="1"/>
  <c r="DN150" i="1"/>
  <c r="DR150" i="1"/>
  <c r="DO150" i="1"/>
  <c r="DS150" i="1"/>
  <c r="AN149" i="1"/>
  <c r="DN149" i="1"/>
  <c r="DR149" i="1"/>
  <c r="DO149" i="1"/>
  <c r="DS149" i="1"/>
  <c r="DP149" i="1"/>
  <c r="DQ149" i="1"/>
  <c r="AN148" i="1"/>
  <c r="DP148" i="1"/>
  <c r="DQ148" i="1"/>
  <c r="DN148" i="1"/>
  <c r="DR148" i="1"/>
  <c r="DS148" i="1"/>
  <c r="DO148" i="1"/>
  <c r="AN147" i="1"/>
  <c r="DN147" i="1"/>
  <c r="DR147" i="1"/>
  <c r="DO147" i="1"/>
  <c r="DS147" i="1"/>
  <c r="DP147" i="1"/>
  <c r="DQ147" i="1"/>
  <c r="AN146" i="1"/>
  <c r="DP146" i="1"/>
  <c r="DQ146" i="1"/>
  <c r="DN146" i="1"/>
  <c r="DR146" i="1"/>
  <c r="DO146" i="1"/>
  <c r="DS146" i="1"/>
  <c r="AN145" i="1"/>
  <c r="DN145" i="1"/>
  <c r="DR145" i="1"/>
  <c r="DO145" i="1"/>
  <c r="DS145" i="1"/>
  <c r="DP145" i="1"/>
  <c r="DQ145" i="1"/>
  <c r="AN144" i="1"/>
  <c r="DP144" i="1"/>
  <c r="DQ144" i="1"/>
  <c r="DN144" i="1"/>
  <c r="DR144" i="1"/>
  <c r="DO144" i="1"/>
  <c r="DS144" i="1"/>
  <c r="AN143" i="1"/>
  <c r="DN143" i="1"/>
  <c r="DR143" i="1"/>
  <c r="DO143" i="1"/>
  <c r="DS143" i="1"/>
  <c r="DP143" i="1"/>
  <c r="DQ143" i="1"/>
  <c r="AN142" i="1"/>
  <c r="DP142" i="1"/>
  <c r="DQ142" i="1"/>
  <c r="DN142" i="1"/>
  <c r="DR142" i="1"/>
  <c r="DO142" i="1"/>
  <c r="DS142" i="1"/>
  <c r="AN141" i="1"/>
  <c r="DN141" i="1"/>
  <c r="DR141" i="1"/>
  <c r="DO141" i="1"/>
  <c r="DS141" i="1"/>
  <c r="DP141" i="1"/>
  <c r="DQ141" i="1"/>
  <c r="AN140" i="1"/>
  <c r="DP140" i="1"/>
  <c r="DQ140" i="1"/>
  <c r="DN140" i="1"/>
  <c r="DR140" i="1"/>
  <c r="DS140" i="1"/>
  <c r="DO140" i="1"/>
  <c r="AN139" i="1"/>
  <c r="DN139" i="1"/>
  <c r="DR139" i="1"/>
  <c r="DO139" i="1"/>
  <c r="DS139" i="1"/>
  <c r="DP139" i="1"/>
  <c r="DQ139" i="1"/>
  <c r="AN138" i="1"/>
  <c r="DP138" i="1"/>
  <c r="DQ138" i="1"/>
  <c r="DN138" i="1"/>
  <c r="DR138" i="1"/>
  <c r="DO138" i="1"/>
  <c r="DS138" i="1"/>
  <c r="AN137" i="1"/>
  <c r="DN137" i="1"/>
  <c r="DR137" i="1"/>
  <c r="DO137" i="1"/>
  <c r="DS137" i="1"/>
  <c r="DP137" i="1"/>
  <c r="DQ137" i="1"/>
  <c r="AN136" i="1"/>
  <c r="DP136" i="1"/>
  <c r="DQ136" i="1"/>
  <c r="DN136" i="1"/>
  <c r="DR136" i="1"/>
  <c r="DO136" i="1"/>
  <c r="DS136" i="1"/>
  <c r="AN135" i="1"/>
  <c r="DN135" i="1"/>
  <c r="DR135" i="1"/>
  <c r="DO135" i="1"/>
  <c r="DS135" i="1"/>
  <c r="DP135" i="1"/>
  <c r="DQ135" i="1"/>
  <c r="AN134" i="1"/>
  <c r="DP134" i="1"/>
  <c r="DQ134" i="1"/>
  <c r="DN134" i="1"/>
  <c r="DR134" i="1"/>
  <c r="DO134" i="1"/>
  <c r="DS134" i="1"/>
  <c r="AN133" i="1"/>
  <c r="DN133" i="1"/>
  <c r="DR133" i="1"/>
  <c r="DO133" i="1"/>
  <c r="DS133" i="1"/>
  <c r="DP133" i="1"/>
  <c r="DQ133" i="1"/>
  <c r="AN132" i="1"/>
  <c r="DP132" i="1"/>
  <c r="DQ132" i="1"/>
  <c r="DN132" i="1"/>
  <c r="DR132" i="1"/>
  <c r="DS132" i="1"/>
  <c r="DO132" i="1"/>
  <c r="AN131" i="1"/>
  <c r="DN131" i="1"/>
  <c r="DR131" i="1"/>
  <c r="DO131" i="1"/>
  <c r="DS131" i="1"/>
  <c r="DP131" i="1"/>
  <c r="DQ131" i="1"/>
  <c r="AN130" i="1"/>
  <c r="DP130" i="1"/>
  <c r="DQ130" i="1"/>
  <c r="DN130" i="1"/>
  <c r="DR130" i="1"/>
  <c r="DO130" i="1"/>
  <c r="DS130" i="1"/>
  <c r="AN129" i="1"/>
  <c r="DN129" i="1"/>
  <c r="DR129" i="1"/>
  <c r="DO129" i="1"/>
  <c r="DS129" i="1"/>
  <c r="DP129" i="1"/>
  <c r="DQ129" i="1"/>
  <c r="AN128" i="1"/>
  <c r="DP128" i="1"/>
  <c r="DQ128" i="1"/>
  <c r="DN128" i="1"/>
  <c r="DR128" i="1"/>
  <c r="DO128" i="1"/>
  <c r="DS128" i="1"/>
  <c r="AN127" i="1"/>
  <c r="DN127" i="1"/>
  <c r="DR127" i="1"/>
  <c r="DO127" i="1"/>
  <c r="DS127" i="1"/>
  <c r="DP127" i="1"/>
  <c r="DQ127" i="1"/>
  <c r="AN126" i="1"/>
  <c r="DP126" i="1"/>
  <c r="DQ126" i="1"/>
  <c r="DN126" i="1"/>
  <c r="DR126" i="1"/>
  <c r="DO126" i="1"/>
  <c r="DS126" i="1"/>
  <c r="AN125" i="1"/>
  <c r="DN125" i="1"/>
  <c r="DR125" i="1"/>
  <c r="DO125" i="1"/>
  <c r="DS125" i="1"/>
  <c r="DP125" i="1"/>
  <c r="DQ125" i="1"/>
  <c r="AN124" i="1"/>
  <c r="DP124" i="1"/>
  <c r="DQ124" i="1"/>
  <c r="DN124" i="1"/>
  <c r="DR124" i="1"/>
  <c r="DS124" i="1"/>
  <c r="DO124" i="1"/>
  <c r="AN123" i="1"/>
  <c r="DN123" i="1"/>
  <c r="DR123" i="1"/>
  <c r="DO123" i="1"/>
  <c r="DS123" i="1"/>
  <c r="DP123" i="1"/>
  <c r="DQ123" i="1"/>
  <c r="AN122" i="1"/>
  <c r="DP122" i="1"/>
  <c r="DQ122" i="1"/>
  <c r="DN122" i="1"/>
  <c r="DR122" i="1"/>
  <c r="DO122" i="1"/>
  <c r="DS122" i="1"/>
  <c r="AN121" i="1"/>
  <c r="DN121" i="1"/>
  <c r="DR121" i="1"/>
  <c r="DO121" i="1"/>
  <c r="DS121" i="1"/>
  <c r="DP121" i="1"/>
  <c r="DQ121" i="1"/>
  <c r="AN120" i="1"/>
  <c r="DP120" i="1"/>
  <c r="DQ120" i="1"/>
  <c r="DN120" i="1"/>
  <c r="DR120" i="1"/>
  <c r="DO120" i="1"/>
  <c r="DS120" i="1"/>
  <c r="AN119" i="1"/>
  <c r="DN119" i="1"/>
  <c r="DR119" i="1"/>
  <c r="DO119" i="1"/>
  <c r="DS119" i="1"/>
  <c r="DP119" i="1"/>
  <c r="DQ119" i="1"/>
  <c r="AN118" i="1"/>
  <c r="DP118" i="1"/>
  <c r="DQ118" i="1"/>
  <c r="DN118" i="1"/>
  <c r="DR118" i="1"/>
  <c r="DO118" i="1"/>
  <c r="DS118" i="1"/>
  <c r="AN117" i="1"/>
  <c r="DN117" i="1"/>
  <c r="DR117" i="1"/>
  <c r="DO117" i="1"/>
  <c r="DS117" i="1"/>
  <c r="DP117" i="1"/>
  <c r="DQ117" i="1"/>
  <c r="AN116" i="1"/>
  <c r="DP116" i="1"/>
  <c r="DQ116" i="1"/>
  <c r="DN116" i="1"/>
  <c r="DR116" i="1"/>
  <c r="DS116" i="1"/>
  <c r="DO116" i="1"/>
  <c r="AN115" i="1"/>
  <c r="DN115" i="1"/>
  <c r="DR115" i="1"/>
  <c r="DO115" i="1"/>
  <c r="DS115" i="1"/>
  <c r="DP115" i="1"/>
  <c r="DQ115" i="1"/>
  <c r="AN114" i="1"/>
  <c r="DP114" i="1"/>
  <c r="DQ114" i="1"/>
  <c r="DN114" i="1"/>
  <c r="DR114" i="1"/>
  <c r="DO114" i="1"/>
  <c r="DS114" i="1"/>
  <c r="AN113" i="1"/>
  <c r="DN113" i="1"/>
  <c r="DR113" i="1"/>
  <c r="DO113" i="1"/>
  <c r="DS113" i="1"/>
  <c r="DP113" i="1"/>
  <c r="DQ113" i="1"/>
  <c r="AN112" i="1"/>
  <c r="DP112" i="1"/>
  <c r="DQ112" i="1"/>
  <c r="DN112" i="1"/>
  <c r="DR112" i="1"/>
  <c r="DO112" i="1"/>
  <c r="DS112" i="1"/>
  <c r="AN111" i="1"/>
  <c r="DN111" i="1"/>
  <c r="DR111" i="1"/>
  <c r="DO111" i="1"/>
  <c r="DS111" i="1"/>
  <c r="DP111" i="1"/>
  <c r="DQ111" i="1"/>
  <c r="AN110" i="1"/>
  <c r="DP110" i="1"/>
  <c r="DQ110" i="1"/>
  <c r="DN110" i="1"/>
  <c r="DR110" i="1"/>
  <c r="DO110" i="1"/>
  <c r="DS110" i="1"/>
  <c r="AN109" i="1"/>
  <c r="DN109" i="1"/>
  <c r="DR109" i="1"/>
  <c r="DO109" i="1"/>
  <c r="DS109" i="1"/>
  <c r="DP109" i="1"/>
  <c r="DQ109" i="1"/>
  <c r="AN108" i="1"/>
  <c r="DP108" i="1"/>
  <c r="DQ108" i="1"/>
  <c r="DN108" i="1"/>
  <c r="DR108" i="1"/>
  <c r="DS108" i="1"/>
  <c r="DO108" i="1"/>
  <c r="AN107" i="1"/>
  <c r="DN107" i="1"/>
  <c r="DR107" i="1"/>
  <c r="DO107" i="1"/>
  <c r="DS107" i="1"/>
  <c r="DP107" i="1"/>
  <c r="DQ107" i="1"/>
  <c r="AN106" i="1"/>
  <c r="DP106" i="1"/>
  <c r="DQ106" i="1"/>
  <c r="DN106" i="1"/>
  <c r="DR106" i="1"/>
  <c r="DO106" i="1"/>
  <c r="DS106" i="1"/>
  <c r="AN105" i="1"/>
  <c r="DN105" i="1"/>
  <c r="DR105" i="1"/>
  <c r="DO105" i="1"/>
  <c r="DS105" i="1"/>
  <c r="DP105" i="1"/>
  <c r="DQ105" i="1"/>
  <c r="AN104" i="1"/>
  <c r="DP104" i="1"/>
  <c r="DQ104" i="1"/>
  <c r="DN104" i="1"/>
  <c r="DR104" i="1"/>
  <c r="DO104" i="1"/>
  <c r="DS104" i="1"/>
  <c r="AN103" i="1"/>
  <c r="DN103" i="1"/>
  <c r="DR103" i="1"/>
  <c r="DO103" i="1"/>
  <c r="DS103" i="1"/>
  <c r="DP103" i="1"/>
  <c r="DQ103" i="1"/>
  <c r="AN102" i="1"/>
  <c r="DP102" i="1"/>
  <c r="DQ102" i="1"/>
  <c r="DN102" i="1"/>
  <c r="DR102" i="1"/>
  <c r="DO102" i="1"/>
  <c r="DS102" i="1"/>
  <c r="AN101" i="1"/>
  <c r="DN101" i="1"/>
  <c r="DR101" i="1"/>
  <c r="DO101" i="1"/>
  <c r="DS101" i="1"/>
  <c r="DP101" i="1"/>
  <c r="DQ101" i="1"/>
  <c r="AN100" i="1"/>
  <c r="DP100" i="1"/>
  <c r="DQ100" i="1"/>
  <c r="DN100" i="1"/>
  <c r="DR100" i="1"/>
  <c r="DS100" i="1"/>
  <c r="DO100" i="1"/>
  <c r="AN99" i="1"/>
  <c r="DN99" i="1"/>
  <c r="DR99" i="1"/>
  <c r="DO99" i="1"/>
  <c r="DS99" i="1"/>
  <c r="DP99" i="1"/>
  <c r="DQ99" i="1"/>
  <c r="AN98" i="1"/>
  <c r="DP98" i="1"/>
  <c r="DQ98" i="1"/>
  <c r="DN98" i="1"/>
  <c r="DR98" i="1"/>
  <c r="DO98" i="1"/>
  <c r="DS98" i="1"/>
  <c r="AN97" i="1"/>
  <c r="DN97" i="1"/>
  <c r="DR97" i="1"/>
  <c r="DO97" i="1"/>
  <c r="DS97" i="1"/>
  <c r="DP97" i="1"/>
  <c r="DQ97" i="1"/>
  <c r="AN96" i="1"/>
  <c r="DP96" i="1"/>
  <c r="DQ96" i="1"/>
  <c r="DN96" i="1"/>
  <c r="DR96" i="1"/>
  <c r="DO96" i="1"/>
  <c r="DS96" i="1"/>
  <c r="AN95" i="1"/>
  <c r="DN95" i="1"/>
  <c r="DR95" i="1"/>
  <c r="DO95" i="1"/>
  <c r="DS95" i="1"/>
  <c r="DP95" i="1"/>
  <c r="DQ95" i="1"/>
  <c r="AN94" i="1"/>
  <c r="DP94" i="1"/>
  <c r="DQ94" i="1"/>
  <c r="DN94" i="1"/>
  <c r="DR94" i="1"/>
  <c r="DO94" i="1"/>
  <c r="DS94" i="1"/>
  <c r="AN93" i="1"/>
  <c r="DN93" i="1"/>
  <c r="DR93" i="1"/>
  <c r="DO93" i="1"/>
  <c r="DS93" i="1"/>
  <c r="DP93" i="1"/>
  <c r="DQ93" i="1"/>
  <c r="AN92" i="1"/>
  <c r="DN92" i="1"/>
  <c r="DP92" i="1"/>
  <c r="DQ92" i="1"/>
  <c r="DR92" i="1"/>
  <c r="DS92" i="1"/>
  <c r="DO92" i="1"/>
  <c r="AN91" i="1"/>
  <c r="DP91" i="1"/>
  <c r="DN91" i="1"/>
  <c r="DR91" i="1"/>
  <c r="DO91" i="1"/>
  <c r="DQ91" i="1"/>
  <c r="DS91" i="1"/>
  <c r="AN90" i="1"/>
  <c r="DN90" i="1"/>
  <c r="DR90" i="1"/>
  <c r="DP90" i="1"/>
  <c r="DO90" i="1"/>
  <c r="DQ90" i="1"/>
  <c r="DS90" i="1"/>
  <c r="AN89" i="1"/>
  <c r="DP89" i="1"/>
  <c r="DN89" i="1"/>
  <c r="DR89" i="1"/>
  <c r="DS89" i="1"/>
  <c r="DO89" i="1"/>
  <c r="DQ89" i="1"/>
  <c r="AN88" i="1"/>
  <c r="DN88" i="1"/>
  <c r="DR88" i="1"/>
  <c r="DP88" i="1"/>
  <c r="DQ88" i="1"/>
  <c r="DS88" i="1"/>
  <c r="DO88" i="1"/>
  <c r="AN87" i="1"/>
  <c r="DP87" i="1"/>
  <c r="DN87" i="1"/>
  <c r="DR87" i="1"/>
  <c r="DO87" i="1"/>
  <c r="DQ87" i="1"/>
  <c r="DS87" i="1"/>
  <c r="AN86" i="1"/>
  <c r="DN86" i="1"/>
  <c r="DR86" i="1"/>
  <c r="DP86" i="1"/>
  <c r="DO86" i="1"/>
  <c r="DQ86" i="1"/>
  <c r="DS86" i="1"/>
  <c r="AN85" i="1"/>
  <c r="DP85" i="1"/>
  <c r="DN85" i="1"/>
  <c r="DR85" i="1"/>
  <c r="DS85" i="1"/>
  <c r="DO85" i="1"/>
  <c r="DQ85" i="1"/>
  <c r="AN84" i="1"/>
  <c r="DN84" i="1"/>
  <c r="DR84" i="1"/>
  <c r="DO84" i="1"/>
  <c r="DS84" i="1"/>
  <c r="DP84" i="1"/>
  <c r="DQ84" i="1"/>
  <c r="AN83" i="1"/>
  <c r="DP83" i="1"/>
  <c r="DQ83" i="1"/>
  <c r="DN83" i="1"/>
  <c r="DR83" i="1"/>
  <c r="DS83" i="1"/>
  <c r="DO83" i="1"/>
  <c r="AN82" i="1"/>
  <c r="DN82" i="1"/>
  <c r="DR82" i="1"/>
  <c r="DO82" i="1"/>
  <c r="DS82" i="1"/>
  <c r="DP82" i="1"/>
  <c r="DQ82" i="1"/>
  <c r="AN81" i="1"/>
  <c r="DP81" i="1"/>
  <c r="DQ81" i="1"/>
  <c r="DN81" i="1"/>
  <c r="DR81" i="1"/>
  <c r="DO81" i="1"/>
  <c r="DS81" i="1"/>
  <c r="AN80" i="1"/>
  <c r="DN80" i="1"/>
  <c r="DR80" i="1"/>
  <c r="DO80" i="1"/>
  <c r="DS80" i="1"/>
  <c r="DP80" i="1"/>
  <c r="DQ80" i="1"/>
  <c r="AN79" i="1"/>
  <c r="DP79" i="1"/>
  <c r="DQ79" i="1"/>
  <c r="DN79" i="1"/>
  <c r="DR79" i="1"/>
  <c r="DO79" i="1"/>
  <c r="DS79" i="1"/>
  <c r="AN78" i="1"/>
  <c r="DN78" i="1"/>
  <c r="DR78" i="1"/>
  <c r="DO78" i="1"/>
  <c r="DS78" i="1"/>
  <c r="DP78" i="1"/>
  <c r="DQ78" i="1"/>
  <c r="AN77" i="1"/>
  <c r="DP77" i="1"/>
  <c r="DQ77" i="1"/>
  <c r="DN77" i="1"/>
  <c r="DR77" i="1"/>
  <c r="DO77" i="1"/>
  <c r="DS77" i="1"/>
  <c r="AN76" i="1"/>
  <c r="DN76" i="1"/>
  <c r="DR76" i="1"/>
  <c r="DO76" i="1"/>
  <c r="DS76" i="1"/>
  <c r="DP76" i="1"/>
  <c r="DQ76" i="1"/>
  <c r="AN75" i="1"/>
  <c r="DP75" i="1"/>
  <c r="DQ75" i="1"/>
  <c r="DN75" i="1"/>
  <c r="DR75" i="1"/>
  <c r="DS75" i="1"/>
  <c r="DO75" i="1"/>
  <c r="AN74" i="1"/>
  <c r="DN74" i="1"/>
  <c r="DR74" i="1"/>
  <c r="DO74" i="1"/>
  <c r="DS74" i="1"/>
  <c r="DP74" i="1"/>
  <c r="DQ74" i="1"/>
  <c r="AN73" i="1"/>
  <c r="DP73" i="1"/>
  <c r="DQ73" i="1"/>
  <c r="DN73" i="1"/>
  <c r="DR73" i="1"/>
  <c r="DO73" i="1"/>
  <c r="DS73" i="1"/>
  <c r="AN72" i="1"/>
  <c r="DN72" i="1"/>
  <c r="DR72" i="1"/>
  <c r="DO72" i="1"/>
  <c r="DS72" i="1"/>
  <c r="DP72" i="1"/>
  <c r="DQ72" i="1"/>
  <c r="AN71" i="1"/>
  <c r="DP71" i="1"/>
  <c r="DQ71" i="1"/>
  <c r="DN71" i="1"/>
  <c r="DR71" i="1"/>
  <c r="DO71" i="1"/>
  <c r="DS71" i="1"/>
  <c r="AN70" i="1"/>
  <c r="DN70" i="1"/>
  <c r="DR70" i="1"/>
  <c r="DO70" i="1"/>
  <c r="DS70" i="1"/>
  <c r="DP70" i="1"/>
  <c r="DQ70" i="1"/>
  <c r="AN69" i="1"/>
  <c r="DP69" i="1"/>
  <c r="DQ69" i="1"/>
  <c r="DN69" i="1"/>
  <c r="DR69" i="1"/>
  <c r="DO69" i="1"/>
  <c r="DS69" i="1"/>
  <c r="AN68" i="1"/>
  <c r="DN68" i="1"/>
  <c r="DR68" i="1"/>
  <c r="DO68" i="1"/>
  <c r="DS68" i="1"/>
  <c r="DP68" i="1"/>
  <c r="DQ68" i="1"/>
  <c r="AN67" i="1"/>
  <c r="DP67" i="1"/>
  <c r="DQ67" i="1"/>
  <c r="DN67" i="1"/>
  <c r="DR67" i="1"/>
  <c r="DS67" i="1"/>
  <c r="DO67" i="1"/>
  <c r="AN66" i="1"/>
  <c r="DN66" i="1"/>
  <c r="DR66" i="1"/>
  <c r="DO66" i="1"/>
  <c r="DS66" i="1"/>
  <c r="DP66" i="1"/>
  <c r="DQ66" i="1"/>
  <c r="AN65" i="1"/>
  <c r="DP65" i="1"/>
  <c r="DQ65" i="1"/>
  <c r="DN65" i="1"/>
  <c r="DR65" i="1"/>
  <c r="DO65" i="1"/>
  <c r="DS65" i="1"/>
  <c r="AN64" i="1"/>
  <c r="DN64" i="1"/>
  <c r="DR64" i="1"/>
  <c r="DO64" i="1"/>
  <c r="DS64" i="1"/>
  <c r="DP64" i="1"/>
  <c r="DQ64" i="1"/>
  <c r="AN63" i="1"/>
  <c r="DN63" i="1"/>
  <c r="DO63" i="1"/>
  <c r="DP63" i="1"/>
  <c r="DQ63" i="1"/>
  <c r="DR63" i="1"/>
  <c r="DS63" i="1"/>
  <c r="AN62" i="1"/>
  <c r="DP62" i="1"/>
  <c r="DQ62" i="1"/>
  <c r="DN62" i="1"/>
  <c r="DO62" i="1"/>
  <c r="DR62" i="1"/>
  <c r="DS62" i="1"/>
  <c r="AN61" i="1"/>
  <c r="DN61" i="1"/>
  <c r="DR61" i="1"/>
  <c r="DO61" i="1"/>
  <c r="DS61" i="1"/>
  <c r="DP61" i="1"/>
  <c r="DQ61" i="1"/>
  <c r="AN60" i="1"/>
  <c r="DP60" i="1"/>
  <c r="DQ60" i="1"/>
  <c r="DR60" i="1"/>
  <c r="DS60" i="1"/>
  <c r="DN60" i="1"/>
  <c r="DO60" i="1"/>
  <c r="AN59" i="1"/>
  <c r="DN59" i="1"/>
  <c r="DR59" i="1"/>
  <c r="DO59" i="1"/>
  <c r="DS59" i="1"/>
  <c r="DP59" i="1"/>
  <c r="DQ59" i="1"/>
  <c r="AN58" i="1"/>
  <c r="DP58" i="1"/>
  <c r="DQ58" i="1"/>
  <c r="DN58" i="1"/>
  <c r="DO58" i="1"/>
  <c r="DR58" i="1"/>
  <c r="DS58" i="1"/>
  <c r="AN57" i="1"/>
  <c r="DN57" i="1"/>
  <c r="DR57" i="1"/>
  <c r="DO57" i="1"/>
  <c r="DS57" i="1"/>
  <c r="DP57" i="1"/>
  <c r="DQ57" i="1"/>
  <c r="AN56" i="1"/>
  <c r="DP56" i="1"/>
  <c r="DQ56" i="1"/>
  <c r="DR56" i="1"/>
  <c r="DS56" i="1"/>
  <c r="DN56" i="1"/>
  <c r="DO56" i="1"/>
  <c r="AN55" i="1"/>
  <c r="DN55" i="1"/>
  <c r="DR55" i="1"/>
  <c r="DO55" i="1"/>
  <c r="DS55" i="1"/>
  <c r="DP55" i="1"/>
  <c r="DQ55" i="1"/>
  <c r="AN54" i="1"/>
  <c r="DP54" i="1"/>
  <c r="DQ54" i="1"/>
  <c r="DN54" i="1"/>
  <c r="DO54" i="1"/>
  <c r="DR54" i="1"/>
  <c r="DS54" i="1"/>
  <c r="AN53" i="1"/>
  <c r="DN53" i="1"/>
  <c r="DR53" i="1"/>
  <c r="DO53" i="1"/>
  <c r="DS53" i="1"/>
  <c r="DP53" i="1"/>
  <c r="DQ53" i="1"/>
  <c r="AN52" i="1"/>
  <c r="DP52" i="1"/>
  <c r="DQ52" i="1"/>
  <c r="DR52" i="1"/>
  <c r="DS52" i="1"/>
  <c r="DN52" i="1"/>
  <c r="DO52" i="1"/>
  <c r="AN51" i="1"/>
  <c r="DN51" i="1"/>
  <c r="DR51" i="1"/>
  <c r="DO51" i="1"/>
  <c r="DS51" i="1"/>
  <c r="DP51" i="1"/>
  <c r="DQ51" i="1"/>
  <c r="AN50" i="1"/>
  <c r="DP50" i="1"/>
  <c r="DQ50" i="1"/>
  <c r="DN50" i="1"/>
  <c r="DO50" i="1"/>
  <c r="DR50" i="1"/>
  <c r="DS50" i="1"/>
  <c r="AN49" i="1"/>
  <c r="DN49" i="1"/>
  <c r="DR49" i="1"/>
  <c r="DO49" i="1"/>
  <c r="DS49" i="1"/>
  <c r="DP49" i="1"/>
  <c r="DQ49" i="1"/>
  <c r="AN48" i="1"/>
  <c r="DP48" i="1"/>
  <c r="DQ48" i="1"/>
  <c r="DR48" i="1"/>
  <c r="DS48" i="1"/>
  <c r="DN48" i="1"/>
  <c r="DO48" i="1"/>
  <c r="AN47" i="1"/>
  <c r="DN47" i="1"/>
  <c r="DR47" i="1"/>
  <c r="DO47" i="1"/>
  <c r="DS47" i="1"/>
  <c r="DP47" i="1"/>
  <c r="DQ47" i="1"/>
  <c r="AN46" i="1"/>
  <c r="DP46" i="1"/>
  <c r="DQ46" i="1"/>
  <c r="DN46" i="1"/>
  <c r="DO46" i="1"/>
  <c r="DR46" i="1"/>
  <c r="DS46" i="1"/>
  <c r="AN45" i="1"/>
  <c r="DN45" i="1"/>
  <c r="DR45" i="1"/>
  <c r="DO45" i="1"/>
  <c r="DS45" i="1"/>
  <c r="DP45" i="1"/>
  <c r="DQ45" i="1"/>
  <c r="AN44" i="1"/>
  <c r="DP44" i="1"/>
  <c r="DQ44" i="1"/>
  <c r="DR44" i="1"/>
  <c r="DS44" i="1"/>
  <c r="DN44" i="1"/>
  <c r="DO44" i="1"/>
  <c r="AN43" i="1"/>
  <c r="DN43" i="1"/>
  <c r="DR43" i="1"/>
  <c r="DO43" i="1"/>
  <c r="DS43" i="1"/>
  <c r="DP43" i="1"/>
  <c r="DQ43" i="1"/>
  <c r="AN42" i="1"/>
  <c r="DP42" i="1"/>
  <c r="DQ42" i="1"/>
  <c r="DN42" i="1"/>
  <c r="DO42" i="1"/>
  <c r="DR42" i="1"/>
  <c r="DS42" i="1"/>
  <c r="AN41" i="1"/>
  <c r="DN41" i="1"/>
  <c r="DR41" i="1"/>
  <c r="DO41" i="1"/>
  <c r="DS41" i="1"/>
  <c r="DP41" i="1"/>
  <c r="DQ41" i="1"/>
  <c r="AN40" i="1"/>
  <c r="DP40" i="1"/>
  <c r="DQ40" i="1"/>
  <c r="DR40" i="1"/>
  <c r="DS40" i="1"/>
  <c r="DN40" i="1"/>
  <c r="DO40" i="1"/>
  <c r="AN39" i="1"/>
  <c r="DN39" i="1"/>
  <c r="DR39" i="1"/>
  <c r="DO39" i="1"/>
  <c r="DS39" i="1"/>
  <c r="DP39" i="1"/>
  <c r="DQ39" i="1"/>
  <c r="AN38" i="1"/>
  <c r="DP38" i="1"/>
  <c r="DQ38" i="1"/>
  <c r="DN38" i="1"/>
  <c r="DO38" i="1"/>
  <c r="DR38" i="1"/>
  <c r="DS38" i="1"/>
  <c r="AN37" i="1"/>
  <c r="DN37" i="1"/>
  <c r="DR37" i="1"/>
  <c r="DO37" i="1"/>
  <c r="DS37" i="1"/>
  <c r="DP37" i="1"/>
  <c r="DQ37" i="1"/>
  <c r="AN36" i="1"/>
  <c r="DP36" i="1"/>
  <c r="DQ36" i="1"/>
  <c r="DR36" i="1"/>
  <c r="DS36" i="1"/>
  <c r="DN36" i="1"/>
  <c r="DO36" i="1"/>
  <c r="AN35" i="1"/>
  <c r="DN35" i="1"/>
  <c r="DR35" i="1"/>
  <c r="DO35" i="1"/>
  <c r="DS35" i="1"/>
  <c r="DP35" i="1"/>
  <c r="DQ35" i="1"/>
  <c r="AN34" i="1"/>
  <c r="DP34" i="1"/>
  <c r="DQ34" i="1"/>
  <c r="DN34" i="1"/>
  <c r="DO34" i="1"/>
  <c r="DR34" i="1"/>
  <c r="DS34" i="1"/>
  <c r="AN33" i="1"/>
  <c r="DN33" i="1"/>
  <c r="DR33" i="1"/>
  <c r="DO33" i="1"/>
  <c r="DS33" i="1"/>
  <c r="DP33" i="1"/>
  <c r="DQ33" i="1"/>
  <c r="AN32" i="1"/>
  <c r="DP32" i="1"/>
  <c r="DQ32" i="1"/>
  <c r="DR32" i="1"/>
  <c r="DS32" i="1"/>
  <c r="DN32" i="1"/>
  <c r="DO32" i="1"/>
  <c r="AN31" i="1"/>
  <c r="DN31" i="1"/>
  <c r="DR31" i="1"/>
  <c r="DO31" i="1"/>
  <c r="DS31" i="1"/>
  <c r="DP31" i="1"/>
  <c r="DQ31" i="1"/>
  <c r="AN30" i="1"/>
  <c r="DP30" i="1"/>
  <c r="DQ30" i="1"/>
  <c r="DN30" i="1"/>
  <c r="DO30" i="1"/>
  <c r="DR30" i="1"/>
  <c r="DS30" i="1"/>
  <c r="AN29" i="1"/>
  <c r="DN29" i="1"/>
  <c r="DR29" i="1"/>
  <c r="DO29" i="1"/>
  <c r="DS29" i="1"/>
  <c r="DP29" i="1"/>
  <c r="DQ29" i="1"/>
  <c r="AN28" i="1"/>
  <c r="DP28" i="1"/>
  <c r="DQ28" i="1"/>
  <c r="DR28" i="1"/>
  <c r="DS28" i="1"/>
  <c r="DN28" i="1"/>
  <c r="DO28" i="1"/>
  <c r="AN27" i="1"/>
  <c r="DN27" i="1"/>
  <c r="DR27" i="1"/>
  <c r="DO27" i="1"/>
  <c r="DS27" i="1"/>
  <c r="DP27" i="1"/>
  <c r="DQ27" i="1"/>
  <c r="AN26" i="1"/>
  <c r="DP26" i="1"/>
  <c r="DQ26" i="1"/>
  <c r="DN26" i="1"/>
  <c r="DO26" i="1"/>
  <c r="DR26" i="1"/>
  <c r="DS26" i="1"/>
  <c r="AN25" i="1"/>
  <c r="DN25" i="1"/>
  <c r="DR25" i="1"/>
  <c r="DO25" i="1"/>
  <c r="DS25" i="1"/>
  <c r="DP25" i="1"/>
  <c r="DQ25" i="1"/>
  <c r="AN24" i="1"/>
  <c r="DP24" i="1"/>
  <c r="DQ24" i="1"/>
  <c r="DR24" i="1"/>
  <c r="DS24" i="1"/>
  <c r="DN24" i="1"/>
  <c r="DO24" i="1"/>
  <c r="AN23" i="1"/>
  <c r="DN23" i="1"/>
  <c r="DR23" i="1"/>
  <c r="DO23" i="1"/>
  <c r="DS23" i="1"/>
  <c r="DP23" i="1"/>
  <c r="DQ23" i="1"/>
  <c r="AN22" i="1"/>
  <c r="DP22" i="1"/>
  <c r="DQ22" i="1"/>
  <c r="DN22" i="1"/>
  <c r="DO22" i="1"/>
  <c r="DR22" i="1"/>
  <c r="DS22" i="1"/>
  <c r="DN501" i="1"/>
  <c r="DP498" i="1"/>
  <c r="DR495" i="1"/>
  <c r="DN493" i="1"/>
  <c r="DP490" i="1"/>
  <c r="DR487" i="1"/>
  <c r="DN485" i="1"/>
  <c r="DP482" i="1"/>
  <c r="DR479" i="1"/>
  <c r="DN477" i="1"/>
  <c r="DP474" i="1"/>
  <c r="DR471" i="1"/>
  <c r="DN469" i="1"/>
  <c r="DP466" i="1"/>
  <c r="DR463" i="1"/>
  <c r="DN461" i="1"/>
  <c r="DP458" i="1"/>
  <c r="DR455" i="1"/>
  <c r="DN453" i="1"/>
  <c r="DP450" i="1"/>
  <c r="DR447" i="1"/>
  <c r="DN445" i="1"/>
  <c r="DP442" i="1"/>
  <c r="DR439" i="1"/>
  <c r="DN437" i="1"/>
  <c r="DP434" i="1"/>
  <c r="DR431" i="1"/>
  <c r="DN429" i="1"/>
  <c r="DP426" i="1"/>
  <c r="DR423" i="1"/>
  <c r="DN421" i="1"/>
  <c r="DP418" i="1"/>
  <c r="DR415" i="1"/>
  <c r="DN413" i="1"/>
  <c r="DP410" i="1"/>
  <c r="DR407" i="1"/>
  <c r="DN405" i="1"/>
  <c r="DP402" i="1"/>
  <c r="DR399" i="1"/>
  <c r="DN397" i="1"/>
  <c r="DP394" i="1"/>
  <c r="DR391" i="1"/>
  <c r="DN389" i="1"/>
  <c r="DP386" i="1"/>
  <c r="DR383" i="1"/>
  <c r="DN381" i="1"/>
  <c r="DP378" i="1"/>
  <c r="DR375" i="1"/>
  <c r="DN373" i="1"/>
  <c r="DP370" i="1"/>
  <c r="DR367" i="1"/>
  <c r="DN365" i="1"/>
  <c r="DP362" i="1"/>
  <c r="DR359" i="1"/>
  <c r="DN357" i="1"/>
  <c r="DP354" i="1"/>
  <c r="DR351" i="1"/>
  <c r="DN349" i="1"/>
  <c r="AN18" i="1"/>
  <c r="DP18" i="1"/>
  <c r="DQ18" i="1"/>
  <c r="DN18" i="1"/>
  <c r="DO18" i="1"/>
  <c r="DR18" i="1"/>
  <c r="DS18" i="1"/>
  <c r="AN14" i="1"/>
  <c r="DP14" i="1"/>
  <c r="DQ14" i="1"/>
  <c r="DN14" i="1"/>
  <c r="DO14" i="1"/>
  <c r="DR14" i="1"/>
  <c r="DS14" i="1"/>
  <c r="AN10" i="1"/>
  <c r="DP10" i="1"/>
  <c r="DQ10" i="1"/>
  <c r="DN10" i="1"/>
  <c r="DO10" i="1"/>
  <c r="DR10" i="1"/>
  <c r="DS10" i="1"/>
  <c r="AN20" i="1"/>
  <c r="DP20" i="1"/>
  <c r="DQ20" i="1"/>
  <c r="DR20" i="1"/>
  <c r="DS20" i="1"/>
  <c r="DN20" i="1"/>
  <c r="DO20" i="1"/>
  <c r="DS6" i="1"/>
  <c r="DR6" i="1"/>
  <c r="DQ6" i="1"/>
  <c r="DF463" i="1"/>
  <c r="DJ459" i="1"/>
  <c r="DF435" i="1"/>
  <c r="DP6" i="1"/>
  <c r="DO6" i="1"/>
  <c r="DN6" i="1"/>
  <c r="DF403" i="1"/>
  <c r="CY406" i="1"/>
  <c r="DE424" i="1"/>
  <c r="DC418" i="1"/>
  <c r="DA428" i="1"/>
  <c r="DA412" i="1"/>
  <c r="DJ367" i="1"/>
  <c r="DF447" i="1"/>
  <c r="DJ431" i="1"/>
  <c r="DC351" i="1"/>
  <c r="DA444" i="1"/>
  <c r="DE440" i="1"/>
  <c r="DI388" i="1"/>
  <c r="DE360" i="1"/>
  <c r="DI420" i="1"/>
  <c r="DB375" i="1"/>
  <c r="DJ475" i="1"/>
  <c r="DC464" i="1"/>
  <c r="DC455" i="1"/>
  <c r="DK410" i="1"/>
  <c r="DI372" i="1"/>
  <c r="CY358" i="1"/>
  <c r="DF355" i="1"/>
  <c r="DB451" i="1"/>
  <c r="DD445" i="1"/>
  <c r="DA380" i="1"/>
  <c r="CZ347" i="1"/>
  <c r="DJ468" i="1"/>
  <c r="DJ452" i="1"/>
  <c r="DD501" i="1"/>
  <c r="DA500" i="1"/>
  <c r="DH497" i="1"/>
  <c r="DE496" i="1"/>
  <c r="DB495" i="1"/>
  <c r="DJ491" i="1"/>
  <c r="DE488" i="1"/>
  <c r="DB487" i="1"/>
  <c r="DI484" i="1"/>
  <c r="DF483" i="1"/>
  <c r="DA480" i="1"/>
  <c r="DI476" i="1"/>
  <c r="DD475" i="1"/>
  <c r="DA472" i="1"/>
  <c r="DE468" i="1"/>
  <c r="DI464" i="1"/>
  <c r="CZ463" i="1"/>
  <c r="DD459" i="1"/>
  <c r="DA456" i="1"/>
  <c r="DE452" i="1"/>
  <c r="DI448" i="1"/>
  <c r="CZ447" i="1"/>
  <c r="CZ501" i="1"/>
  <c r="DJ499" i="1"/>
  <c r="DD497" i="1"/>
  <c r="DA496" i="1"/>
  <c r="DI492" i="1"/>
  <c r="DF491" i="1"/>
  <c r="DA488" i="1"/>
  <c r="DH485" i="1"/>
  <c r="DE484" i="1"/>
  <c r="DB483" i="1"/>
  <c r="DJ479" i="1"/>
  <c r="DE476" i="1"/>
  <c r="CY475" i="1"/>
  <c r="DH471" i="1"/>
  <c r="CY468" i="1"/>
  <c r="DG460" i="1"/>
  <c r="CY459" i="1"/>
  <c r="DH455" i="1"/>
  <c r="CY452" i="1"/>
  <c r="DI500" i="1"/>
  <c r="DF499" i="1"/>
  <c r="CZ497" i="1"/>
  <c r="DJ495" i="1"/>
  <c r="DE492" i="1"/>
  <c r="DB491" i="1"/>
  <c r="DJ487" i="1"/>
  <c r="DD485" i="1"/>
  <c r="DA484" i="1"/>
  <c r="DI480" i="1"/>
  <c r="DF479" i="1"/>
  <c r="DA476" i="1"/>
  <c r="DK472" i="1"/>
  <c r="DG467" i="1"/>
  <c r="DK463" i="1"/>
  <c r="DK456" i="1"/>
  <c r="DG451" i="1"/>
  <c r="DK447" i="1"/>
  <c r="DH501" i="1"/>
  <c r="DE500" i="1"/>
  <c r="DB499" i="1"/>
  <c r="DI496" i="1"/>
  <c r="DF495" i="1"/>
  <c r="DA492" i="1"/>
  <c r="DI488" i="1"/>
  <c r="DF487" i="1"/>
  <c r="CZ485" i="1"/>
  <c r="DJ483" i="1"/>
  <c r="DE480" i="1"/>
  <c r="DB479" i="1"/>
  <c r="CZ14" i="1"/>
  <c r="DD14" i="1"/>
  <c r="DH14" i="1"/>
  <c r="DA14" i="1"/>
  <c r="DE14" i="1"/>
  <c r="DI14" i="1"/>
  <c r="DB14" i="1"/>
  <c r="DJ14" i="1"/>
  <c r="DC14" i="1"/>
  <c r="DK14" i="1"/>
  <c r="DF14" i="1"/>
  <c r="CY14" i="1"/>
  <c r="DG14" i="1"/>
  <c r="DA21" i="1"/>
  <c r="DE21" i="1"/>
  <c r="DI21" i="1"/>
  <c r="DB21" i="1"/>
  <c r="DF21" i="1"/>
  <c r="DJ21" i="1"/>
  <c r="CY21" i="1"/>
  <c r="DG21" i="1"/>
  <c r="CZ21" i="1"/>
  <c r="DH21" i="1"/>
  <c r="DC21" i="1"/>
  <c r="DK21" i="1"/>
  <c r="DD21" i="1"/>
  <c r="DA9" i="1"/>
  <c r="DE9" i="1"/>
  <c r="DI9" i="1"/>
  <c r="DB9" i="1"/>
  <c r="DF9" i="1"/>
  <c r="DJ9" i="1"/>
  <c r="CY9" i="1"/>
  <c r="DC9" i="1"/>
  <c r="DG9" i="1"/>
  <c r="DK9" i="1"/>
  <c r="DH9" i="1"/>
  <c r="CZ9" i="1"/>
  <c r="DD9" i="1"/>
  <c r="BA475" i="1"/>
  <c r="DA475" i="1"/>
  <c r="DE475" i="1"/>
  <c r="DI475" i="1"/>
  <c r="BD472" i="1"/>
  <c r="CZ472" i="1"/>
  <c r="DD472" i="1"/>
  <c r="DH472" i="1"/>
  <c r="BA471" i="1"/>
  <c r="DA471" i="1"/>
  <c r="DE471" i="1"/>
  <c r="DI471" i="1"/>
  <c r="BD468" i="1"/>
  <c r="CZ468" i="1"/>
  <c r="DD468" i="1"/>
  <c r="DH468" i="1"/>
  <c r="BA467" i="1"/>
  <c r="DA467" i="1"/>
  <c r="DE467" i="1"/>
  <c r="DI467" i="1"/>
  <c r="BD464" i="1"/>
  <c r="CZ464" i="1"/>
  <c r="DD464" i="1"/>
  <c r="DH464" i="1"/>
  <c r="BA463" i="1"/>
  <c r="DA463" i="1"/>
  <c r="DE463" i="1"/>
  <c r="DI463" i="1"/>
  <c r="BD460" i="1"/>
  <c r="CZ460" i="1"/>
  <c r="DD460" i="1"/>
  <c r="DH460" i="1"/>
  <c r="BA459" i="1"/>
  <c r="DA459" i="1"/>
  <c r="DE459" i="1"/>
  <c r="DI459" i="1"/>
  <c r="BD456" i="1"/>
  <c r="CZ456" i="1"/>
  <c r="DD456" i="1"/>
  <c r="DH456" i="1"/>
  <c r="BA455" i="1"/>
  <c r="DA455" i="1"/>
  <c r="DE455" i="1"/>
  <c r="DI455" i="1"/>
  <c r="BD452" i="1"/>
  <c r="CZ452" i="1"/>
  <c r="DD452" i="1"/>
  <c r="DH452" i="1"/>
  <c r="BA451" i="1"/>
  <c r="DA451" i="1"/>
  <c r="DE451" i="1"/>
  <c r="DI451" i="1"/>
  <c r="BD448" i="1"/>
  <c r="CZ448" i="1"/>
  <c r="DD448" i="1"/>
  <c r="DH448" i="1"/>
  <c r="BA447" i="1"/>
  <c r="DA447" i="1"/>
  <c r="DE447" i="1"/>
  <c r="DI447" i="1"/>
  <c r="BC445" i="1"/>
  <c r="DA445" i="1"/>
  <c r="DE445" i="1"/>
  <c r="DI445" i="1"/>
  <c r="DB445" i="1"/>
  <c r="DF445" i="1"/>
  <c r="CY445" i="1"/>
  <c r="DC445" i="1"/>
  <c r="DG445" i="1"/>
  <c r="DK445" i="1"/>
  <c r="BD444" i="1"/>
  <c r="DB444" i="1"/>
  <c r="DF444" i="1"/>
  <c r="DJ444" i="1"/>
  <c r="CY444" i="1"/>
  <c r="DC444" i="1"/>
  <c r="DG444" i="1"/>
  <c r="DK444" i="1"/>
  <c r="CZ444" i="1"/>
  <c r="DD444" i="1"/>
  <c r="DH444" i="1"/>
  <c r="BA443" i="1"/>
  <c r="CY443" i="1"/>
  <c r="DC443" i="1"/>
  <c r="DG443" i="1"/>
  <c r="DK443" i="1"/>
  <c r="CZ443" i="1"/>
  <c r="DD443" i="1"/>
  <c r="DH443" i="1"/>
  <c r="DA443" i="1"/>
  <c r="DE443" i="1"/>
  <c r="DI443" i="1"/>
  <c r="BD440" i="1"/>
  <c r="DB440" i="1"/>
  <c r="DF440" i="1"/>
  <c r="DJ440" i="1"/>
  <c r="CY440" i="1"/>
  <c r="DC440" i="1"/>
  <c r="DG440" i="1"/>
  <c r="DK440" i="1"/>
  <c r="CZ440" i="1"/>
  <c r="DD440" i="1"/>
  <c r="DH440" i="1"/>
  <c r="BA439" i="1"/>
  <c r="CY439" i="1"/>
  <c r="DC439" i="1"/>
  <c r="DG439" i="1"/>
  <c r="DK439" i="1"/>
  <c r="CZ439" i="1"/>
  <c r="DD439" i="1"/>
  <c r="DH439" i="1"/>
  <c r="DA439" i="1"/>
  <c r="DE439" i="1"/>
  <c r="DI439" i="1"/>
  <c r="BC437" i="1"/>
  <c r="DA437" i="1"/>
  <c r="DE437" i="1"/>
  <c r="DI437" i="1"/>
  <c r="DB437" i="1"/>
  <c r="DF437" i="1"/>
  <c r="DJ437" i="1"/>
  <c r="CY437" i="1"/>
  <c r="DC437" i="1"/>
  <c r="DG437" i="1"/>
  <c r="DK437" i="1"/>
  <c r="BD436" i="1"/>
  <c r="DB436" i="1"/>
  <c r="DF436" i="1"/>
  <c r="DJ436" i="1"/>
  <c r="CY436" i="1"/>
  <c r="DC436" i="1"/>
  <c r="DG436" i="1"/>
  <c r="DK436" i="1"/>
  <c r="CZ436" i="1"/>
  <c r="DD436" i="1"/>
  <c r="DH436" i="1"/>
  <c r="BA435" i="1"/>
  <c r="CY435" i="1"/>
  <c r="DC435" i="1"/>
  <c r="DG435" i="1"/>
  <c r="DK435" i="1"/>
  <c r="CZ435" i="1"/>
  <c r="DD435" i="1"/>
  <c r="DH435" i="1"/>
  <c r="DA435" i="1"/>
  <c r="DE435" i="1"/>
  <c r="DI435" i="1"/>
  <c r="BD432" i="1"/>
  <c r="DB432" i="1"/>
  <c r="DF432" i="1"/>
  <c r="DJ432" i="1"/>
  <c r="CY432" i="1"/>
  <c r="DC432" i="1"/>
  <c r="DG432" i="1"/>
  <c r="DK432" i="1"/>
  <c r="CZ432" i="1"/>
  <c r="DD432" i="1"/>
  <c r="DH432" i="1"/>
  <c r="BA431" i="1"/>
  <c r="CY431" i="1"/>
  <c r="DC431" i="1"/>
  <c r="DG431" i="1"/>
  <c r="DK431" i="1"/>
  <c r="CZ431" i="1"/>
  <c r="DD431" i="1"/>
  <c r="DH431" i="1"/>
  <c r="DA431" i="1"/>
  <c r="DE431" i="1"/>
  <c r="DI431" i="1"/>
  <c r="BD428" i="1"/>
  <c r="DB428" i="1"/>
  <c r="DF428" i="1"/>
  <c r="DJ428" i="1"/>
  <c r="CY428" i="1"/>
  <c r="DC428" i="1"/>
  <c r="DG428" i="1"/>
  <c r="DK428" i="1"/>
  <c r="CZ428" i="1"/>
  <c r="DD428" i="1"/>
  <c r="DH428" i="1"/>
  <c r="BD424" i="1"/>
  <c r="DB424" i="1"/>
  <c r="DF424" i="1"/>
  <c r="DJ424" i="1"/>
  <c r="CY424" i="1"/>
  <c r="DC424" i="1"/>
  <c r="DG424" i="1"/>
  <c r="DK424" i="1"/>
  <c r="CZ424" i="1"/>
  <c r="DD424" i="1"/>
  <c r="DH424" i="1"/>
  <c r="BD420" i="1"/>
  <c r="DB420" i="1"/>
  <c r="DF420" i="1"/>
  <c r="DJ420" i="1"/>
  <c r="CY420" i="1"/>
  <c r="DC420" i="1"/>
  <c r="DG420" i="1"/>
  <c r="DK420" i="1"/>
  <c r="CZ420" i="1"/>
  <c r="DD420" i="1"/>
  <c r="DH420" i="1"/>
  <c r="BB418" i="1"/>
  <c r="CZ418" i="1"/>
  <c r="DD418" i="1"/>
  <c r="DH418" i="1"/>
  <c r="DA418" i="1"/>
  <c r="DE418" i="1"/>
  <c r="DI418" i="1"/>
  <c r="DB418" i="1"/>
  <c r="DF418" i="1"/>
  <c r="DJ418" i="1"/>
  <c r="BC412" i="1"/>
  <c r="DB412" i="1"/>
  <c r="DF412" i="1"/>
  <c r="DJ412" i="1"/>
  <c r="CY412" i="1"/>
  <c r="DC412" i="1"/>
  <c r="DG412" i="1"/>
  <c r="DK412" i="1"/>
  <c r="CZ412" i="1"/>
  <c r="DD412" i="1"/>
  <c r="DH412" i="1"/>
  <c r="BM410" i="1"/>
  <c r="CZ410" i="1"/>
  <c r="DD410" i="1"/>
  <c r="DH410" i="1"/>
  <c r="DA410" i="1"/>
  <c r="DE410" i="1"/>
  <c r="DI410" i="1"/>
  <c r="DB410" i="1"/>
  <c r="DF410" i="1"/>
  <c r="DJ410" i="1"/>
  <c r="BD407" i="1"/>
  <c r="CY407" i="1"/>
  <c r="DC407" i="1"/>
  <c r="DG407" i="1"/>
  <c r="DK407" i="1"/>
  <c r="CZ407" i="1"/>
  <c r="DD407" i="1"/>
  <c r="DH407" i="1"/>
  <c r="DA407" i="1"/>
  <c r="DE407" i="1"/>
  <c r="DI407" i="1"/>
  <c r="BA406" i="1"/>
  <c r="CZ406" i="1"/>
  <c r="DD406" i="1"/>
  <c r="DH406" i="1"/>
  <c r="DA406" i="1"/>
  <c r="DE406" i="1"/>
  <c r="DI406" i="1"/>
  <c r="DB406" i="1"/>
  <c r="DF406" i="1"/>
  <c r="DJ406" i="1"/>
  <c r="BH403" i="1"/>
  <c r="CY403" i="1"/>
  <c r="DC403" i="1"/>
  <c r="DG403" i="1"/>
  <c r="DK403" i="1"/>
  <c r="CZ403" i="1"/>
  <c r="DD403" i="1"/>
  <c r="DH403" i="1"/>
  <c r="DA403" i="1"/>
  <c r="DE403" i="1"/>
  <c r="DI403" i="1"/>
  <c r="BE402" i="1"/>
  <c r="CZ402" i="1"/>
  <c r="DD402" i="1"/>
  <c r="DH402" i="1"/>
  <c r="DA402" i="1"/>
  <c r="DE402" i="1"/>
  <c r="DI402" i="1"/>
  <c r="DB402" i="1"/>
  <c r="DF402" i="1"/>
  <c r="DJ402" i="1"/>
  <c r="DB400" i="1"/>
  <c r="DF400" i="1"/>
  <c r="DJ400" i="1"/>
  <c r="CY400" i="1"/>
  <c r="DC400" i="1"/>
  <c r="DG400" i="1"/>
  <c r="DK400" i="1"/>
  <c r="CZ400" i="1"/>
  <c r="DD400" i="1"/>
  <c r="DH400" i="1"/>
  <c r="BL399" i="1"/>
  <c r="CY399" i="1"/>
  <c r="DC399" i="1"/>
  <c r="DG399" i="1"/>
  <c r="DK399" i="1"/>
  <c r="CZ399" i="1"/>
  <c r="DD399" i="1"/>
  <c r="DH399" i="1"/>
  <c r="DA399" i="1"/>
  <c r="DE399" i="1"/>
  <c r="DI399" i="1"/>
  <c r="BC396" i="1"/>
  <c r="DB396" i="1"/>
  <c r="DF396" i="1"/>
  <c r="DJ396" i="1"/>
  <c r="CY396" i="1"/>
  <c r="DC396" i="1"/>
  <c r="DG396" i="1"/>
  <c r="DK396" i="1"/>
  <c r="CZ396" i="1"/>
  <c r="DD396" i="1"/>
  <c r="DH396" i="1"/>
  <c r="CY395" i="1"/>
  <c r="DC395" i="1"/>
  <c r="DG395" i="1"/>
  <c r="DK395" i="1"/>
  <c r="CZ395" i="1"/>
  <c r="DD395" i="1"/>
  <c r="DH395" i="1"/>
  <c r="DA395" i="1"/>
  <c r="DE395" i="1"/>
  <c r="DI395" i="1"/>
  <c r="BD391" i="1"/>
  <c r="CY391" i="1"/>
  <c r="DC391" i="1"/>
  <c r="DG391" i="1"/>
  <c r="DK391" i="1"/>
  <c r="CZ391" i="1"/>
  <c r="DD391" i="1"/>
  <c r="DH391" i="1"/>
  <c r="DA391" i="1"/>
  <c r="DE391" i="1"/>
  <c r="DI391" i="1"/>
  <c r="BK388" i="1"/>
  <c r="DB388" i="1"/>
  <c r="DF388" i="1"/>
  <c r="DJ388" i="1"/>
  <c r="CY388" i="1"/>
  <c r="DC388" i="1"/>
  <c r="DG388" i="1"/>
  <c r="DK388" i="1"/>
  <c r="CZ388" i="1"/>
  <c r="DD388" i="1"/>
  <c r="DH388" i="1"/>
  <c r="BL383" i="1"/>
  <c r="CY383" i="1"/>
  <c r="DC383" i="1"/>
  <c r="DG383" i="1"/>
  <c r="DK383" i="1"/>
  <c r="CZ383" i="1"/>
  <c r="DD383" i="1"/>
  <c r="DH383" i="1"/>
  <c r="DA383" i="1"/>
  <c r="DE383" i="1"/>
  <c r="DI383" i="1"/>
  <c r="BC380" i="1"/>
  <c r="DB380" i="1"/>
  <c r="DF380" i="1"/>
  <c r="DJ380" i="1"/>
  <c r="CY380" i="1"/>
  <c r="DC380" i="1"/>
  <c r="DG380" i="1"/>
  <c r="DK380" i="1"/>
  <c r="CZ380" i="1"/>
  <c r="DD380" i="1"/>
  <c r="DH380" i="1"/>
  <c r="CY379" i="1"/>
  <c r="DC379" i="1"/>
  <c r="DG379" i="1"/>
  <c r="DK379" i="1"/>
  <c r="CZ379" i="1"/>
  <c r="DD379" i="1"/>
  <c r="DH379" i="1"/>
  <c r="DA379" i="1"/>
  <c r="DE379" i="1"/>
  <c r="DI379" i="1"/>
  <c r="BD375" i="1"/>
  <c r="CY375" i="1"/>
  <c r="DC375" i="1"/>
  <c r="DG375" i="1"/>
  <c r="DK375" i="1"/>
  <c r="CZ375" i="1"/>
  <c r="DD375" i="1"/>
  <c r="DH375" i="1"/>
  <c r="DA375" i="1"/>
  <c r="DE375" i="1"/>
  <c r="DI375" i="1"/>
  <c r="BK372" i="1"/>
  <c r="DB372" i="1"/>
  <c r="DF372" i="1"/>
  <c r="DJ372" i="1"/>
  <c r="CY372" i="1"/>
  <c r="DC372" i="1"/>
  <c r="DG372" i="1"/>
  <c r="DK372" i="1"/>
  <c r="CZ372" i="1"/>
  <c r="DD372" i="1"/>
  <c r="DH372" i="1"/>
  <c r="BL367" i="1"/>
  <c r="CY367" i="1"/>
  <c r="DC367" i="1"/>
  <c r="DG367" i="1"/>
  <c r="DK367" i="1"/>
  <c r="CZ367" i="1"/>
  <c r="DD367" i="1"/>
  <c r="DH367" i="1"/>
  <c r="DA367" i="1"/>
  <c r="DE367" i="1"/>
  <c r="DI367" i="1"/>
  <c r="CY363" i="1"/>
  <c r="DC363" i="1"/>
  <c r="DG363" i="1"/>
  <c r="DK363" i="1"/>
  <c r="CZ363" i="1"/>
  <c r="DD363" i="1"/>
  <c r="DH363" i="1"/>
  <c r="DA363" i="1"/>
  <c r="DE363" i="1"/>
  <c r="DI363" i="1"/>
  <c r="BG360" i="1"/>
  <c r="DB360" i="1"/>
  <c r="DF360" i="1"/>
  <c r="DJ360" i="1"/>
  <c r="CY360" i="1"/>
  <c r="DC360" i="1"/>
  <c r="DG360" i="1"/>
  <c r="DK360" i="1"/>
  <c r="CZ360" i="1"/>
  <c r="DD360" i="1"/>
  <c r="DH360" i="1"/>
  <c r="BA358" i="1"/>
  <c r="CZ358" i="1"/>
  <c r="DD358" i="1"/>
  <c r="DH358" i="1"/>
  <c r="DA358" i="1"/>
  <c r="DE358" i="1"/>
  <c r="DI358" i="1"/>
  <c r="DB358" i="1"/>
  <c r="DF358" i="1"/>
  <c r="DJ358" i="1"/>
  <c r="BH355" i="1"/>
  <c r="CY355" i="1"/>
  <c r="DC355" i="1"/>
  <c r="DG355" i="1"/>
  <c r="DK355" i="1"/>
  <c r="CZ355" i="1"/>
  <c r="DD355" i="1"/>
  <c r="DH355" i="1"/>
  <c r="DA355" i="1"/>
  <c r="DE355" i="1"/>
  <c r="DI355" i="1"/>
  <c r="BL351" i="1"/>
  <c r="DA351" i="1"/>
  <c r="DE351" i="1"/>
  <c r="DI351" i="1"/>
  <c r="CY351" i="1"/>
  <c r="DD351" i="1"/>
  <c r="DJ351" i="1"/>
  <c r="CZ351" i="1"/>
  <c r="DF351" i="1"/>
  <c r="DK351" i="1"/>
  <c r="DB351" i="1"/>
  <c r="DG351" i="1"/>
  <c r="DA347" i="1"/>
  <c r="DE347" i="1"/>
  <c r="DI347" i="1"/>
  <c r="CY347" i="1"/>
  <c r="DD347" i="1"/>
  <c r="DJ347" i="1"/>
  <c r="DB347" i="1"/>
  <c r="DH347" i="1"/>
  <c r="DC347" i="1"/>
  <c r="DK347" i="1"/>
  <c r="DF347" i="1"/>
  <c r="CY335" i="1"/>
  <c r="DC335" i="1"/>
  <c r="DG335" i="1"/>
  <c r="DK335" i="1"/>
  <c r="CZ335" i="1"/>
  <c r="DD335" i="1"/>
  <c r="DH335" i="1"/>
  <c r="DA335" i="1"/>
  <c r="DE335" i="1"/>
  <c r="DI335" i="1"/>
  <c r="DB335" i="1"/>
  <c r="DJ335" i="1"/>
  <c r="DF335" i="1"/>
  <c r="DB324" i="1"/>
  <c r="DF324" i="1"/>
  <c r="DJ324" i="1"/>
  <c r="CY324" i="1"/>
  <c r="DC324" i="1"/>
  <c r="DG324" i="1"/>
  <c r="DK324" i="1"/>
  <c r="CZ324" i="1"/>
  <c r="DD324" i="1"/>
  <c r="DH324" i="1"/>
  <c r="DA324" i="1"/>
  <c r="DI324" i="1"/>
  <c r="DE324" i="1"/>
  <c r="DB312" i="1"/>
  <c r="DF312" i="1"/>
  <c r="DJ312" i="1"/>
  <c r="CY312" i="1"/>
  <c r="DC312" i="1"/>
  <c r="DG312" i="1"/>
  <c r="DK312" i="1"/>
  <c r="CZ312" i="1"/>
  <c r="DD312" i="1"/>
  <c r="DH312" i="1"/>
  <c r="DI312" i="1"/>
  <c r="DE312" i="1"/>
  <c r="DB300" i="1"/>
  <c r="DF300" i="1"/>
  <c r="DJ300" i="1"/>
  <c r="CY300" i="1"/>
  <c r="DC300" i="1"/>
  <c r="DG300" i="1"/>
  <c r="DK300" i="1"/>
  <c r="CZ300" i="1"/>
  <c r="DD300" i="1"/>
  <c r="DH300" i="1"/>
  <c r="DE300" i="1"/>
  <c r="DI300" i="1"/>
  <c r="DA300" i="1"/>
  <c r="DB288" i="1"/>
  <c r="DF288" i="1"/>
  <c r="DJ288" i="1"/>
  <c r="CY288" i="1"/>
  <c r="DC288" i="1"/>
  <c r="DG288" i="1"/>
  <c r="DK288" i="1"/>
  <c r="CZ288" i="1"/>
  <c r="DD288" i="1"/>
  <c r="DH288" i="1"/>
  <c r="DA288" i="1"/>
  <c r="DE288" i="1"/>
  <c r="DI288" i="1"/>
  <c r="DA242" i="1"/>
  <c r="DE242" i="1"/>
  <c r="DI242" i="1"/>
  <c r="DB242" i="1"/>
  <c r="DF242" i="1"/>
  <c r="DJ242" i="1"/>
  <c r="CY242" i="1"/>
  <c r="DC242" i="1"/>
  <c r="DG242" i="1"/>
  <c r="DK242" i="1"/>
  <c r="DH242" i="1"/>
  <c r="CZ242" i="1"/>
  <c r="DD242" i="1"/>
  <c r="DA230" i="1"/>
  <c r="DE230" i="1"/>
  <c r="DI230" i="1"/>
  <c r="DB230" i="1"/>
  <c r="DF230" i="1"/>
  <c r="DJ230" i="1"/>
  <c r="CY230" i="1"/>
  <c r="DC230" i="1"/>
  <c r="DG230" i="1"/>
  <c r="DK230" i="1"/>
  <c r="DD230" i="1"/>
  <c r="DH230" i="1"/>
  <c r="DA222" i="1"/>
  <c r="DE222" i="1"/>
  <c r="DI222" i="1"/>
  <c r="DB222" i="1"/>
  <c r="DF222" i="1"/>
  <c r="DJ222" i="1"/>
  <c r="CY222" i="1"/>
  <c r="DC222" i="1"/>
  <c r="DG222" i="1"/>
  <c r="DK222" i="1"/>
  <c r="CZ222" i="1"/>
  <c r="DD222" i="1"/>
  <c r="DH222" i="1"/>
  <c r="DA210" i="1"/>
  <c r="DE210" i="1"/>
  <c r="DI210" i="1"/>
  <c r="DB210" i="1"/>
  <c r="DF210" i="1"/>
  <c r="DJ210" i="1"/>
  <c r="CY210" i="1"/>
  <c r="DC210" i="1"/>
  <c r="DG210" i="1"/>
  <c r="DK210" i="1"/>
  <c r="DH210" i="1"/>
  <c r="CZ210" i="1"/>
  <c r="DA202" i="1"/>
  <c r="DE202" i="1"/>
  <c r="DI202" i="1"/>
  <c r="DB202" i="1"/>
  <c r="DF202" i="1"/>
  <c r="DJ202" i="1"/>
  <c r="CY202" i="1"/>
  <c r="DC202" i="1"/>
  <c r="DG202" i="1"/>
  <c r="DK202" i="1"/>
  <c r="CZ202" i="1"/>
  <c r="DD202" i="1"/>
  <c r="DH202" i="1"/>
  <c r="DA198" i="1"/>
  <c r="DE198" i="1"/>
  <c r="DI198" i="1"/>
  <c r="DB198" i="1"/>
  <c r="DF198" i="1"/>
  <c r="DJ198" i="1"/>
  <c r="CY198" i="1"/>
  <c r="DC198" i="1"/>
  <c r="DG198" i="1"/>
  <c r="DK198" i="1"/>
  <c r="DD198" i="1"/>
  <c r="DH198" i="1"/>
  <c r="CZ198" i="1"/>
  <c r="DB157" i="1"/>
  <c r="DF157" i="1"/>
  <c r="DJ157" i="1"/>
  <c r="CY157" i="1"/>
  <c r="DC157" i="1"/>
  <c r="DG157" i="1"/>
  <c r="DK157" i="1"/>
  <c r="CZ157" i="1"/>
  <c r="DD157" i="1"/>
  <c r="DH157" i="1"/>
  <c r="DA157" i="1"/>
  <c r="DE157" i="1"/>
  <c r="DI157" i="1"/>
  <c r="DB153" i="1"/>
  <c r="DF153" i="1"/>
  <c r="DJ153" i="1"/>
  <c r="CY153" i="1"/>
  <c r="DC153" i="1"/>
  <c r="DG153" i="1"/>
  <c r="DK153" i="1"/>
  <c r="CZ153" i="1"/>
  <c r="DD153" i="1"/>
  <c r="DH153" i="1"/>
  <c r="DA153" i="1"/>
  <c r="DE153" i="1"/>
  <c r="DI153" i="1"/>
  <c r="DB149" i="1"/>
  <c r="DF149" i="1"/>
  <c r="DJ149" i="1"/>
  <c r="CZ149" i="1"/>
  <c r="DE149" i="1"/>
  <c r="DK149" i="1"/>
  <c r="DA149" i="1"/>
  <c r="DG149" i="1"/>
  <c r="DC149" i="1"/>
  <c r="DH149" i="1"/>
  <c r="CY149" i="1"/>
  <c r="DD149" i="1"/>
  <c r="DI149" i="1"/>
  <c r="DA146" i="1"/>
  <c r="DE146" i="1"/>
  <c r="DI146" i="1"/>
  <c r="DB146" i="1"/>
  <c r="DG146" i="1"/>
  <c r="DC146" i="1"/>
  <c r="DH146" i="1"/>
  <c r="CY146" i="1"/>
  <c r="DD146" i="1"/>
  <c r="DJ146" i="1"/>
  <c r="CZ146" i="1"/>
  <c r="DF146" i="1"/>
  <c r="DK146" i="1"/>
  <c r="DB145" i="1"/>
  <c r="DF145" i="1"/>
  <c r="DJ145" i="1"/>
  <c r="CY145" i="1"/>
  <c r="DD145" i="1"/>
  <c r="DI145" i="1"/>
  <c r="CZ145" i="1"/>
  <c r="DE145" i="1"/>
  <c r="DK145" i="1"/>
  <c r="DA145" i="1"/>
  <c r="DG145" i="1"/>
  <c r="DH145" i="1"/>
  <c r="DC145" i="1"/>
  <c r="CZ141" i="1"/>
  <c r="DD141" i="1"/>
  <c r="DH141" i="1"/>
  <c r="DA141" i="1"/>
  <c r="DE141" i="1"/>
  <c r="DI141" i="1"/>
  <c r="DB141" i="1"/>
  <c r="DF141" i="1"/>
  <c r="DJ141" i="1"/>
  <c r="DK141" i="1"/>
  <c r="CY141" i="1"/>
  <c r="DC141" i="1"/>
  <c r="DG141" i="1"/>
  <c r="CZ137" i="1"/>
  <c r="DD137" i="1"/>
  <c r="DH137" i="1"/>
  <c r="DA137" i="1"/>
  <c r="DE137" i="1"/>
  <c r="DI137" i="1"/>
  <c r="DB137" i="1"/>
  <c r="DF137" i="1"/>
  <c r="DJ137" i="1"/>
  <c r="CY137" i="1"/>
  <c r="DC137" i="1"/>
  <c r="DG137" i="1"/>
  <c r="DK137" i="1"/>
  <c r="CZ133" i="1"/>
  <c r="DD133" i="1"/>
  <c r="DH133" i="1"/>
  <c r="DA133" i="1"/>
  <c r="DE133" i="1"/>
  <c r="DI133" i="1"/>
  <c r="DB133" i="1"/>
  <c r="DF133" i="1"/>
  <c r="DJ133" i="1"/>
  <c r="DC133" i="1"/>
  <c r="DG133" i="1"/>
  <c r="DK133" i="1"/>
  <c r="CY133" i="1"/>
  <c r="CY118" i="1"/>
  <c r="DC118" i="1"/>
  <c r="DG118" i="1"/>
  <c r="DK118" i="1"/>
  <c r="CZ118" i="1"/>
  <c r="DD118" i="1"/>
  <c r="DH118" i="1"/>
  <c r="DA118" i="1"/>
  <c r="DE118" i="1"/>
  <c r="DI118" i="1"/>
  <c r="DF118" i="1"/>
  <c r="DJ118" i="1"/>
  <c r="DB118" i="1"/>
  <c r="CZ112" i="1"/>
  <c r="DD112" i="1"/>
  <c r="DH112" i="1"/>
  <c r="DB112" i="1"/>
  <c r="DF112" i="1"/>
  <c r="DJ112" i="1"/>
  <c r="DC112" i="1"/>
  <c r="DK112" i="1"/>
  <c r="DE112" i="1"/>
  <c r="CY112" i="1"/>
  <c r="DG112" i="1"/>
  <c r="DA112" i="1"/>
  <c r="DI112" i="1"/>
  <c r="CZ104" i="1"/>
  <c r="DD104" i="1"/>
  <c r="DH104" i="1"/>
  <c r="DA104" i="1"/>
  <c r="DE104" i="1"/>
  <c r="DI104" i="1"/>
  <c r="DB104" i="1"/>
  <c r="DF104" i="1"/>
  <c r="DJ104" i="1"/>
  <c r="DK104" i="1"/>
  <c r="CY104" i="1"/>
  <c r="DC104" i="1"/>
  <c r="DG104" i="1"/>
  <c r="DB102" i="1"/>
  <c r="DF102" i="1"/>
  <c r="DJ102" i="1"/>
  <c r="CY102" i="1"/>
  <c r="DC102" i="1"/>
  <c r="DG102" i="1"/>
  <c r="DK102" i="1"/>
  <c r="CZ102" i="1"/>
  <c r="DD102" i="1"/>
  <c r="DH102" i="1"/>
  <c r="DE102" i="1"/>
  <c r="DI102" i="1"/>
  <c r="DA102" i="1"/>
  <c r="DB98" i="1"/>
  <c r="DF98" i="1"/>
  <c r="DJ98" i="1"/>
  <c r="CY98" i="1"/>
  <c r="DC98" i="1"/>
  <c r="DG98" i="1"/>
  <c r="DK98" i="1"/>
  <c r="CZ98" i="1"/>
  <c r="DD98" i="1"/>
  <c r="DH98" i="1"/>
  <c r="DI98" i="1"/>
  <c r="DA98" i="1"/>
  <c r="DE98" i="1"/>
  <c r="CZ96" i="1"/>
  <c r="DD96" i="1"/>
  <c r="DH96" i="1"/>
  <c r="DA96" i="1"/>
  <c r="DE96" i="1"/>
  <c r="DI96" i="1"/>
  <c r="DB96" i="1"/>
  <c r="DF96" i="1"/>
  <c r="DJ96" i="1"/>
  <c r="DC96" i="1"/>
  <c r="DG96" i="1"/>
  <c r="DK96" i="1"/>
  <c r="CY96" i="1"/>
  <c r="CZ92" i="1"/>
  <c r="DD92" i="1"/>
  <c r="DH92" i="1"/>
  <c r="DA92" i="1"/>
  <c r="DE92" i="1"/>
  <c r="DI92" i="1"/>
  <c r="DB92" i="1"/>
  <c r="DF92" i="1"/>
  <c r="DJ92" i="1"/>
  <c r="DG92" i="1"/>
  <c r="DK92" i="1"/>
  <c r="CY92" i="1"/>
  <c r="DC92" i="1"/>
  <c r="CY89" i="1"/>
  <c r="DC89" i="1"/>
  <c r="DG89" i="1"/>
  <c r="DK89" i="1"/>
  <c r="CZ89" i="1"/>
  <c r="DD89" i="1"/>
  <c r="DH89" i="1"/>
  <c r="DA89" i="1"/>
  <c r="DE89" i="1"/>
  <c r="DI89" i="1"/>
  <c r="DB89" i="1"/>
  <c r="DF89" i="1"/>
  <c r="DJ89" i="1"/>
  <c r="CZ88" i="1"/>
  <c r="DD88" i="1"/>
  <c r="DH88" i="1"/>
  <c r="DA88" i="1"/>
  <c r="DE88" i="1"/>
  <c r="DI88" i="1"/>
  <c r="DB88" i="1"/>
  <c r="DF88" i="1"/>
  <c r="DJ88" i="1"/>
  <c r="DK88" i="1"/>
  <c r="CY88" i="1"/>
  <c r="DC88" i="1"/>
  <c r="DG88" i="1"/>
  <c r="CZ84" i="1"/>
  <c r="DD84" i="1"/>
  <c r="DH84" i="1"/>
  <c r="DA84" i="1"/>
  <c r="DE84" i="1"/>
  <c r="DI84" i="1"/>
  <c r="DB84" i="1"/>
  <c r="DF84" i="1"/>
  <c r="DJ84" i="1"/>
  <c r="CY84" i="1"/>
  <c r="DC84" i="1"/>
  <c r="DG84" i="1"/>
  <c r="DK84" i="1"/>
  <c r="CY81" i="1"/>
  <c r="DC81" i="1"/>
  <c r="DG81" i="1"/>
  <c r="DK81" i="1"/>
  <c r="CZ81" i="1"/>
  <c r="DD81" i="1"/>
  <c r="DH81" i="1"/>
  <c r="DA81" i="1"/>
  <c r="DE81" i="1"/>
  <c r="DI81" i="1"/>
  <c r="DF81" i="1"/>
  <c r="DJ81" i="1"/>
  <c r="DB81" i="1"/>
  <c r="CZ76" i="1"/>
  <c r="DD76" i="1"/>
  <c r="DH76" i="1"/>
  <c r="DA76" i="1"/>
  <c r="DE76" i="1"/>
  <c r="DI76" i="1"/>
  <c r="DB76" i="1"/>
  <c r="DF76" i="1"/>
  <c r="DJ76" i="1"/>
  <c r="DG76" i="1"/>
  <c r="DK76" i="1"/>
  <c r="CY76" i="1"/>
  <c r="DC76" i="1"/>
  <c r="CY65" i="1"/>
  <c r="DC65" i="1"/>
  <c r="DG65" i="1"/>
  <c r="DK65" i="1"/>
  <c r="CZ65" i="1"/>
  <c r="DD65" i="1"/>
  <c r="DH65" i="1"/>
  <c r="DA65" i="1"/>
  <c r="DE65" i="1"/>
  <c r="DI65" i="1"/>
  <c r="DJ65" i="1"/>
  <c r="DB65" i="1"/>
  <c r="DF65" i="1"/>
  <c r="CY61" i="1"/>
  <c r="DC61" i="1"/>
  <c r="DG61" i="1"/>
  <c r="DK61" i="1"/>
  <c r="CZ61" i="1"/>
  <c r="DD61" i="1"/>
  <c r="DH61" i="1"/>
  <c r="DA61" i="1"/>
  <c r="DE61" i="1"/>
  <c r="DI61" i="1"/>
  <c r="DB61" i="1"/>
  <c r="DF61" i="1"/>
  <c r="DJ61" i="1"/>
  <c r="DA59" i="1"/>
  <c r="DE59" i="1"/>
  <c r="DI59" i="1"/>
  <c r="DB59" i="1"/>
  <c r="DF59" i="1"/>
  <c r="DJ59" i="1"/>
  <c r="CY59" i="1"/>
  <c r="DC59" i="1"/>
  <c r="DG59" i="1"/>
  <c r="DK59" i="1"/>
  <c r="DH59" i="1"/>
  <c r="CZ59" i="1"/>
  <c r="DD59" i="1"/>
  <c r="CZ48" i="1"/>
  <c r="DD48" i="1"/>
  <c r="DH48" i="1"/>
  <c r="DA48" i="1"/>
  <c r="DE48" i="1"/>
  <c r="DI48" i="1"/>
  <c r="DB48" i="1"/>
  <c r="DF48" i="1"/>
  <c r="DJ48" i="1"/>
  <c r="DG48" i="1"/>
  <c r="DK48" i="1"/>
  <c r="CY48" i="1"/>
  <c r="DC48" i="1"/>
  <c r="DK501" i="1"/>
  <c r="DG501" i="1"/>
  <c r="DC501" i="1"/>
  <c r="CY501" i="1"/>
  <c r="DH500" i="1"/>
  <c r="DD500" i="1"/>
  <c r="CZ500" i="1"/>
  <c r="DI499" i="1"/>
  <c r="DE499" i="1"/>
  <c r="DA499" i="1"/>
  <c r="DK497" i="1"/>
  <c r="DG497" i="1"/>
  <c r="DC497" i="1"/>
  <c r="CY497" i="1"/>
  <c r="DH496" i="1"/>
  <c r="DD496" i="1"/>
  <c r="CZ496" i="1"/>
  <c r="DI495" i="1"/>
  <c r="DE495" i="1"/>
  <c r="DA495" i="1"/>
  <c r="DH492" i="1"/>
  <c r="DD492" i="1"/>
  <c r="CZ492" i="1"/>
  <c r="DI491" i="1"/>
  <c r="DE491" i="1"/>
  <c r="DA491" i="1"/>
  <c r="DH488" i="1"/>
  <c r="DD488" i="1"/>
  <c r="CZ488" i="1"/>
  <c r="DI487" i="1"/>
  <c r="DE487" i="1"/>
  <c r="DA487" i="1"/>
  <c r="DK485" i="1"/>
  <c r="DG485" i="1"/>
  <c r="DC485" i="1"/>
  <c r="CY485" i="1"/>
  <c r="DH484" i="1"/>
  <c r="DD484" i="1"/>
  <c r="CZ484" i="1"/>
  <c r="DI483" i="1"/>
  <c r="DE483" i="1"/>
  <c r="DA483" i="1"/>
  <c r="DH480" i="1"/>
  <c r="DD480" i="1"/>
  <c r="CZ480" i="1"/>
  <c r="DI479" i="1"/>
  <c r="DE479" i="1"/>
  <c r="DA479" i="1"/>
  <c r="DH476" i="1"/>
  <c r="DD476" i="1"/>
  <c r="CZ476" i="1"/>
  <c r="DH475" i="1"/>
  <c r="DC475" i="1"/>
  <c r="DJ472" i="1"/>
  <c r="DE472" i="1"/>
  <c r="CY472" i="1"/>
  <c r="DG471" i="1"/>
  <c r="DB471" i="1"/>
  <c r="DI468" i="1"/>
  <c r="DC468" i="1"/>
  <c r="DK467" i="1"/>
  <c r="DF467" i="1"/>
  <c r="CZ467" i="1"/>
  <c r="DG464" i="1"/>
  <c r="DB464" i="1"/>
  <c r="DJ463" i="1"/>
  <c r="DD463" i="1"/>
  <c r="CY463" i="1"/>
  <c r="DK460" i="1"/>
  <c r="DF460" i="1"/>
  <c r="DA460" i="1"/>
  <c r="DH459" i="1"/>
  <c r="DC459" i="1"/>
  <c r="DJ456" i="1"/>
  <c r="DE456" i="1"/>
  <c r="CY456" i="1"/>
  <c r="DG455" i="1"/>
  <c r="DB455" i="1"/>
  <c r="DI452" i="1"/>
  <c r="DC452" i="1"/>
  <c r="DK451" i="1"/>
  <c r="DF451" i="1"/>
  <c r="CZ451" i="1"/>
  <c r="DG448" i="1"/>
  <c r="DB448" i="1"/>
  <c r="DJ447" i="1"/>
  <c r="DD447" i="1"/>
  <c r="CY447" i="1"/>
  <c r="CZ445" i="1"/>
  <c r="DJ443" i="1"/>
  <c r="DA440" i="1"/>
  <c r="DH437" i="1"/>
  <c r="DE436" i="1"/>
  <c r="DB435" i="1"/>
  <c r="DI432" i="1"/>
  <c r="DF431" i="1"/>
  <c r="DA424" i="1"/>
  <c r="DE420" i="1"/>
  <c r="CY418" i="1"/>
  <c r="DG410" i="1"/>
  <c r="DK406" i="1"/>
  <c r="DB403" i="1"/>
  <c r="CY402" i="1"/>
  <c r="DI400" i="1"/>
  <c r="DF399" i="1"/>
  <c r="DJ395" i="1"/>
  <c r="DE388" i="1"/>
  <c r="DF383" i="1"/>
  <c r="DJ379" i="1"/>
  <c r="DE372" i="1"/>
  <c r="DF367" i="1"/>
  <c r="DJ363" i="1"/>
  <c r="DA360" i="1"/>
  <c r="DK358" i="1"/>
  <c r="DB355" i="1"/>
  <c r="CZ230" i="1"/>
  <c r="CZ10" i="1"/>
  <c r="DD10" i="1"/>
  <c r="DH10" i="1"/>
  <c r="DA10" i="1"/>
  <c r="DE10" i="1"/>
  <c r="DI10" i="1"/>
  <c r="DB10" i="1"/>
  <c r="DF10" i="1"/>
  <c r="DJ10" i="1"/>
  <c r="DK10" i="1"/>
  <c r="CY10" i="1"/>
  <c r="DC10" i="1"/>
  <c r="DG10" i="1"/>
  <c r="DA17" i="1"/>
  <c r="DE17" i="1"/>
  <c r="DI17" i="1"/>
  <c r="DB17" i="1"/>
  <c r="DF17" i="1"/>
  <c r="DJ17" i="1"/>
  <c r="DC17" i="1"/>
  <c r="DK17" i="1"/>
  <c r="DD17" i="1"/>
  <c r="CY17" i="1"/>
  <c r="DG17" i="1"/>
  <c r="CZ17" i="1"/>
  <c r="DH17" i="1"/>
  <c r="DB16" i="1"/>
  <c r="DF16" i="1"/>
  <c r="DJ16" i="1"/>
  <c r="CY16" i="1"/>
  <c r="DC16" i="1"/>
  <c r="DG16" i="1"/>
  <c r="DK16" i="1"/>
  <c r="CZ16" i="1"/>
  <c r="DH16" i="1"/>
  <c r="DA16" i="1"/>
  <c r="DI16" i="1"/>
  <c r="DD16" i="1"/>
  <c r="DE16" i="1"/>
  <c r="DB8" i="1"/>
  <c r="DF8" i="1"/>
  <c r="DJ8" i="1"/>
  <c r="CY8" i="1"/>
  <c r="DC8" i="1"/>
  <c r="DG8" i="1"/>
  <c r="DK8" i="1"/>
  <c r="CZ8" i="1"/>
  <c r="DD8" i="1"/>
  <c r="DH8" i="1"/>
  <c r="DE8" i="1"/>
  <c r="DI8" i="1"/>
  <c r="DA8" i="1"/>
  <c r="DJ501" i="1"/>
  <c r="DF501" i="1"/>
  <c r="DB501" i="1"/>
  <c r="DK500" i="1"/>
  <c r="DG500" i="1"/>
  <c r="DC500" i="1"/>
  <c r="CY500" i="1"/>
  <c r="DH499" i="1"/>
  <c r="DD499" i="1"/>
  <c r="CZ499" i="1"/>
  <c r="DJ497" i="1"/>
  <c r="DF497" i="1"/>
  <c r="DB497" i="1"/>
  <c r="DK496" i="1"/>
  <c r="DG496" i="1"/>
  <c r="DC496" i="1"/>
  <c r="CY496" i="1"/>
  <c r="DH495" i="1"/>
  <c r="DD495" i="1"/>
  <c r="CZ495" i="1"/>
  <c r="DK492" i="1"/>
  <c r="DG492" i="1"/>
  <c r="DC492" i="1"/>
  <c r="CY492" i="1"/>
  <c r="DH491" i="1"/>
  <c r="DD491" i="1"/>
  <c r="CZ491" i="1"/>
  <c r="DK488" i="1"/>
  <c r="DG488" i="1"/>
  <c r="DC488" i="1"/>
  <c r="CY488" i="1"/>
  <c r="DH487" i="1"/>
  <c r="DD487" i="1"/>
  <c r="CZ487" i="1"/>
  <c r="DJ485" i="1"/>
  <c r="DF485" i="1"/>
  <c r="DB485" i="1"/>
  <c r="DK484" i="1"/>
  <c r="DG484" i="1"/>
  <c r="DC484" i="1"/>
  <c r="CY484" i="1"/>
  <c r="DH483" i="1"/>
  <c r="DD483" i="1"/>
  <c r="CZ483" i="1"/>
  <c r="DK480" i="1"/>
  <c r="DG480" i="1"/>
  <c r="DC480" i="1"/>
  <c r="CY480" i="1"/>
  <c r="DH479" i="1"/>
  <c r="DD479" i="1"/>
  <c r="CZ479" i="1"/>
  <c r="DK476" i="1"/>
  <c r="DG476" i="1"/>
  <c r="DC476" i="1"/>
  <c r="CY476" i="1"/>
  <c r="DG475" i="1"/>
  <c r="DB475" i="1"/>
  <c r="DI472" i="1"/>
  <c r="DC472" i="1"/>
  <c r="DK471" i="1"/>
  <c r="DF471" i="1"/>
  <c r="CZ471" i="1"/>
  <c r="DG468" i="1"/>
  <c r="DB468" i="1"/>
  <c r="DJ467" i="1"/>
  <c r="DD467" i="1"/>
  <c r="CY467" i="1"/>
  <c r="DK464" i="1"/>
  <c r="DF464" i="1"/>
  <c r="DA464" i="1"/>
  <c r="DH463" i="1"/>
  <c r="DC463" i="1"/>
  <c r="DJ460" i="1"/>
  <c r="DE460" i="1"/>
  <c r="CY460" i="1"/>
  <c r="DG459" i="1"/>
  <c r="DB459" i="1"/>
  <c r="DI456" i="1"/>
  <c r="DC456" i="1"/>
  <c r="DK455" i="1"/>
  <c r="DF455" i="1"/>
  <c r="CZ455" i="1"/>
  <c r="DG452" i="1"/>
  <c r="DB452" i="1"/>
  <c r="DJ451" i="1"/>
  <c r="DD451" i="1"/>
  <c r="CY451" i="1"/>
  <c r="DK448" i="1"/>
  <c r="DF448" i="1"/>
  <c r="DA448" i="1"/>
  <c r="DH447" i="1"/>
  <c r="DC447" i="1"/>
  <c r="DJ445" i="1"/>
  <c r="DI444" i="1"/>
  <c r="DF443" i="1"/>
  <c r="DJ439" i="1"/>
  <c r="DD437" i="1"/>
  <c r="DA436" i="1"/>
  <c r="DE432" i="1"/>
  <c r="DB431" i="1"/>
  <c r="DI428" i="1"/>
  <c r="DA420" i="1"/>
  <c r="DK418" i="1"/>
  <c r="DI412" i="1"/>
  <c r="DC410" i="1"/>
  <c r="DJ407" i="1"/>
  <c r="DG406" i="1"/>
  <c r="DK402" i="1"/>
  <c r="DE400" i="1"/>
  <c r="DB399" i="1"/>
  <c r="DI396" i="1"/>
  <c r="DF395" i="1"/>
  <c r="DJ391" i="1"/>
  <c r="DA388" i="1"/>
  <c r="DB383" i="1"/>
  <c r="DI380" i="1"/>
  <c r="DF379" i="1"/>
  <c r="DJ375" i="1"/>
  <c r="DA372" i="1"/>
  <c r="DB367" i="1"/>
  <c r="DF363" i="1"/>
  <c r="DG358" i="1"/>
  <c r="DD210" i="1"/>
  <c r="CZ18" i="1"/>
  <c r="DD18" i="1"/>
  <c r="DH18" i="1"/>
  <c r="DA18" i="1"/>
  <c r="DE18" i="1"/>
  <c r="DI18" i="1"/>
  <c r="DF18" i="1"/>
  <c r="CY18" i="1"/>
  <c r="DG18" i="1"/>
  <c r="DB18" i="1"/>
  <c r="DJ18" i="1"/>
  <c r="DC18" i="1"/>
  <c r="DK18" i="1"/>
  <c r="DA13" i="1"/>
  <c r="DE13" i="1"/>
  <c r="DI13" i="1"/>
  <c r="DB13" i="1"/>
  <c r="DF13" i="1"/>
  <c r="DJ13" i="1"/>
  <c r="CY13" i="1"/>
  <c r="DC13" i="1"/>
  <c r="DG13" i="1"/>
  <c r="DD13" i="1"/>
  <c r="DH13" i="1"/>
  <c r="DK13" i="1"/>
  <c r="CZ13" i="1"/>
  <c r="DB20" i="1"/>
  <c r="DF20" i="1"/>
  <c r="DJ20" i="1"/>
  <c r="CY20" i="1"/>
  <c r="DC20" i="1"/>
  <c r="DG20" i="1"/>
  <c r="DK20" i="1"/>
  <c r="DD20" i="1"/>
  <c r="DE20" i="1"/>
  <c r="CZ20" i="1"/>
  <c r="DH20" i="1"/>
  <c r="DI20" i="1"/>
  <c r="DA20" i="1"/>
  <c r="DB12" i="1"/>
  <c r="DF12" i="1"/>
  <c r="DJ12" i="1"/>
  <c r="CY12" i="1"/>
  <c r="DC12" i="1"/>
  <c r="DG12" i="1"/>
  <c r="DK12" i="1"/>
  <c r="CZ12" i="1"/>
  <c r="DD12" i="1"/>
  <c r="DH12" i="1"/>
  <c r="DA12" i="1"/>
  <c r="DE12" i="1"/>
  <c r="DI12" i="1"/>
  <c r="CY19" i="1"/>
  <c r="DC19" i="1"/>
  <c r="DG19" i="1"/>
  <c r="DK19" i="1"/>
  <c r="CZ19" i="1"/>
  <c r="DD19" i="1"/>
  <c r="DH19" i="1"/>
  <c r="DA19" i="1"/>
  <c r="DI19" i="1"/>
  <c r="DB19" i="1"/>
  <c r="DJ19" i="1"/>
  <c r="DE19" i="1"/>
  <c r="DF19" i="1"/>
  <c r="CY15" i="1"/>
  <c r="DC15" i="1"/>
  <c r="DG15" i="1"/>
  <c r="DK15" i="1"/>
  <c r="CZ15" i="1"/>
  <c r="DD15" i="1"/>
  <c r="DH15" i="1"/>
  <c r="DE15" i="1"/>
  <c r="DF15" i="1"/>
  <c r="DA15" i="1"/>
  <c r="DI15" i="1"/>
  <c r="DJ15" i="1"/>
  <c r="DB15" i="1"/>
  <c r="CY11" i="1"/>
  <c r="DC11" i="1"/>
  <c r="DG11" i="1"/>
  <c r="DK11" i="1"/>
  <c r="CZ11" i="1"/>
  <c r="DD11" i="1"/>
  <c r="DH11" i="1"/>
  <c r="DA11" i="1"/>
  <c r="DE11" i="1"/>
  <c r="DI11" i="1"/>
  <c r="DB11" i="1"/>
  <c r="DF11" i="1"/>
  <c r="DJ11" i="1"/>
  <c r="CY7" i="1"/>
  <c r="DC7" i="1"/>
  <c r="DG7" i="1"/>
  <c r="DK7" i="1"/>
  <c r="CZ7" i="1"/>
  <c r="DD7" i="1"/>
  <c r="DH7" i="1"/>
  <c r="DA7" i="1"/>
  <c r="DE7" i="1"/>
  <c r="DI7" i="1"/>
  <c r="DB7" i="1"/>
  <c r="DF7" i="1"/>
  <c r="DJ7" i="1"/>
  <c r="DI501" i="1"/>
  <c r="DE501" i="1"/>
  <c r="DA501" i="1"/>
  <c r="DJ500" i="1"/>
  <c r="DF500" i="1"/>
  <c r="DB500" i="1"/>
  <c r="DK499" i="1"/>
  <c r="DG499" i="1"/>
  <c r="DC499" i="1"/>
  <c r="CY499" i="1"/>
  <c r="DI497" i="1"/>
  <c r="DE497" i="1"/>
  <c r="DA497" i="1"/>
  <c r="DJ496" i="1"/>
  <c r="DF496" i="1"/>
  <c r="DB496" i="1"/>
  <c r="DK495" i="1"/>
  <c r="DG495" i="1"/>
  <c r="DC495" i="1"/>
  <c r="CY495" i="1"/>
  <c r="DJ492" i="1"/>
  <c r="DF492" i="1"/>
  <c r="DB492" i="1"/>
  <c r="DK491" i="1"/>
  <c r="DG491" i="1"/>
  <c r="DC491" i="1"/>
  <c r="CY491" i="1"/>
  <c r="DJ488" i="1"/>
  <c r="DF488" i="1"/>
  <c r="DB488" i="1"/>
  <c r="DK487" i="1"/>
  <c r="DG487" i="1"/>
  <c r="DC487" i="1"/>
  <c r="CY487" i="1"/>
  <c r="DI485" i="1"/>
  <c r="DE485" i="1"/>
  <c r="DA485" i="1"/>
  <c r="DJ484" i="1"/>
  <c r="DF484" i="1"/>
  <c r="DB484" i="1"/>
  <c r="DK483" i="1"/>
  <c r="DG483" i="1"/>
  <c r="DC483" i="1"/>
  <c r="CY483" i="1"/>
  <c r="DJ480" i="1"/>
  <c r="DF480" i="1"/>
  <c r="DB480" i="1"/>
  <c r="DK479" i="1"/>
  <c r="DG479" i="1"/>
  <c r="DC479" i="1"/>
  <c r="CY479" i="1"/>
  <c r="DJ476" i="1"/>
  <c r="DF476" i="1"/>
  <c r="DB476" i="1"/>
  <c r="DK475" i="1"/>
  <c r="DF475" i="1"/>
  <c r="CZ475" i="1"/>
  <c r="DG472" i="1"/>
  <c r="DB472" i="1"/>
  <c r="DJ471" i="1"/>
  <c r="DD471" i="1"/>
  <c r="CY471" i="1"/>
  <c r="DK468" i="1"/>
  <c r="DF468" i="1"/>
  <c r="DA468" i="1"/>
  <c r="DH467" i="1"/>
  <c r="DC467" i="1"/>
  <c r="DJ464" i="1"/>
  <c r="DE464" i="1"/>
  <c r="CY464" i="1"/>
  <c r="DG463" i="1"/>
  <c r="DB463" i="1"/>
  <c r="DI460" i="1"/>
  <c r="DC460" i="1"/>
  <c r="DK459" i="1"/>
  <c r="DF459" i="1"/>
  <c r="CZ459" i="1"/>
  <c r="DG456" i="1"/>
  <c r="DB456" i="1"/>
  <c r="DJ455" i="1"/>
  <c r="DD455" i="1"/>
  <c r="CY455" i="1"/>
  <c r="DK452" i="1"/>
  <c r="DF452" i="1"/>
  <c r="DA452" i="1"/>
  <c r="DH451" i="1"/>
  <c r="DC451" i="1"/>
  <c r="DJ448" i="1"/>
  <c r="DE448" i="1"/>
  <c r="CY448" i="1"/>
  <c r="DG447" i="1"/>
  <c r="DB447" i="1"/>
  <c r="DH445" i="1"/>
  <c r="DE444" i="1"/>
  <c r="DB443" i="1"/>
  <c r="DI440" i="1"/>
  <c r="DF439" i="1"/>
  <c r="CZ437" i="1"/>
  <c r="DJ435" i="1"/>
  <c r="DA432" i="1"/>
  <c r="DE428" i="1"/>
  <c r="DI424" i="1"/>
  <c r="DG418" i="1"/>
  <c r="DE412" i="1"/>
  <c r="CY410" i="1"/>
  <c r="DF407" i="1"/>
  <c r="DC406" i="1"/>
  <c r="DJ403" i="1"/>
  <c r="DG402" i="1"/>
  <c r="DA400" i="1"/>
  <c r="DE396" i="1"/>
  <c r="DB395" i="1"/>
  <c r="DF391" i="1"/>
  <c r="DE380" i="1"/>
  <c r="DB379" i="1"/>
  <c r="DF375" i="1"/>
  <c r="DB363" i="1"/>
  <c r="DI360" i="1"/>
  <c r="DC358" i="1"/>
  <c r="DJ355" i="1"/>
  <c r="DH351" i="1"/>
  <c r="DG347" i="1"/>
  <c r="DA312" i="1"/>
  <c r="DD6" i="1"/>
  <c r="DE6" i="1"/>
  <c r="BO16" i="2" s="1"/>
  <c r="DF6" i="1"/>
  <c r="DG6" i="1"/>
  <c r="DH6" i="1"/>
  <c r="DI6" i="1"/>
  <c r="BO21" i="2" s="1"/>
  <c r="DJ6" i="1"/>
  <c r="DK6" i="1"/>
  <c r="DB6" i="1"/>
  <c r="DA6" i="1"/>
  <c r="CZ6" i="1"/>
  <c r="CY6" i="1"/>
  <c r="DC6" i="1"/>
  <c r="P6" i="1"/>
  <c r="Q6" i="1" s="1"/>
  <c r="P20" i="1"/>
  <c r="CE20" i="1" s="1"/>
  <c r="CC6" i="1"/>
  <c r="H15" i="2" s="1"/>
  <c r="P16" i="1"/>
  <c r="CE16" i="1" s="1"/>
  <c r="P12" i="1"/>
  <c r="CE12" i="1" s="1"/>
  <c r="P8" i="1"/>
  <c r="CE8" i="1" s="1"/>
  <c r="P11" i="1"/>
  <c r="CE11" i="1" s="1"/>
  <c r="R501" i="1"/>
  <c r="DX501" i="1" s="1"/>
  <c r="R485" i="1"/>
  <c r="DX485" i="1" s="1"/>
  <c r="R437" i="1"/>
  <c r="DX437" i="1" s="1"/>
  <c r="R421" i="1"/>
  <c r="DX421" i="1" s="1"/>
  <c r="R389" i="1"/>
  <c r="DX389" i="1" s="1"/>
  <c r="R373" i="1"/>
  <c r="DX373" i="1" s="1"/>
  <c r="P19" i="1"/>
  <c r="CE19" i="1" s="1"/>
  <c r="P7" i="1"/>
  <c r="CE7" i="1" s="1"/>
  <c r="R497" i="1"/>
  <c r="DX497" i="1" s="1"/>
  <c r="R417" i="1"/>
  <c r="DX417" i="1" s="1"/>
  <c r="R353" i="1"/>
  <c r="DX353" i="1" s="1"/>
  <c r="P15" i="1"/>
  <c r="CE15" i="1" s="1"/>
  <c r="R493" i="1"/>
  <c r="DX493" i="1" s="1"/>
  <c r="R445" i="1"/>
  <c r="DX445" i="1" s="1"/>
  <c r="R429" i="1"/>
  <c r="DX429" i="1" s="1"/>
  <c r="R413" i="1"/>
  <c r="DX413" i="1" s="1"/>
  <c r="R397" i="1"/>
  <c r="DX397" i="1" s="1"/>
  <c r="R381" i="1"/>
  <c r="DX381" i="1" s="1"/>
  <c r="R489" i="1"/>
  <c r="DX489" i="1" s="1"/>
  <c r="R473" i="1"/>
  <c r="DX473" i="1" s="1"/>
  <c r="R441" i="1"/>
  <c r="DX441" i="1" s="1"/>
  <c r="R425" i="1"/>
  <c r="DX425" i="1" s="1"/>
  <c r="N18" i="1"/>
  <c r="O18" i="1" s="1"/>
  <c r="CM18" i="1" s="1"/>
  <c r="CN18" i="1" s="1"/>
  <c r="R18" i="1"/>
  <c r="DX18" i="1" s="1"/>
  <c r="N17" i="1"/>
  <c r="O17" i="1" s="1"/>
  <c r="CM17" i="1" s="1"/>
  <c r="CN17" i="1" s="1"/>
  <c r="R17" i="1"/>
  <c r="DX17" i="1" s="1"/>
  <c r="N9" i="1"/>
  <c r="O9" i="1" s="1"/>
  <c r="CM9" i="1" s="1"/>
  <c r="CN9" i="1" s="1"/>
  <c r="R9" i="1"/>
  <c r="DX9" i="1" s="1"/>
  <c r="S344" i="1"/>
  <c r="R344" i="1"/>
  <c r="DX344" i="1" s="1"/>
  <c r="S341" i="1"/>
  <c r="R341" i="1"/>
  <c r="DX341" i="1" s="1"/>
  <c r="S339" i="1"/>
  <c r="R339" i="1"/>
  <c r="DX339" i="1" s="1"/>
  <c r="S337" i="1"/>
  <c r="R337" i="1"/>
  <c r="DX337" i="1" s="1"/>
  <c r="S336" i="1"/>
  <c r="R336" i="1"/>
  <c r="DX336" i="1" s="1"/>
  <c r="N334" i="1"/>
  <c r="O334" i="1" s="1"/>
  <c r="CM334" i="1" s="1"/>
  <c r="CN334" i="1" s="1"/>
  <c r="R334" i="1"/>
  <c r="DX334" i="1" s="1"/>
  <c r="S332" i="1"/>
  <c r="R332" i="1"/>
  <c r="DX332" i="1" s="1"/>
  <c r="N330" i="1"/>
  <c r="O330" i="1" s="1"/>
  <c r="CM330" i="1" s="1"/>
  <c r="CN330" i="1" s="1"/>
  <c r="R330" i="1"/>
  <c r="DX330" i="1" s="1"/>
  <c r="S328" i="1"/>
  <c r="R328" i="1"/>
  <c r="DX328" i="1" s="1"/>
  <c r="S324" i="1"/>
  <c r="R324" i="1"/>
  <c r="DX324" i="1" s="1"/>
  <c r="N322" i="1"/>
  <c r="O322" i="1" s="1"/>
  <c r="CM322" i="1" s="1"/>
  <c r="CN322" i="1" s="1"/>
  <c r="R322" i="1"/>
  <c r="DX322" i="1" s="1"/>
  <c r="N319" i="1"/>
  <c r="O319" i="1" s="1"/>
  <c r="CM319" i="1" s="1"/>
  <c r="CN319" i="1" s="1"/>
  <c r="R319" i="1"/>
  <c r="DX319" i="1" s="1"/>
  <c r="S317" i="1"/>
  <c r="R317" i="1"/>
  <c r="DX317" i="1" s="1"/>
  <c r="N315" i="1"/>
  <c r="O315" i="1" s="1"/>
  <c r="CM315" i="1" s="1"/>
  <c r="CN315" i="1" s="1"/>
  <c r="R315" i="1"/>
  <c r="DX315" i="1" s="1"/>
  <c r="S312" i="1"/>
  <c r="R312" i="1"/>
  <c r="DX312" i="1" s="1"/>
  <c r="N307" i="1"/>
  <c r="O307" i="1" s="1"/>
  <c r="CM307" i="1" s="1"/>
  <c r="CN307" i="1" s="1"/>
  <c r="R307" i="1"/>
  <c r="DX307" i="1" s="1"/>
  <c r="N306" i="1"/>
  <c r="O306" i="1" s="1"/>
  <c r="CM306" i="1" s="1"/>
  <c r="CN306" i="1" s="1"/>
  <c r="R306" i="1"/>
  <c r="DX306" i="1" s="1"/>
  <c r="S300" i="1"/>
  <c r="R300" i="1"/>
  <c r="DX300" i="1" s="1"/>
  <c r="N297" i="1"/>
  <c r="O297" i="1" s="1"/>
  <c r="CM297" i="1" s="1"/>
  <c r="CN297" i="1" s="1"/>
  <c r="R297" i="1"/>
  <c r="DX297" i="1" s="1"/>
  <c r="S296" i="1"/>
  <c r="R296" i="1"/>
  <c r="DX296" i="1" s="1"/>
  <c r="N294" i="1"/>
  <c r="O294" i="1" s="1"/>
  <c r="CM294" i="1" s="1"/>
  <c r="CN294" i="1" s="1"/>
  <c r="R294" i="1"/>
  <c r="DX294" i="1" s="1"/>
  <c r="N289" i="1"/>
  <c r="O289" i="1" s="1"/>
  <c r="CM289" i="1" s="1"/>
  <c r="CN289" i="1" s="1"/>
  <c r="R289" i="1"/>
  <c r="DX289" i="1" s="1"/>
  <c r="S284" i="1"/>
  <c r="R284" i="1"/>
  <c r="DX284" i="1" s="1"/>
  <c r="N279" i="1"/>
  <c r="O279" i="1" s="1"/>
  <c r="CM279" i="1" s="1"/>
  <c r="CN279" i="1" s="1"/>
  <c r="R279" i="1"/>
  <c r="DX279" i="1" s="1"/>
  <c r="S272" i="1"/>
  <c r="R272" i="1"/>
  <c r="DX272" i="1" s="1"/>
  <c r="S260" i="1"/>
  <c r="R260" i="1"/>
  <c r="DX260" i="1" s="1"/>
  <c r="N252" i="1"/>
  <c r="O252" i="1" s="1"/>
  <c r="CM252" i="1" s="1"/>
  <c r="CN252" i="1" s="1"/>
  <c r="R252" i="1"/>
  <c r="DX252" i="1" s="1"/>
  <c r="S249" i="1"/>
  <c r="R249" i="1"/>
  <c r="DX249" i="1" s="1"/>
  <c r="S247" i="1"/>
  <c r="R247" i="1"/>
  <c r="DX247" i="1" s="1"/>
  <c r="S198" i="1"/>
  <c r="R198" i="1"/>
  <c r="DX198" i="1" s="1"/>
  <c r="N192" i="1"/>
  <c r="O192" i="1" s="1"/>
  <c r="CM192" i="1" s="1"/>
  <c r="CN192" i="1" s="1"/>
  <c r="R192" i="1"/>
  <c r="DX192" i="1" s="1"/>
  <c r="S189" i="1"/>
  <c r="R189" i="1"/>
  <c r="DX189" i="1" s="1"/>
  <c r="N186" i="1"/>
  <c r="O186" i="1" s="1"/>
  <c r="CM186" i="1" s="1"/>
  <c r="CN186" i="1" s="1"/>
  <c r="R186" i="1"/>
  <c r="DX186" i="1" s="1"/>
  <c r="S183" i="1"/>
  <c r="R183" i="1"/>
  <c r="DX183" i="1" s="1"/>
  <c r="S179" i="1"/>
  <c r="R179" i="1"/>
  <c r="DX179" i="1" s="1"/>
  <c r="S178" i="1"/>
  <c r="R178" i="1"/>
  <c r="DX178" i="1" s="1"/>
  <c r="S177" i="1"/>
  <c r="R177" i="1"/>
  <c r="DX177" i="1" s="1"/>
  <c r="S175" i="1"/>
  <c r="R175" i="1"/>
  <c r="DX175" i="1" s="1"/>
  <c r="S173" i="1"/>
  <c r="R173" i="1"/>
  <c r="DX173" i="1" s="1"/>
  <c r="S169" i="1"/>
  <c r="R169" i="1"/>
  <c r="DX169" i="1" s="1"/>
  <c r="N167" i="1"/>
  <c r="O167" i="1" s="1"/>
  <c r="CM167" i="1" s="1"/>
  <c r="CN167" i="1" s="1"/>
  <c r="R167" i="1"/>
  <c r="DX167" i="1" s="1"/>
  <c r="S165" i="1"/>
  <c r="R165" i="1"/>
  <c r="DX165" i="1" s="1"/>
  <c r="N163" i="1"/>
  <c r="O163" i="1" s="1"/>
  <c r="CM163" i="1" s="1"/>
  <c r="CN163" i="1" s="1"/>
  <c r="R163" i="1"/>
  <c r="DX163" i="1" s="1"/>
  <c r="S161" i="1"/>
  <c r="R161" i="1"/>
  <c r="DX161" i="1" s="1"/>
  <c r="S158" i="1"/>
  <c r="R158" i="1"/>
  <c r="DX158" i="1" s="1"/>
  <c r="N155" i="1"/>
  <c r="O155" i="1" s="1"/>
  <c r="CM155" i="1" s="1"/>
  <c r="CN155" i="1" s="1"/>
  <c r="R155" i="1"/>
  <c r="DX155" i="1" s="1"/>
  <c r="S152" i="1"/>
  <c r="R152" i="1"/>
  <c r="DX152" i="1" s="1"/>
  <c r="S148" i="1"/>
  <c r="R148" i="1"/>
  <c r="DX148" i="1" s="1"/>
  <c r="N147" i="1"/>
  <c r="O147" i="1" s="1"/>
  <c r="CM147" i="1" s="1"/>
  <c r="CN147" i="1" s="1"/>
  <c r="R147" i="1"/>
  <c r="DX147" i="1" s="1"/>
  <c r="S144" i="1"/>
  <c r="R144" i="1"/>
  <c r="DX144" i="1" s="1"/>
  <c r="S140" i="1"/>
  <c r="R140" i="1"/>
  <c r="DX140" i="1" s="1"/>
  <c r="S136" i="1"/>
  <c r="R136" i="1"/>
  <c r="DX136" i="1" s="1"/>
  <c r="S134" i="1"/>
  <c r="R134" i="1"/>
  <c r="DX134" i="1" s="1"/>
  <c r="N131" i="1"/>
  <c r="O131" i="1" s="1"/>
  <c r="CM131" i="1" s="1"/>
  <c r="CN131" i="1" s="1"/>
  <c r="R131" i="1"/>
  <c r="DX131" i="1" s="1"/>
  <c r="S130" i="1"/>
  <c r="R130" i="1"/>
  <c r="DX130" i="1" s="1"/>
  <c r="N128" i="1"/>
  <c r="O128" i="1" s="1"/>
  <c r="CM128" i="1" s="1"/>
  <c r="CN128" i="1" s="1"/>
  <c r="R128" i="1"/>
  <c r="DX128" i="1" s="1"/>
  <c r="S126" i="1"/>
  <c r="R126" i="1"/>
  <c r="DX126" i="1" s="1"/>
  <c r="N125" i="1"/>
  <c r="O125" i="1" s="1"/>
  <c r="CM125" i="1" s="1"/>
  <c r="CN125" i="1" s="1"/>
  <c r="R125" i="1"/>
  <c r="DX125" i="1" s="1"/>
  <c r="S122" i="1"/>
  <c r="R122" i="1"/>
  <c r="DX122" i="1" s="1"/>
  <c r="N121" i="1"/>
  <c r="O121" i="1" s="1"/>
  <c r="CM121" i="1" s="1"/>
  <c r="CN121" i="1" s="1"/>
  <c r="R121" i="1"/>
  <c r="DX121" i="1" s="1"/>
  <c r="S119" i="1"/>
  <c r="R119" i="1"/>
  <c r="DX119" i="1" s="1"/>
  <c r="S118" i="1"/>
  <c r="R118" i="1"/>
  <c r="DX118" i="1" s="1"/>
  <c r="S114" i="1"/>
  <c r="R114" i="1"/>
  <c r="DX114" i="1" s="1"/>
  <c r="S112" i="1"/>
  <c r="R112" i="1"/>
  <c r="DX112" i="1" s="1"/>
  <c r="S108" i="1"/>
  <c r="R108" i="1"/>
  <c r="DX108" i="1" s="1"/>
  <c r="S104" i="1"/>
  <c r="R104" i="1"/>
  <c r="DX104" i="1" s="1"/>
  <c r="N101" i="1"/>
  <c r="O101" i="1" s="1"/>
  <c r="CM101" i="1" s="1"/>
  <c r="CN101" i="1" s="1"/>
  <c r="R101" i="1"/>
  <c r="DX101" i="1" s="1"/>
  <c r="S100" i="1"/>
  <c r="R100" i="1"/>
  <c r="DX100" i="1" s="1"/>
  <c r="S99" i="1"/>
  <c r="R99" i="1"/>
  <c r="DX99" i="1" s="1"/>
  <c r="N97" i="1"/>
  <c r="O97" i="1" s="1"/>
  <c r="CM97" i="1" s="1"/>
  <c r="CN97" i="1" s="1"/>
  <c r="R97" i="1"/>
  <c r="DX97" i="1" s="1"/>
  <c r="N94" i="1"/>
  <c r="O94" i="1" s="1"/>
  <c r="CM94" i="1" s="1"/>
  <c r="CN94" i="1" s="1"/>
  <c r="R94" i="1"/>
  <c r="DX94" i="1" s="1"/>
  <c r="S92" i="1"/>
  <c r="R92" i="1"/>
  <c r="DX92" i="1" s="1"/>
  <c r="S91" i="1"/>
  <c r="R91" i="1"/>
  <c r="DX91" i="1" s="1"/>
  <c r="N85" i="1"/>
  <c r="O85" i="1" s="1"/>
  <c r="CM85" i="1" s="1"/>
  <c r="CN85" i="1" s="1"/>
  <c r="R85" i="1"/>
  <c r="DX85" i="1" s="1"/>
  <c r="S84" i="1"/>
  <c r="R84" i="1"/>
  <c r="DX84" i="1" s="1"/>
  <c r="S79" i="1"/>
  <c r="R79" i="1"/>
  <c r="DX79" i="1" s="1"/>
  <c r="N77" i="1"/>
  <c r="O77" i="1" s="1"/>
  <c r="CM77" i="1" s="1"/>
  <c r="CN77" i="1" s="1"/>
  <c r="R77" i="1"/>
  <c r="DX77" i="1" s="1"/>
  <c r="S76" i="1"/>
  <c r="R76" i="1"/>
  <c r="DX76" i="1" s="1"/>
  <c r="S73" i="1"/>
  <c r="R73" i="1"/>
  <c r="DX73" i="1" s="1"/>
  <c r="S69" i="1"/>
  <c r="R69" i="1"/>
  <c r="DX69" i="1" s="1"/>
  <c r="S67" i="1"/>
  <c r="R67" i="1"/>
  <c r="DX67" i="1" s="1"/>
  <c r="S66" i="1"/>
  <c r="R66" i="1"/>
  <c r="DX66" i="1" s="1"/>
  <c r="N64" i="1"/>
  <c r="O64" i="1" s="1"/>
  <c r="CM64" i="1" s="1"/>
  <c r="CN64" i="1" s="1"/>
  <c r="R64" i="1"/>
  <c r="DX64" i="1" s="1"/>
  <c r="S63" i="1"/>
  <c r="R63" i="1"/>
  <c r="DX63" i="1" s="1"/>
  <c r="S61" i="1"/>
  <c r="R61" i="1"/>
  <c r="DX61" i="1" s="1"/>
  <c r="N60" i="1"/>
  <c r="O60" i="1" s="1"/>
  <c r="CM60" i="1" s="1"/>
  <c r="CN60" i="1" s="1"/>
  <c r="R60" i="1"/>
  <c r="DX60" i="1" s="1"/>
  <c r="S58" i="1"/>
  <c r="R58" i="1"/>
  <c r="DX58" i="1" s="1"/>
  <c r="N53" i="1"/>
  <c r="O53" i="1" s="1"/>
  <c r="CM53" i="1" s="1"/>
  <c r="CN53" i="1" s="1"/>
  <c r="R53" i="1"/>
  <c r="DX53" i="1" s="1"/>
  <c r="S50" i="1"/>
  <c r="R50" i="1"/>
  <c r="DX50" i="1" s="1"/>
  <c r="N49" i="1"/>
  <c r="O49" i="1" s="1"/>
  <c r="CM49" i="1" s="1"/>
  <c r="CN49" i="1" s="1"/>
  <c r="R49" i="1"/>
  <c r="DX49" i="1" s="1"/>
  <c r="S48" i="1"/>
  <c r="R48" i="1"/>
  <c r="DX48" i="1" s="1"/>
  <c r="S46" i="1"/>
  <c r="R46" i="1"/>
  <c r="DX46" i="1" s="1"/>
  <c r="S44" i="1"/>
  <c r="R44" i="1"/>
  <c r="DX44" i="1" s="1"/>
  <c r="S42" i="1"/>
  <c r="R42" i="1"/>
  <c r="DX42" i="1" s="1"/>
  <c r="S41" i="1"/>
  <c r="R41" i="1"/>
  <c r="DX41" i="1" s="1"/>
  <c r="S40" i="1"/>
  <c r="R40" i="1"/>
  <c r="DX40" i="1" s="1"/>
  <c r="S38" i="1"/>
  <c r="R38" i="1"/>
  <c r="DX38" i="1" s="1"/>
  <c r="S36" i="1"/>
  <c r="R36" i="1"/>
  <c r="DX36" i="1" s="1"/>
  <c r="S34" i="1"/>
  <c r="R34" i="1"/>
  <c r="DX34" i="1" s="1"/>
  <c r="S32" i="1"/>
  <c r="R32" i="1"/>
  <c r="DX32" i="1" s="1"/>
  <c r="N29" i="1"/>
  <c r="O29" i="1" s="1"/>
  <c r="CM29" i="1" s="1"/>
  <c r="CN29" i="1" s="1"/>
  <c r="R29" i="1"/>
  <c r="DX29" i="1" s="1"/>
  <c r="S28" i="1"/>
  <c r="R28" i="1"/>
  <c r="DX28" i="1" s="1"/>
  <c r="N25" i="1"/>
  <c r="O25" i="1" s="1"/>
  <c r="CM25" i="1" s="1"/>
  <c r="CN25" i="1" s="1"/>
  <c r="R25" i="1"/>
  <c r="DX25" i="1" s="1"/>
  <c r="S24" i="1"/>
  <c r="R24" i="1"/>
  <c r="DX24" i="1" s="1"/>
  <c r="R500" i="1"/>
  <c r="DX500" i="1" s="1"/>
  <c r="R496" i="1"/>
  <c r="DX496" i="1" s="1"/>
  <c r="R492" i="1"/>
  <c r="DX492" i="1" s="1"/>
  <c r="R488" i="1"/>
  <c r="DX488" i="1" s="1"/>
  <c r="R424" i="1"/>
  <c r="DX424" i="1" s="1"/>
  <c r="R420" i="1"/>
  <c r="DX420" i="1" s="1"/>
  <c r="R416" i="1"/>
  <c r="DX416" i="1" s="1"/>
  <c r="R412" i="1"/>
  <c r="DX412" i="1" s="1"/>
  <c r="R408" i="1"/>
  <c r="DX408" i="1" s="1"/>
  <c r="R400" i="1"/>
  <c r="DX400" i="1" s="1"/>
  <c r="R392" i="1"/>
  <c r="DX392" i="1" s="1"/>
  <c r="R384" i="1"/>
  <c r="DX384" i="1" s="1"/>
  <c r="R368" i="1"/>
  <c r="DX368" i="1" s="1"/>
  <c r="R352" i="1"/>
  <c r="DX352" i="1" s="1"/>
  <c r="R348" i="1"/>
  <c r="DX348" i="1" s="1"/>
  <c r="N14" i="1"/>
  <c r="O14" i="1" s="1"/>
  <c r="CM14" i="1" s="1"/>
  <c r="CN14" i="1" s="1"/>
  <c r="R14" i="1"/>
  <c r="DX14" i="1" s="1"/>
  <c r="S345" i="1"/>
  <c r="R345" i="1"/>
  <c r="DX345" i="1" s="1"/>
  <c r="S335" i="1"/>
  <c r="R335" i="1"/>
  <c r="DX335" i="1" s="1"/>
  <c r="S329" i="1"/>
  <c r="R329" i="1"/>
  <c r="DX329" i="1" s="1"/>
  <c r="N327" i="1"/>
  <c r="O327" i="1" s="1"/>
  <c r="CM327" i="1" s="1"/>
  <c r="CN327" i="1" s="1"/>
  <c r="R327" i="1"/>
  <c r="DX327" i="1" s="1"/>
  <c r="S320" i="1"/>
  <c r="R320" i="1"/>
  <c r="DX320" i="1" s="1"/>
  <c r="N318" i="1"/>
  <c r="O318" i="1" s="1"/>
  <c r="CM318" i="1" s="1"/>
  <c r="CN318" i="1" s="1"/>
  <c r="R318" i="1"/>
  <c r="DX318" i="1" s="1"/>
  <c r="S316" i="1"/>
  <c r="R316" i="1"/>
  <c r="DX316" i="1" s="1"/>
  <c r="S308" i="1"/>
  <c r="R308" i="1"/>
  <c r="DX308" i="1" s="1"/>
  <c r="S304" i="1"/>
  <c r="R304" i="1"/>
  <c r="DX304" i="1" s="1"/>
  <c r="N303" i="1"/>
  <c r="O303" i="1" s="1"/>
  <c r="CM303" i="1" s="1"/>
  <c r="CN303" i="1" s="1"/>
  <c r="R303" i="1"/>
  <c r="DX303" i="1" s="1"/>
  <c r="N301" i="1"/>
  <c r="O301" i="1" s="1"/>
  <c r="CM301" i="1" s="1"/>
  <c r="CN301" i="1" s="1"/>
  <c r="R301" i="1"/>
  <c r="DX301" i="1" s="1"/>
  <c r="S288" i="1"/>
  <c r="R288" i="1"/>
  <c r="DX288" i="1" s="1"/>
  <c r="N285" i="1"/>
  <c r="O285" i="1" s="1"/>
  <c r="CM285" i="1" s="1"/>
  <c r="CN285" i="1" s="1"/>
  <c r="R285" i="1"/>
  <c r="DX285" i="1" s="1"/>
  <c r="S280" i="1"/>
  <c r="R280" i="1"/>
  <c r="DX280" i="1" s="1"/>
  <c r="S275" i="1"/>
  <c r="R275" i="1"/>
  <c r="DX275" i="1" s="1"/>
  <c r="S271" i="1"/>
  <c r="R271" i="1"/>
  <c r="DX271" i="1" s="1"/>
  <c r="S264" i="1"/>
  <c r="R264" i="1"/>
  <c r="DX264" i="1" s="1"/>
  <c r="N261" i="1"/>
  <c r="O261" i="1" s="1"/>
  <c r="CM261" i="1" s="1"/>
  <c r="CN261" i="1" s="1"/>
  <c r="R261" i="1"/>
  <c r="DX261" i="1" s="1"/>
  <c r="N253" i="1"/>
  <c r="O253" i="1" s="1"/>
  <c r="CM253" i="1" s="1"/>
  <c r="CN253" i="1" s="1"/>
  <c r="R253" i="1"/>
  <c r="DX253" i="1" s="1"/>
  <c r="S251" i="1"/>
  <c r="R251" i="1"/>
  <c r="DX251" i="1" s="1"/>
  <c r="S248" i="1"/>
  <c r="R248" i="1"/>
  <c r="DX248" i="1" s="1"/>
  <c r="S242" i="1"/>
  <c r="R242" i="1"/>
  <c r="DX242" i="1" s="1"/>
  <c r="S238" i="1"/>
  <c r="R238" i="1"/>
  <c r="DX238" i="1" s="1"/>
  <c r="N236" i="1"/>
  <c r="O236" i="1" s="1"/>
  <c r="CM236" i="1" s="1"/>
  <c r="CN236" i="1" s="1"/>
  <c r="R236" i="1"/>
  <c r="DX236" i="1" s="1"/>
  <c r="N235" i="1"/>
  <c r="O235" i="1" s="1"/>
  <c r="CM235" i="1" s="1"/>
  <c r="CN235" i="1" s="1"/>
  <c r="R235" i="1"/>
  <c r="DX235" i="1" s="1"/>
  <c r="S234" i="1"/>
  <c r="R234" i="1"/>
  <c r="DX234" i="1" s="1"/>
  <c r="N233" i="1"/>
  <c r="O233" i="1" s="1"/>
  <c r="CM233" i="1" s="1"/>
  <c r="CN233" i="1" s="1"/>
  <c r="R233" i="1"/>
  <c r="DX233" i="1" s="1"/>
  <c r="S230" i="1"/>
  <c r="R230" i="1"/>
  <c r="DX230" i="1" s="1"/>
  <c r="N227" i="1"/>
  <c r="O227" i="1" s="1"/>
  <c r="CM227" i="1" s="1"/>
  <c r="CN227" i="1" s="1"/>
  <c r="R227" i="1"/>
  <c r="DX227" i="1" s="1"/>
  <c r="S226" i="1"/>
  <c r="R226" i="1"/>
  <c r="DX226" i="1" s="1"/>
  <c r="N224" i="1"/>
  <c r="O224" i="1" s="1"/>
  <c r="CM224" i="1" s="1"/>
  <c r="CN224" i="1" s="1"/>
  <c r="R224" i="1"/>
  <c r="DX224" i="1" s="1"/>
  <c r="S222" i="1"/>
  <c r="R222" i="1"/>
  <c r="DX222" i="1" s="1"/>
  <c r="N219" i="1"/>
  <c r="O219" i="1" s="1"/>
  <c r="CM219" i="1" s="1"/>
  <c r="CN219" i="1" s="1"/>
  <c r="R219" i="1"/>
  <c r="DX219" i="1" s="1"/>
  <c r="S218" i="1"/>
  <c r="R218" i="1"/>
  <c r="DX218" i="1" s="1"/>
  <c r="N217" i="1"/>
  <c r="O217" i="1" s="1"/>
  <c r="CM217" i="1" s="1"/>
  <c r="CN217" i="1" s="1"/>
  <c r="R217" i="1"/>
  <c r="DX217" i="1" s="1"/>
  <c r="N216" i="1"/>
  <c r="O216" i="1" s="1"/>
  <c r="CM216" i="1" s="1"/>
  <c r="CN216" i="1" s="1"/>
  <c r="R216" i="1"/>
  <c r="DX216" i="1" s="1"/>
  <c r="S214" i="1"/>
  <c r="R214" i="1"/>
  <c r="DX214" i="1" s="1"/>
  <c r="N213" i="1"/>
  <c r="O213" i="1" s="1"/>
  <c r="CM213" i="1" s="1"/>
  <c r="CN213" i="1" s="1"/>
  <c r="R213" i="1"/>
  <c r="DX213" i="1" s="1"/>
  <c r="N212" i="1"/>
  <c r="O212" i="1" s="1"/>
  <c r="CM212" i="1" s="1"/>
  <c r="CN212" i="1" s="1"/>
  <c r="R212" i="1"/>
  <c r="DX212" i="1" s="1"/>
  <c r="S210" i="1"/>
  <c r="R210" i="1"/>
  <c r="DX210" i="1" s="1"/>
  <c r="N208" i="1"/>
  <c r="O208" i="1" s="1"/>
  <c r="CM208" i="1" s="1"/>
  <c r="CN208" i="1" s="1"/>
  <c r="R208" i="1"/>
  <c r="DX208" i="1" s="1"/>
  <c r="S206" i="1"/>
  <c r="R206" i="1"/>
  <c r="DX206" i="1" s="1"/>
  <c r="N205" i="1"/>
  <c r="O205" i="1" s="1"/>
  <c r="CM205" i="1" s="1"/>
  <c r="CN205" i="1" s="1"/>
  <c r="R205" i="1"/>
  <c r="DX205" i="1" s="1"/>
  <c r="S202" i="1"/>
  <c r="R202" i="1"/>
  <c r="DX202" i="1" s="1"/>
  <c r="N201" i="1"/>
  <c r="O201" i="1" s="1"/>
  <c r="CM201" i="1" s="1"/>
  <c r="CN201" i="1" s="1"/>
  <c r="R201" i="1"/>
  <c r="DX201" i="1" s="1"/>
  <c r="N199" i="1"/>
  <c r="O199" i="1" s="1"/>
  <c r="CM199" i="1" s="1"/>
  <c r="CN199" i="1" s="1"/>
  <c r="R199" i="1"/>
  <c r="DX199" i="1" s="1"/>
  <c r="N196" i="1"/>
  <c r="O196" i="1" s="1"/>
  <c r="CM196" i="1" s="1"/>
  <c r="CN196" i="1" s="1"/>
  <c r="R196" i="1"/>
  <c r="DX196" i="1" s="1"/>
  <c r="S195" i="1"/>
  <c r="R195" i="1"/>
  <c r="DX195" i="1" s="1"/>
  <c r="S194" i="1"/>
  <c r="R194" i="1"/>
  <c r="DX194" i="1" s="1"/>
  <c r="S193" i="1"/>
  <c r="R193" i="1"/>
  <c r="DX193" i="1" s="1"/>
  <c r="N190" i="1"/>
  <c r="O190" i="1" s="1"/>
  <c r="CM190" i="1" s="1"/>
  <c r="CN190" i="1" s="1"/>
  <c r="R190" i="1"/>
  <c r="DX190" i="1" s="1"/>
  <c r="S188" i="1"/>
  <c r="R188" i="1"/>
  <c r="DX188" i="1" s="1"/>
  <c r="S185" i="1"/>
  <c r="R185" i="1"/>
  <c r="DX185" i="1" s="1"/>
  <c r="S181" i="1"/>
  <c r="R181" i="1"/>
  <c r="DX181" i="1" s="1"/>
  <c r="N6" i="1"/>
  <c r="O6" i="1" s="1"/>
  <c r="CM6" i="1" s="1"/>
  <c r="CN6" i="1" s="1"/>
  <c r="R6" i="1"/>
  <c r="DX6" i="1" s="1"/>
  <c r="N20" i="1"/>
  <c r="O20" i="1" s="1"/>
  <c r="CM20" i="1" s="1"/>
  <c r="CN20" i="1" s="1"/>
  <c r="R20" i="1"/>
  <c r="DX20" i="1" s="1"/>
  <c r="N16" i="1"/>
  <c r="O16" i="1" s="1"/>
  <c r="CM16" i="1" s="1"/>
  <c r="CN16" i="1" s="1"/>
  <c r="R16" i="1"/>
  <c r="DX16" i="1" s="1"/>
  <c r="N12" i="1"/>
  <c r="O12" i="1" s="1"/>
  <c r="CM12" i="1" s="1"/>
  <c r="CN12" i="1" s="1"/>
  <c r="R12" i="1"/>
  <c r="DX12" i="1" s="1"/>
  <c r="N8" i="1"/>
  <c r="O8" i="1" s="1"/>
  <c r="CM8" i="1" s="1"/>
  <c r="CN8" i="1" s="1"/>
  <c r="R8" i="1"/>
  <c r="DX8" i="1" s="1"/>
  <c r="P455" i="1"/>
  <c r="CE455" i="1" s="1"/>
  <c r="P391" i="1"/>
  <c r="CE391" i="1" s="1"/>
  <c r="R499" i="1"/>
  <c r="DX499" i="1" s="1"/>
  <c r="R495" i="1"/>
  <c r="DX495" i="1" s="1"/>
  <c r="R491" i="1"/>
  <c r="DX491" i="1" s="1"/>
  <c r="R487" i="1"/>
  <c r="DX487" i="1" s="1"/>
  <c r="R483" i="1"/>
  <c r="DX483" i="1" s="1"/>
  <c r="R479" i="1"/>
  <c r="DX479" i="1" s="1"/>
  <c r="R475" i="1"/>
  <c r="DX475" i="1" s="1"/>
  <c r="R471" i="1"/>
  <c r="DX471" i="1" s="1"/>
  <c r="R467" i="1"/>
  <c r="DX467" i="1" s="1"/>
  <c r="R463" i="1"/>
  <c r="DX463" i="1" s="1"/>
  <c r="R459" i="1"/>
  <c r="DX459" i="1" s="1"/>
  <c r="R455" i="1"/>
  <c r="DX455" i="1" s="1"/>
  <c r="R451" i="1"/>
  <c r="DX451" i="1" s="1"/>
  <c r="R447" i="1"/>
  <c r="DX447" i="1" s="1"/>
  <c r="R443" i="1"/>
  <c r="DX443" i="1" s="1"/>
  <c r="R439" i="1"/>
  <c r="DX439" i="1" s="1"/>
  <c r="R435" i="1"/>
  <c r="DX435" i="1" s="1"/>
  <c r="R427" i="1"/>
  <c r="DX427" i="1" s="1"/>
  <c r="R423" i="1"/>
  <c r="DX423" i="1" s="1"/>
  <c r="R419" i="1"/>
  <c r="DX419" i="1" s="1"/>
  <c r="R411" i="1"/>
  <c r="DX411" i="1" s="1"/>
  <c r="R407" i="1"/>
  <c r="DX407" i="1" s="1"/>
  <c r="R403" i="1"/>
  <c r="DX403" i="1" s="1"/>
  <c r="R399" i="1"/>
  <c r="DX399" i="1" s="1"/>
  <c r="R391" i="1"/>
  <c r="DX391" i="1" s="1"/>
  <c r="R387" i="1"/>
  <c r="DX387" i="1" s="1"/>
  <c r="R379" i="1"/>
  <c r="DX379" i="1" s="1"/>
  <c r="R375" i="1"/>
  <c r="DX375" i="1" s="1"/>
  <c r="R371" i="1"/>
  <c r="DX371" i="1" s="1"/>
  <c r="R363" i="1"/>
  <c r="DX363" i="1" s="1"/>
  <c r="R347" i="1"/>
  <c r="DX347" i="1" s="1"/>
  <c r="N10" i="1"/>
  <c r="O10" i="1" s="1"/>
  <c r="CM10" i="1" s="1"/>
  <c r="CN10" i="1" s="1"/>
  <c r="R10" i="1"/>
  <c r="DX10" i="1" s="1"/>
  <c r="N21" i="1"/>
  <c r="O21" i="1" s="1"/>
  <c r="CM21" i="1" s="1"/>
  <c r="CN21" i="1" s="1"/>
  <c r="R21" i="1"/>
  <c r="DX21" i="1" s="1"/>
  <c r="N13" i="1"/>
  <c r="O13" i="1" s="1"/>
  <c r="CM13" i="1" s="1"/>
  <c r="CN13" i="1" s="1"/>
  <c r="R13" i="1"/>
  <c r="DX13" i="1" s="1"/>
  <c r="N19" i="1"/>
  <c r="O19" i="1" s="1"/>
  <c r="CM19" i="1" s="1"/>
  <c r="CN19" i="1" s="1"/>
  <c r="R19" i="1"/>
  <c r="DX19" i="1" s="1"/>
  <c r="N15" i="1"/>
  <c r="O15" i="1" s="1"/>
  <c r="CM15" i="1" s="1"/>
  <c r="CN15" i="1" s="1"/>
  <c r="R15" i="1"/>
  <c r="DX15" i="1" s="1"/>
  <c r="N11" i="1"/>
  <c r="O11" i="1" s="1"/>
  <c r="CM11" i="1" s="1"/>
  <c r="CN11" i="1" s="1"/>
  <c r="R11" i="1"/>
  <c r="DX11" i="1" s="1"/>
  <c r="N7" i="1"/>
  <c r="O7" i="1" s="1"/>
  <c r="CM7" i="1" s="1"/>
  <c r="CN7" i="1" s="1"/>
  <c r="R7" i="1"/>
  <c r="DX7" i="1" s="1"/>
  <c r="R498" i="1"/>
  <c r="DX498" i="1" s="1"/>
  <c r="R494" i="1"/>
  <c r="DX494" i="1" s="1"/>
  <c r="R490" i="1"/>
  <c r="DX490" i="1" s="1"/>
  <c r="R486" i="1"/>
  <c r="DX486" i="1" s="1"/>
  <c r="R482" i="1"/>
  <c r="DX482" i="1" s="1"/>
  <c r="R478" i="1"/>
  <c r="DX478" i="1" s="1"/>
  <c r="R474" i="1"/>
  <c r="DX474" i="1" s="1"/>
  <c r="R470" i="1"/>
  <c r="DX470" i="1" s="1"/>
  <c r="R466" i="1"/>
  <c r="DX466" i="1" s="1"/>
  <c r="R462" i="1"/>
  <c r="DX462" i="1" s="1"/>
  <c r="R458" i="1"/>
  <c r="DX458" i="1" s="1"/>
  <c r="R454" i="1"/>
  <c r="DX454" i="1" s="1"/>
  <c r="R450" i="1"/>
  <c r="DX450" i="1" s="1"/>
  <c r="R446" i="1"/>
  <c r="DX446" i="1" s="1"/>
  <c r="R442" i="1"/>
  <c r="DX442" i="1" s="1"/>
  <c r="R434" i="1"/>
  <c r="DX434" i="1" s="1"/>
  <c r="R430" i="1"/>
  <c r="DX430" i="1" s="1"/>
  <c r="R426" i="1"/>
  <c r="DX426" i="1" s="1"/>
  <c r="R418" i="1"/>
  <c r="DX418" i="1" s="1"/>
  <c r="R414" i="1"/>
  <c r="DX414" i="1" s="1"/>
  <c r="R410" i="1"/>
  <c r="DX410" i="1" s="1"/>
  <c r="R406" i="1"/>
  <c r="DX406" i="1" s="1"/>
  <c r="R402" i="1"/>
  <c r="DX402" i="1" s="1"/>
  <c r="R398" i="1"/>
  <c r="DX398" i="1" s="1"/>
  <c r="R386" i="1"/>
  <c r="DX386" i="1" s="1"/>
  <c r="R382" i="1"/>
  <c r="DX382" i="1" s="1"/>
  <c r="R370" i="1"/>
  <c r="DX370" i="1" s="1"/>
  <c r="R366" i="1"/>
  <c r="DX366" i="1" s="1"/>
  <c r="R358" i="1"/>
  <c r="DX358" i="1" s="1"/>
  <c r="R354" i="1"/>
  <c r="DX354" i="1" s="1"/>
  <c r="R350" i="1"/>
  <c r="DX350" i="1" s="1"/>
  <c r="R346" i="1"/>
  <c r="DX346" i="1" s="1"/>
  <c r="P487" i="1"/>
  <c r="CE487" i="1" s="1"/>
  <c r="P471" i="1"/>
  <c r="CE471" i="1" s="1"/>
  <c r="P439" i="1"/>
  <c r="CE439" i="1" s="1"/>
  <c r="P423" i="1"/>
  <c r="CE423" i="1" s="1"/>
  <c r="P407" i="1"/>
  <c r="CE407" i="1" s="1"/>
  <c r="P375" i="1"/>
  <c r="CE375" i="1" s="1"/>
  <c r="P359" i="1"/>
  <c r="CE359" i="1" s="1"/>
  <c r="P339" i="1"/>
  <c r="CE339" i="1" s="1"/>
  <c r="P18" i="1"/>
  <c r="CE18" i="1" s="1"/>
  <c r="P10" i="1"/>
  <c r="CE10" i="1" s="1"/>
  <c r="P17" i="1"/>
  <c r="CE17" i="1" s="1"/>
  <c r="P13" i="1"/>
  <c r="CE13" i="1" s="1"/>
  <c r="P9" i="1"/>
  <c r="CE9" i="1" s="1"/>
  <c r="P501" i="1"/>
  <c r="CE501" i="1" s="1"/>
  <c r="P500" i="1"/>
  <c r="CE500" i="1" s="1"/>
  <c r="P499" i="1"/>
  <c r="CE499" i="1" s="1"/>
  <c r="P498" i="1"/>
  <c r="CE498" i="1" s="1"/>
  <c r="P497" i="1"/>
  <c r="CE497" i="1" s="1"/>
  <c r="P496" i="1"/>
  <c r="CE496" i="1" s="1"/>
  <c r="P495" i="1"/>
  <c r="CE495" i="1" s="1"/>
  <c r="P494" i="1"/>
  <c r="CE494" i="1" s="1"/>
  <c r="P493" i="1"/>
  <c r="CE493" i="1" s="1"/>
  <c r="P492" i="1"/>
  <c r="CE492" i="1" s="1"/>
  <c r="P491" i="1"/>
  <c r="CE491" i="1" s="1"/>
  <c r="P490" i="1"/>
  <c r="CE490" i="1" s="1"/>
  <c r="P489" i="1"/>
  <c r="CE489" i="1" s="1"/>
  <c r="P488" i="1"/>
  <c r="CE488" i="1" s="1"/>
  <c r="P486" i="1"/>
  <c r="CE486" i="1" s="1"/>
  <c r="P485" i="1"/>
  <c r="CE485" i="1" s="1"/>
  <c r="P484" i="1"/>
  <c r="CE484" i="1" s="1"/>
  <c r="P483" i="1"/>
  <c r="CE483" i="1" s="1"/>
  <c r="P482" i="1"/>
  <c r="CE482" i="1" s="1"/>
  <c r="P481" i="1"/>
  <c r="CE481" i="1" s="1"/>
  <c r="P480" i="1"/>
  <c r="CE480" i="1" s="1"/>
  <c r="P479" i="1"/>
  <c r="CE479" i="1" s="1"/>
  <c r="P478" i="1"/>
  <c r="CE478" i="1" s="1"/>
  <c r="P477" i="1"/>
  <c r="CE477" i="1" s="1"/>
  <c r="P476" i="1"/>
  <c r="CE476" i="1" s="1"/>
  <c r="P475" i="1"/>
  <c r="CE475" i="1" s="1"/>
  <c r="P474" i="1"/>
  <c r="CE474" i="1" s="1"/>
  <c r="P473" i="1"/>
  <c r="CE473" i="1" s="1"/>
  <c r="P472" i="1"/>
  <c r="CE472" i="1" s="1"/>
  <c r="P470" i="1"/>
  <c r="CE470" i="1" s="1"/>
  <c r="P469" i="1"/>
  <c r="CE469" i="1" s="1"/>
  <c r="P468" i="1"/>
  <c r="CE468" i="1" s="1"/>
  <c r="P467" i="1"/>
  <c r="CE467" i="1" s="1"/>
  <c r="P466" i="1"/>
  <c r="CE466" i="1" s="1"/>
  <c r="P465" i="1"/>
  <c r="CE465" i="1" s="1"/>
  <c r="P464" i="1"/>
  <c r="CE464" i="1" s="1"/>
  <c r="P463" i="1"/>
  <c r="CE463" i="1" s="1"/>
  <c r="P462" i="1"/>
  <c r="CE462" i="1" s="1"/>
  <c r="P461" i="1"/>
  <c r="CE461" i="1" s="1"/>
  <c r="P460" i="1"/>
  <c r="CE460" i="1" s="1"/>
  <c r="P459" i="1"/>
  <c r="CE459" i="1" s="1"/>
  <c r="P458" i="1"/>
  <c r="CE458" i="1" s="1"/>
  <c r="P457" i="1"/>
  <c r="CE457" i="1" s="1"/>
  <c r="P456" i="1"/>
  <c r="CE456" i="1" s="1"/>
  <c r="P454" i="1"/>
  <c r="CE454" i="1" s="1"/>
  <c r="P453" i="1"/>
  <c r="CE453" i="1" s="1"/>
  <c r="P452" i="1"/>
  <c r="CE452" i="1" s="1"/>
  <c r="P451" i="1"/>
  <c r="CE451" i="1" s="1"/>
  <c r="P450" i="1"/>
  <c r="CE450" i="1" s="1"/>
  <c r="P449" i="1"/>
  <c r="CE449" i="1" s="1"/>
  <c r="P448" i="1"/>
  <c r="CE448" i="1" s="1"/>
  <c r="P447" i="1"/>
  <c r="CE447" i="1" s="1"/>
  <c r="P446" i="1"/>
  <c r="CE446" i="1" s="1"/>
  <c r="P445" i="1"/>
  <c r="CE445" i="1" s="1"/>
  <c r="P444" i="1"/>
  <c r="CE444" i="1" s="1"/>
  <c r="P443" i="1"/>
  <c r="CE443" i="1" s="1"/>
  <c r="P442" i="1"/>
  <c r="CE442" i="1" s="1"/>
  <c r="P441" i="1"/>
  <c r="CE441" i="1" s="1"/>
  <c r="P440" i="1"/>
  <c r="CE440" i="1" s="1"/>
  <c r="P438" i="1"/>
  <c r="CE438" i="1" s="1"/>
  <c r="P437" i="1"/>
  <c r="CE437" i="1" s="1"/>
  <c r="P436" i="1"/>
  <c r="CE436" i="1" s="1"/>
  <c r="P435" i="1"/>
  <c r="CE435" i="1" s="1"/>
  <c r="P434" i="1"/>
  <c r="CE434" i="1" s="1"/>
  <c r="P433" i="1"/>
  <c r="CE433" i="1" s="1"/>
  <c r="P432" i="1"/>
  <c r="CE432" i="1" s="1"/>
  <c r="P431" i="1"/>
  <c r="CE431" i="1" s="1"/>
  <c r="P430" i="1"/>
  <c r="CE430" i="1" s="1"/>
  <c r="P429" i="1"/>
  <c r="CE429" i="1" s="1"/>
  <c r="P428" i="1"/>
  <c r="CE428" i="1" s="1"/>
  <c r="P427" i="1"/>
  <c r="CE427" i="1" s="1"/>
  <c r="P426" i="1"/>
  <c r="CE426" i="1" s="1"/>
  <c r="P425" i="1"/>
  <c r="CE425" i="1" s="1"/>
  <c r="P424" i="1"/>
  <c r="CE424" i="1" s="1"/>
  <c r="P422" i="1"/>
  <c r="CE422" i="1" s="1"/>
  <c r="P421" i="1"/>
  <c r="CE421" i="1" s="1"/>
  <c r="P420" i="1"/>
  <c r="CE420" i="1" s="1"/>
  <c r="P419" i="1"/>
  <c r="CE419" i="1" s="1"/>
  <c r="P418" i="1"/>
  <c r="CE418" i="1" s="1"/>
  <c r="P417" i="1"/>
  <c r="CE417" i="1" s="1"/>
  <c r="P416" i="1"/>
  <c r="CE416" i="1" s="1"/>
  <c r="P415" i="1"/>
  <c r="CE415" i="1" s="1"/>
  <c r="P414" i="1"/>
  <c r="CE414" i="1" s="1"/>
  <c r="P413" i="1"/>
  <c r="CE413" i="1" s="1"/>
  <c r="P412" i="1"/>
  <c r="CE412" i="1" s="1"/>
  <c r="P411" i="1"/>
  <c r="CE411" i="1" s="1"/>
  <c r="P410" i="1"/>
  <c r="CE410" i="1" s="1"/>
  <c r="P409" i="1"/>
  <c r="CE409" i="1" s="1"/>
  <c r="P408" i="1"/>
  <c r="CE408" i="1" s="1"/>
  <c r="P406" i="1"/>
  <c r="CE406" i="1" s="1"/>
  <c r="P405" i="1"/>
  <c r="CE405" i="1" s="1"/>
  <c r="P404" i="1"/>
  <c r="CE404" i="1" s="1"/>
  <c r="P403" i="1"/>
  <c r="CE403" i="1" s="1"/>
  <c r="P402" i="1"/>
  <c r="CE402" i="1" s="1"/>
  <c r="P401" i="1"/>
  <c r="CE401" i="1" s="1"/>
  <c r="P400" i="1"/>
  <c r="CE400" i="1" s="1"/>
  <c r="P399" i="1"/>
  <c r="CE399" i="1" s="1"/>
  <c r="P398" i="1"/>
  <c r="CE398" i="1" s="1"/>
  <c r="P397" i="1"/>
  <c r="CE397" i="1" s="1"/>
  <c r="P396" i="1"/>
  <c r="CE396" i="1" s="1"/>
  <c r="P395" i="1"/>
  <c r="CE395" i="1" s="1"/>
  <c r="P394" i="1"/>
  <c r="CE394" i="1" s="1"/>
  <c r="P393" i="1"/>
  <c r="CE393" i="1" s="1"/>
  <c r="P392" i="1"/>
  <c r="CE392" i="1" s="1"/>
  <c r="P390" i="1"/>
  <c r="CE390" i="1" s="1"/>
  <c r="P389" i="1"/>
  <c r="CE389" i="1" s="1"/>
  <c r="P388" i="1"/>
  <c r="CE388" i="1" s="1"/>
  <c r="P387" i="1"/>
  <c r="CE387" i="1" s="1"/>
  <c r="P386" i="1"/>
  <c r="CE386" i="1" s="1"/>
  <c r="P385" i="1"/>
  <c r="CE385" i="1" s="1"/>
  <c r="P384" i="1"/>
  <c r="CE384" i="1" s="1"/>
  <c r="P383" i="1"/>
  <c r="CE383" i="1" s="1"/>
  <c r="P382" i="1"/>
  <c r="CE382" i="1" s="1"/>
  <c r="P381" i="1"/>
  <c r="CE381" i="1" s="1"/>
  <c r="P380" i="1"/>
  <c r="CE380" i="1" s="1"/>
  <c r="P379" i="1"/>
  <c r="CE379" i="1" s="1"/>
  <c r="P378" i="1"/>
  <c r="CE378" i="1" s="1"/>
  <c r="P377" i="1"/>
  <c r="CE377" i="1" s="1"/>
  <c r="P376" i="1"/>
  <c r="CE376" i="1" s="1"/>
  <c r="P374" i="1"/>
  <c r="CE374" i="1" s="1"/>
  <c r="P373" i="1"/>
  <c r="CE373" i="1" s="1"/>
  <c r="P372" i="1"/>
  <c r="CE372" i="1" s="1"/>
  <c r="P371" i="1"/>
  <c r="CE371" i="1" s="1"/>
  <c r="P370" i="1"/>
  <c r="CE370" i="1" s="1"/>
  <c r="P369" i="1"/>
  <c r="CE369" i="1" s="1"/>
  <c r="P368" i="1"/>
  <c r="CE368" i="1" s="1"/>
  <c r="P367" i="1"/>
  <c r="CE367" i="1" s="1"/>
  <c r="P366" i="1"/>
  <c r="CE366" i="1" s="1"/>
  <c r="P365" i="1"/>
  <c r="CE365" i="1" s="1"/>
  <c r="P364" i="1"/>
  <c r="CE364" i="1" s="1"/>
  <c r="P363" i="1"/>
  <c r="CE363" i="1" s="1"/>
  <c r="P362" i="1"/>
  <c r="CE362" i="1" s="1"/>
  <c r="P361" i="1"/>
  <c r="CE361" i="1" s="1"/>
  <c r="P360" i="1"/>
  <c r="CE360" i="1" s="1"/>
  <c r="P358" i="1"/>
  <c r="CE358" i="1" s="1"/>
  <c r="P357" i="1"/>
  <c r="CE357" i="1" s="1"/>
  <c r="P356" i="1"/>
  <c r="CE356" i="1" s="1"/>
  <c r="P355" i="1"/>
  <c r="CE355" i="1" s="1"/>
  <c r="P354" i="1"/>
  <c r="CE354" i="1" s="1"/>
  <c r="P353" i="1"/>
  <c r="CE353" i="1" s="1"/>
  <c r="P352" i="1"/>
  <c r="CE352" i="1" s="1"/>
  <c r="P351" i="1"/>
  <c r="CE351" i="1" s="1"/>
  <c r="P350" i="1"/>
  <c r="CE350" i="1" s="1"/>
  <c r="P349" i="1"/>
  <c r="CE349" i="1" s="1"/>
  <c r="P348" i="1"/>
  <c r="CE348" i="1" s="1"/>
  <c r="P347" i="1"/>
  <c r="CE347" i="1" s="1"/>
  <c r="P346" i="1"/>
  <c r="CE346" i="1" s="1"/>
  <c r="P345" i="1"/>
  <c r="CE345" i="1" s="1"/>
  <c r="P344" i="1"/>
  <c r="CE344" i="1" s="1"/>
  <c r="P343" i="1"/>
  <c r="CE343" i="1" s="1"/>
  <c r="P342" i="1"/>
  <c r="CE342" i="1" s="1"/>
  <c r="P341" i="1"/>
  <c r="CE341" i="1" s="1"/>
  <c r="P340" i="1"/>
  <c r="CE340" i="1" s="1"/>
  <c r="P338" i="1"/>
  <c r="CE338" i="1" s="1"/>
  <c r="P337" i="1"/>
  <c r="CE337" i="1" s="1"/>
  <c r="P336" i="1"/>
  <c r="CE336" i="1" s="1"/>
  <c r="P335" i="1"/>
  <c r="CE335" i="1" s="1"/>
  <c r="P334" i="1"/>
  <c r="CE334" i="1" s="1"/>
  <c r="P333" i="1"/>
  <c r="CE333" i="1" s="1"/>
  <c r="P332" i="1"/>
  <c r="CE332" i="1" s="1"/>
  <c r="P331" i="1"/>
  <c r="CE331" i="1" s="1"/>
  <c r="P330" i="1"/>
  <c r="CE330" i="1" s="1"/>
  <c r="P329" i="1"/>
  <c r="CE329" i="1" s="1"/>
  <c r="P328" i="1"/>
  <c r="CE328" i="1" s="1"/>
  <c r="P327" i="1"/>
  <c r="CE327" i="1" s="1"/>
  <c r="P326" i="1"/>
  <c r="CE326" i="1" s="1"/>
  <c r="P325" i="1"/>
  <c r="CE325" i="1" s="1"/>
  <c r="P324" i="1"/>
  <c r="CE324" i="1" s="1"/>
  <c r="P323" i="1"/>
  <c r="CE323" i="1" s="1"/>
  <c r="P322" i="1"/>
  <c r="CE322" i="1" s="1"/>
  <c r="P321" i="1"/>
  <c r="CE321" i="1" s="1"/>
  <c r="P320" i="1"/>
  <c r="CE320" i="1" s="1"/>
  <c r="P319" i="1"/>
  <c r="CE319" i="1" s="1"/>
  <c r="P318" i="1"/>
  <c r="CE318" i="1" s="1"/>
  <c r="P317" i="1"/>
  <c r="CE317" i="1" s="1"/>
  <c r="P316" i="1"/>
  <c r="CE316" i="1" s="1"/>
  <c r="P315" i="1"/>
  <c r="CE315" i="1" s="1"/>
  <c r="P314" i="1"/>
  <c r="CE314" i="1" s="1"/>
  <c r="P313" i="1"/>
  <c r="CE313" i="1" s="1"/>
  <c r="P312" i="1"/>
  <c r="CE312" i="1" s="1"/>
  <c r="P311" i="1"/>
  <c r="CE311" i="1" s="1"/>
  <c r="P310" i="1"/>
  <c r="CE310" i="1" s="1"/>
  <c r="P309" i="1"/>
  <c r="CE309" i="1" s="1"/>
  <c r="P308" i="1"/>
  <c r="CE308" i="1" s="1"/>
  <c r="P307" i="1"/>
  <c r="CE307" i="1" s="1"/>
  <c r="P306" i="1"/>
  <c r="CE306" i="1" s="1"/>
  <c r="P305" i="1"/>
  <c r="CE305" i="1" s="1"/>
  <c r="P304" i="1"/>
  <c r="CE304" i="1" s="1"/>
  <c r="P303" i="1"/>
  <c r="CE303" i="1" s="1"/>
  <c r="P302" i="1"/>
  <c r="CE302" i="1" s="1"/>
  <c r="P301" i="1"/>
  <c r="CE301" i="1" s="1"/>
  <c r="P300" i="1"/>
  <c r="CE300" i="1" s="1"/>
  <c r="P299" i="1"/>
  <c r="CE299" i="1" s="1"/>
  <c r="P298" i="1"/>
  <c r="CE298" i="1" s="1"/>
  <c r="P297" i="1"/>
  <c r="CE297" i="1" s="1"/>
  <c r="P296" i="1"/>
  <c r="CE296" i="1" s="1"/>
  <c r="P295" i="1"/>
  <c r="CE295" i="1" s="1"/>
  <c r="P294" i="1"/>
  <c r="CE294" i="1" s="1"/>
  <c r="P293" i="1"/>
  <c r="CE293" i="1" s="1"/>
  <c r="P292" i="1"/>
  <c r="CE292" i="1" s="1"/>
  <c r="P291" i="1"/>
  <c r="CE291" i="1" s="1"/>
  <c r="P290" i="1"/>
  <c r="CE290" i="1" s="1"/>
  <c r="P289" i="1"/>
  <c r="CE289" i="1" s="1"/>
  <c r="P288" i="1"/>
  <c r="CE288" i="1" s="1"/>
  <c r="P287" i="1"/>
  <c r="CE287" i="1" s="1"/>
  <c r="P286" i="1"/>
  <c r="CE286" i="1" s="1"/>
  <c r="P285" i="1"/>
  <c r="CE285" i="1" s="1"/>
  <c r="P284" i="1"/>
  <c r="CE284" i="1" s="1"/>
  <c r="P283" i="1"/>
  <c r="CE283" i="1" s="1"/>
  <c r="P282" i="1"/>
  <c r="CE282" i="1" s="1"/>
  <c r="P281" i="1"/>
  <c r="CE281" i="1" s="1"/>
  <c r="P280" i="1"/>
  <c r="CE280" i="1" s="1"/>
  <c r="P279" i="1"/>
  <c r="CE279" i="1" s="1"/>
  <c r="P278" i="1"/>
  <c r="CE278" i="1" s="1"/>
  <c r="P277" i="1"/>
  <c r="CE277" i="1" s="1"/>
  <c r="P276" i="1"/>
  <c r="CE276" i="1" s="1"/>
  <c r="P275" i="1"/>
  <c r="CE275" i="1" s="1"/>
  <c r="P274" i="1"/>
  <c r="CE274" i="1" s="1"/>
  <c r="P273" i="1"/>
  <c r="CE273" i="1" s="1"/>
  <c r="P272" i="1"/>
  <c r="CE272" i="1" s="1"/>
  <c r="P271" i="1"/>
  <c r="CE271" i="1" s="1"/>
  <c r="P270" i="1"/>
  <c r="CE270" i="1" s="1"/>
  <c r="P269" i="1"/>
  <c r="CE269" i="1" s="1"/>
  <c r="P268" i="1"/>
  <c r="CE268" i="1" s="1"/>
  <c r="P267" i="1"/>
  <c r="CE267" i="1" s="1"/>
  <c r="P266" i="1"/>
  <c r="CE266" i="1" s="1"/>
  <c r="P265" i="1"/>
  <c r="CE265" i="1" s="1"/>
  <c r="P264" i="1"/>
  <c r="CE264" i="1" s="1"/>
  <c r="P263" i="1"/>
  <c r="CE263" i="1" s="1"/>
  <c r="P262" i="1"/>
  <c r="CE262" i="1" s="1"/>
  <c r="P261" i="1"/>
  <c r="CE261" i="1" s="1"/>
  <c r="P260" i="1"/>
  <c r="CE260" i="1" s="1"/>
  <c r="P259" i="1"/>
  <c r="CE259" i="1" s="1"/>
  <c r="P258" i="1"/>
  <c r="CE258" i="1" s="1"/>
  <c r="P257" i="1"/>
  <c r="CE257" i="1" s="1"/>
  <c r="P256" i="1"/>
  <c r="CE256" i="1" s="1"/>
  <c r="P255" i="1"/>
  <c r="CE255" i="1" s="1"/>
  <c r="P254" i="1"/>
  <c r="CE254" i="1" s="1"/>
  <c r="P253" i="1"/>
  <c r="CE253" i="1" s="1"/>
  <c r="P252" i="1"/>
  <c r="CE252" i="1" s="1"/>
  <c r="P251" i="1"/>
  <c r="CE251" i="1" s="1"/>
  <c r="P250" i="1"/>
  <c r="CE250" i="1" s="1"/>
  <c r="P249" i="1"/>
  <c r="CE249" i="1" s="1"/>
  <c r="P248" i="1"/>
  <c r="CE248" i="1" s="1"/>
  <c r="P247" i="1"/>
  <c r="CE247" i="1" s="1"/>
  <c r="P246" i="1"/>
  <c r="CE246" i="1" s="1"/>
  <c r="P245" i="1"/>
  <c r="CE245" i="1" s="1"/>
  <c r="P244" i="1"/>
  <c r="CE244" i="1" s="1"/>
  <c r="P243" i="1"/>
  <c r="CE243" i="1" s="1"/>
  <c r="P242" i="1"/>
  <c r="CE242" i="1" s="1"/>
  <c r="P241" i="1"/>
  <c r="CE241" i="1" s="1"/>
  <c r="P240" i="1"/>
  <c r="CE240" i="1" s="1"/>
  <c r="P239" i="1"/>
  <c r="CE239" i="1" s="1"/>
  <c r="P238" i="1"/>
  <c r="CE238" i="1" s="1"/>
  <c r="P237" i="1"/>
  <c r="CE237" i="1" s="1"/>
  <c r="P236" i="1"/>
  <c r="CE236" i="1" s="1"/>
  <c r="P235" i="1"/>
  <c r="CE235" i="1" s="1"/>
  <c r="P234" i="1"/>
  <c r="CE234" i="1" s="1"/>
  <c r="P233" i="1"/>
  <c r="CE233" i="1" s="1"/>
  <c r="P232" i="1"/>
  <c r="CE232" i="1" s="1"/>
  <c r="P231" i="1"/>
  <c r="CE231" i="1" s="1"/>
  <c r="P230" i="1"/>
  <c r="CE230" i="1" s="1"/>
  <c r="P229" i="1"/>
  <c r="CE229" i="1" s="1"/>
  <c r="P228" i="1"/>
  <c r="CE228" i="1" s="1"/>
  <c r="P227" i="1"/>
  <c r="CE227" i="1" s="1"/>
  <c r="P226" i="1"/>
  <c r="CE226" i="1" s="1"/>
  <c r="P225" i="1"/>
  <c r="CE225" i="1" s="1"/>
  <c r="P224" i="1"/>
  <c r="CE224" i="1" s="1"/>
  <c r="P223" i="1"/>
  <c r="CE223" i="1" s="1"/>
  <c r="P222" i="1"/>
  <c r="CE222" i="1" s="1"/>
  <c r="P221" i="1"/>
  <c r="CE221" i="1" s="1"/>
  <c r="P220" i="1"/>
  <c r="CE220" i="1" s="1"/>
  <c r="P219" i="1"/>
  <c r="CE219" i="1" s="1"/>
  <c r="P218" i="1"/>
  <c r="CE218" i="1" s="1"/>
  <c r="P217" i="1"/>
  <c r="CE217" i="1" s="1"/>
  <c r="P14" i="1"/>
  <c r="CE14" i="1" s="1"/>
  <c r="P21" i="1"/>
  <c r="CE21" i="1" s="1"/>
  <c r="P216" i="1"/>
  <c r="CE216" i="1" s="1"/>
  <c r="P215" i="1"/>
  <c r="CE215" i="1" s="1"/>
  <c r="P214" i="1"/>
  <c r="CE214" i="1" s="1"/>
  <c r="P213" i="1"/>
  <c r="CE213" i="1" s="1"/>
  <c r="P212" i="1"/>
  <c r="CE212" i="1" s="1"/>
  <c r="P211" i="1"/>
  <c r="CE211" i="1" s="1"/>
  <c r="P210" i="1"/>
  <c r="CE210" i="1" s="1"/>
  <c r="P209" i="1"/>
  <c r="CE209" i="1" s="1"/>
  <c r="P208" i="1"/>
  <c r="CE208" i="1" s="1"/>
  <c r="P207" i="1"/>
  <c r="CE207" i="1" s="1"/>
  <c r="P206" i="1"/>
  <c r="CE206" i="1" s="1"/>
  <c r="P205" i="1"/>
  <c r="CE205" i="1" s="1"/>
  <c r="P204" i="1"/>
  <c r="CE204" i="1" s="1"/>
  <c r="P203" i="1"/>
  <c r="CE203" i="1" s="1"/>
  <c r="P202" i="1"/>
  <c r="CE202" i="1" s="1"/>
  <c r="P201" i="1"/>
  <c r="CE201" i="1" s="1"/>
  <c r="P200" i="1"/>
  <c r="CE200" i="1" s="1"/>
  <c r="P199" i="1"/>
  <c r="CE199" i="1" s="1"/>
  <c r="P198" i="1"/>
  <c r="CE198" i="1" s="1"/>
  <c r="P197" i="1"/>
  <c r="CE197" i="1" s="1"/>
  <c r="P196" i="1"/>
  <c r="CE196" i="1" s="1"/>
  <c r="P195" i="1"/>
  <c r="CE195" i="1" s="1"/>
  <c r="P194" i="1"/>
  <c r="CE194" i="1" s="1"/>
  <c r="P193" i="1"/>
  <c r="CE193" i="1" s="1"/>
  <c r="P192" i="1"/>
  <c r="CE192" i="1" s="1"/>
  <c r="P191" i="1"/>
  <c r="CE191" i="1" s="1"/>
  <c r="P190" i="1"/>
  <c r="CE190" i="1" s="1"/>
  <c r="P189" i="1"/>
  <c r="CE189" i="1" s="1"/>
  <c r="P188" i="1"/>
  <c r="CE188" i="1" s="1"/>
  <c r="P187" i="1"/>
  <c r="CE187" i="1" s="1"/>
  <c r="P186" i="1"/>
  <c r="CE186" i="1" s="1"/>
  <c r="P185" i="1"/>
  <c r="CE185" i="1" s="1"/>
  <c r="P184" i="1"/>
  <c r="CE184" i="1" s="1"/>
  <c r="P183" i="1"/>
  <c r="CE183" i="1" s="1"/>
  <c r="P182" i="1"/>
  <c r="CE182" i="1" s="1"/>
  <c r="P181" i="1"/>
  <c r="CE181" i="1" s="1"/>
  <c r="P180" i="1"/>
  <c r="CE180" i="1" s="1"/>
  <c r="P179" i="1"/>
  <c r="CE179" i="1" s="1"/>
  <c r="P178" i="1"/>
  <c r="CE178" i="1" s="1"/>
  <c r="P177" i="1"/>
  <c r="CE177" i="1" s="1"/>
  <c r="P176" i="1"/>
  <c r="CE176" i="1" s="1"/>
  <c r="P175" i="1"/>
  <c r="CE175" i="1" s="1"/>
  <c r="P174" i="1"/>
  <c r="CE174" i="1" s="1"/>
  <c r="P173" i="1"/>
  <c r="CE173" i="1" s="1"/>
  <c r="P172" i="1"/>
  <c r="CE172" i="1" s="1"/>
  <c r="P171" i="1"/>
  <c r="CE171" i="1" s="1"/>
  <c r="P170" i="1"/>
  <c r="CE170" i="1" s="1"/>
  <c r="P169" i="1"/>
  <c r="CE169" i="1" s="1"/>
  <c r="P168" i="1"/>
  <c r="CE168" i="1" s="1"/>
  <c r="P167" i="1"/>
  <c r="CE167" i="1" s="1"/>
  <c r="P166" i="1"/>
  <c r="CE166" i="1" s="1"/>
  <c r="P165" i="1"/>
  <c r="CE165" i="1" s="1"/>
  <c r="P164" i="1"/>
  <c r="CE164" i="1" s="1"/>
  <c r="P163" i="1"/>
  <c r="CE163" i="1" s="1"/>
  <c r="P162" i="1"/>
  <c r="CE162" i="1" s="1"/>
  <c r="P161" i="1"/>
  <c r="CE161" i="1" s="1"/>
  <c r="P160" i="1"/>
  <c r="CE160" i="1" s="1"/>
  <c r="P159" i="1"/>
  <c r="CE159" i="1" s="1"/>
  <c r="P158" i="1"/>
  <c r="CE158" i="1" s="1"/>
  <c r="P157" i="1"/>
  <c r="CE157" i="1" s="1"/>
  <c r="P156" i="1"/>
  <c r="CE156" i="1" s="1"/>
  <c r="P155" i="1"/>
  <c r="CE155" i="1" s="1"/>
  <c r="P154" i="1"/>
  <c r="CE154" i="1" s="1"/>
  <c r="P153" i="1"/>
  <c r="CE153" i="1" s="1"/>
  <c r="P152" i="1"/>
  <c r="CE152" i="1" s="1"/>
  <c r="P151" i="1"/>
  <c r="CE151" i="1" s="1"/>
  <c r="P150" i="1"/>
  <c r="CE150" i="1" s="1"/>
  <c r="P149" i="1"/>
  <c r="CE149" i="1" s="1"/>
  <c r="P148" i="1"/>
  <c r="CE148" i="1" s="1"/>
  <c r="P147" i="1"/>
  <c r="CE147" i="1" s="1"/>
  <c r="P146" i="1"/>
  <c r="CE146" i="1" s="1"/>
  <c r="P145" i="1"/>
  <c r="CE145" i="1" s="1"/>
  <c r="P144" i="1"/>
  <c r="CE144" i="1" s="1"/>
  <c r="P143" i="1"/>
  <c r="CE143" i="1" s="1"/>
  <c r="P142" i="1"/>
  <c r="CE142" i="1" s="1"/>
  <c r="P141" i="1"/>
  <c r="CE141" i="1" s="1"/>
  <c r="P140" i="1"/>
  <c r="CE140" i="1" s="1"/>
  <c r="P139" i="1"/>
  <c r="CE139" i="1" s="1"/>
  <c r="P138" i="1"/>
  <c r="CE138" i="1" s="1"/>
  <c r="P137" i="1"/>
  <c r="CE137" i="1" s="1"/>
  <c r="P136" i="1"/>
  <c r="CE136" i="1" s="1"/>
  <c r="P135" i="1"/>
  <c r="CE135" i="1" s="1"/>
  <c r="P134" i="1"/>
  <c r="CE134" i="1" s="1"/>
  <c r="P133" i="1"/>
  <c r="CE133" i="1" s="1"/>
  <c r="P132" i="1"/>
  <c r="CE132" i="1" s="1"/>
  <c r="P131" i="1"/>
  <c r="CE131" i="1" s="1"/>
  <c r="P130" i="1"/>
  <c r="CE130" i="1" s="1"/>
  <c r="P129" i="1"/>
  <c r="CE129" i="1" s="1"/>
  <c r="P128" i="1"/>
  <c r="CE128" i="1" s="1"/>
  <c r="P127" i="1"/>
  <c r="CE127" i="1" s="1"/>
  <c r="P126" i="1"/>
  <c r="CE126" i="1" s="1"/>
  <c r="P125" i="1"/>
  <c r="CE125" i="1" s="1"/>
  <c r="P124" i="1"/>
  <c r="CE124" i="1" s="1"/>
  <c r="P123" i="1"/>
  <c r="CE123" i="1" s="1"/>
  <c r="P122" i="1"/>
  <c r="CE122" i="1" s="1"/>
  <c r="P121" i="1"/>
  <c r="CE121" i="1" s="1"/>
  <c r="P120" i="1"/>
  <c r="CE120" i="1" s="1"/>
  <c r="P119" i="1"/>
  <c r="CE119" i="1" s="1"/>
  <c r="P118" i="1"/>
  <c r="CE118" i="1" s="1"/>
  <c r="P117" i="1"/>
  <c r="CE117" i="1" s="1"/>
  <c r="P116" i="1"/>
  <c r="CE116" i="1" s="1"/>
  <c r="P115" i="1"/>
  <c r="CE115" i="1" s="1"/>
  <c r="P114" i="1"/>
  <c r="CE114" i="1" s="1"/>
  <c r="P113" i="1"/>
  <c r="CE113" i="1" s="1"/>
  <c r="P112" i="1"/>
  <c r="CE112" i="1" s="1"/>
  <c r="P111" i="1"/>
  <c r="CE111" i="1" s="1"/>
  <c r="P110" i="1"/>
  <c r="CE110" i="1" s="1"/>
  <c r="P109" i="1"/>
  <c r="CE109" i="1" s="1"/>
  <c r="P108" i="1"/>
  <c r="CE108" i="1" s="1"/>
  <c r="P107" i="1"/>
  <c r="CE107" i="1" s="1"/>
  <c r="P106" i="1"/>
  <c r="CE106" i="1" s="1"/>
  <c r="P105" i="1"/>
  <c r="CE105" i="1" s="1"/>
  <c r="P104" i="1"/>
  <c r="CE104" i="1" s="1"/>
  <c r="P103" i="1"/>
  <c r="CE103" i="1" s="1"/>
  <c r="P102" i="1"/>
  <c r="CE102" i="1" s="1"/>
  <c r="P101" i="1"/>
  <c r="CE101" i="1" s="1"/>
  <c r="P100" i="1"/>
  <c r="CE100" i="1" s="1"/>
  <c r="P99" i="1"/>
  <c r="CE99" i="1" s="1"/>
  <c r="P98" i="1"/>
  <c r="CE98" i="1" s="1"/>
  <c r="P97" i="1"/>
  <c r="CE97" i="1" s="1"/>
  <c r="P96" i="1"/>
  <c r="CE96" i="1" s="1"/>
  <c r="P95" i="1"/>
  <c r="CE95" i="1" s="1"/>
  <c r="P94" i="1"/>
  <c r="CE94" i="1" s="1"/>
  <c r="P93" i="1"/>
  <c r="CE93" i="1" s="1"/>
  <c r="P92" i="1"/>
  <c r="CE92" i="1" s="1"/>
  <c r="P91" i="1"/>
  <c r="CE91" i="1" s="1"/>
  <c r="P90" i="1"/>
  <c r="CE90" i="1" s="1"/>
  <c r="P89" i="1"/>
  <c r="CE89" i="1" s="1"/>
  <c r="P88" i="1"/>
  <c r="CE88" i="1" s="1"/>
  <c r="P87" i="1"/>
  <c r="CE87" i="1" s="1"/>
  <c r="P86" i="1"/>
  <c r="CE86" i="1" s="1"/>
  <c r="P85" i="1"/>
  <c r="CE85" i="1" s="1"/>
  <c r="P84" i="1"/>
  <c r="CE84" i="1" s="1"/>
  <c r="P83" i="1"/>
  <c r="CE83" i="1" s="1"/>
  <c r="P82" i="1"/>
  <c r="CE82" i="1" s="1"/>
  <c r="P81" i="1"/>
  <c r="CE81" i="1" s="1"/>
  <c r="P80" i="1"/>
  <c r="CE80" i="1" s="1"/>
  <c r="P79" i="1"/>
  <c r="CE79" i="1" s="1"/>
  <c r="P78" i="1"/>
  <c r="CE78" i="1" s="1"/>
  <c r="P77" i="1"/>
  <c r="CE77" i="1" s="1"/>
  <c r="P76" i="1"/>
  <c r="CE76" i="1" s="1"/>
  <c r="P75" i="1"/>
  <c r="CE75" i="1" s="1"/>
  <c r="P74" i="1"/>
  <c r="CE74" i="1" s="1"/>
  <c r="P73" i="1"/>
  <c r="CE73" i="1" s="1"/>
  <c r="P72" i="1"/>
  <c r="CE72" i="1" s="1"/>
  <c r="P71" i="1"/>
  <c r="CE71" i="1" s="1"/>
  <c r="P70" i="1"/>
  <c r="CE70" i="1" s="1"/>
  <c r="P69" i="1"/>
  <c r="CE69" i="1" s="1"/>
  <c r="P68" i="1"/>
  <c r="CE68" i="1" s="1"/>
  <c r="P67" i="1"/>
  <c r="CE67" i="1" s="1"/>
  <c r="P66" i="1"/>
  <c r="CE66" i="1" s="1"/>
  <c r="P65" i="1"/>
  <c r="CE65" i="1" s="1"/>
  <c r="P64" i="1"/>
  <c r="CE64" i="1" s="1"/>
  <c r="P63" i="1"/>
  <c r="CE63" i="1" s="1"/>
  <c r="P62" i="1"/>
  <c r="CE62" i="1" s="1"/>
  <c r="P61" i="1"/>
  <c r="CE61" i="1" s="1"/>
  <c r="P60" i="1"/>
  <c r="CE60" i="1" s="1"/>
  <c r="P59" i="1"/>
  <c r="CE59" i="1" s="1"/>
  <c r="P58" i="1"/>
  <c r="CE58" i="1" s="1"/>
  <c r="P57" i="1"/>
  <c r="CE57" i="1" s="1"/>
  <c r="P56" i="1"/>
  <c r="CE56" i="1" s="1"/>
  <c r="P55" i="1"/>
  <c r="CE55" i="1" s="1"/>
  <c r="P54" i="1"/>
  <c r="CE54" i="1" s="1"/>
  <c r="P53" i="1"/>
  <c r="CE53" i="1" s="1"/>
  <c r="P52" i="1"/>
  <c r="CE52" i="1" s="1"/>
  <c r="P51" i="1"/>
  <c r="CE51" i="1" s="1"/>
  <c r="P50" i="1"/>
  <c r="CE50" i="1" s="1"/>
  <c r="P49" i="1"/>
  <c r="CE49" i="1" s="1"/>
  <c r="P48" i="1"/>
  <c r="CE48" i="1" s="1"/>
  <c r="P47" i="1"/>
  <c r="CE47" i="1" s="1"/>
  <c r="P46" i="1"/>
  <c r="CE46" i="1" s="1"/>
  <c r="P45" i="1"/>
  <c r="CE45" i="1" s="1"/>
  <c r="P44" i="1"/>
  <c r="CE44" i="1" s="1"/>
  <c r="P43" i="1"/>
  <c r="CE43" i="1" s="1"/>
  <c r="P42" i="1"/>
  <c r="CE42" i="1" s="1"/>
  <c r="P41" i="1"/>
  <c r="CE41" i="1" s="1"/>
  <c r="P40" i="1"/>
  <c r="CE40" i="1" s="1"/>
  <c r="P39" i="1"/>
  <c r="CE39" i="1" s="1"/>
  <c r="P38" i="1"/>
  <c r="CE38" i="1" s="1"/>
  <c r="P37" i="1"/>
  <c r="CE37" i="1" s="1"/>
  <c r="P36" i="1"/>
  <c r="CE36" i="1" s="1"/>
  <c r="P35" i="1"/>
  <c r="CE35" i="1" s="1"/>
  <c r="P34" i="1"/>
  <c r="CE34" i="1" s="1"/>
  <c r="P33" i="1"/>
  <c r="CE33" i="1" s="1"/>
  <c r="P32" i="1"/>
  <c r="CE32" i="1" s="1"/>
  <c r="P31" i="1"/>
  <c r="CE31" i="1" s="1"/>
  <c r="P30" i="1"/>
  <c r="CE30" i="1" s="1"/>
  <c r="P29" i="1"/>
  <c r="CE29" i="1" s="1"/>
  <c r="P28" i="1"/>
  <c r="CE28" i="1" s="1"/>
  <c r="P27" i="1"/>
  <c r="CE27" i="1" s="1"/>
  <c r="P26" i="1"/>
  <c r="CE26" i="1" s="1"/>
  <c r="P25" i="1"/>
  <c r="CE25" i="1" s="1"/>
  <c r="P24" i="1"/>
  <c r="CE24" i="1" s="1"/>
  <c r="P23" i="1"/>
  <c r="CE23" i="1" s="1"/>
  <c r="P22" i="1"/>
  <c r="CE22" i="1" s="1"/>
  <c r="BK500" i="1"/>
  <c r="BH499" i="1"/>
  <c r="BB497" i="1"/>
  <c r="BL495" i="1"/>
  <c r="BG492" i="1"/>
  <c r="BD491" i="1"/>
  <c r="BL487" i="1"/>
  <c r="BF485" i="1"/>
  <c r="BC484" i="1"/>
  <c r="BK480" i="1"/>
  <c r="BH479" i="1"/>
  <c r="BC476" i="1"/>
  <c r="BK472" i="1"/>
  <c r="BH471" i="1"/>
  <c r="BC468" i="1"/>
  <c r="BK464" i="1"/>
  <c r="BH463" i="1"/>
  <c r="BC460" i="1"/>
  <c r="BK456" i="1"/>
  <c r="BH455" i="1"/>
  <c r="BC452" i="1"/>
  <c r="BK448" i="1"/>
  <c r="BH447" i="1"/>
  <c r="BB445" i="1"/>
  <c r="BL443" i="1"/>
  <c r="BG440" i="1"/>
  <c r="BD439" i="1"/>
  <c r="BK436" i="1"/>
  <c r="BH435" i="1"/>
  <c r="BC432" i="1"/>
  <c r="BK428" i="1"/>
  <c r="BG424" i="1"/>
  <c r="BC420" i="1"/>
  <c r="BA418" i="1"/>
  <c r="BJ501" i="1"/>
  <c r="BG500" i="1"/>
  <c r="BD499" i="1"/>
  <c r="BK496" i="1"/>
  <c r="BH495" i="1"/>
  <c r="BC492" i="1"/>
  <c r="BK488" i="1"/>
  <c r="BH487" i="1"/>
  <c r="BB485" i="1"/>
  <c r="BL483" i="1"/>
  <c r="BG480" i="1"/>
  <c r="BD479" i="1"/>
  <c r="BL475" i="1"/>
  <c r="BG472" i="1"/>
  <c r="BD471" i="1"/>
  <c r="BL467" i="1"/>
  <c r="BG464" i="1"/>
  <c r="BD463" i="1"/>
  <c r="BL459" i="1"/>
  <c r="BG456" i="1"/>
  <c r="BD455" i="1"/>
  <c r="BL451" i="1"/>
  <c r="BG448" i="1"/>
  <c r="BD447" i="1"/>
  <c r="BK444" i="1"/>
  <c r="BH443" i="1"/>
  <c r="BC440" i="1"/>
  <c r="BJ437" i="1"/>
  <c r="BG436" i="1"/>
  <c r="BD435" i="1"/>
  <c r="BL431" i="1"/>
  <c r="BG428" i="1"/>
  <c r="BC424" i="1"/>
  <c r="BM418" i="1"/>
  <c r="BF501" i="1"/>
  <c r="BC500" i="1"/>
  <c r="BJ497" i="1"/>
  <c r="BG496" i="1"/>
  <c r="BD495" i="1"/>
  <c r="BL491" i="1"/>
  <c r="BG488" i="1"/>
  <c r="BD487" i="1"/>
  <c r="BK484" i="1"/>
  <c r="BH483" i="1"/>
  <c r="BC480" i="1"/>
  <c r="BK476" i="1"/>
  <c r="BH475" i="1"/>
  <c r="BC472" i="1"/>
  <c r="BK468" i="1"/>
  <c r="BH467" i="1"/>
  <c r="BC464" i="1"/>
  <c r="BK460" i="1"/>
  <c r="BH459" i="1"/>
  <c r="BC456" i="1"/>
  <c r="BK452" i="1"/>
  <c r="BH451" i="1"/>
  <c r="BC448" i="1"/>
  <c r="BJ445" i="1"/>
  <c r="BG444" i="1"/>
  <c r="BD443" i="1"/>
  <c r="BL439" i="1"/>
  <c r="BF437" i="1"/>
  <c r="BC436" i="1"/>
  <c r="BK432" i="1"/>
  <c r="BH431" i="1"/>
  <c r="BC428" i="1"/>
  <c r="BK420" i="1"/>
  <c r="BI418" i="1"/>
  <c r="BB501" i="1"/>
  <c r="BL499" i="1"/>
  <c r="BF497" i="1"/>
  <c r="BC496" i="1"/>
  <c r="BK492" i="1"/>
  <c r="BH491" i="1"/>
  <c r="BC488" i="1"/>
  <c r="BJ485" i="1"/>
  <c r="BG484" i="1"/>
  <c r="BD483" i="1"/>
  <c r="BL479" i="1"/>
  <c r="BG476" i="1"/>
  <c r="BD475" i="1"/>
  <c r="BL471" i="1"/>
  <c r="BG468" i="1"/>
  <c r="BD467" i="1"/>
  <c r="BL463" i="1"/>
  <c r="BG460" i="1"/>
  <c r="BD459" i="1"/>
  <c r="BL455" i="1"/>
  <c r="BG452" i="1"/>
  <c r="BD451" i="1"/>
  <c r="BL447" i="1"/>
  <c r="BF445" i="1"/>
  <c r="BC444" i="1"/>
  <c r="BK440" i="1"/>
  <c r="BH439" i="1"/>
  <c r="BB437" i="1"/>
  <c r="BL435" i="1"/>
  <c r="BG432" i="1"/>
  <c r="BD431" i="1"/>
  <c r="BK424" i="1"/>
  <c r="BG420" i="1"/>
  <c r="BE418" i="1"/>
  <c r="BB18" i="1"/>
  <c r="BF18" i="1"/>
  <c r="BJ18" i="1"/>
  <c r="BC18" i="1"/>
  <c r="BG18" i="1"/>
  <c r="BK18" i="1"/>
  <c r="BD18" i="1"/>
  <c r="BH18" i="1"/>
  <c r="BL18" i="1"/>
  <c r="BE18" i="1"/>
  <c r="BI18" i="1"/>
  <c r="BA18" i="1"/>
  <c r="BM18" i="1"/>
  <c r="BC13" i="1"/>
  <c r="BG13" i="1"/>
  <c r="BK13" i="1"/>
  <c r="BD13" i="1"/>
  <c r="BH13" i="1"/>
  <c r="BL13" i="1"/>
  <c r="BA13" i="1"/>
  <c r="BE13" i="1"/>
  <c r="BI13" i="1"/>
  <c r="BM13" i="1"/>
  <c r="BF13" i="1"/>
  <c r="BJ13" i="1"/>
  <c r="BB13" i="1"/>
  <c r="BD412" i="1"/>
  <c r="BH412" i="1"/>
  <c r="BL412" i="1"/>
  <c r="BA412" i="1"/>
  <c r="BE412" i="1"/>
  <c r="BI412" i="1"/>
  <c r="BM412" i="1"/>
  <c r="BB412" i="1"/>
  <c r="BF412" i="1"/>
  <c r="BJ412" i="1"/>
  <c r="BB410" i="1"/>
  <c r="BF410" i="1"/>
  <c r="BJ410" i="1"/>
  <c r="BC410" i="1"/>
  <c r="BG410" i="1"/>
  <c r="BK410" i="1"/>
  <c r="BD410" i="1"/>
  <c r="BH410" i="1"/>
  <c r="BL410" i="1"/>
  <c r="BA407" i="1"/>
  <c r="BE407" i="1"/>
  <c r="BI407" i="1"/>
  <c r="BM407" i="1"/>
  <c r="BB407" i="1"/>
  <c r="BF407" i="1"/>
  <c r="BJ407" i="1"/>
  <c r="BC407" i="1"/>
  <c r="BG407" i="1"/>
  <c r="BK407" i="1"/>
  <c r="BB406" i="1"/>
  <c r="BF406" i="1"/>
  <c r="BJ406" i="1"/>
  <c r="BC406" i="1"/>
  <c r="BG406" i="1"/>
  <c r="BK406" i="1"/>
  <c r="BD406" i="1"/>
  <c r="BH406" i="1"/>
  <c r="BL406" i="1"/>
  <c r="BA403" i="1"/>
  <c r="BE403" i="1"/>
  <c r="BI403" i="1"/>
  <c r="BM403" i="1"/>
  <c r="BB403" i="1"/>
  <c r="BF403" i="1"/>
  <c r="BJ403" i="1"/>
  <c r="BC403" i="1"/>
  <c r="BG403" i="1"/>
  <c r="BK403" i="1"/>
  <c r="BB402" i="1"/>
  <c r="BF402" i="1"/>
  <c r="BJ402" i="1"/>
  <c r="BC402" i="1"/>
  <c r="BG402" i="1"/>
  <c r="BK402" i="1"/>
  <c r="BD402" i="1"/>
  <c r="BH402" i="1"/>
  <c r="BL402" i="1"/>
  <c r="BD400" i="1"/>
  <c r="BH400" i="1"/>
  <c r="BL400" i="1"/>
  <c r="BA400" i="1"/>
  <c r="BE400" i="1"/>
  <c r="BI400" i="1"/>
  <c r="BM400" i="1"/>
  <c r="BB400" i="1"/>
  <c r="BF400" i="1"/>
  <c r="BJ400" i="1"/>
  <c r="BA399" i="1"/>
  <c r="BE399" i="1"/>
  <c r="BI399" i="1"/>
  <c r="BM399" i="1"/>
  <c r="BB399" i="1"/>
  <c r="BF399" i="1"/>
  <c r="BJ399" i="1"/>
  <c r="BC399" i="1"/>
  <c r="BG399" i="1"/>
  <c r="BK399" i="1"/>
  <c r="BD396" i="1"/>
  <c r="BH396" i="1"/>
  <c r="BL396" i="1"/>
  <c r="BA396" i="1"/>
  <c r="BE396" i="1"/>
  <c r="BI396" i="1"/>
  <c r="BM396" i="1"/>
  <c r="BB396" i="1"/>
  <c r="BF396" i="1"/>
  <c r="BJ396" i="1"/>
  <c r="BA395" i="1"/>
  <c r="BE395" i="1"/>
  <c r="BI395" i="1"/>
  <c r="BM395" i="1"/>
  <c r="BB395" i="1"/>
  <c r="BF395" i="1"/>
  <c r="BJ395" i="1"/>
  <c r="BC395" i="1"/>
  <c r="BG395" i="1"/>
  <c r="BK395" i="1"/>
  <c r="BA391" i="1"/>
  <c r="BE391" i="1"/>
  <c r="BI391" i="1"/>
  <c r="BM391" i="1"/>
  <c r="BB391" i="1"/>
  <c r="BF391" i="1"/>
  <c r="BJ391" i="1"/>
  <c r="BC391" i="1"/>
  <c r="BG391" i="1"/>
  <c r="BK391" i="1"/>
  <c r="BD388" i="1"/>
  <c r="BH388" i="1"/>
  <c r="BL388" i="1"/>
  <c r="BA388" i="1"/>
  <c r="BE388" i="1"/>
  <c r="BI388" i="1"/>
  <c r="BM388" i="1"/>
  <c r="BB388" i="1"/>
  <c r="BF388" i="1"/>
  <c r="BJ388" i="1"/>
  <c r="BA383" i="1"/>
  <c r="BE383" i="1"/>
  <c r="BI383" i="1"/>
  <c r="BM383" i="1"/>
  <c r="BB383" i="1"/>
  <c r="BF383" i="1"/>
  <c r="BJ383" i="1"/>
  <c r="BC383" i="1"/>
  <c r="BG383" i="1"/>
  <c r="BK383" i="1"/>
  <c r="BD380" i="1"/>
  <c r="BH380" i="1"/>
  <c r="BL380" i="1"/>
  <c r="BA380" i="1"/>
  <c r="BE380" i="1"/>
  <c r="BI380" i="1"/>
  <c r="BM380" i="1"/>
  <c r="BB380" i="1"/>
  <c r="BF380" i="1"/>
  <c r="BJ380" i="1"/>
  <c r="BA379" i="1"/>
  <c r="BE379" i="1"/>
  <c r="BI379" i="1"/>
  <c r="BM379" i="1"/>
  <c r="BB379" i="1"/>
  <c r="BF379" i="1"/>
  <c r="BJ379" i="1"/>
  <c r="BC379" i="1"/>
  <c r="BG379" i="1"/>
  <c r="BK379" i="1"/>
  <c r="BA375" i="1"/>
  <c r="BE375" i="1"/>
  <c r="BI375" i="1"/>
  <c r="BM375" i="1"/>
  <c r="BB375" i="1"/>
  <c r="BF375" i="1"/>
  <c r="BJ375" i="1"/>
  <c r="BC375" i="1"/>
  <c r="BG375" i="1"/>
  <c r="BK375" i="1"/>
  <c r="BD372" i="1"/>
  <c r="BH372" i="1"/>
  <c r="BL372" i="1"/>
  <c r="BA372" i="1"/>
  <c r="BE372" i="1"/>
  <c r="BI372" i="1"/>
  <c r="BM372" i="1"/>
  <c r="BB372" i="1"/>
  <c r="BF372" i="1"/>
  <c r="BJ372" i="1"/>
  <c r="BA367" i="1"/>
  <c r="BE367" i="1"/>
  <c r="BI367" i="1"/>
  <c r="BM367" i="1"/>
  <c r="BB367" i="1"/>
  <c r="BF367" i="1"/>
  <c r="BJ367" i="1"/>
  <c r="BC367" i="1"/>
  <c r="BG367" i="1"/>
  <c r="BK367" i="1"/>
  <c r="BA363" i="1"/>
  <c r="BE363" i="1"/>
  <c r="BI363" i="1"/>
  <c r="BM363" i="1"/>
  <c r="BB363" i="1"/>
  <c r="BF363" i="1"/>
  <c r="BJ363" i="1"/>
  <c r="BC363" i="1"/>
  <c r="BG363" i="1"/>
  <c r="BK363" i="1"/>
  <c r="BD360" i="1"/>
  <c r="BH360" i="1"/>
  <c r="BL360" i="1"/>
  <c r="BA360" i="1"/>
  <c r="BE360" i="1"/>
  <c r="BI360" i="1"/>
  <c r="BM360" i="1"/>
  <c r="BB360" i="1"/>
  <c r="BF360" i="1"/>
  <c r="BJ360" i="1"/>
  <c r="BB358" i="1"/>
  <c r="BF358" i="1"/>
  <c r="BJ358" i="1"/>
  <c r="BC358" i="1"/>
  <c r="BG358" i="1"/>
  <c r="BK358" i="1"/>
  <c r="BD358" i="1"/>
  <c r="BH358" i="1"/>
  <c r="BL358" i="1"/>
  <c r="BA355" i="1"/>
  <c r="BE355" i="1"/>
  <c r="BI355" i="1"/>
  <c r="BM355" i="1"/>
  <c r="BB355" i="1"/>
  <c r="BF355" i="1"/>
  <c r="BJ355" i="1"/>
  <c r="BC355" i="1"/>
  <c r="BG355" i="1"/>
  <c r="BK355" i="1"/>
  <c r="BA351" i="1"/>
  <c r="BE351" i="1"/>
  <c r="BI351" i="1"/>
  <c r="BM351" i="1"/>
  <c r="BB351" i="1"/>
  <c r="BF351" i="1"/>
  <c r="BJ351" i="1"/>
  <c r="BC351" i="1"/>
  <c r="BG351" i="1"/>
  <c r="BK351" i="1"/>
  <c r="BA347" i="1"/>
  <c r="BE347" i="1"/>
  <c r="BI347" i="1"/>
  <c r="BM347" i="1"/>
  <c r="BB347" i="1"/>
  <c r="BF347" i="1"/>
  <c r="BJ347" i="1"/>
  <c r="BC347" i="1"/>
  <c r="BG347" i="1"/>
  <c r="BK347" i="1"/>
  <c r="BD335" i="1"/>
  <c r="BH335" i="1"/>
  <c r="BL335" i="1"/>
  <c r="BA335" i="1"/>
  <c r="BE335" i="1"/>
  <c r="BI335" i="1"/>
  <c r="BM335" i="1"/>
  <c r="BC335" i="1"/>
  <c r="BK335" i="1"/>
  <c r="BF335" i="1"/>
  <c r="BG335" i="1"/>
  <c r="BB324" i="1"/>
  <c r="BF324" i="1"/>
  <c r="BJ324" i="1"/>
  <c r="BC324" i="1"/>
  <c r="BG324" i="1"/>
  <c r="BK324" i="1"/>
  <c r="BD324" i="1"/>
  <c r="BH324" i="1"/>
  <c r="BL324" i="1"/>
  <c r="BE324" i="1"/>
  <c r="BI324" i="1"/>
  <c r="BM324" i="1"/>
  <c r="BB312" i="1"/>
  <c r="BF312" i="1"/>
  <c r="BJ312" i="1"/>
  <c r="BC312" i="1"/>
  <c r="BG312" i="1"/>
  <c r="BK312" i="1"/>
  <c r="BD312" i="1"/>
  <c r="BH312" i="1"/>
  <c r="BL312" i="1"/>
  <c r="BA312" i="1"/>
  <c r="BE312" i="1"/>
  <c r="BI312" i="1"/>
  <c r="BB300" i="1"/>
  <c r="BF300" i="1"/>
  <c r="BJ300" i="1"/>
  <c r="BC300" i="1"/>
  <c r="BG300" i="1"/>
  <c r="BK300" i="1"/>
  <c r="BD300" i="1"/>
  <c r="BH300" i="1"/>
  <c r="BL300" i="1"/>
  <c r="BM300" i="1"/>
  <c r="BA300" i="1"/>
  <c r="BE300" i="1"/>
  <c r="BB288" i="1"/>
  <c r="BF288" i="1"/>
  <c r="BJ288" i="1"/>
  <c r="BC288" i="1"/>
  <c r="BG288" i="1"/>
  <c r="BK288" i="1"/>
  <c r="BD288" i="1"/>
  <c r="BH288" i="1"/>
  <c r="BL288" i="1"/>
  <c r="BI288" i="1"/>
  <c r="BM288" i="1"/>
  <c r="BA288" i="1"/>
  <c r="BD242" i="1"/>
  <c r="BH242" i="1"/>
  <c r="BL242" i="1"/>
  <c r="BA242" i="1"/>
  <c r="BE242" i="1"/>
  <c r="BI242" i="1"/>
  <c r="BM242" i="1"/>
  <c r="BB242" i="1"/>
  <c r="BF242" i="1"/>
  <c r="BJ242" i="1"/>
  <c r="BC242" i="1"/>
  <c r="BG242" i="1"/>
  <c r="BK242" i="1"/>
  <c r="BD230" i="1"/>
  <c r="BH230" i="1"/>
  <c r="BL230" i="1"/>
  <c r="BA230" i="1"/>
  <c r="BE230" i="1"/>
  <c r="BI230" i="1"/>
  <c r="BM230" i="1"/>
  <c r="BB230" i="1"/>
  <c r="BF230" i="1"/>
  <c r="BJ230" i="1"/>
  <c r="BC230" i="1"/>
  <c r="BG230" i="1"/>
  <c r="BK230" i="1"/>
  <c r="BD222" i="1"/>
  <c r="BH222" i="1"/>
  <c r="BL222" i="1"/>
  <c r="BA222" i="1"/>
  <c r="BE222" i="1"/>
  <c r="BI222" i="1"/>
  <c r="BM222" i="1"/>
  <c r="BB222" i="1"/>
  <c r="BF222" i="1"/>
  <c r="BJ222" i="1"/>
  <c r="BG222" i="1"/>
  <c r="BK222" i="1"/>
  <c r="BC222" i="1"/>
  <c r="BD210" i="1"/>
  <c r="BH210" i="1"/>
  <c r="BL210" i="1"/>
  <c r="BA210" i="1"/>
  <c r="BE210" i="1"/>
  <c r="BI210" i="1"/>
  <c r="BM210" i="1"/>
  <c r="BB210" i="1"/>
  <c r="BF210" i="1"/>
  <c r="BJ210" i="1"/>
  <c r="BC210" i="1"/>
  <c r="BG210" i="1"/>
  <c r="BK210" i="1"/>
  <c r="BD202" i="1"/>
  <c r="BH202" i="1"/>
  <c r="BL202" i="1"/>
  <c r="BA202" i="1"/>
  <c r="BE202" i="1"/>
  <c r="BI202" i="1"/>
  <c r="BM202" i="1"/>
  <c r="BB202" i="1"/>
  <c r="BF202" i="1"/>
  <c r="BJ202" i="1"/>
  <c r="BK202" i="1"/>
  <c r="BC202" i="1"/>
  <c r="BG202" i="1"/>
  <c r="BD198" i="1"/>
  <c r="BH198" i="1"/>
  <c r="BL198" i="1"/>
  <c r="BA198" i="1"/>
  <c r="BE198" i="1"/>
  <c r="BI198" i="1"/>
  <c r="BM198" i="1"/>
  <c r="BB198" i="1"/>
  <c r="BF198" i="1"/>
  <c r="BJ198" i="1"/>
  <c r="BC198" i="1"/>
  <c r="BG198" i="1"/>
  <c r="BB157" i="1"/>
  <c r="BF157" i="1"/>
  <c r="BJ157" i="1"/>
  <c r="BC157" i="1"/>
  <c r="BG157" i="1"/>
  <c r="BK157" i="1"/>
  <c r="BD157" i="1"/>
  <c r="BH157" i="1"/>
  <c r="BL157" i="1"/>
  <c r="BE157" i="1"/>
  <c r="BI157" i="1"/>
  <c r="BM157" i="1"/>
  <c r="BA157" i="1"/>
  <c r="BB153" i="1"/>
  <c r="BF153" i="1"/>
  <c r="BJ153" i="1"/>
  <c r="BC153" i="1"/>
  <c r="BG153" i="1"/>
  <c r="BK153" i="1"/>
  <c r="BD153" i="1"/>
  <c r="BH153" i="1"/>
  <c r="BL153" i="1"/>
  <c r="BI153" i="1"/>
  <c r="BM153" i="1"/>
  <c r="BA153" i="1"/>
  <c r="BE153" i="1"/>
  <c r="BC149" i="1"/>
  <c r="BG149" i="1"/>
  <c r="BK149" i="1"/>
  <c r="BD149" i="1"/>
  <c r="BH149" i="1"/>
  <c r="BL149" i="1"/>
  <c r="BF149" i="1"/>
  <c r="BA149" i="1"/>
  <c r="BI149" i="1"/>
  <c r="BB149" i="1"/>
  <c r="BJ149" i="1"/>
  <c r="BE149" i="1"/>
  <c r="BM149" i="1"/>
  <c r="BB146" i="1"/>
  <c r="BF146" i="1"/>
  <c r="BJ146" i="1"/>
  <c r="BC146" i="1"/>
  <c r="BG146" i="1"/>
  <c r="BK146" i="1"/>
  <c r="BE146" i="1"/>
  <c r="BM146" i="1"/>
  <c r="BH146" i="1"/>
  <c r="BA146" i="1"/>
  <c r="BI146" i="1"/>
  <c r="BL146" i="1"/>
  <c r="BD146" i="1"/>
  <c r="BC145" i="1"/>
  <c r="BG145" i="1"/>
  <c r="BK145" i="1"/>
  <c r="BD145" i="1"/>
  <c r="BH145" i="1"/>
  <c r="BL145" i="1"/>
  <c r="BB145" i="1"/>
  <c r="BJ145" i="1"/>
  <c r="BE145" i="1"/>
  <c r="BM145" i="1"/>
  <c r="BF145" i="1"/>
  <c r="BA145" i="1"/>
  <c r="BI145" i="1"/>
  <c r="BC141" i="1"/>
  <c r="BG141" i="1"/>
  <c r="BK141" i="1"/>
  <c r="BD141" i="1"/>
  <c r="BH141" i="1"/>
  <c r="BL141" i="1"/>
  <c r="BF141" i="1"/>
  <c r="BA141" i="1"/>
  <c r="BI141" i="1"/>
  <c r="BB141" i="1"/>
  <c r="BJ141" i="1"/>
  <c r="BM141" i="1"/>
  <c r="BE141" i="1"/>
  <c r="BC137" i="1"/>
  <c r="BG137" i="1"/>
  <c r="BK137" i="1"/>
  <c r="BD137" i="1"/>
  <c r="BH137" i="1"/>
  <c r="BL137" i="1"/>
  <c r="BB137" i="1"/>
  <c r="BJ137" i="1"/>
  <c r="BE137" i="1"/>
  <c r="BM137" i="1"/>
  <c r="BF137" i="1"/>
  <c r="BA137" i="1"/>
  <c r="BI137" i="1"/>
  <c r="BC133" i="1"/>
  <c r="BG133" i="1"/>
  <c r="BK133" i="1"/>
  <c r="BD133" i="1"/>
  <c r="BH133" i="1"/>
  <c r="BL133" i="1"/>
  <c r="BF133" i="1"/>
  <c r="BA133" i="1"/>
  <c r="BI133" i="1"/>
  <c r="BB133" i="1"/>
  <c r="BJ133" i="1"/>
  <c r="BE133" i="1"/>
  <c r="BM133" i="1"/>
  <c r="BB118" i="1"/>
  <c r="BF118" i="1"/>
  <c r="BJ118" i="1"/>
  <c r="BC118" i="1"/>
  <c r="BG118" i="1"/>
  <c r="BK118" i="1"/>
  <c r="BA118" i="1"/>
  <c r="BI118" i="1"/>
  <c r="BD118" i="1"/>
  <c r="BL118" i="1"/>
  <c r="BE118" i="1"/>
  <c r="BM118" i="1"/>
  <c r="BH118" i="1"/>
  <c r="BD112" i="1"/>
  <c r="BH112" i="1"/>
  <c r="BL112" i="1"/>
  <c r="BA112" i="1"/>
  <c r="BE112" i="1"/>
  <c r="BI112" i="1"/>
  <c r="BM112" i="1"/>
  <c r="BG112" i="1"/>
  <c r="BB112" i="1"/>
  <c r="BJ112" i="1"/>
  <c r="BC112" i="1"/>
  <c r="BK112" i="1"/>
  <c r="BF112" i="1"/>
  <c r="BD104" i="1"/>
  <c r="BH104" i="1"/>
  <c r="BL104" i="1"/>
  <c r="BA104" i="1"/>
  <c r="BE104" i="1"/>
  <c r="BI104" i="1"/>
  <c r="BM104" i="1"/>
  <c r="BG104" i="1"/>
  <c r="BB104" i="1"/>
  <c r="BJ104" i="1"/>
  <c r="BC104" i="1"/>
  <c r="BK104" i="1"/>
  <c r="BF104" i="1"/>
  <c r="BB102" i="1"/>
  <c r="BF102" i="1"/>
  <c r="BJ102" i="1"/>
  <c r="BC102" i="1"/>
  <c r="BG102" i="1"/>
  <c r="BK102" i="1"/>
  <c r="BA102" i="1"/>
  <c r="BI102" i="1"/>
  <c r="BD102" i="1"/>
  <c r="BL102" i="1"/>
  <c r="BE102" i="1"/>
  <c r="BM102" i="1"/>
  <c r="BH102" i="1"/>
  <c r="BB98" i="1"/>
  <c r="BF98" i="1"/>
  <c r="BJ98" i="1"/>
  <c r="BC98" i="1"/>
  <c r="BG98" i="1"/>
  <c r="BK98" i="1"/>
  <c r="BE98" i="1"/>
  <c r="BM98" i="1"/>
  <c r="BH98" i="1"/>
  <c r="BA98" i="1"/>
  <c r="BI98" i="1"/>
  <c r="BD98" i="1"/>
  <c r="BL98" i="1"/>
  <c r="BD96" i="1"/>
  <c r="BH96" i="1"/>
  <c r="BL96" i="1"/>
  <c r="BA96" i="1"/>
  <c r="BE96" i="1"/>
  <c r="BI96" i="1"/>
  <c r="BM96" i="1"/>
  <c r="BG96" i="1"/>
  <c r="BB96" i="1"/>
  <c r="BJ96" i="1"/>
  <c r="BC96" i="1"/>
  <c r="BK96" i="1"/>
  <c r="BF96" i="1"/>
  <c r="BD92" i="1"/>
  <c r="BH92" i="1"/>
  <c r="BL92" i="1"/>
  <c r="BA92" i="1"/>
  <c r="BE92" i="1"/>
  <c r="BI92" i="1"/>
  <c r="BM92" i="1"/>
  <c r="BC92" i="1"/>
  <c r="BK92" i="1"/>
  <c r="BF92" i="1"/>
  <c r="BG92" i="1"/>
  <c r="BJ92" i="1"/>
  <c r="BB92" i="1"/>
  <c r="BC89" i="1"/>
  <c r="BG89" i="1"/>
  <c r="BK89" i="1"/>
  <c r="BD89" i="1"/>
  <c r="BH89" i="1"/>
  <c r="BL89" i="1"/>
  <c r="BE89" i="1"/>
  <c r="BM89" i="1"/>
  <c r="BF89" i="1"/>
  <c r="BA89" i="1"/>
  <c r="BI89" i="1"/>
  <c r="BB89" i="1"/>
  <c r="BJ89" i="1"/>
  <c r="BD88" i="1"/>
  <c r="BH88" i="1"/>
  <c r="BL88" i="1"/>
  <c r="BA88" i="1"/>
  <c r="BE88" i="1"/>
  <c r="BI88" i="1"/>
  <c r="BM88" i="1"/>
  <c r="BB88" i="1"/>
  <c r="BJ88" i="1"/>
  <c r="BC88" i="1"/>
  <c r="BK88" i="1"/>
  <c r="BF88" i="1"/>
  <c r="BG88" i="1"/>
  <c r="BD84" i="1"/>
  <c r="BH84" i="1"/>
  <c r="BL84" i="1"/>
  <c r="BA84" i="1"/>
  <c r="BE84" i="1"/>
  <c r="BI84" i="1"/>
  <c r="BM84" i="1"/>
  <c r="BF84" i="1"/>
  <c r="BG84" i="1"/>
  <c r="BB84" i="1"/>
  <c r="BJ84" i="1"/>
  <c r="BC84" i="1"/>
  <c r="BK84" i="1"/>
  <c r="BC81" i="1"/>
  <c r="BG81" i="1"/>
  <c r="BK81" i="1"/>
  <c r="BD81" i="1"/>
  <c r="BH81" i="1"/>
  <c r="BL81" i="1"/>
  <c r="BE81" i="1"/>
  <c r="BM81" i="1"/>
  <c r="BF81" i="1"/>
  <c r="BA81" i="1"/>
  <c r="BI81" i="1"/>
  <c r="BB81" i="1"/>
  <c r="BJ81" i="1"/>
  <c r="BD76" i="1"/>
  <c r="BH76" i="1"/>
  <c r="BL76" i="1"/>
  <c r="BA76" i="1"/>
  <c r="BE76" i="1"/>
  <c r="BI76" i="1"/>
  <c r="BM76" i="1"/>
  <c r="BF76" i="1"/>
  <c r="BG76" i="1"/>
  <c r="BB76" i="1"/>
  <c r="BJ76" i="1"/>
  <c r="BC76" i="1"/>
  <c r="BK76" i="1"/>
  <c r="BC65" i="1"/>
  <c r="BG65" i="1"/>
  <c r="BK65" i="1"/>
  <c r="BD65" i="1"/>
  <c r="BH65" i="1"/>
  <c r="BL65" i="1"/>
  <c r="BE65" i="1"/>
  <c r="BM65" i="1"/>
  <c r="BF65" i="1"/>
  <c r="BA65" i="1"/>
  <c r="BI65" i="1"/>
  <c r="BJ65" i="1"/>
  <c r="BB65" i="1"/>
  <c r="BC61" i="1"/>
  <c r="BG61" i="1"/>
  <c r="BK61" i="1"/>
  <c r="BD61" i="1"/>
  <c r="BH61" i="1"/>
  <c r="BL61" i="1"/>
  <c r="BA61" i="1"/>
  <c r="BI61" i="1"/>
  <c r="BB61" i="1"/>
  <c r="BJ61" i="1"/>
  <c r="BE61" i="1"/>
  <c r="BM61" i="1"/>
  <c r="BF61" i="1"/>
  <c r="BA59" i="1"/>
  <c r="BE59" i="1"/>
  <c r="BI59" i="1"/>
  <c r="BM59" i="1"/>
  <c r="BB59" i="1"/>
  <c r="BF59" i="1"/>
  <c r="BJ59" i="1"/>
  <c r="BC59" i="1"/>
  <c r="BK59" i="1"/>
  <c r="BD59" i="1"/>
  <c r="BL59" i="1"/>
  <c r="BG59" i="1"/>
  <c r="BH59" i="1"/>
  <c r="BB48" i="1"/>
  <c r="BF48" i="1"/>
  <c r="BJ48" i="1"/>
  <c r="BC48" i="1"/>
  <c r="BG48" i="1"/>
  <c r="BK48" i="1"/>
  <c r="BH48" i="1"/>
  <c r="BA48" i="1"/>
  <c r="BI48" i="1"/>
  <c r="BL48" i="1"/>
  <c r="BM48" i="1"/>
  <c r="BD48" i="1"/>
  <c r="BE48" i="1"/>
  <c r="BM501" i="1"/>
  <c r="BI501" i="1"/>
  <c r="BE501" i="1"/>
  <c r="BA501" i="1"/>
  <c r="BJ500" i="1"/>
  <c r="BF500" i="1"/>
  <c r="BB500" i="1"/>
  <c r="BK499" i="1"/>
  <c r="BG499" i="1"/>
  <c r="BC499" i="1"/>
  <c r="BM497" i="1"/>
  <c r="BI497" i="1"/>
  <c r="BE497" i="1"/>
  <c r="BA497" i="1"/>
  <c r="BJ496" i="1"/>
  <c r="BF496" i="1"/>
  <c r="BB496" i="1"/>
  <c r="BK495" i="1"/>
  <c r="BG495" i="1"/>
  <c r="BC495" i="1"/>
  <c r="BJ492" i="1"/>
  <c r="BF492" i="1"/>
  <c r="BB492" i="1"/>
  <c r="BK491" i="1"/>
  <c r="BG491" i="1"/>
  <c r="BC491" i="1"/>
  <c r="BJ488" i="1"/>
  <c r="BF488" i="1"/>
  <c r="BB488" i="1"/>
  <c r="BK487" i="1"/>
  <c r="BG487" i="1"/>
  <c r="BC487" i="1"/>
  <c r="BM485" i="1"/>
  <c r="BI485" i="1"/>
  <c r="BE485" i="1"/>
  <c r="BA485" i="1"/>
  <c r="BJ484" i="1"/>
  <c r="BF484" i="1"/>
  <c r="BB484" i="1"/>
  <c r="BK483" i="1"/>
  <c r="BG483" i="1"/>
  <c r="BC483" i="1"/>
  <c r="BJ480" i="1"/>
  <c r="BF480" i="1"/>
  <c r="BB480" i="1"/>
  <c r="BK479" i="1"/>
  <c r="BG479" i="1"/>
  <c r="BC479" i="1"/>
  <c r="BJ476" i="1"/>
  <c r="BF476" i="1"/>
  <c r="BB476" i="1"/>
  <c r="BK475" i="1"/>
  <c r="BG475" i="1"/>
  <c r="BC475" i="1"/>
  <c r="BJ472" i="1"/>
  <c r="BF472" i="1"/>
  <c r="BB472" i="1"/>
  <c r="BK471" i="1"/>
  <c r="BG471" i="1"/>
  <c r="BC471" i="1"/>
  <c r="BJ468" i="1"/>
  <c r="BF468" i="1"/>
  <c r="BB468" i="1"/>
  <c r="BK467" i="1"/>
  <c r="BG467" i="1"/>
  <c r="BC467" i="1"/>
  <c r="BJ464" i="1"/>
  <c r="BF464" i="1"/>
  <c r="BB464" i="1"/>
  <c r="BK463" i="1"/>
  <c r="BG463" i="1"/>
  <c r="BC463" i="1"/>
  <c r="BJ460" i="1"/>
  <c r="BF460" i="1"/>
  <c r="BB460" i="1"/>
  <c r="BK459" i="1"/>
  <c r="BG459" i="1"/>
  <c r="BC459" i="1"/>
  <c r="BJ456" i="1"/>
  <c r="BF456" i="1"/>
  <c r="BB456" i="1"/>
  <c r="BK455" i="1"/>
  <c r="BG455" i="1"/>
  <c r="BC455" i="1"/>
  <c r="BJ452" i="1"/>
  <c r="BF452" i="1"/>
  <c r="BB452" i="1"/>
  <c r="BK451" i="1"/>
  <c r="BG451" i="1"/>
  <c r="BC451" i="1"/>
  <c r="BJ448" i="1"/>
  <c r="BF448" i="1"/>
  <c r="BB448" i="1"/>
  <c r="BK447" i="1"/>
  <c r="BG447" i="1"/>
  <c r="BC447" i="1"/>
  <c r="BM445" i="1"/>
  <c r="BI445" i="1"/>
  <c r="BE445" i="1"/>
  <c r="BA445" i="1"/>
  <c r="BJ444" i="1"/>
  <c r="BF444" i="1"/>
  <c r="BB444" i="1"/>
  <c r="BK443" i="1"/>
  <c r="BG443" i="1"/>
  <c r="BC443" i="1"/>
  <c r="BJ440" i="1"/>
  <c r="BF440" i="1"/>
  <c r="BB440" i="1"/>
  <c r="BK439" i="1"/>
  <c r="BG439" i="1"/>
  <c r="BC439" i="1"/>
  <c r="BM437" i="1"/>
  <c r="BI437" i="1"/>
  <c r="BE437" i="1"/>
  <c r="BA437" i="1"/>
  <c r="BJ436" i="1"/>
  <c r="BF436" i="1"/>
  <c r="BB436" i="1"/>
  <c r="BK435" i="1"/>
  <c r="BG435" i="1"/>
  <c r="BC435" i="1"/>
  <c r="BJ432" i="1"/>
  <c r="BF432" i="1"/>
  <c r="BB432" i="1"/>
  <c r="BK431" i="1"/>
  <c r="BG431" i="1"/>
  <c r="BC431" i="1"/>
  <c r="BJ428" i="1"/>
  <c r="BF428" i="1"/>
  <c r="BB428" i="1"/>
  <c r="BJ424" i="1"/>
  <c r="BF424" i="1"/>
  <c r="BB424" i="1"/>
  <c r="BJ420" i="1"/>
  <c r="BF420" i="1"/>
  <c r="BB420" i="1"/>
  <c r="BL418" i="1"/>
  <c r="BH418" i="1"/>
  <c r="BD418" i="1"/>
  <c r="BI410" i="1"/>
  <c r="BM406" i="1"/>
  <c r="BD403" i="1"/>
  <c r="BA402" i="1"/>
  <c r="BK400" i="1"/>
  <c r="BH399" i="1"/>
  <c r="BL395" i="1"/>
  <c r="BG388" i="1"/>
  <c r="BH383" i="1"/>
  <c r="BL379" i="1"/>
  <c r="BG372" i="1"/>
  <c r="BH367" i="1"/>
  <c r="BL363" i="1"/>
  <c r="BC360" i="1"/>
  <c r="BM358" i="1"/>
  <c r="BD355" i="1"/>
  <c r="BH351" i="1"/>
  <c r="BL347" i="1"/>
  <c r="BJ335" i="1"/>
  <c r="BI300" i="1"/>
  <c r="BB14" i="1"/>
  <c r="BF14" i="1"/>
  <c r="BJ14" i="1"/>
  <c r="BC14" i="1"/>
  <c r="BG14" i="1"/>
  <c r="BK14" i="1"/>
  <c r="BD14" i="1"/>
  <c r="BH14" i="1"/>
  <c r="BL14" i="1"/>
  <c r="BI14" i="1"/>
  <c r="BM14" i="1"/>
  <c r="BA14" i="1"/>
  <c r="BE14" i="1"/>
  <c r="BC21" i="1"/>
  <c r="BG21" i="1"/>
  <c r="BK21" i="1"/>
  <c r="BD21" i="1"/>
  <c r="BH21" i="1"/>
  <c r="BL21" i="1"/>
  <c r="BA21" i="1"/>
  <c r="BE21" i="1"/>
  <c r="BI21" i="1"/>
  <c r="BM21" i="1"/>
  <c r="BB21" i="1"/>
  <c r="BF21" i="1"/>
  <c r="BJ21" i="1"/>
  <c r="BC9" i="1"/>
  <c r="BG9" i="1"/>
  <c r="BK9" i="1"/>
  <c r="BD9" i="1"/>
  <c r="BH9" i="1"/>
  <c r="BL9" i="1"/>
  <c r="BA9" i="1"/>
  <c r="BE9" i="1"/>
  <c r="BI9" i="1"/>
  <c r="BM9" i="1"/>
  <c r="BJ9" i="1"/>
  <c r="BB9" i="1"/>
  <c r="BF9" i="1"/>
  <c r="BD20" i="1"/>
  <c r="BH20" i="1"/>
  <c r="BL20" i="1"/>
  <c r="BA20" i="1"/>
  <c r="BE20" i="1"/>
  <c r="BI20" i="1"/>
  <c r="BM20" i="1"/>
  <c r="BB20" i="1"/>
  <c r="BF20" i="1"/>
  <c r="BJ20" i="1"/>
  <c r="BK20" i="1"/>
  <c r="BC20" i="1"/>
  <c r="BG20" i="1"/>
  <c r="BD12" i="1"/>
  <c r="BH12" i="1"/>
  <c r="BL12" i="1"/>
  <c r="BA12" i="1"/>
  <c r="BE12" i="1"/>
  <c r="BI12" i="1"/>
  <c r="BM12" i="1"/>
  <c r="BB12" i="1"/>
  <c r="BF12" i="1"/>
  <c r="BJ12" i="1"/>
  <c r="BC12" i="1"/>
  <c r="BG12" i="1"/>
  <c r="BK12" i="1"/>
  <c r="BL501" i="1"/>
  <c r="BH501" i="1"/>
  <c r="BD501" i="1"/>
  <c r="BM500" i="1"/>
  <c r="BI500" i="1"/>
  <c r="BE500" i="1"/>
  <c r="BA500" i="1"/>
  <c r="BJ499" i="1"/>
  <c r="BF499" i="1"/>
  <c r="BB499" i="1"/>
  <c r="BL497" i="1"/>
  <c r="BH497" i="1"/>
  <c r="BD497" i="1"/>
  <c r="BM496" i="1"/>
  <c r="BI496" i="1"/>
  <c r="BE496" i="1"/>
  <c r="BA496" i="1"/>
  <c r="BJ495" i="1"/>
  <c r="BF495" i="1"/>
  <c r="BB495" i="1"/>
  <c r="BM492" i="1"/>
  <c r="BI492" i="1"/>
  <c r="BE492" i="1"/>
  <c r="BA492" i="1"/>
  <c r="BJ491" i="1"/>
  <c r="BF491" i="1"/>
  <c r="BB491" i="1"/>
  <c r="BM488" i="1"/>
  <c r="BI488" i="1"/>
  <c r="BE488" i="1"/>
  <c r="BA488" i="1"/>
  <c r="BJ487" i="1"/>
  <c r="BF487" i="1"/>
  <c r="BB487" i="1"/>
  <c r="BL485" i="1"/>
  <c r="BH485" i="1"/>
  <c r="BD485" i="1"/>
  <c r="BM484" i="1"/>
  <c r="BI484" i="1"/>
  <c r="BE484" i="1"/>
  <c r="BA484" i="1"/>
  <c r="BJ483" i="1"/>
  <c r="BF483" i="1"/>
  <c r="BB483" i="1"/>
  <c r="BM480" i="1"/>
  <c r="BI480" i="1"/>
  <c r="BE480" i="1"/>
  <c r="BA480" i="1"/>
  <c r="BJ479" i="1"/>
  <c r="BF479" i="1"/>
  <c r="BB479" i="1"/>
  <c r="BM476" i="1"/>
  <c r="BI476" i="1"/>
  <c r="BE476" i="1"/>
  <c r="BA476" i="1"/>
  <c r="BJ475" i="1"/>
  <c r="BF475" i="1"/>
  <c r="BB475" i="1"/>
  <c r="BM472" i="1"/>
  <c r="BI472" i="1"/>
  <c r="BE472" i="1"/>
  <c r="BA472" i="1"/>
  <c r="BJ471" i="1"/>
  <c r="BF471" i="1"/>
  <c r="BB471" i="1"/>
  <c r="BM468" i="1"/>
  <c r="BI468" i="1"/>
  <c r="BE468" i="1"/>
  <c r="BA468" i="1"/>
  <c r="BJ467" i="1"/>
  <c r="BF467" i="1"/>
  <c r="BB467" i="1"/>
  <c r="BM464" i="1"/>
  <c r="BI464" i="1"/>
  <c r="BE464" i="1"/>
  <c r="BA464" i="1"/>
  <c r="BJ463" i="1"/>
  <c r="BF463" i="1"/>
  <c r="BB463" i="1"/>
  <c r="BM460" i="1"/>
  <c r="BI460" i="1"/>
  <c r="BE460" i="1"/>
  <c r="BA460" i="1"/>
  <c r="BJ459" i="1"/>
  <c r="BF459" i="1"/>
  <c r="BB459" i="1"/>
  <c r="BM456" i="1"/>
  <c r="BI456" i="1"/>
  <c r="BE456" i="1"/>
  <c r="BA456" i="1"/>
  <c r="BJ455" i="1"/>
  <c r="BF455" i="1"/>
  <c r="BB455" i="1"/>
  <c r="BM452" i="1"/>
  <c r="BI452" i="1"/>
  <c r="BE452" i="1"/>
  <c r="BA452" i="1"/>
  <c r="BJ451" i="1"/>
  <c r="BF451" i="1"/>
  <c r="BB451" i="1"/>
  <c r="BM448" i="1"/>
  <c r="BI448" i="1"/>
  <c r="BE448" i="1"/>
  <c r="BA448" i="1"/>
  <c r="BJ447" i="1"/>
  <c r="BF447" i="1"/>
  <c r="BB447" i="1"/>
  <c r="BL445" i="1"/>
  <c r="BH445" i="1"/>
  <c r="BD445" i="1"/>
  <c r="BM444" i="1"/>
  <c r="BI444" i="1"/>
  <c r="BE444" i="1"/>
  <c r="BA444" i="1"/>
  <c r="BJ443" i="1"/>
  <c r="BF443" i="1"/>
  <c r="BB443" i="1"/>
  <c r="BM440" i="1"/>
  <c r="BI440" i="1"/>
  <c r="BE440" i="1"/>
  <c r="BA440" i="1"/>
  <c r="BJ439" i="1"/>
  <c r="BF439" i="1"/>
  <c r="BB439" i="1"/>
  <c r="BL437" i="1"/>
  <c r="BH437" i="1"/>
  <c r="BD437" i="1"/>
  <c r="BM436" i="1"/>
  <c r="BI436" i="1"/>
  <c r="BE436" i="1"/>
  <c r="BA436" i="1"/>
  <c r="BJ435" i="1"/>
  <c r="BF435" i="1"/>
  <c r="BB435" i="1"/>
  <c r="BM432" i="1"/>
  <c r="BI432" i="1"/>
  <c r="BE432" i="1"/>
  <c r="BA432" i="1"/>
  <c r="BJ431" i="1"/>
  <c r="BF431" i="1"/>
  <c r="BB431" i="1"/>
  <c r="BM428" i="1"/>
  <c r="BI428" i="1"/>
  <c r="BE428" i="1"/>
  <c r="BA428" i="1"/>
  <c r="BM424" i="1"/>
  <c r="BI424" i="1"/>
  <c r="BE424" i="1"/>
  <c r="BA424" i="1"/>
  <c r="BM420" i="1"/>
  <c r="BI420" i="1"/>
  <c r="BE420" i="1"/>
  <c r="BA420" i="1"/>
  <c r="BK418" i="1"/>
  <c r="BG418" i="1"/>
  <c r="BC418" i="1"/>
  <c r="BK412" i="1"/>
  <c r="BE410" i="1"/>
  <c r="BL407" i="1"/>
  <c r="BI406" i="1"/>
  <c r="BM402" i="1"/>
  <c r="BG400" i="1"/>
  <c r="BD399" i="1"/>
  <c r="BK396" i="1"/>
  <c r="BH395" i="1"/>
  <c r="BL391" i="1"/>
  <c r="BC388" i="1"/>
  <c r="BD383" i="1"/>
  <c r="BK380" i="1"/>
  <c r="BH379" i="1"/>
  <c r="BL375" i="1"/>
  <c r="BC372" i="1"/>
  <c r="BD367" i="1"/>
  <c r="BH363" i="1"/>
  <c r="BI358" i="1"/>
  <c r="BD351" i="1"/>
  <c r="BH347" i="1"/>
  <c r="BB335" i="1"/>
  <c r="BA324" i="1"/>
  <c r="BB10" i="1"/>
  <c r="BF10" i="1"/>
  <c r="BJ10" i="1"/>
  <c r="BC10" i="1"/>
  <c r="BG10" i="1"/>
  <c r="BK10" i="1"/>
  <c r="BD10" i="1"/>
  <c r="BH10" i="1"/>
  <c r="BL10" i="1"/>
  <c r="BM10" i="1"/>
  <c r="BA10" i="1"/>
  <c r="BE10" i="1"/>
  <c r="BI10" i="1"/>
  <c r="BC17" i="1"/>
  <c r="BG17" i="1"/>
  <c r="BK17" i="1"/>
  <c r="BD17" i="1"/>
  <c r="BH17" i="1"/>
  <c r="BL17" i="1"/>
  <c r="BA17" i="1"/>
  <c r="BE17" i="1"/>
  <c r="BI17" i="1"/>
  <c r="BM17" i="1"/>
  <c r="BB17" i="1"/>
  <c r="BF17" i="1"/>
  <c r="BJ17" i="1"/>
  <c r="BD16" i="1"/>
  <c r="BH16" i="1"/>
  <c r="BL16" i="1"/>
  <c r="BA16" i="1"/>
  <c r="BE16" i="1"/>
  <c r="BI16" i="1"/>
  <c r="BM16" i="1"/>
  <c r="BB16" i="1"/>
  <c r="BF16" i="1"/>
  <c r="BJ16" i="1"/>
  <c r="BC16" i="1"/>
  <c r="BG16" i="1"/>
  <c r="BK16" i="1"/>
  <c r="BD8" i="1"/>
  <c r="BH8" i="1"/>
  <c r="BL8" i="1"/>
  <c r="BA8" i="1"/>
  <c r="BE8" i="1"/>
  <c r="BI8" i="1"/>
  <c r="BM8" i="1"/>
  <c r="BB8" i="1"/>
  <c r="BF8" i="1"/>
  <c r="BJ8" i="1"/>
  <c r="BG8" i="1"/>
  <c r="BK8" i="1"/>
  <c r="BC8" i="1"/>
  <c r="BA19" i="1"/>
  <c r="BE19" i="1"/>
  <c r="BI19" i="1"/>
  <c r="BM19" i="1"/>
  <c r="BB19" i="1"/>
  <c r="BF19" i="1"/>
  <c r="BJ19" i="1"/>
  <c r="BC19" i="1"/>
  <c r="BG19" i="1"/>
  <c r="BK19" i="1"/>
  <c r="BH19" i="1"/>
  <c r="BL19" i="1"/>
  <c r="BD19" i="1"/>
  <c r="BA15" i="1"/>
  <c r="BE15" i="1"/>
  <c r="BI15" i="1"/>
  <c r="BM15" i="1"/>
  <c r="BB15" i="1"/>
  <c r="BF15" i="1"/>
  <c r="BJ15" i="1"/>
  <c r="BC15" i="1"/>
  <c r="BG15" i="1"/>
  <c r="BK15" i="1"/>
  <c r="BL15" i="1"/>
  <c r="BD15" i="1"/>
  <c r="BH15" i="1"/>
  <c r="BA11" i="1"/>
  <c r="BE11" i="1"/>
  <c r="BI11" i="1"/>
  <c r="BM11" i="1"/>
  <c r="BB11" i="1"/>
  <c r="BF11" i="1"/>
  <c r="BJ11" i="1"/>
  <c r="BC11" i="1"/>
  <c r="BG11" i="1"/>
  <c r="BK11" i="1"/>
  <c r="BD11" i="1"/>
  <c r="BH11" i="1"/>
  <c r="BL11" i="1"/>
  <c r="BA7" i="1"/>
  <c r="BE7" i="1"/>
  <c r="BI7" i="1"/>
  <c r="BM7" i="1"/>
  <c r="BB7" i="1"/>
  <c r="BF7" i="1"/>
  <c r="BJ7" i="1"/>
  <c r="BC7" i="1"/>
  <c r="BG7" i="1"/>
  <c r="BK7" i="1"/>
  <c r="BD7" i="1"/>
  <c r="BH7" i="1"/>
  <c r="BL7" i="1"/>
  <c r="BK501" i="1"/>
  <c r="BG501" i="1"/>
  <c r="BL500" i="1"/>
  <c r="BH500" i="1"/>
  <c r="BM499" i="1"/>
  <c r="BI499" i="1"/>
  <c r="BE499" i="1"/>
  <c r="BK497" i="1"/>
  <c r="BG497" i="1"/>
  <c r="BL496" i="1"/>
  <c r="BH496" i="1"/>
  <c r="BM495" i="1"/>
  <c r="BI495" i="1"/>
  <c r="BE495" i="1"/>
  <c r="BL492" i="1"/>
  <c r="BH492" i="1"/>
  <c r="BM491" i="1"/>
  <c r="BI491" i="1"/>
  <c r="BE491" i="1"/>
  <c r="BL488" i="1"/>
  <c r="BH488" i="1"/>
  <c r="BM487" i="1"/>
  <c r="BI487" i="1"/>
  <c r="BE487" i="1"/>
  <c r="BK485" i="1"/>
  <c r="BG485" i="1"/>
  <c r="BL484" i="1"/>
  <c r="BH484" i="1"/>
  <c r="BM483" i="1"/>
  <c r="BI483" i="1"/>
  <c r="BE483" i="1"/>
  <c r="BL480" i="1"/>
  <c r="BH480" i="1"/>
  <c r="BM479" i="1"/>
  <c r="BI479" i="1"/>
  <c r="BE479" i="1"/>
  <c r="BL476" i="1"/>
  <c r="BH476" i="1"/>
  <c r="BM475" i="1"/>
  <c r="BI475" i="1"/>
  <c r="BE475" i="1"/>
  <c r="BL472" i="1"/>
  <c r="BH472" i="1"/>
  <c r="BM471" i="1"/>
  <c r="BI471" i="1"/>
  <c r="BE471" i="1"/>
  <c r="BL468" i="1"/>
  <c r="BH468" i="1"/>
  <c r="BM467" i="1"/>
  <c r="BI467" i="1"/>
  <c r="BE467" i="1"/>
  <c r="BL464" i="1"/>
  <c r="BH464" i="1"/>
  <c r="BM463" i="1"/>
  <c r="BI463" i="1"/>
  <c r="BE463" i="1"/>
  <c r="BL460" i="1"/>
  <c r="BH460" i="1"/>
  <c r="BM459" i="1"/>
  <c r="BI459" i="1"/>
  <c r="BE459" i="1"/>
  <c r="BL456" i="1"/>
  <c r="BH456" i="1"/>
  <c r="BM455" i="1"/>
  <c r="BI455" i="1"/>
  <c r="BE455" i="1"/>
  <c r="BL452" i="1"/>
  <c r="BH452" i="1"/>
  <c r="BM451" i="1"/>
  <c r="BI451" i="1"/>
  <c r="BE451" i="1"/>
  <c r="BL448" i="1"/>
  <c r="BH448" i="1"/>
  <c r="BM447" i="1"/>
  <c r="BI447" i="1"/>
  <c r="BE447" i="1"/>
  <c r="BK445" i="1"/>
  <c r="BG445" i="1"/>
  <c r="BL444" i="1"/>
  <c r="BH444" i="1"/>
  <c r="BM443" i="1"/>
  <c r="BI443" i="1"/>
  <c r="BE443" i="1"/>
  <c r="BL440" i="1"/>
  <c r="BH440" i="1"/>
  <c r="BM439" i="1"/>
  <c r="BI439" i="1"/>
  <c r="BE439" i="1"/>
  <c r="BK437" i="1"/>
  <c r="BG437" i="1"/>
  <c r="BL436" i="1"/>
  <c r="BH436" i="1"/>
  <c r="BM435" i="1"/>
  <c r="BI435" i="1"/>
  <c r="BE435" i="1"/>
  <c r="BL432" i="1"/>
  <c r="BH432" i="1"/>
  <c r="BM431" i="1"/>
  <c r="BI431" i="1"/>
  <c r="BE431" i="1"/>
  <c r="BL428" i="1"/>
  <c r="BH428" i="1"/>
  <c r="BL424" i="1"/>
  <c r="BH424" i="1"/>
  <c r="BL420" i="1"/>
  <c r="BH420" i="1"/>
  <c r="BJ418" i="1"/>
  <c r="BF418" i="1"/>
  <c r="BG412" i="1"/>
  <c r="BA410" i="1"/>
  <c r="BH407" i="1"/>
  <c r="BE406" i="1"/>
  <c r="BL403" i="1"/>
  <c r="BI402" i="1"/>
  <c r="BC400" i="1"/>
  <c r="BG396" i="1"/>
  <c r="BD395" i="1"/>
  <c r="BH391" i="1"/>
  <c r="BG380" i="1"/>
  <c r="BD379" i="1"/>
  <c r="BH375" i="1"/>
  <c r="BD363" i="1"/>
  <c r="BK360" i="1"/>
  <c r="BE358" i="1"/>
  <c r="BL355" i="1"/>
  <c r="BD347" i="1"/>
  <c r="BM312" i="1"/>
  <c r="BE288" i="1"/>
  <c r="BK198" i="1"/>
  <c r="BM6" i="1"/>
  <c r="BL6" i="1"/>
  <c r="BK6" i="1"/>
  <c r="BJ6" i="1"/>
  <c r="BI6" i="1"/>
  <c r="BH6" i="1"/>
  <c r="BG6" i="1"/>
  <c r="BF6" i="1"/>
  <c r="BE6" i="1"/>
  <c r="BD6" i="1"/>
  <c r="BC6" i="1"/>
  <c r="BB6" i="1"/>
  <c r="AO495" i="1"/>
  <c r="AO481" i="1"/>
  <c r="AO441" i="1"/>
  <c r="AO439" i="1"/>
  <c r="AO431" i="1"/>
  <c r="AO429" i="1"/>
  <c r="AO427" i="1"/>
  <c r="AO421" i="1"/>
  <c r="AO419" i="1"/>
  <c r="AQ408" i="1"/>
  <c r="AO403" i="1"/>
  <c r="AO389" i="1"/>
  <c r="AQ386" i="1"/>
  <c r="AO379" i="1"/>
  <c r="AQ370" i="1"/>
  <c r="AQ368" i="1"/>
  <c r="AQ360" i="1"/>
  <c r="AQ354" i="1"/>
  <c r="AQ346" i="1"/>
  <c r="AO499" i="1"/>
  <c r="AO493" i="1"/>
  <c r="AO491" i="1"/>
  <c r="AO489" i="1"/>
  <c r="AO485" i="1"/>
  <c r="AO483" i="1"/>
  <c r="AO479" i="1"/>
  <c r="AO477" i="1"/>
  <c r="AO475" i="1"/>
  <c r="AO473" i="1"/>
  <c r="AO471" i="1"/>
  <c r="AO469" i="1"/>
  <c r="AO467" i="1"/>
  <c r="AO463" i="1"/>
  <c r="AO461" i="1"/>
  <c r="AO459" i="1"/>
  <c r="AO457" i="1"/>
  <c r="AO455" i="1"/>
  <c r="AO453" i="1"/>
  <c r="AO451" i="1"/>
  <c r="AO449" i="1"/>
  <c r="AO445" i="1"/>
  <c r="AO443" i="1"/>
  <c r="AO437" i="1"/>
  <c r="AO435" i="1"/>
  <c r="AO433" i="1"/>
  <c r="AO425" i="1"/>
  <c r="AO423" i="1"/>
  <c r="AQ418" i="1"/>
  <c r="AQ416" i="1"/>
  <c r="AO413" i="1"/>
  <c r="AO411" i="1"/>
  <c r="AO395" i="1"/>
  <c r="AO387" i="1"/>
  <c r="AQ384" i="1"/>
  <c r="AQ378" i="1"/>
  <c r="AO371" i="1"/>
  <c r="AO363" i="1"/>
  <c r="AO355" i="1"/>
  <c r="AO347" i="1"/>
  <c r="AR222" i="1"/>
  <c r="AN481" i="1"/>
  <c r="AN465" i="1"/>
  <c r="AN449" i="1"/>
  <c r="AN433" i="1"/>
  <c r="AN493" i="1"/>
  <c r="AN477" i="1"/>
  <c r="AN461" i="1"/>
  <c r="AN445" i="1"/>
  <c r="AN429" i="1"/>
  <c r="AN413" i="1"/>
  <c r="AN489" i="1"/>
  <c r="AN473" i="1"/>
  <c r="AN457" i="1"/>
  <c r="AN441" i="1"/>
  <c r="AN425" i="1"/>
  <c r="AN342" i="1"/>
  <c r="AN485" i="1"/>
  <c r="AN469" i="1"/>
  <c r="AN453" i="1"/>
  <c r="AN437" i="1"/>
  <c r="AN421" i="1"/>
  <c r="AN389" i="1"/>
  <c r="AN500" i="1"/>
  <c r="AN496" i="1"/>
  <c r="AN492" i="1"/>
  <c r="AN488" i="1"/>
  <c r="AN484" i="1"/>
  <c r="AN480" i="1"/>
  <c r="AN476" i="1"/>
  <c r="AN472" i="1"/>
  <c r="AN468" i="1"/>
  <c r="AN464" i="1"/>
  <c r="AN460" i="1"/>
  <c r="AN456" i="1"/>
  <c r="AN452" i="1"/>
  <c r="AN448" i="1"/>
  <c r="AN444" i="1"/>
  <c r="AN440" i="1"/>
  <c r="AN436" i="1"/>
  <c r="AN432" i="1"/>
  <c r="AN428" i="1"/>
  <c r="AN424" i="1"/>
  <c r="AN416" i="1"/>
  <c r="AN408" i="1"/>
  <c r="AN400" i="1"/>
  <c r="AN392" i="1"/>
  <c r="AN384" i="1"/>
  <c r="AN376" i="1"/>
  <c r="AN368" i="1"/>
  <c r="AN360" i="1"/>
  <c r="AN352" i="1"/>
  <c r="AN501" i="1"/>
  <c r="AN497" i="1"/>
  <c r="AN499" i="1"/>
  <c r="AN495" i="1"/>
  <c r="AN491" i="1"/>
  <c r="AN487" i="1"/>
  <c r="AN483" i="1"/>
  <c r="AN479" i="1"/>
  <c r="AN475" i="1"/>
  <c r="AN471" i="1"/>
  <c r="AN467" i="1"/>
  <c r="AN463" i="1"/>
  <c r="AN459" i="1"/>
  <c r="AN455" i="1"/>
  <c r="AN451" i="1"/>
  <c r="AN447" i="1"/>
  <c r="AN443" i="1"/>
  <c r="AN439" i="1"/>
  <c r="AN435" i="1"/>
  <c r="AN431" i="1"/>
  <c r="AN427" i="1"/>
  <c r="AN423" i="1"/>
  <c r="AN419" i="1"/>
  <c r="AN411" i="1"/>
  <c r="AN403" i="1"/>
  <c r="AN395" i="1"/>
  <c r="AN387" i="1"/>
  <c r="AN379" i="1"/>
  <c r="AN371" i="1"/>
  <c r="AN363" i="1"/>
  <c r="AN355" i="1"/>
  <c r="AN347" i="1"/>
  <c r="AN222" i="1"/>
  <c r="AQ344" i="1"/>
  <c r="AN344" i="1"/>
  <c r="AO339" i="1"/>
  <c r="AN339" i="1"/>
  <c r="AQ336" i="1"/>
  <c r="AN336" i="1"/>
  <c r="AR328" i="1"/>
  <c r="AN328" i="1"/>
  <c r="AP307" i="1"/>
  <c r="AN307" i="1"/>
  <c r="AR304" i="1"/>
  <c r="AN304" i="1"/>
  <c r="AR296" i="1"/>
  <c r="AN296" i="1"/>
  <c r="AP283" i="1"/>
  <c r="AN283" i="1"/>
  <c r="AP275" i="1"/>
  <c r="AN275" i="1"/>
  <c r="AR264" i="1"/>
  <c r="AN264" i="1"/>
  <c r="AN498" i="1"/>
  <c r="AN494" i="1"/>
  <c r="AN490" i="1"/>
  <c r="AN486" i="1"/>
  <c r="AN482" i="1"/>
  <c r="AN478" i="1"/>
  <c r="AN474" i="1"/>
  <c r="AN470" i="1"/>
  <c r="AN466" i="1"/>
  <c r="AN462" i="1"/>
  <c r="AN458" i="1"/>
  <c r="AN454" i="1"/>
  <c r="AN450" i="1"/>
  <c r="AN446" i="1"/>
  <c r="AN442" i="1"/>
  <c r="AN438" i="1"/>
  <c r="AN434" i="1"/>
  <c r="AN430" i="1"/>
  <c r="AN426" i="1"/>
  <c r="AN422" i="1"/>
  <c r="AN418" i="1"/>
  <c r="AN414" i="1"/>
  <c r="AN406" i="1"/>
  <c r="AN398" i="1"/>
  <c r="AN394" i="1"/>
  <c r="AN390" i="1"/>
  <c r="AN386" i="1"/>
  <c r="AN382" i="1"/>
  <c r="AN378" i="1"/>
  <c r="AN374" i="1"/>
  <c r="AN370" i="1"/>
  <c r="AN366" i="1"/>
  <c r="AN358" i="1"/>
  <c r="AN354" i="1"/>
  <c r="AN350" i="1"/>
  <c r="AN346" i="1"/>
  <c r="AN6" i="1"/>
  <c r="AP488" i="1"/>
  <c r="AR477" i="1"/>
  <c r="AP456" i="1"/>
  <c r="AR445" i="1"/>
  <c r="AP424" i="1"/>
  <c r="AQ392" i="1"/>
  <c r="AP496" i="1"/>
  <c r="AR485" i="1"/>
  <c r="AP464" i="1"/>
  <c r="AR453" i="1"/>
  <c r="AP432" i="1"/>
  <c r="AR421" i="1"/>
  <c r="AR493" i="1"/>
  <c r="AP472" i="1"/>
  <c r="AR461" i="1"/>
  <c r="AP440" i="1"/>
  <c r="AR429" i="1"/>
  <c r="AR501" i="1"/>
  <c r="AP480" i="1"/>
  <c r="AR469" i="1"/>
  <c r="AP448" i="1"/>
  <c r="AR437" i="1"/>
  <c r="AP498" i="1"/>
  <c r="AR495" i="1"/>
  <c r="AP490" i="1"/>
  <c r="AR487" i="1"/>
  <c r="AP482" i="1"/>
  <c r="AR479" i="1"/>
  <c r="AP474" i="1"/>
  <c r="AR471" i="1"/>
  <c r="AP466" i="1"/>
  <c r="AR463" i="1"/>
  <c r="AP458" i="1"/>
  <c r="AR455" i="1"/>
  <c r="AP450" i="1"/>
  <c r="AR447" i="1"/>
  <c r="AP442" i="1"/>
  <c r="AR439" i="1"/>
  <c r="AP434" i="1"/>
  <c r="AR431" i="1"/>
  <c r="AP426" i="1"/>
  <c r="AR423" i="1"/>
  <c r="AQ400" i="1"/>
  <c r="AP500" i="1"/>
  <c r="AR497" i="1"/>
  <c r="AP492" i="1"/>
  <c r="AR489" i="1"/>
  <c r="AP484" i="1"/>
  <c r="AR481" i="1"/>
  <c r="AP476" i="1"/>
  <c r="AR473" i="1"/>
  <c r="AP468" i="1"/>
  <c r="AR465" i="1"/>
  <c r="AP460" i="1"/>
  <c r="AR457" i="1"/>
  <c r="AP452" i="1"/>
  <c r="AR449" i="1"/>
  <c r="AP444" i="1"/>
  <c r="AR441" i="1"/>
  <c r="AP436" i="1"/>
  <c r="AR433" i="1"/>
  <c r="AP428" i="1"/>
  <c r="AR425" i="1"/>
  <c r="AQ376" i="1"/>
  <c r="AR499" i="1"/>
  <c r="AP494" i="1"/>
  <c r="AR491" i="1"/>
  <c r="AP486" i="1"/>
  <c r="AR483" i="1"/>
  <c r="AP478" i="1"/>
  <c r="AR475" i="1"/>
  <c r="AP470" i="1"/>
  <c r="AR467" i="1"/>
  <c r="AP462" i="1"/>
  <c r="AR459" i="1"/>
  <c r="AP454" i="1"/>
  <c r="AR451" i="1"/>
  <c r="AP446" i="1"/>
  <c r="AR443" i="1"/>
  <c r="AP438" i="1"/>
  <c r="AR435" i="1"/>
  <c r="AP430" i="1"/>
  <c r="AR427" i="1"/>
  <c r="AP422" i="1"/>
  <c r="AQ352" i="1"/>
  <c r="AO12" i="1"/>
  <c r="AP12" i="1"/>
  <c r="AM12" i="1"/>
  <c r="AQ12" i="1"/>
  <c r="AR12" i="1"/>
  <c r="AM7" i="1"/>
  <c r="AQ7" i="1"/>
  <c r="AR7" i="1"/>
  <c r="AO7" i="1"/>
  <c r="AP7" i="1"/>
  <c r="AR420" i="1"/>
  <c r="AO420" i="1"/>
  <c r="AP420" i="1"/>
  <c r="AP419" i="1"/>
  <c r="AM419" i="1"/>
  <c r="AQ419" i="1"/>
  <c r="AR419" i="1"/>
  <c r="AR416" i="1"/>
  <c r="AO416" i="1"/>
  <c r="AP416" i="1"/>
  <c r="AR414" i="1"/>
  <c r="AO414" i="1"/>
  <c r="AP414" i="1"/>
  <c r="AP411" i="1"/>
  <c r="AM411" i="1"/>
  <c r="AQ411" i="1"/>
  <c r="AR411" i="1"/>
  <c r="AR410" i="1"/>
  <c r="AO410" i="1"/>
  <c r="AP410" i="1"/>
  <c r="AR408" i="1"/>
  <c r="AO408" i="1"/>
  <c r="AP408" i="1"/>
  <c r="AR406" i="1"/>
  <c r="AO406" i="1"/>
  <c r="AP406" i="1"/>
  <c r="AP405" i="1"/>
  <c r="AM405" i="1"/>
  <c r="AQ405" i="1"/>
  <c r="AR405" i="1"/>
  <c r="AP403" i="1"/>
  <c r="AM403" i="1"/>
  <c r="AQ403" i="1"/>
  <c r="AR403" i="1"/>
  <c r="AR402" i="1"/>
  <c r="AO402" i="1"/>
  <c r="AP402" i="1"/>
  <c r="AP399" i="1"/>
  <c r="AM399" i="1"/>
  <c r="AQ399" i="1"/>
  <c r="AR399" i="1"/>
  <c r="AP397" i="1"/>
  <c r="AM397" i="1"/>
  <c r="AQ397" i="1"/>
  <c r="AR397" i="1"/>
  <c r="AP395" i="1"/>
  <c r="AM395" i="1"/>
  <c r="AQ395" i="1"/>
  <c r="AR395" i="1"/>
  <c r="AP393" i="1"/>
  <c r="AM393" i="1"/>
  <c r="AQ393" i="1"/>
  <c r="AR393" i="1"/>
  <c r="AR390" i="1"/>
  <c r="AO390" i="1"/>
  <c r="AP390" i="1"/>
  <c r="AR388" i="1"/>
  <c r="AO388" i="1"/>
  <c r="AP388" i="1"/>
  <c r="AP385" i="1"/>
  <c r="AM385" i="1"/>
  <c r="AQ385" i="1"/>
  <c r="AR385" i="1"/>
  <c r="AR384" i="1"/>
  <c r="AO384" i="1"/>
  <c r="AP384" i="1"/>
  <c r="AR382" i="1"/>
  <c r="AO382" i="1"/>
  <c r="AP382" i="1"/>
  <c r="AP381" i="1"/>
  <c r="AM381" i="1"/>
  <c r="AQ381" i="1"/>
  <c r="AR381" i="1"/>
  <c r="AP379" i="1"/>
  <c r="AM379" i="1"/>
  <c r="AQ379" i="1"/>
  <c r="AR379" i="1"/>
  <c r="AP377" i="1"/>
  <c r="AM377" i="1"/>
  <c r="AQ377" i="1"/>
  <c r="AR377" i="1"/>
  <c r="AR374" i="1"/>
  <c r="AO374" i="1"/>
  <c r="AP374" i="1"/>
  <c r="AP373" i="1"/>
  <c r="AM373" i="1"/>
  <c r="AQ373" i="1"/>
  <c r="AR373" i="1"/>
  <c r="AP371" i="1"/>
  <c r="AM371" i="1"/>
  <c r="AQ371" i="1"/>
  <c r="AR371" i="1"/>
  <c r="AR368" i="1"/>
  <c r="AO368" i="1"/>
  <c r="AP368" i="1"/>
  <c r="AR366" i="1"/>
  <c r="AO366" i="1"/>
  <c r="AP366" i="1"/>
  <c r="AP365" i="1"/>
  <c r="AM365" i="1"/>
  <c r="AQ365" i="1"/>
  <c r="AR365" i="1"/>
  <c r="AR362" i="1"/>
  <c r="AO362" i="1"/>
  <c r="AP362" i="1"/>
  <c r="AP361" i="1"/>
  <c r="AM361" i="1"/>
  <c r="AQ361" i="1"/>
  <c r="AR361" i="1"/>
  <c r="AR360" i="1"/>
  <c r="AO360" i="1"/>
  <c r="AP360" i="1"/>
  <c r="AP357" i="1"/>
  <c r="AM357" i="1"/>
  <c r="AQ357" i="1"/>
  <c r="AR357" i="1"/>
  <c r="AP355" i="1"/>
  <c r="AM355" i="1"/>
  <c r="AQ355" i="1"/>
  <c r="AR355" i="1"/>
  <c r="AP353" i="1"/>
  <c r="AM353" i="1"/>
  <c r="AQ353" i="1"/>
  <c r="AR353" i="1"/>
  <c r="AP351" i="1"/>
  <c r="AM351" i="1"/>
  <c r="AQ351" i="1"/>
  <c r="AR351" i="1"/>
  <c r="AP349" i="1"/>
  <c r="AM349" i="1"/>
  <c r="AQ349" i="1"/>
  <c r="AR349" i="1"/>
  <c r="AP347" i="1"/>
  <c r="AM347" i="1"/>
  <c r="AQ347" i="1"/>
  <c r="AR347" i="1"/>
  <c r="AP345" i="1"/>
  <c r="AM345" i="1"/>
  <c r="AQ345" i="1"/>
  <c r="AR345" i="1"/>
  <c r="AR344" i="1"/>
  <c r="AO344" i="1"/>
  <c r="AP344" i="1"/>
  <c r="AR342" i="1"/>
  <c r="AO342" i="1"/>
  <c r="AP342" i="1"/>
  <c r="AP341" i="1"/>
  <c r="AM341" i="1"/>
  <c r="AQ341" i="1"/>
  <c r="AR341" i="1"/>
  <c r="AP339" i="1"/>
  <c r="AM339" i="1"/>
  <c r="AQ339" i="1"/>
  <c r="AR339" i="1"/>
  <c r="AR338" i="1"/>
  <c r="AO338" i="1"/>
  <c r="AP338" i="1"/>
  <c r="AR336" i="1"/>
  <c r="AO336" i="1"/>
  <c r="AP336" i="1"/>
  <c r="AM335" i="1"/>
  <c r="AQ335" i="1"/>
  <c r="AO335" i="1"/>
  <c r="AP335" i="1"/>
  <c r="AR335" i="1"/>
  <c r="AO334" i="1"/>
  <c r="AP334" i="1"/>
  <c r="AM334" i="1"/>
  <c r="AQ334" i="1"/>
  <c r="AR334" i="1"/>
  <c r="AO332" i="1"/>
  <c r="AP332" i="1"/>
  <c r="AM332" i="1"/>
  <c r="AQ332" i="1"/>
  <c r="AR332" i="1"/>
  <c r="AO330" i="1"/>
  <c r="AP330" i="1"/>
  <c r="AM330" i="1"/>
  <c r="AQ330" i="1"/>
  <c r="AR330" i="1"/>
  <c r="AO328" i="1"/>
  <c r="AP328" i="1"/>
  <c r="AM328" i="1"/>
  <c r="AQ328" i="1"/>
  <c r="AO326" i="1"/>
  <c r="AP326" i="1"/>
  <c r="AM326" i="1"/>
  <c r="AQ326" i="1"/>
  <c r="AR326" i="1"/>
  <c r="AO324" i="1"/>
  <c r="AP324" i="1"/>
  <c r="AM324" i="1"/>
  <c r="AQ324" i="1"/>
  <c r="AR324" i="1"/>
  <c r="AO322" i="1"/>
  <c r="AP322" i="1"/>
  <c r="AM322" i="1"/>
  <c r="AQ322" i="1"/>
  <c r="AR322" i="1"/>
  <c r="AM321" i="1"/>
  <c r="AQ321" i="1"/>
  <c r="AR321" i="1"/>
  <c r="AO321" i="1"/>
  <c r="AP321" i="1"/>
  <c r="AM319" i="1"/>
  <c r="AQ319" i="1"/>
  <c r="AR319" i="1"/>
  <c r="AO319" i="1"/>
  <c r="AP319" i="1"/>
  <c r="AM317" i="1"/>
  <c r="AQ317" i="1"/>
  <c r="AR317" i="1"/>
  <c r="AO317" i="1"/>
  <c r="AP317" i="1"/>
  <c r="AM315" i="1"/>
  <c r="AQ315" i="1"/>
  <c r="AR315" i="1"/>
  <c r="AO315" i="1"/>
  <c r="AM313" i="1"/>
  <c r="AQ313" i="1"/>
  <c r="AR313" i="1"/>
  <c r="AO313" i="1"/>
  <c r="AP313" i="1"/>
  <c r="AM311" i="1"/>
  <c r="AQ311" i="1"/>
  <c r="AR311" i="1"/>
  <c r="AO311" i="1"/>
  <c r="AP311" i="1"/>
  <c r="AM309" i="1"/>
  <c r="AQ309" i="1"/>
  <c r="AR309" i="1"/>
  <c r="AO309" i="1"/>
  <c r="AP309" i="1"/>
  <c r="AO306" i="1"/>
  <c r="AP306" i="1"/>
  <c r="AM306" i="1"/>
  <c r="AQ306" i="1"/>
  <c r="AR306" i="1"/>
  <c r="AM305" i="1"/>
  <c r="AQ305" i="1"/>
  <c r="AR305" i="1"/>
  <c r="AO305" i="1"/>
  <c r="AP305" i="1"/>
  <c r="AO302" i="1"/>
  <c r="AP302" i="1"/>
  <c r="AM302" i="1"/>
  <c r="AQ302" i="1"/>
  <c r="AR302" i="1"/>
  <c r="AM301" i="1"/>
  <c r="AQ301" i="1"/>
  <c r="AR301" i="1"/>
  <c r="AO301" i="1"/>
  <c r="AP301" i="1"/>
  <c r="AM299" i="1"/>
  <c r="AQ299" i="1"/>
  <c r="AR299" i="1"/>
  <c r="AO299" i="1"/>
  <c r="AM297" i="1"/>
  <c r="AQ297" i="1"/>
  <c r="AR297" i="1"/>
  <c r="AO297" i="1"/>
  <c r="AP297" i="1"/>
  <c r="AO296" i="1"/>
  <c r="AP296" i="1"/>
  <c r="AM296" i="1"/>
  <c r="AQ296" i="1"/>
  <c r="AO294" i="1"/>
  <c r="AP294" i="1"/>
  <c r="AM294" i="1"/>
  <c r="AQ294" i="1"/>
  <c r="AR294" i="1"/>
  <c r="AM293" i="1"/>
  <c r="AQ293" i="1"/>
  <c r="AR293" i="1"/>
  <c r="AO293" i="1"/>
  <c r="AP293" i="1"/>
  <c r="AM291" i="1"/>
  <c r="AQ291" i="1"/>
  <c r="AR291" i="1"/>
  <c r="AO291" i="1"/>
  <c r="AM289" i="1"/>
  <c r="AQ289" i="1"/>
  <c r="AR289" i="1"/>
  <c r="AO289" i="1"/>
  <c r="AP289" i="1"/>
  <c r="AM287" i="1"/>
  <c r="AQ287" i="1"/>
  <c r="AR287" i="1"/>
  <c r="AO287" i="1"/>
  <c r="AP287" i="1"/>
  <c r="AO284" i="1"/>
  <c r="AP284" i="1"/>
  <c r="AM284" i="1"/>
  <c r="AQ284" i="1"/>
  <c r="AR284" i="1"/>
  <c r="AM281" i="1"/>
  <c r="AQ281" i="1"/>
  <c r="AR281" i="1"/>
  <c r="AO281" i="1"/>
  <c r="AP281" i="1"/>
  <c r="AO280" i="1"/>
  <c r="AP280" i="1"/>
  <c r="AM280" i="1"/>
  <c r="AQ280" i="1"/>
  <c r="AM279" i="1"/>
  <c r="AQ279" i="1"/>
  <c r="AR279" i="1"/>
  <c r="AO279" i="1"/>
  <c r="AP279" i="1"/>
  <c r="AO276" i="1"/>
  <c r="AP276" i="1"/>
  <c r="AM276" i="1"/>
  <c r="AQ276" i="1"/>
  <c r="AR276" i="1"/>
  <c r="AO274" i="1"/>
  <c r="AP274" i="1"/>
  <c r="AM274" i="1"/>
  <c r="AQ274" i="1"/>
  <c r="AR274" i="1"/>
  <c r="AO272" i="1"/>
  <c r="AP272" i="1"/>
  <c r="AM272" i="1"/>
  <c r="AQ272" i="1"/>
  <c r="AO270" i="1"/>
  <c r="AP270" i="1"/>
  <c r="AM270" i="1"/>
  <c r="AQ270" i="1"/>
  <c r="AR270" i="1"/>
  <c r="AO268" i="1"/>
  <c r="AP268" i="1"/>
  <c r="AM268" i="1"/>
  <c r="AQ268" i="1"/>
  <c r="AR268" i="1"/>
  <c r="AM267" i="1"/>
  <c r="AQ267" i="1"/>
  <c r="AR267" i="1"/>
  <c r="AO267" i="1"/>
  <c r="AM265" i="1"/>
  <c r="AQ265" i="1"/>
  <c r="AR265" i="1"/>
  <c r="AO265" i="1"/>
  <c r="AP265" i="1"/>
  <c r="AM263" i="1"/>
  <c r="AQ263" i="1"/>
  <c r="AR263" i="1"/>
  <c r="AO263" i="1"/>
  <c r="AP263" i="1"/>
  <c r="AM259" i="1"/>
  <c r="AQ259" i="1"/>
  <c r="AR259" i="1"/>
  <c r="AO259" i="1"/>
  <c r="AM257" i="1"/>
  <c r="AQ257" i="1"/>
  <c r="AR257" i="1"/>
  <c r="AO257" i="1"/>
  <c r="AP257" i="1"/>
  <c r="AM255" i="1"/>
  <c r="AQ255" i="1"/>
  <c r="AR255" i="1"/>
  <c r="AO255" i="1"/>
  <c r="AP255" i="1"/>
  <c r="AM253" i="1"/>
  <c r="AQ253" i="1"/>
  <c r="AR253" i="1"/>
  <c r="AO253" i="1"/>
  <c r="AP253" i="1"/>
  <c r="AO252" i="1"/>
  <c r="AP252" i="1"/>
  <c r="AM252" i="1"/>
  <c r="AQ252" i="1"/>
  <c r="AR252" i="1"/>
  <c r="AM251" i="1"/>
  <c r="AQ251" i="1"/>
  <c r="AR251" i="1"/>
  <c r="AO251" i="1"/>
  <c r="AO248" i="1"/>
  <c r="AP248" i="1"/>
  <c r="AM248" i="1"/>
  <c r="AQ248" i="1"/>
  <c r="AR248" i="1"/>
  <c r="AO246" i="1"/>
  <c r="AP246" i="1"/>
  <c r="AM246" i="1"/>
  <c r="AQ246" i="1"/>
  <c r="AR246" i="1"/>
  <c r="AO244" i="1"/>
  <c r="AP244" i="1"/>
  <c r="AM244" i="1"/>
  <c r="AQ244" i="1"/>
  <c r="AR244" i="1"/>
  <c r="AM243" i="1"/>
  <c r="AQ243" i="1"/>
  <c r="AR243" i="1"/>
  <c r="AO243" i="1"/>
  <c r="AP243" i="1"/>
  <c r="AO242" i="1"/>
  <c r="AP242" i="1"/>
  <c r="AM242" i="1"/>
  <c r="AQ242" i="1"/>
  <c r="AR242" i="1"/>
  <c r="AM241" i="1"/>
  <c r="AQ241" i="1"/>
  <c r="AR241" i="1"/>
  <c r="AO241" i="1"/>
  <c r="AP241" i="1"/>
  <c r="AO240" i="1"/>
  <c r="AP240" i="1"/>
  <c r="AM240" i="1"/>
  <c r="AQ240" i="1"/>
  <c r="AR240" i="1"/>
  <c r="AM239" i="1"/>
  <c r="AQ239" i="1"/>
  <c r="AR239" i="1"/>
  <c r="AO239" i="1"/>
  <c r="AP239" i="1"/>
  <c r="AO238" i="1"/>
  <c r="AP238" i="1"/>
  <c r="AM238" i="1"/>
  <c r="AQ238" i="1"/>
  <c r="AR238" i="1"/>
  <c r="AM237" i="1"/>
  <c r="AQ237" i="1"/>
  <c r="AR237" i="1"/>
  <c r="AO237" i="1"/>
  <c r="AP237" i="1"/>
  <c r="AO236" i="1"/>
  <c r="AP236" i="1"/>
  <c r="AM236" i="1"/>
  <c r="AQ236" i="1"/>
  <c r="AR236" i="1"/>
  <c r="AM235" i="1"/>
  <c r="AQ235" i="1"/>
  <c r="AR235" i="1"/>
  <c r="AO235" i="1"/>
  <c r="AP235" i="1"/>
  <c r="AM233" i="1"/>
  <c r="AQ233" i="1"/>
  <c r="AR233" i="1"/>
  <c r="AO233" i="1"/>
  <c r="AO232" i="1"/>
  <c r="AP232" i="1"/>
  <c r="AM232" i="1"/>
  <c r="AQ232" i="1"/>
  <c r="AR232" i="1"/>
  <c r="AM231" i="1"/>
  <c r="AQ231" i="1"/>
  <c r="AR231" i="1"/>
  <c r="AO231" i="1"/>
  <c r="AP231" i="1"/>
  <c r="AO230" i="1"/>
  <c r="AP230" i="1"/>
  <c r="AM230" i="1"/>
  <c r="AQ230" i="1"/>
  <c r="AR230" i="1"/>
  <c r="AM229" i="1"/>
  <c r="AQ229" i="1"/>
  <c r="AR229" i="1"/>
  <c r="AO229" i="1"/>
  <c r="AP229" i="1"/>
  <c r="AO228" i="1"/>
  <c r="AP228" i="1"/>
  <c r="AM228" i="1"/>
  <c r="AQ228" i="1"/>
  <c r="AR228" i="1"/>
  <c r="AM227" i="1"/>
  <c r="AQ227" i="1"/>
  <c r="AR227" i="1"/>
  <c r="AO227" i="1"/>
  <c r="AP227" i="1"/>
  <c r="AO226" i="1"/>
  <c r="AP226" i="1"/>
  <c r="AM226" i="1"/>
  <c r="AQ226" i="1"/>
  <c r="AR226" i="1"/>
  <c r="AM225" i="1"/>
  <c r="AQ225" i="1"/>
  <c r="AR225" i="1"/>
  <c r="AO225" i="1"/>
  <c r="AP225" i="1"/>
  <c r="AO224" i="1"/>
  <c r="AP224" i="1"/>
  <c r="AM224" i="1"/>
  <c r="AQ224" i="1"/>
  <c r="AR224" i="1"/>
  <c r="AM223" i="1"/>
  <c r="AQ223" i="1"/>
  <c r="AR223" i="1"/>
  <c r="AO223" i="1"/>
  <c r="AP223" i="1"/>
  <c r="AO222" i="1"/>
  <c r="AP222" i="1"/>
  <c r="AM222" i="1"/>
  <c r="AQ222" i="1"/>
  <c r="AM221" i="1"/>
  <c r="AQ221" i="1"/>
  <c r="AR221" i="1"/>
  <c r="AO221" i="1"/>
  <c r="AP221" i="1"/>
  <c r="AO220" i="1"/>
  <c r="AP220" i="1"/>
  <c r="AM220" i="1"/>
  <c r="AQ220" i="1"/>
  <c r="AR220" i="1"/>
  <c r="AM219" i="1"/>
  <c r="AQ219" i="1"/>
  <c r="AR219" i="1"/>
  <c r="AO219" i="1"/>
  <c r="AP219" i="1"/>
  <c r="AO218" i="1"/>
  <c r="AP218" i="1"/>
  <c r="AM218" i="1"/>
  <c r="AQ218" i="1"/>
  <c r="AR218" i="1"/>
  <c r="AM217" i="1"/>
  <c r="AQ217" i="1"/>
  <c r="AR217" i="1"/>
  <c r="AO217" i="1"/>
  <c r="AP217" i="1"/>
  <c r="AO216" i="1"/>
  <c r="AP216" i="1"/>
  <c r="AM216" i="1"/>
  <c r="AQ216" i="1"/>
  <c r="AR216" i="1"/>
  <c r="AM215" i="1"/>
  <c r="AQ215" i="1"/>
  <c r="AR215" i="1"/>
  <c r="AO215" i="1"/>
  <c r="AP215" i="1"/>
  <c r="AO214" i="1"/>
  <c r="AP214" i="1"/>
  <c r="AM214" i="1"/>
  <c r="AQ214" i="1"/>
  <c r="AR214" i="1"/>
  <c r="AM213" i="1"/>
  <c r="AQ213" i="1"/>
  <c r="AR213" i="1"/>
  <c r="AO213" i="1"/>
  <c r="AP213" i="1"/>
  <c r="AO212" i="1"/>
  <c r="AP212" i="1"/>
  <c r="AM212" i="1"/>
  <c r="AQ212" i="1"/>
  <c r="AR212" i="1"/>
  <c r="AM211" i="1"/>
  <c r="AQ211" i="1"/>
  <c r="AR211" i="1"/>
  <c r="AO211" i="1"/>
  <c r="AP211" i="1"/>
  <c r="AO210" i="1"/>
  <c r="AP210" i="1"/>
  <c r="AM210" i="1"/>
  <c r="AQ210" i="1"/>
  <c r="AR210" i="1"/>
  <c r="AM209" i="1"/>
  <c r="AQ209" i="1"/>
  <c r="AR209" i="1"/>
  <c r="AO209" i="1"/>
  <c r="AP209" i="1"/>
  <c r="AO208" i="1"/>
  <c r="AP208" i="1"/>
  <c r="AM208" i="1"/>
  <c r="AQ208" i="1"/>
  <c r="AR208" i="1"/>
  <c r="AM207" i="1"/>
  <c r="AQ207" i="1"/>
  <c r="AR207" i="1"/>
  <c r="AO207" i="1"/>
  <c r="AP207" i="1"/>
  <c r="AO206" i="1"/>
  <c r="AP206" i="1"/>
  <c r="AM206" i="1"/>
  <c r="AQ206" i="1"/>
  <c r="AR206" i="1"/>
  <c r="AM205" i="1"/>
  <c r="AQ205" i="1"/>
  <c r="AR205" i="1"/>
  <c r="AO205" i="1"/>
  <c r="AP205" i="1"/>
  <c r="AO204" i="1"/>
  <c r="AP204" i="1"/>
  <c r="AM204" i="1"/>
  <c r="AQ204" i="1"/>
  <c r="AR204" i="1"/>
  <c r="AM203" i="1"/>
  <c r="AQ203" i="1"/>
  <c r="AR203" i="1"/>
  <c r="AO203" i="1"/>
  <c r="AP203" i="1"/>
  <c r="AO202" i="1"/>
  <c r="AP202" i="1"/>
  <c r="AM202" i="1"/>
  <c r="AQ202" i="1"/>
  <c r="AR202" i="1"/>
  <c r="AM201" i="1"/>
  <c r="AQ201" i="1"/>
  <c r="AR201" i="1"/>
  <c r="AO201" i="1"/>
  <c r="AO200" i="1"/>
  <c r="AP200" i="1"/>
  <c r="AM200" i="1"/>
  <c r="AQ200" i="1"/>
  <c r="AR200" i="1"/>
  <c r="AM199" i="1"/>
  <c r="AQ199" i="1"/>
  <c r="AR199" i="1"/>
  <c r="AO199" i="1"/>
  <c r="AP199" i="1"/>
  <c r="AO198" i="1"/>
  <c r="AP198" i="1"/>
  <c r="AM198" i="1"/>
  <c r="AQ198" i="1"/>
  <c r="AR198" i="1"/>
  <c r="AM197" i="1"/>
  <c r="AQ197" i="1"/>
  <c r="AR197" i="1"/>
  <c r="AO197" i="1"/>
  <c r="AP197" i="1"/>
  <c r="AO196" i="1"/>
  <c r="AP196" i="1"/>
  <c r="AM196" i="1"/>
  <c r="AQ196" i="1"/>
  <c r="AR196" i="1"/>
  <c r="AM195" i="1"/>
  <c r="AQ195" i="1"/>
  <c r="AR195" i="1"/>
  <c r="AO195" i="1"/>
  <c r="AP195" i="1"/>
  <c r="AO194" i="1"/>
  <c r="AP194" i="1"/>
  <c r="AM194" i="1"/>
  <c r="AQ194" i="1"/>
  <c r="AR194" i="1"/>
  <c r="AM193" i="1"/>
  <c r="AQ193" i="1"/>
  <c r="AR193" i="1"/>
  <c r="AO193" i="1"/>
  <c r="AP193" i="1"/>
  <c r="AO192" i="1"/>
  <c r="AP192" i="1"/>
  <c r="AM192" i="1"/>
  <c r="AQ192" i="1"/>
  <c r="AR192" i="1"/>
  <c r="AM191" i="1"/>
  <c r="AQ191" i="1"/>
  <c r="AR191" i="1"/>
  <c r="AO191" i="1"/>
  <c r="AP191" i="1"/>
  <c r="AO190" i="1"/>
  <c r="AP190" i="1"/>
  <c r="AM190" i="1"/>
  <c r="AQ190" i="1"/>
  <c r="AM189" i="1"/>
  <c r="AQ189" i="1"/>
  <c r="AR189" i="1"/>
  <c r="AO189" i="1"/>
  <c r="AP189" i="1"/>
  <c r="AO188" i="1"/>
  <c r="AP188" i="1"/>
  <c r="AM188" i="1"/>
  <c r="AQ188" i="1"/>
  <c r="AR188" i="1"/>
  <c r="AM187" i="1"/>
  <c r="AQ187" i="1"/>
  <c r="AR187" i="1"/>
  <c r="AO187" i="1"/>
  <c r="AP187" i="1"/>
  <c r="AO186" i="1"/>
  <c r="AP186" i="1"/>
  <c r="AM186" i="1"/>
  <c r="AQ186" i="1"/>
  <c r="AR186" i="1"/>
  <c r="AM185" i="1"/>
  <c r="AQ185" i="1"/>
  <c r="AR185" i="1"/>
  <c r="AO185" i="1"/>
  <c r="AP185" i="1"/>
  <c r="AO184" i="1"/>
  <c r="AP184" i="1"/>
  <c r="AM184" i="1"/>
  <c r="AQ184" i="1"/>
  <c r="AR184" i="1"/>
  <c r="AM183" i="1"/>
  <c r="AQ183" i="1"/>
  <c r="AR183" i="1"/>
  <c r="AO183" i="1"/>
  <c r="AP183" i="1"/>
  <c r="AO182" i="1"/>
  <c r="AP182" i="1"/>
  <c r="AM182" i="1"/>
  <c r="AQ182" i="1"/>
  <c r="AR182" i="1"/>
  <c r="AM181" i="1"/>
  <c r="AQ181" i="1"/>
  <c r="AR181" i="1"/>
  <c r="AO181" i="1"/>
  <c r="AP181" i="1"/>
  <c r="AO180" i="1"/>
  <c r="AP180" i="1"/>
  <c r="AM180" i="1"/>
  <c r="AQ180" i="1"/>
  <c r="AR180" i="1"/>
  <c r="AM179" i="1"/>
  <c r="AQ179" i="1"/>
  <c r="AR179" i="1"/>
  <c r="AO179" i="1"/>
  <c r="AP179" i="1"/>
  <c r="AO178" i="1"/>
  <c r="AP178" i="1"/>
  <c r="AM178" i="1"/>
  <c r="AQ178" i="1"/>
  <c r="AR178" i="1"/>
  <c r="AM177" i="1"/>
  <c r="AQ177" i="1"/>
  <c r="AR177" i="1"/>
  <c r="AO177" i="1"/>
  <c r="AP177" i="1"/>
  <c r="AO176" i="1"/>
  <c r="AP176" i="1"/>
  <c r="AM176" i="1"/>
  <c r="AQ176" i="1"/>
  <c r="AR176" i="1"/>
  <c r="AM175" i="1"/>
  <c r="AQ175" i="1"/>
  <c r="AR175" i="1"/>
  <c r="AO175" i="1"/>
  <c r="AP175" i="1"/>
  <c r="AO174" i="1"/>
  <c r="AP174" i="1"/>
  <c r="AM174" i="1"/>
  <c r="AQ174" i="1"/>
  <c r="AR174" i="1"/>
  <c r="AM173" i="1"/>
  <c r="AQ173" i="1"/>
  <c r="AR173" i="1"/>
  <c r="AO173" i="1"/>
  <c r="AP173" i="1"/>
  <c r="AO172" i="1"/>
  <c r="AP172" i="1"/>
  <c r="AM172" i="1"/>
  <c r="AQ172" i="1"/>
  <c r="AR172" i="1"/>
  <c r="AM171" i="1"/>
  <c r="AQ171" i="1"/>
  <c r="AR171" i="1"/>
  <c r="AO171" i="1"/>
  <c r="AP171" i="1"/>
  <c r="AO170" i="1"/>
  <c r="AP170" i="1"/>
  <c r="AM170" i="1"/>
  <c r="AQ170" i="1"/>
  <c r="AR170" i="1"/>
  <c r="AM169" i="1"/>
  <c r="AQ169" i="1"/>
  <c r="AR169" i="1"/>
  <c r="AO169" i="1"/>
  <c r="AO168" i="1"/>
  <c r="AP168" i="1"/>
  <c r="AM168" i="1"/>
  <c r="AQ168" i="1"/>
  <c r="AR168" i="1"/>
  <c r="AM167" i="1"/>
  <c r="AQ167" i="1"/>
  <c r="AR167" i="1"/>
  <c r="AO167" i="1"/>
  <c r="AP167" i="1"/>
  <c r="AO166" i="1"/>
  <c r="AP166" i="1"/>
  <c r="AM166" i="1"/>
  <c r="AQ166" i="1"/>
  <c r="AR166" i="1"/>
  <c r="AM165" i="1"/>
  <c r="AQ165" i="1"/>
  <c r="AR165" i="1"/>
  <c r="AO165" i="1"/>
  <c r="AP165" i="1"/>
  <c r="AO164" i="1"/>
  <c r="AP164" i="1"/>
  <c r="AM164" i="1"/>
  <c r="AQ164" i="1"/>
  <c r="AR164" i="1"/>
  <c r="AM163" i="1"/>
  <c r="AQ163" i="1"/>
  <c r="AR163" i="1"/>
  <c r="AO163" i="1"/>
  <c r="AP163" i="1"/>
  <c r="AO162" i="1"/>
  <c r="AP162" i="1"/>
  <c r="AQ162" i="1"/>
  <c r="AM162" i="1"/>
  <c r="AR162" i="1"/>
  <c r="AM161" i="1"/>
  <c r="AQ161" i="1"/>
  <c r="AO161" i="1"/>
  <c r="AP161" i="1"/>
  <c r="AR161" i="1"/>
  <c r="AO160" i="1"/>
  <c r="AP160" i="1"/>
  <c r="AQ160" i="1"/>
  <c r="AM160" i="1"/>
  <c r="AR160" i="1"/>
  <c r="AM159" i="1"/>
  <c r="AQ159" i="1"/>
  <c r="AP159" i="1"/>
  <c r="AR159" i="1"/>
  <c r="AO159" i="1"/>
  <c r="AO158" i="1"/>
  <c r="AQ158" i="1"/>
  <c r="AM158" i="1"/>
  <c r="AR158" i="1"/>
  <c r="AP158" i="1"/>
  <c r="AM157" i="1"/>
  <c r="AQ157" i="1"/>
  <c r="AR157" i="1"/>
  <c r="AO157" i="1"/>
  <c r="AO156" i="1"/>
  <c r="AM156" i="1"/>
  <c r="AR156" i="1"/>
  <c r="AP156" i="1"/>
  <c r="AQ156" i="1"/>
  <c r="AM155" i="1"/>
  <c r="AQ155" i="1"/>
  <c r="AO155" i="1"/>
  <c r="AP155" i="1"/>
  <c r="AR155" i="1"/>
  <c r="AO154" i="1"/>
  <c r="AP154" i="1"/>
  <c r="AQ154" i="1"/>
  <c r="AR154" i="1"/>
  <c r="AM154" i="1"/>
  <c r="AM153" i="1"/>
  <c r="AQ153" i="1"/>
  <c r="AO153" i="1"/>
  <c r="AP153" i="1"/>
  <c r="AR153" i="1"/>
  <c r="AO152" i="1"/>
  <c r="AP152" i="1"/>
  <c r="AQ152" i="1"/>
  <c r="AM152" i="1"/>
  <c r="AR152" i="1"/>
  <c r="AM151" i="1"/>
  <c r="AQ151" i="1"/>
  <c r="AP151" i="1"/>
  <c r="AR151" i="1"/>
  <c r="AO151" i="1"/>
  <c r="AO150" i="1"/>
  <c r="AQ150" i="1"/>
  <c r="AM150" i="1"/>
  <c r="AR150" i="1"/>
  <c r="AP150" i="1"/>
  <c r="AM149" i="1"/>
  <c r="AQ149" i="1"/>
  <c r="AR149" i="1"/>
  <c r="AO149" i="1"/>
  <c r="AP149" i="1"/>
  <c r="AM148" i="1"/>
  <c r="AO148" i="1"/>
  <c r="AR148" i="1"/>
  <c r="AP148" i="1"/>
  <c r="AQ148" i="1"/>
  <c r="AO147" i="1"/>
  <c r="AP147" i="1"/>
  <c r="AM147" i="1"/>
  <c r="AQ147" i="1"/>
  <c r="AR147" i="1"/>
  <c r="AM146" i="1"/>
  <c r="AQ146" i="1"/>
  <c r="AR146" i="1"/>
  <c r="AO146" i="1"/>
  <c r="AP146" i="1"/>
  <c r="AO145" i="1"/>
  <c r="AP145" i="1"/>
  <c r="AM145" i="1"/>
  <c r="AQ145" i="1"/>
  <c r="AR145" i="1"/>
  <c r="AM144" i="1"/>
  <c r="AQ144" i="1"/>
  <c r="AR144" i="1"/>
  <c r="AO144" i="1"/>
  <c r="AP144" i="1"/>
  <c r="AO143" i="1"/>
  <c r="AP143" i="1"/>
  <c r="AM143" i="1"/>
  <c r="AQ143" i="1"/>
  <c r="AR143" i="1"/>
  <c r="AM142" i="1"/>
  <c r="AQ142" i="1"/>
  <c r="AR142" i="1"/>
  <c r="AO142" i="1"/>
  <c r="AP142" i="1"/>
  <c r="AO141" i="1"/>
  <c r="AP141" i="1"/>
  <c r="AM141" i="1"/>
  <c r="AQ141" i="1"/>
  <c r="AR141" i="1"/>
  <c r="AM140" i="1"/>
  <c r="AQ140" i="1"/>
  <c r="AR140" i="1"/>
  <c r="AO140" i="1"/>
  <c r="AP140" i="1"/>
  <c r="AO139" i="1"/>
  <c r="AP139" i="1"/>
  <c r="AM139" i="1"/>
  <c r="AQ139" i="1"/>
  <c r="AR139" i="1"/>
  <c r="AM138" i="1"/>
  <c r="AQ138" i="1"/>
  <c r="AR138" i="1"/>
  <c r="AO138" i="1"/>
  <c r="AP138" i="1"/>
  <c r="AO137" i="1"/>
  <c r="AP137" i="1"/>
  <c r="AM137" i="1"/>
  <c r="AQ137" i="1"/>
  <c r="AR137" i="1"/>
  <c r="AM136" i="1"/>
  <c r="AQ136" i="1"/>
  <c r="AR136" i="1"/>
  <c r="AO136" i="1"/>
  <c r="AP136" i="1"/>
  <c r="AO135" i="1"/>
  <c r="AP135" i="1"/>
  <c r="AM135" i="1"/>
  <c r="AQ135" i="1"/>
  <c r="AR135" i="1"/>
  <c r="AM134" i="1"/>
  <c r="AQ134" i="1"/>
  <c r="AR134" i="1"/>
  <c r="AO134" i="1"/>
  <c r="AP134" i="1"/>
  <c r="AO133" i="1"/>
  <c r="AP133" i="1"/>
  <c r="AM133" i="1"/>
  <c r="AQ133" i="1"/>
  <c r="AM132" i="1"/>
  <c r="AQ132" i="1"/>
  <c r="AR132" i="1"/>
  <c r="AO132" i="1"/>
  <c r="AP132" i="1"/>
  <c r="AO131" i="1"/>
  <c r="AP131" i="1"/>
  <c r="AM131" i="1"/>
  <c r="AQ131" i="1"/>
  <c r="AR131" i="1"/>
  <c r="AM130" i="1"/>
  <c r="AQ130" i="1"/>
  <c r="AR130" i="1"/>
  <c r="AO130" i="1"/>
  <c r="AP130" i="1"/>
  <c r="AO129" i="1"/>
  <c r="AP129" i="1"/>
  <c r="AM129" i="1"/>
  <c r="AQ129" i="1"/>
  <c r="AR129" i="1"/>
  <c r="AM128" i="1"/>
  <c r="AQ128" i="1"/>
  <c r="AR128" i="1"/>
  <c r="AO128" i="1"/>
  <c r="AP128" i="1"/>
  <c r="AO127" i="1"/>
  <c r="AP127" i="1"/>
  <c r="AM127" i="1"/>
  <c r="AQ127" i="1"/>
  <c r="AR127" i="1"/>
  <c r="AM126" i="1"/>
  <c r="AQ126" i="1"/>
  <c r="AR126" i="1"/>
  <c r="AO126" i="1"/>
  <c r="AP126" i="1"/>
  <c r="AO125" i="1"/>
  <c r="AP125" i="1"/>
  <c r="AM125" i="1"/>
  <c r="AQ125" i="1"/>
  <c r="AR125" i="1"/>
  <c r="AM124" i="1"/>
  <c r="AQ124" i="1"/>
  <c r="AR124" i="1"/>
  <c r="AO124" i="1"/>
  <c r="AP124" i="1"/>
  <c r="AO123" i="1"/>
  <c r="AP123" i="1"/>
  <c r="AM123" i="1"/>
  <c r="AQ123" i="1"/>
  <c r="AR123" i="1"/>
  <c r="AM122" i="1"/>
  <c r="AQ122" i="1"/>
  <c r="AR122" i="1"/>
  <c r="AO122" i="1"/>
  <c r="AP122" i="1"/>
  <c r="AO121" i="1"/>
  <c r="AP121" i="1"/>
  <c r="AM121" i="1"/>
  <c r="AQ121" i="1"/>
  <c r="AR121" i="1"/>
  <c r="AM120" i="1"/>
  <c r="AQ120" i="1"/>
  <c r="AR120" i="1"/>
  <c r="AO120" i="1"/>
  <c r="AP120" i="1"/>
  <c r="AO119" i="1"/>
  <c r="AP119" i="1"/>
  <c r="AM119" i="1"/>
  <c r="AQ119" i="1"/>
  <c r="AR119" i="1"/>
  <c r="AM118" i="1"/>
  <c r="AQ118" i="1"/>
  <c r="AR118" i="1"/>
  <c r="AO118" i="1"/>
  <c r="AP118" i="1"/>
  <c r="AO117" i="1"/>
  <c r="AP117" i="1"/>
  <c r="AM117" i="1"/>
  <c r="AQ117" i="1"/>
  <c r="AR117" i="1"/>
  <c r="AM116" i="1"/>
  <c r="AQ116" i="1"/>
  <c r="AR116" i="1"/>
  <c r="AO116" i="1"/>
  <c r="AP116" i="1"/>
  <c r="AO115" i="1"/>
  <c r="AP115" i="1"/>
  <c r="AM115" i="1"/>
  <c r="AQ115" i="1"/>
  <c r="AR115" i="1"/>
  <c r="AM114" i="1"/>
  <c r="AQ114" i="1"/>
  <c r="AR114" i="1"/>
  <c r="AO114" i="1"/>
  <c r="AP114" i="1"/>
  <c r="AO113" i="1"/>
  <c r="AP113" i="1"/>
  <c r="AM113" i="1"/>
  <c r="AQ113" i="1"/>
  <c r="AR113" i="1"/>
  <c r="AM112" i="1"/>
  <c r="AQ112" i="1"/>
  <c r="AR112" i="1"/>
  <c r="AO112" i="1"/>
  <c r="AP112" i="1"/>
  <c r="AO111" i="1"/>
  <c r="AP111" i="1"/>
  <c r="AM111" i="1"/>
  <c r="AQ111" i="1"/>
  <c r="AR111" i="1"/>
  <c r="AM110" i="1"/>
  <c r="AQ110" i="1"/>
  <c r="AR110" i="1"/>
  <c r="AO110" i="1"/>
  <c r="AP110" i="1"/>
  <c r="AO109" i="1"/>
  <c r="AP109" i="1"/>
  <c r="AM109" i="1"/>
  <c r="AQ109" i="1"/>
  <c r="AR109" i="1"/>
  <c r="AM108" i="1"/>
  <c r="AQ108" i="1"/>
  <c r="AR108" i="1"/>
  <c r="AO108" i="1"/>
  <c r="AP108" i="1"/>
  <c r="AO107" i="1"/>
  <c r="AP107" i="1"/>
  <c r="AM107" i="1"/>
  <c r="AQ107" i="1"/>
  <c r="AR107" i="1"/>
  <c r="AM106" i="1"/>
  <c r="AQ106" i="1"/>
  <c r="AR106" i="1"/>
  <c r="AO106" i="1"/>
  <c r="AP106" i="1"/>
  <c r="AR105" i="1"/>
  <c r="AP105" i="1"/>
  <c r="AM105" i="1"/>
  <c r="AO105" i="1"/>
  <c r="AQ105" i="1"/>
  <c r="AP104" i="1"/>
  <c r="AR104" i="1"/>
  <c r="AQ104" i="1"/>
  <c r="AM104" i="1"/>
  <c r="AO104" i="1"/>
  <c r="AR103" i="1"/>
  <c r="AO103" i="1"/>
  <c r="AP103" i="1"/>
  <c r="AM103" i="1"/>
  <c r="AQ103" i="1"/>
  <c r="AP102" i="1"/>
  <c r="AM102" i="1"/>
  <c r="AQ102" i="1"/>
  <c r="AR102" i="1"/>
  <c r="AO102" i="1"/>
  <c r="AR101" i="1"/>
  <c r="AO101" i="1"/>
  <c r="AP101" i="1"/>
  <c r="AM101" i="1"/>
  <c r="AQ101" i="1"/>
  <c r="AP100" i="1"/>
  <c r="AM100" i="1"/>
  <c r="AQ100" i="1"/>
  <c r="AR100" i="1"/>
  <c r="AO100" i="1"/>
  <c r="AR99" i="1"/>
  <c r="AO99" i="1"/>
  <c r="AP99" i="1"/>
  <c r="AM99" i="1"/>
  <c r="AQ99" i="1"/>
  <c r="AP98" i="1"/>
  <c r="AM98" i="1"/>
  <c r="AQ98" i="1"/>
  <c r="AR98" i="1"/>
  <c r="AO98" i="1"/>
  <c r="AR97" i="1"/>
  <c r="AO97" i="1"/>
  <c r="AP97" i="1"/>
  <c r="AQ97" i="1"/>
  <c r="AM97" i="1"/>
  <c r="AP96" i="1"/>
  <c r="AM96" i="1"/>
  <c r="AQ96" i="1"/>
  <c r="AR96" i="1"/>
  <c r="AO96" i="1"/>
  <c r="AR95" i="1"/>
  <c r="AO95" i="1"/>
  <c r="AP95" i="1"/>
  <c r="AM95" i="1"/>
  <c r="AQ95" i="1"/>
  <c r="AP94" i="1"/>
  <c r="AM94" i="1"/>
  <c r="AQ94" i="1"/>
  <c r="AR94" i="1"/>
  <c r="AO94" i="1"/>
  <c r="AR93" i="1"/>
  <c r="AO93" i="1"/>
  <c r="AP93" i="1"/>
  <c r="AM93" i="1"/>
  <c r="AQ93" i="1"/>
  <c r="AP92" i="1"/>
  <c r="AM92" i="1"/>
  <c r="AQ92" i="1"/>
  <c r="AR92" i="1"/>
  <c r="AO92" i="1"/>
  <c r="AR91" i="1"/>
  <c r="AO91" i="1"/>
  <c r="AP91" i="1"/>
  <c r="AM91" i="1"/>
  <c r="AQ91" i="1"/>
  <c r="AP90" i="1"/>
  <c r="AM90" i="1"/>
  <c r="AQ90" i="1"/>
  <c r="AR90" i="1"/>
  <c r="AO90" i="1"/>
  <c r="AR89" i="1"/>
  <c r="AO89" i="1"/>
  <c r="AP89" i="1"/>
  <c r="AQ89" i="1"/>
  <c r="AM89" i="1"/>
  <c r="AP88" i="1"/>
  <c r="AM88" i="1"/>
  <c r="AQ88" i="1"/>
  <c r="AR88" i="1"/>
  <c r="AO88" i="1"/>
  <c r="AR87" i="1"/>
  <c r="AO87" i="1"/>
  <c r="AP87" i="1"/>
  <c r="AM87" i="1"/>
  <c r="AQ87" i="1"/>
  <c r="AP86" i="1"/>
  <c r="AM86" i="1"/>
  <c r="AQ86" i="1"/>
  <c r="AR86" i="1"/>
  <c r="AO86" i="1"/>
  <c r="AR85" i="1"/>
  <c r="AO85" i="1"/>
  <c r="AP85" i="1"/>
  <c r="AM85" i="1"/>
  <c r="AQ85" i="1"/>
  <c r="AP84" i="1"/>
  <c r="AM84" i="1"/>
  <c r="AQ84" i="1"/>
  <c r="AR84" i="1"/>
  <c r="AO84" i="1"/>
  <c r="AR83" i="1"/>
  <c r="AO83" i="1"/>
  <c r="AP83" i="1"/>
  <c r="AM83" i="1"/>
  <c r="AQ83" i="1"/>
  <c r="AP82" i="1"/>
  <c r="AM82" i="1"/>
  <c r="AQ82" i="1"/>
  <c r="AR82" i="1"/>
  <c r="AO82" i="1"/>
  <c r="AR81" i="1"/>
  <c r="AO81" i="1"/>
  <c r="AP81" i="1"/>
  <c r="AQ81" i="1"/>
  <c r="AM81" i="1"/>
  <c r="AP80" i="1"/>
  <c r="AM80" i="1"/>
  <c r="AQ80" i="1"/>
  <c r="AR80" i="1"/>
  <c r="AO80" i="1"/>
  <c r="AR79" i="1"/>
  <c r="AO79" i="1"/>
  <c r="AP79" i="1"/>
  <c r="AM79" i="1"/>
  <c r="AQ79" i="1"/>
  <c r="AP78" i="1"/>
  <c r="AM78" i="1"/>
  <c r="AQ78" i="1"/>
  <c r="AR78" i="1"/>
  <c r="AO78" i="1"/>
  <c r="AR77" i="1"/>
  <c r="AO77" i="1"/>
  <c r="AP77" i="1"/>
  <c r="AM77" i="1"/>
  <c r="AQ77" i="1"/>
  <c r="AP76" i="1"/>
  <c r="AM76" i="1"/>
  <c r="AQ76" i="1"/>
  <c r="AR76" i="1"/>
  <c r="AO76" i="1"/>
  <c r="AR75" i="1"/>
  <c r="AO75" i="1"/>
  <c r="AP75" i="1"/>
  <c r="AM75" i="1"/>
  <c r="AQ75" i="1"/>
  <c r="AP74" i="1"/>
  <c r="AM74" i="1"/>
  <c r="AQ74" i="1"/>
  <c r="AR74" i="1"/>
  <c r="AO74" i="1"/>
  <c r="AR73" i="1"/>
  <c r="AO73" i="1"/>
  <c r="AP73" i="1"/>
  <c r="AQ73" i="1"/>
  <c r="AM73" i="1"/>
  <c r="AP72" i="1"/>
  <c r="AM72" i="1"/>
  <c r="AQ72" i="1"/>
  <c r="AR72" i="1"/>
  <c r="AO72" i="1"/>
  <c r="AR71" i="1"/>
  <c r="AO71" i="1"/>
  <c r="AP71" i="1"/>
  <c r="AM71" i="1"/>
  <c r="AQ71" i="1"/>
  <c r="AP70" i="1"/>
  <c r="AM70" i="1"/>
  <c r="AQ70" i="1"/>
  <c r="AR70" i="1"/>
  <c r="AO70" i="1"/>
  <c r="AR69" i="1"/>
  <c r="AO69" i="1"/>
  <c r="AP69" i="1"/>
  <c r="AM69" i="1"/>
  <c r="AQ69" i="1"/>
  <c r="AP68" i="1"/>
  <c r="AM68" i="1"/>
  <c r="AQ68" i="1"/>
  <c r="AR68" i="1"/>
  <c r="AO68" i="1"/>
  <c r="AR67" i="1"/>
  <c r="AO67" i="1"/>
  <c r="AP67" i="1"/>
  <c r="AM67" i="1"/>
  <c r="AQ67" i="1"/>
  <c r="AP66" i="1"/>
  <c r="AM66" i="1"/>
  <c r="AQ66" i="1"/>
  <c r="AR66" i="1"/>
  <c r="AO66" i="1"/>
  <c r="AR65" i="1"/>
  <c r="AO65" i="1"/>
  <c r="AP65" i="1"/>
  <c r="AQ65" i="1"/>
  <c r="AM65" i="1"/>
  <c r="AP64" i="1"/>
  <c r="AM64" i="1"/>
  <c r="AQ64" i="1"/>
  <c r="AR64" i="1"/>
  <c r="AO64" i="1"/>
  <c r="AM63" i="1"/>
  <c r="AO63" i="1"/>
  <c r="AR63" i="1"/>
  <c r="AP63" i="1"/>
  <c r="AQ63" i="1"/>
  <c r="AO62" i="1"/>
  <c r="AM62" i="1"/>
  <c r="AQ62" i="1"/>
  <c r="AR62" i="1"/>
  <c r="AP62" i="1"/>
  <c r="AM61" i="1"/>
  <c r="AQ61" i="1"/>
  <c r="AR61" i="1"/>
  <c r="AO61" i="1"/>
  <c r="AP61" i="1"/>
  <c r="AO60" i="1"/>
  <c r="AP60" i="1"/>
  <c r="AM60" i="1"/>
  <c r="AQ60" i="1"/>
  <c r="AR60" i="1"/>
  <c r="AM59" i="1"/>
  <c r="AQ59" i="1"/>
  <c r="AR59" i="1"/>
  <c r="AO59" i="1"/>
  <c r="AP59" i="1"/>
  <c r="AO58" i="1"/>
  <c r="AP58" i="1"/>
  <c r="AM58" i="1"/>
  <c r="AQ58" i="1"/>
  <c r="AR58" i="1"/>
  <c r="AM57" i="1"/>
  <c r="AQ57" i="1"/>
  <c r="AR57" i="1"/>
  <c r="AO57" i="1"/>
  <c r="AP57" i="1"/>
  <c r="AO56" i="1"/>
  <c r="AP56" i="1"/>
  <c r="AM56" i="1"/>
  <c r="AQ56" i="1"/>
  <c r="AR56" i="1"/>
  <c r="AM55" i="1"/>
  <c r="AQ55" i="1"/>
  <c r="AR55" i="1"/>
  <c r="AO55" i="1"/>
  <c r="AP55" i="1"/>
  <c r="AO54" i="1"/>
  <c r="AP54" i="1"/>
  <c r="AM54" i="1"/>
  <c r="AQ54" i="1"/>
  <c r="AR54" i="1"/>
  <c r="AM53" i="1"/>
  <c r="AQ53" i="1"/>
  <c r="AR53" i="1"/>
  <c r="AO53" i="1"/>
  <c r="AP53" i="1"/>
  <c r="AO52" i="1"/>
  <c r="AP52" i="1"/>
  <c r="AM52" i="1"/>
  <c r="AQ52" i="1"/>
  <c r="AR52" i="1"/>
  <c r="AM51" i="1"/>
  <c r="AQ51" i="1"/>
  <c r="AR51" i="1"/>
  <c r="AO51" i="1"/>
  <c r="AP51" i="1"/>
  <c r="AO50" i="1"/>
  <c r="AP50" i="1"/>
  <c r="AM50" i="1"/>
  <c r="AQ50" i="1"/>
  <c r="AR50" i="1"/>
  <c r="AM49" i="1"/>
  <c r="AQ49" i="1"/>
  <c r="AR49" i="1"/>
  <c r="AO49" i="1"/>
  <c r="AP49" i="1"/>
  <c r="AO48" i="1"/>
  <c r="AP48" i="1"/>
  <c r="AM48" i="1"/>
  <c r="AQ48" i="1"/>
  <c r="AR48" i="1"/>
  <c r="AM47" i="1"/>
  <c r="AQ47" i="1"/>
  <c r="AR47" i="1"/>
  <c r="AO47" i="1"/>
  <c r="AP47" i="1"/>
  <c r="AO46" i="1"/>
  <c r="AP46" i="1"/>
  <c r="AM46" i="1"/>
  <c r="AQ46" i="1"/>
  <c r="AR46" i="1"/>
  <c r="AM45" i="1"/>
  <c r="AQ45" i="1"/>
  <c r="AR45" i="1"/>
  <c r="AO45" i="1"/>
  <c r="AP45" i="1"/>
  <c r="AO44" i="1"/>
  <c r="AP44" i="1"/>
  <c r="AM44" i="1"/>
  <c r="AQ44" i="1"/>
  <c r="AR44" i="1"/>
  <c r="AM43" i="1"/>
  <c r="AQ43" i="1"/>
  <c r="AR43" i="1"/>
  <c r="AO43" i="1"/>
  <c r="AP43" i="1"/>
  <c r="AO42" i="1"/>
  <c r="AP42" i="1"/>
  <c r="AM42" i="1"/>
  <c r="AQ42" i="1"/>
  <c r="AR42" i="1"/>
  <c r="AM41" i="1"/>
  <c r="AQ41" i="1"/>
  <c r="AR41" i="1"/>
  <c r="AO41" i="1"/>
  <c r="AP41" i="1"/>
  <c r="AO40" i="1"/>
  <c r="AP40" i="1"/>
  <c r="AM40" i="1"/>
  <c r="AQ40" i="1"/>
  <c r="AR40" i="1"/>
  <c r="AM39" i="1"/>
  <c r="AQ39" i="1"/>
  <c r="AR39" i="1"/>
  <c r="AO39" i="1"/>
  <c r="AP39" i="1"/>
  <c r="AO38" i="1"/>
  <c r="AP38" i="1"/>
  <c r="AM38" i="1"/>
  <c r="AQ38" i="1"/>
  <c r="AR38" i="1"/>
  <c r="AM37" i="1"/>
  <c r="AQ37" i="1"/>
  <c r="AR37" i="1"/>
  <c r="AO37" i="1"/>
  <c r="AP37" i="1"/>
  <c r="AO36" i="1"/>
  <c r="AP36" i="1"/>
  <c r="AM36" i="1"/>
  <c r="AQ36" i="1"/>
  <c r="AR36" i="1"/>
  <c r="AM35" i="1"/>
  <c r="AQ35" i="1"/>
  <c r="AR35" i="1"/>
  <c r="AO35" i="1"/>
  <c r="AP35" i="1"/>
  <c r="AO34" i="1"/>
  <c r="AP34" i="1"/>
  <c r="AM34" i="1"/>
  <c r="AQ34" i="1"/>
  <c r="AR34" i="1"/>
  <c r="AM33" i="1"/>
  <c r="AQ33" i="1"/>
  <c r="AR33" i="1"/>
  <c r="AO33" i="1"/>
  <c r="AP33" i="1"/>
  <c r="AO32" i="1"/>
  <c r="AP32" i="1"/>
  <c r="AM32" i="1"/>
  <c r="AQ32" i="1"/>
  <c r="AR32" i="1"/>
  <c r="AM31" i="1"/>
  <c r="AQ31" i="1"/>
  <c r="AR31" i="1"/>
  <c r="AO31" i="1"/>
  <c r="AP31" i="1"/>
  <c r="AO30" i="1"/>
  <c r="AP30" i="1"/>
  <c r="AM30" i="1"/>
  <c r="AQ30" i="1"/>
  <c r="AR30" i="1"/>
  <c r="AM29" i="1"/>
  <c r="AQ29" i="1"/>
  <c r="AR29" i="1"/>
  <c r="AO29" i="1"/>
  <c r="AP29" i="1"/>
  <c r="AO28" i="1"/>
  <c r="AP28" i="1"/>
  <c r="AM28" i="1"/>
  <c r="AQ28" i="1"/>
  <c r="AR28" i="1"/>
  <c r="AM27" i="1"/>
  <c r="AQ27" i="1"/>
  <c r="AR27" i="1"/>
  <c r="AO27" i="1"/>
  <c r="AP27" i="1"/>
  <c r="AO26" i="1"/>
  <c r="AP26" i="1"/>
  <c r="AM26" i="1"/>
  <c r="AQ26" i="1"/>
  <c r="AR26" i="1"/>
  <c r="AM25" i="1"/>
  <c r="AQ25" i="1"/>
  <c r="AR25" i="1"/>
  <c r="AO25" i="1"/>
  <c r="AP25" i="1"/>
  <c r="AO24" i="1"/>
  <c r="AP24" i="1"/>
  <c r="AM24" i="1"/>
  <c r="AQ24" i="1"/>
  <c r="AR24" i="1"/>
  <c r="AM23" i="1"/>
  <c r="AQ23" i="1"/>
  <c r="AR23" i="1"/>
  <c r="AO23" i="1"/>
  <c r="AP23" i="1"/>
  <c r="AO22" i="1"/>
  <c r="AP22" i="1"/>
  <c r="AM22" i="1"/>
  <c r="AQ22" i="1"/>
  <c r="AR22" i="1"/>
  <c r="AQ501" i="1"/>
  <c r="AM501" i="1"/>
  <c r="AO500" i="1"/>
  <c r="AQ499" i="1"/>
  <c r="AM499" i="1"/>
  <c r="AO498" i="1"/>
  <c r="AQ497" i="1"/>
  <c r="AM497" i="1"/>
  <c r="AO496" i="1"/>
  <c r="AQ495" i="1"/>
  <c r="AM495" i="1"/>
  <c r="AO494" i="1"/>
  <c r="AQ493" i="1"/>
  <c r="AM493" i="1"/>
  <c r="AO492" i="1"/>
  <c r="AQ491" i="1"/>
  <c r="AM491" i="1"/>
  <c r="AO490" i="1"/>
  <c r="AQ489" i="1"/>
  <c r="AM489" i="1"/>
  <c r="AO488" i="1"/>
  <c r="AQ487" i="1"/>
  <c r="AM487" i="1"/>
  <c r="AO486" i="1"/>
  <c r="AQ485" i="1"/>
  <c r="AM485" i="1"/>
  <c r="AO484" i="1"/>
  <c r="AQ483" i="1"/>
  <c r="AM483" i="1"/>
  <c r="AO482" i="1"/>
  <c r="AQ481" i="1"/>
  <c r="AM481" i="1"/>
  <c r="AO480" i="1"/>
  <c r="AQ479" i="1"/>
  <c r="AM479" i="1"/>
  <c r="AO478" i="1"/>
  <c r="AQ477" i="1"/>
  <c r="AM477" i="1"/>
  <c r="AO476" i="1"/>
  <c r="AQ475" i="1"/>
  <c r="AM475" i="1"/>
  <c r="AO474" i="1"/>
  <c r="AQ473" i="1"/>
  <c r="AM473" i="1"/>
  <c r="AO472" i="1"/>
  <c r="AQ471" i="1"/>
  <c r="AM471" i="1"/>
  <c r="AO470" i="1"/>
  <c r="AQ469" i="1"/>
  <c r="AM469" i="1"/>
  <c r="AO468" i="1"/>
  <c r="AQ467" i="1"/>
  <c r="AM467" i="1"/>
  <c r="AO466" i="1"/>
  <c r="AQ465" i="1"/>
  <c r="AM465" i="1"/>
  <c r="AO464" i="1"/>
  <c r="AQ463" i="1"/>
  <c r="AM463" i="1"/>
  <c r="AO462" i="1"/>
  <c r="AQ461" i="1"/>
  <c r="AM461" i="1"/>
  <c r="AO460" i="1"/>
  <c r="AQ459" i="1"/>
  <c r="AM459" i="1"/>
  <c r="AO458" i="1"/>
  <c r="AQ457" i="1"/>
  <c r="AM457" i="1"/>
  <c r="AO456" i="1"/>
  <c r="AQ455" i="1"/>
  <c r="AM455" i="1"/>
  <c r="AO454" i="1"/>
  <c r="AQ453" i="1"/>
  <c r="AM453" i="1"/>
  <c r="AO452" i="1"/>
  <c r="AQ451" i="1"/>
  <c r="AM451" i="1"/>
  <c r="AO450" i="1"/>
  <c r="AQ449" i="1"/>
  <c r="AM449" i="1"/>
  <c r="AO448" i="1"/>
  <c r="AQ447" i="1"/>
  <c r="AM447" i="1"/>
  <c r="AO446" i="1"/>
  <c r="AQ445" i="1"/>
  <c r="AM445" i="1"/>
  <c r="AO444" i="1"/>
  <c r="AQ443" i="1"/>
  <c r="AM443" i="1"/>
  <c r="AO442" i="1"/>
  <c r="AQ441" i="1"/>
  <c r="AM441" i="1"/>
  <c r="AO440" i="1"/>
  <c r="AQ439" i="1"/>
  <c r="AM439" i="1"/>
  <c r="AO438" i="1"/>
  <c r="AQ437" i="1"/>
  <c r="AM437" i="1"/>
  <c r="AO436" i="1"/>
  <c r="AQ435" i="1"/>
  <c r="AM435" i="1"/>
  <c r="AO434" i="1"/>
  <c r="AQ433" i="1"/>
  <c r="AM433" i="1"/>
  <c r="AO432" i="1"/>
  <c r="AQ431" i="1"/>
  <c r="AM431" i="1"/>
  <c r="AO430" i="1"/>
  <c r="AQ429" i="1"/>
  <c r="AM429" i="1"/>
  <c r="AO428" i="1"/>
  <c r="AQ427" i="1"/>
  <c r="AM427" i="1"/>
  <c r="AO426" i="1"/>
  <c r="AQ425" i="1"/>
  <c r="AM425" i="1"/>
  <c r="AO424" i="1"/>
  <c r="AQ423" i="1"/>
  <c r="AM423" i="1"/>
  <c r="AO422" i="1"/>
  <c r="AQ421" i="1"/>
  <c r="AM421" i="1"/>
  <c r="AM416" i="1"/>
  <c r="AQ410" i="1"/>
  <c r="AM408" i="1"/>
  <c r="AO405" i="1"/>
  <c r="AQ402" i="1"/>
  <c r="AO397" i="1"/>
  <c r="AM384" i="1"/>
  <c r="AO381" i="1"/>
  <c r="AO373" i="1"/>
  <c r="AM368" i="1"/>
  <c r="AO365" i="1"/>
  <c r="AQ362" i="1"/>
  <c r="AM360" i="1"/>
  <c r="AO357" i="1"/>
  <c r="AO349" i="1"/>
  <c r="AM344" i="1"/>
  <c r="AO341" i="1"/>
  <c r="AQ338" i="1"/>
  <c r="AM336" i="1"/>
  <c r="AP315" i="1"/>
  <c r="AR272" i="1"/>
  <c r="AP251" i="1"/>
  <c r="AP169" i="1"/>
  <c r="AO16" i="1"/>
  <c r="AP16" i="1"/>
  <c r="AM16" i="1"/>
  <c r="AQ16" i="1"/>
  <c r="AR16" i="1"/>
  <c r="AM19" i="1"/>
  <c r="AQ19" i="1"/>
  <c r="AR19" i="1"/>
  <c r="AO19" i="1"/>
  <c r="AP19" i="1"/>
  <c r="AM11" i="1"/>
  <c r="AQ11" i="1"/>
  <c r="AR11" i="1"/>
  <c r="AO11" i="1"/>
  <c r="AP11" i="1"/>
  <c r="AM21" i="1"/>
  <c r="AQ21" i="1"/>
  <c r="AR21" i="1"/>
  <c r="AO21" i="1"/>
  <c r="AP21" i="1"/>
  <c r="AR418" i="1"/>
  <c r="AO418" i="1"/>
  <c r="AP418" i="1"/>
  <c r="AP417" i="1"/>
  <c r="AM417" i="1"/>
  <c r="AQ417" i="1"/>
  <c r="AR417" i="1"/>
  <c r="AP415" i="1"/>
  <c r="AM415" i="1"/>
  <c r="AQ415" i="1"/>
  <c r="AR415" i="1"/>
  <c r="AP413" i="1"/>
  <c r="AM413" i="1"/>
  <c r="AQ413" i="1"/>
  <c r="AR413" i="1"/>
  <c r="AR412" i="1"/>
  <c r="AO412" i="1"/>
  <c r="AP412" i="1"/>
  <c r="AP409" i="1"/>
  <c r="AM409" i="1"/>
  <c r="AQ409" i="1"/>
  <c r="AR409" i="1"/>
  <c r="AP407" i="1"/>
  <c r="AM407" i="1"/>
  <c r="AQ407" i="1"/>
  <c r="AR407" i="1"/>
  <c r="AR404" i="1"/>
  <c r="AO404" i="1"/>
  <c r="AP404" i="1"/>
  <c r="AP401" i="1"/>
  <c r="AM401" i="1"/>
  <c r="AQ401" i="1"/>
  <c r="AR401" i="1"/>
  <c r="AR400" i="1"/>
  <c r="AO400" i="1"/>
  <c r="AP400" i="1"/>
  <c r="AR398" i="1"/>
  <c r="AO398" i="1"/>
  <c r="AP398" i="1"/>
  <c r="AR396" i="1"/>
  <c r="AO396" i="1"/>
  <c r="AP396" i="1"/>
  <c r="AR394" i="1"/>
  <c r="AO394" i="1"/>
  <c r="AP394" i="1"/>
  <c r="AR392" i="1"/>
  <c r="AO392" i="1"/>
  <c r="AP392" i="1"/>
  <c r="AP391" i="1"/>
  <c r="AM391" i="1"/>
  <c r="AQ391" i="1"/>
  <c r="AR391" i="1"/>
  <c r="AP389" i="1"/>
  <c r="AM389" i="1"/>
  <c r="AQ389" i="1"/>
  <c r="AR389" i="1"/>
  <c r="AP387" i="1"/>
  <c r="AM387" i="1"/>
  <c r="AQ387" i="1"/>
  <c r="AR387" i="1"/>
  <c r="AR386" i="1"/>
  <c r="AO386" i="1"/>
  <c r="AP386" i="1"/>
  <c r="AP383" i="1"/>
  <c r="AM383" i="1"/>
  <c r="AQ383" i="1"/>
  <c r="AR383" i="1"/>
  <c r="AR380" i="1"/>
  <c r="AO380" i="1"/>
  <c r="AP380" i="1"/>
  <c r="AR378" i="1"/>
  <c r="AO378" i="1"/>
  <c r="AP378" i="1"/>
  <c r="AR376" i="1"/>
  <c r="AO376" i="1"/>
  <c r="AP376" i="1"/>
  <c r="AP375" i="1"/>
  <c r="AM375" i="1"/>
  <c r="AQ375" i="1"/>
  <c r="AR375" i="1"/>
  <c r="AR372" i="1"/>
  <c r="AO372" i="1"/>
  <c r="AP372" i="1"/>
  <c r="AR370" i="1"/>
  <c r="AO370" i="1"/>
  <c r="AP370" i="1"/>
  <c r="AP369" i="1"/>
  <c r="AM369" i="1"/>
  <c r="AQ369" i="1"/>
  <c r="AR369" i="1"/>
  <c r="AP367" i="1"/>
  <c r="AM367" i="1"/>
  <c r="AQ367" i="1"/>
  <c r="AR367" i="1"/>
  <c r="AR364" i="1"/>
  <c r="AO364" i="1"/>
  <c r="AP364" i="1"/>
  <c r="AP363" i="1"/>
  <c r="AM363" i="1"/>
  <c r="AQ363" i="1"/>
  <c r="AR363" i="1"/>
  <c r="AP359" i="1"/>
  <c r="AM359" i="1"/>
  <c r="AQ359" i="1"/>
  <c r="AR359" i="1"/>
  <c r="AR358" i="1"/>
  <c r="AO358" i="1"/>
  <c r="AP358" i="1"/>
  <c r="AR356" i="1"/>
  <c r="AO356" i="1"/>
  <c r="AP356" i="1"/>
  <c r="AR354" i="1"/>
  <c r="AO354" i="1"/>
  <c r="AP354" i="1"/>
  <c r="AR352" i="1"/>
  <c r="AO352" i="1"/>
  <c r="AP352" i="1"/>
  <c r="AR350" i="1"/>
  <c r="AO350" i="1"/>
  <c r="AP350" i="1"/>
  <c r="AR348" i="1"/>
  <c r="AO348" i="1"/>
  <c r="AP348" i="1"/>
  <c r="AR346" i="1"/>
  <c r="AO346" i="1"/>
  <c r="AP346" i="1"/>
  <c r="AP343" i="1"/>
  <c r="AM343" i="1"/>
  <c r="AQ343" i="1"/>
  <c r="AR343" i="1"/>
  <c r="AR340" i="1"/>
  <c r="AO340" i="1"/>
  <c r="AP340" i="1"/>
  <c r="AP337" i="1"/>
  <c r="AM337" i="1"/>
  <c r="AQ337" i="1"/>
  <c r="AR337" i="1"/>
  <c r="AM333" i="1"/>
  <c r="AQ333" i="1"/>
  <c r="AR333" i="1"/>
  <c r="AO333" i="1"/>
  <c r="AP333" i="1"/>
  <c r="AM331" i="1"/>
  <c r="AQ331" i="1"/>
  <c r="AR331" i="1"/>
  <c r="AO331" i="1"/>
  <c r="AM329" i="1"/>
  <c r="AQ329" i="1"/>
  <c r="AR329" i="1"/>
  <c r="AO329" i="1"/>
  <c r="AP329" i="1"/>
  <c r="AM327" i="1"/>
  <c r="AQ327" i="1"/>
  <c r="AR327" i="1"/>
  <c r="AO327" i="1"/>
  <c r="AP327" i="1"/>
  <c r="AM325" i="1"/>
  <c r="AQ325" i="1"/>
  <c r="AR325" i="1"/>
  <c r="AO325" i="1"/>
  <c r="AP325" i="1"/>
  <c r="AM323" i="1"/>
  <c r="AQ323" i="1"/>
  <c r="AR323" i="1"/>
  <c r="AO323" i="1"/>
  <c r="AO320" i="1"/>
  <c r="AP320" i="1"/>
  <c r="AM320" i="1"/>
  <c r="AQ320" i="1"/>
  <c r="AO318" i="1"/>
  <c r="AP318" i="1"/>
  <c r="AM318" i="1"/>
  <c r="AQ318" i="1"/>
  <c r="AR318" i="1"/>
  <c r="AO316" i="1"/>
  <c r="AP316" i="1"/>
  <c r="AM316" i="1"/>
  <c r="AQ316" i="1"/>
  <c r="AR316" i="1"/>
  <c r="AO314" i="1"/>
  <c r="AP314" i="1"/>
  <c r="AM314" i="1"/>
  <c r="AQ314" i="1"/>
  <c r="AR314" i="1"/>
  <c r="AO312" i="1"/>
  <c r="AP312" i="1"/>
  <c r="AM312" i="1"/>
  <c r="AQ312" i="1"/>
  <c r="AO310" i="1"/>
  <c r="AP310" i="1"/>
  <c r="AM310" i="1"/>
  <c r="AQ310" i="1"/>
  <c r="AR310" i="1"/>
  <c r="AO308" i="1"/>
  <c r="AP308" i="1"/>
  <c r="AM308" i="1"/>
  <c r="AQ308" i="1"/>
  <c r="AR308" i="1"/>
  <c r="AM307" i="1"/>
  <c r="AQ307" i="1"/>
  <c r="AR307" i="1"/>
  <c r="AO307" i="1"/>
  <c r="AO304" i="1"/>
  <c r="AP304" i="1"/>
  <c r="AM304" i="1"/>
  <c r="AQ304" i="1"/>
  <c r="AM303" i="1"/>
  <c r="AQ303" i="1"/>
  <c r="AR303" i="1"/>
  <c r="AO303" i="1"/>
  <c r="AP303" i="1"/>
  <c r="AO300" i="1"/>
  <c r="AP300" i="1"/>
  <c r="AM300" i="1"/>
  <c r="AQ300" i="1"/>
  <c r="AR300" i="1"/>
  <c r="AO298" i="1"/>
  <c r="AP298" i="1"/>
  <c r="AM298" i="1"/>
  <c r="AQ298" i="1"/>
  <c r="AR298" i="1"/>
  <c r="AM295" i="1"/>
  <c r="AQ295" i="1"/>
  <c r="AR295" i="1"/>
  <c r="AO295" i="1"/>
  <c r="AP295" i="1"/>
  <c r="AO292" i="1"/>
  <c r="AP292" i="1"/>
  <c r="AM292" i="1"/>
  <c r="AQ292" i="1"/>
  <c r="AR292" i="1"/>
  <c r="AO290" i="1"/>
  <c r="AP290" i="1"/>
  <c r="AM290" i="1"/>
  <c r="AQ290" i="1"/>
  <c r="AR290" i="1"/>
  <c r="AO288" i="1"/>
  <c r="AP288" i="1"/>
  <c r="AM288" i="1"/>
  <c r="AQ288" i="1"/>
  <c r="AO286" i="1"/>
  <c r="AP286" i="1"/>
  <c r="AM286" i="1"/>
  <c r="AQ286" i="1"/>
  <c r="AR286" i="1"/>
  <c r="AM285" i="1"/>
  <c r="AQ285" i="1"/>
  <c r="AR285" i="1"/>
  <c r="AO285" i="1"/>
  <c r="AP285" i="1"/>
  <c r="AM283" i="1"/>
  <c r="AQ283" i="1"/>
  <c r="AR283" i="1"/>
  <c r="AO283" i="1"/>
  <c r="AO282" i="1"/>
  <c r="AP282" i="1"/>
  <c r="AM282" i="1"/>
  <c r="AQ282" i="1"/>
  <c r="AR282" i="1"/>
  <c r="AO278" i="1"/>
  <c r="AP278" i="1"/>
  <c r="AM278" i="1"/>
  <c r="AQ278" i="1"/>
  <c r="AR278" i="1"/>
  <c r="AM277" i="1"/>
  <c r="AQ277" i="1"/>
  <c r="AR277" i="1"/>
  <c r="AO277" i="1"/>
  <c r="AP277" i="1"/>
  <c r="AM275" i="1"/>
  <c r="AQ275" i="1"/>
  <c r="AR275" i="1"/>
  <c r="AO275" i="1"/>
  <c r="AM273" i="1"/>
  <c r="AQ273" i="1"/>
  <c r="AR273" i="1"/>
  <c r="AO273" i="1"/>
  <c r="AP273" i="1"/>
  <c r="AM271" i="1"/>
  <c r="AQ271" i="1"/>
  <c r="AR271" i="1"/>
  <c r="AO271" i="1"/>
  <c r="AP271" i="1"/>
  <c r="AM269" i="1"/>
  <c r="AQ269" i="1"/>
  <c r="AR269" i="1"/>
  <c r="AO269" i="1"/>
  <c r="AP269" i="1"/>
  <c r="AO266" i="1"/>
  <c r="AP266" i="1"/>
  <c r="AM266" i="1"/>
  <c r="AQ266" i="1"/>
  <c r="AR266" i="1"/>
  <c r="AO264" i="1"/>
  <c r="AP264" i="1"/>
  <c r="AM264" i="1"/>
  <c r="AQ264" i="1"/>
  <c r="AO262" i="1"/>
  <c r="AP262" i="1"/>
  <c r="AM262" i="1"/>
  <c r="AQ262" i="1"/>
  <c r="AR262" i="1"/>
  <c r="AM261" i="1"/>
  <c r="AQ261" i="1"/>
  <c r="AR261" i="1"/>
  <c r="AO261" i="1"/>
  <c r="AP261" i="1"/>
  <c r="AO260" i="1"/>
  <c r="AP260" i="1"/>
  <c r="AM260" i="1"/>
  <c r="AQ260" i="1"/>
  <c r="AR260" i="1"/>
  <c r="AO258" i="1"/>
  <c r="AP258" i="1"/>
  <c r="AM258" i="1"/>
  <c r="AQ258" i="1"/>
  <c r="AR258" i="1"/>
  <c r="AO256" i="1"/>
  <c r="AP256" i="1"/>
  <c r="AM256" i="1"/>
  <c r="AQ256" i="1"/>
  <c r="AO254" i="1"/>
  <c r="AP254" i="1"/>
  <c r="AM254" i="1"/>
  <c r="AQ254" i="1"/>
  <c r="AR254" i="1"/>
  <c r="AO250" i="1"/>
  <c r="AM250" i="1"/>
  <c r="AQ250" i="1"/>
  <c r="AP250" i="1"/>
  <c r="AR250" i="1"/>
  <c r="AM249" i="1"/>
  <c r="AQ249" i="1"/>
  <c r="AO249" i="1"/>
  <c r="AR249" i="1"/>
  <c r="AP249" i="1"/>
  <c r="AM247" i="1"/>
  <c r="AQ247" i="1"/>
  <c r="AR247" i="1"/>
  <c r="AO247" i="1"/>
  <c r="AP247" i="1"/>
  <c r="AM245" i="1"/>
  <c r="AQ245" i="1"/>
  <c r="AR245" i="1"/>
  <c r="AO245" i="1"/>
  <c r="AP245" i="1"/>
  <c r="AO234" i="1"/>
  <c r="AP234" i="1"/>
  <c r="AM234" i="1"/>
  <c r="AQ234" i="1"/>
  <c r="AR234" i="1"/>
  <c r="AO18" i="1"/>
  <c r="AP18" i="1"/>
  <c r="AM18" i="1"/>
  <c r="AQ18" i="1"/>
  <c r="AR18" i="1"/>
  <c r="AO14" i="1"/>
  <c r="AP14" i="1"/>
  <c r="AM14" i="1"/>
  <c r="AQ14" i="1"/>
  <c r="AR14" i="1"/>
  <c r="AO10" i="1"/>
  <c r="AP10" i="1"/>
  <c r="AM10" i="1"/>
  <c r="AQ10" i="1"/>
  <c r="AR10" i="1"/>
  <c r="AO20" i="1"/>
  <c r="AP20" i="1"/>
  <c r="AM20" i="1"/>
  <c r="AQ20" i="1"/>
  <c r="AR20" i="1"/>
  <c r="AP501" i="1"/>
  <c r="AR500" i="1"/>
  <c r="AP499" i="1"/>
  <c r="AR498" i="1"/>
  <c r="AP497" i="1"/>
  <c r="AR496" i="1"/>
  <c r="AP495" i="1"/>
  <c r="AR494" i="1"/>
  <c r="AP493" i="1"/>
  <c r="AR492" i="1"/>
  <c r="AP491" i="1"/>
  <c r="AR490" i="1"/>
  <c r="AP489" i="1"/>
  <c r="AR488" i="1"/>
  <c r="AP487" i="1"/>
  <c r="AR486" i="1"/>
  <c r="AP485" i="1"/>
  <c r="AR484" i="1"/>
  <c r="AP483" i="1"/>
  <c r="AR482" i="1"/>
  <c r="AP481" i="1"/>
  <c r="AR480" i="1"/>
  <c r="AP479" i="1"/>
  <c r="AR478" i="1"/>
  <c r="AP477" i="1"/>
  <c r="AR476" i="1"/>
  <c r="AP475" i="1"/>
  <c r="AR474" i="1"/>
  <c r="AP473" i="1"/>
  <c r="AR472" i="1"/>
  <c r="AP471" i="1"/>
  <c r="AR470" i="1"/>
  <c r="AP469" i="1"/>
  <c r="AR468" i="1"/>
  <c r="AP467" i="1"/>
  <c r="AR466" i="1"/>
  <c r="AP465" i="1"/>
  <c r="AR464" i="1"/>
  <c r="AP463" i="1"/>
  <c r="AR462" i="1"/>
  <c r="AP461" i="1"/>
  <c r="AR460" i="1"/>
  <c r="AP459" i="1"/>
  <c r="AR458" i="1"/>
  <c r="AP457" i="1"/>
  <c r="AR456" i="1"/>
  <c r="AP455" i="1"/>
  <c r="AR454" i="1"/>
  <c r="AP453" i="1"/>
  <c r="AR452" i="1"/>
  <c r="AP451" i="1"/>
  <c r="AR450" i="1"/>
  <c r="AP449" i="1"/>
  <c r="AR448" i="1"/>
  <c r="AP447" i="1"/>
  <c r="AR446" i="1"/>
  <c r="AP445" i="1"/>
  <c r="AR444" i="1"/>
  <c r="AP443" i="1"/>
  <c r="AR442" i="1"/>
  <c r="AP441" i="1"/>
  <c r="AR440" i="1"/>
  <c r="AP439" i="1"/>
  <c r="AR438" i="1"/>
  <c r="AP437" i="1"/>
  <c r="AR436" i="1"/>
  <c r="AP435" i="1"/>
  <c r="AR434" i="1"/>
  <c r="AP433" i="1"/>
  <c r="AR432" i="1"/>
  <c r="AP431" i="1"/>
  <c r="AR430" i="1"/>
  <c r="AP429" i="1"/>
  <c r="AR428" i="1"/>
  <c r="AP427" i="1"/>
  <c r="AR426" i="1"/>
  <c r="AP425" i="1"/>
  <c r="AR424" i="1"/>
  <c r="AP423" i="1"/>
  <c r="AR422" i="1"/>
  <c r="AP421" i="1"/>
  <c r="AQ420" i="1"/>
  <c r="AM418" i="1"/>
  <c r="AO415" i="1"/>
  <c r="AQ412" i="1"/>
  <c r="AM410" i="1"/>
  <c r="AO407" i="1"/>
  <c r="AQ404" i="1"/>
  <c r="AM402" i="1"/>
  <c r="AO399" i="1"/>
  <c r="AQ396" i="1"/>
  <c r="AM394" i="1"/>
  <c r="AO391" i="1"/>
  <c r="AQ388" i="1"/>
  <c r="AM386" i="1"/>
  <c r="AO383" i="1"/>
  <c r="AQ380" i="1"/>
  <c r="AM378" i="1"/>
  <c r="AO375" i="1"/>
  <c r="AQ372" i="1"/>
  <c r="AM370" i="1"/>
  <c r="AO367" i="1"/>
  <c r="AQ364" i="1"/>
  <c r="AM362" i="1"/>
  <c r="AO359" i="1"/>
  <c r="AQ356" i="1"/>
  <c r="AM354" i="1"/>
  <c r="AO351" i="1"/>
  <c r="AQ348" i="1"/>
  <c r="AM346" i="1"/>
  <c r="AO343" i="1"/>
  <c r="AQ340" i="1"/>
  <c r="AM338" i="1"/>
  <c r="AP323" i="1"/>
  <c r="AR312" i="1"/>
  <c r="AP291" i="1"/>
  <c r="AR280" i="1"/>
  <c r="AP259" i="1"/>
  <c r="AP201" i="1"/>
  <c r="AP157" i="1"/>
  <c r="AO8" i="1"/>
  <c r="AP8" i="1"/>
  <c r="AM8" i="1"/>
  <c r="AQ8" i="1"/>
  <c r="AR8" i="1"/>
  <c r="AM15" i="1"/>
  <c r="AQ15" i="1"/>
  <c r="AR15" i="1"/>
  <c r="AO15" i="1"/>
  <c r="AP15" i="1"/>
  <c r="AM17" i="1"/>
  <c r="AQ17" i="1"/>
  <c r="AR17" i="1"/>
  <c r="AO17" i="1"/>
  <c r="AP17" i="1"/>
  <c r="AM13" i="1"/>
  <c r="AQ13" i="1"/>
  <c r="AR13" i="1"/>
  <c r="AO13" i="1"/>
  <c r="AP13" i="1"/>
  <c r="AM9" i="1"/>
  <c r="AQ9" i="1"/>
  <c r="AR9" i="1"/>
  <c r="AO9" i="1"/>
  <c r="AP9" i="1"/>
  <c r="AQ500" i="1"/>
  <c r="AQ498" i="1"/>
  <c r="AQ496" i="1"/>
  <c r="AQ494" i="1"/>
  <c r="AQ492" i="1"/>
  <c r="AQ490" i="1"/>
  <c r="AQ488" i="1"/>
  <c r="AQ486" i="1"/>
  <c r="AQ484" i="1"/>
  <c r="AQ482" i="1"/>
  <c r="AQ480" i="1"/>
  <c r="AQ478" i="1"/>
  <c r="AQ476" i="1"/>
  <c r="AQ474" i="1"/>
  <c r="AQ472" i="1"/>
  <c r="AQ470" i="1"/>
  <c r="AQ468" i="1"/>
  <c r="AQ466" i="1"/>
  <c r="AQ464" i="1"/>
  <c r="AQ462" i="1"/>
  <c r="AQ460" i="1"/>
  <c r="AQ458" i="1"/>
  <c r="AQ456" i="1"/>
  <c r="AQ454" i="1"/>
  <c r="AQ452" i="1"/>
  <c r="AQ450" i="1"/>
  <c r="AQ448" i="1"/>
  <c r="AQ446" i="1"/>
  <c r="AQ444" i="1"/>
  <c r="AQ442" i="1"/>
  <c r="AQ440" i="1"/>
  <c r="AQ438" i="1"/>
  <c r="AQ436" i="1"/>
  <c r="AQ434" i="1"/>
  <c r="AQ432" i="1"/>
  <c r="AQ430" i="1"/>
  <c r="AQ428" i="1"/>
  <c r="AQ426" i="1"/>
  <c r="AQ424" i="1"/>
  <c r="AQ422" i="1"/>
  <c r="AM420" i="1"/>
  <c r="AO417" i="1"/>
  <c r="AQ414" i="1"/>
  <c r="AM412" i="1"/>
  <c r="AO409" i="1"/>
  <c r="AQ406" i="1"/>
  <c r="AM404" i="1"/>
  <c r="AO401" i="1"/>
  <c r="AQ398" i="1"/>
  <c r="AM396" i="1"/>
  <c r="AO393" i="1"/>
  <c r="AQ390" i="1"/>
  <c r="AM388" i="1"/>
  <c r="AO385" i="1"/>
  <c r="AQ382" i="1"/>
  <c r="AM380" i="1"/>
  <c r="AO377" i="1"/>
  <c r="AQ374" i="1"/>
  <c r="AM372" i="1"/>
  <c r="AO369" i="1"/>
  <c r="AQ366" i="1"/>
  <c r="AM364" i="1"/>
  <c r="AO361" i="1"/>
  <c r="AQ358" i="1"/>
  <c r="AM356" i="1"/>
  <c r="AO353" i="1"/>
  <c r="AQ350" i="1"/>
  <c r="AM348" i="1"/>
  <c r="AO345" i="1"/>
  <c r="AQ342" i="1"/>
  <c r="AM340" i="1"/>
  <c r="AO337" i="1"/>
  <c r="AP331" i="1"/>
  <c r="AR320" i="1"/>
  <c r="AP299" i="1"/>
  <c r="AR288" i="1"/>
  <c r="AP267" i="1"/>
  <c r="AR256" i="1"/>
  <c r="AP233" i="1"/>
  <c r="AR190" i="1"/>
  <c r="AR133" i="1"/>
  <c r="AQ6" i="1"/>
  <c r="AP6" i="1"/>
  <c r="AO6" i="1"/>
  <c r="AR6" i="1"/>
  <c r="AL5" i="1"/>
  <c r="AF289" i="1"/>
  <c r="AF257" i="1"/>
  <c r="AF202" i="1"/>
  <c r="AF281" i="1"/>
  <c r="AF249" i="1"/>
  <c r="AG167" i="1"/>
  <c r="AF305" i="1"/>
  <c r="AF273" i="1"/>
  <c r="AF240" i="1"/>
  <c r="AF125" i="1"/>
  <c r="AF297" i="1"/>
  <c r="AF265" i="1"/>
  <c r="AF226" i="1"/>
  <c r="AG71" i="1"/>
  <c r="AF20" i="1"/>
  <c r="AG20" i="1"/>
  <c r="AF16" i="1"/>
  <c r="AG16" i="1"/>
  <c r="AF12" i="1"/>
  <c r="AG12" i="1"/>
  <c r="AF8" i="1"/>
  <c r="AG8" i="1"/>
  <c r="AG501" i="1"/>
  <c r="AF501" i="1"/>
  <c r="AF500" i="1"/>
  <c r="AG500" i="1"/>
  <c r="AG499" i="1"/>
  <c r="AF499" i="1"/>
  <c r="AF498" i="1"/>
  <c r="AG498" i="1"/>
  <c r="AG497" i="1"/>
  <c r="AF497" i="1"/>
  <c r="AF496" i="1"/>
  <c r="AG496" i="1"/>
  <c r="AG495" i="1"/>
  <c r="AF495" i="1"/>
  <c r="AF494" i="1"/>
  <c r="AG494" i="1"/>
  <c r="AG493" i="1"/>
  <c r="AF493" i="1"/>
  <c r="AF492" i="1"/>
  <c r="AG492" i="1"/>
  <c r="AG491" i="1"/>
  <c r="AF491" i="1"/>
  <c r="AF490" i="1"/>
  <c r="AG490" i="1"/>
  <c r="AG489" i="1"/>
  <c r="AF489" i="1"/>
  <c r="AF488" i="1"/>
  <c r="AG488" i="1"/>
  <c r="AG487" i="1"/>
  <c r="AF487" i="1"/>
  <c r="AF486" i="1"/>
  <c r="AG486" i="1"/>
  <c r="AG485" i="1"/>
  <c r="AF485" i="1"/>
  <c r="AF484" i="1"/>
  <c r="AG484" i="1"/>
  <c r="AG483" i="1"/>
  <c r="AF483" i="1"/>
  <c r="AF482" i="1"/>
  <c r="AG482" i="1"/>
  <c r="AG481" i="1"/>
  <c r="AF481" i="1"/>
  <c r="AF480" i="1"/>
  <c r="AG480" i="1"/>
  <c r="AG479" i="1"/>
  <c r="AF479" i="1"/>
  <c r="AF478" i="1"/>
  <c r="AG478" i="1"/>
  <c r="AG477" i="1"/>
  <c r="AF477" i="1"/>
  <c r="AF476" i="1"/>
  <c r="AG476" i="1"/>
  <c r="AG475" i="1"/>
  <c r="AF475" i="1"/>
  <c r="AF474" i="1"/>
  <c r="AG474" i="1"/>
  <c r="AG473" i="1"/>
  <c r="AF473" i="1"/>
  <c r="AF472" i="1"/>
  <c r="AG472" i="1"/>
  <c r="AG471" i="1"/>
  <c r="AF471" i="1"/>
  <c r="AF470" i="1"/>
  <c r="AG470" i="1"/>
  <c r="AG469" i="1"/>
  <c r="AF469" i="1"/>
  <c r="AF468" i="1"/>
  <c r="AG468" i="1"/>
  <c r="AG467" i="1"/>
  <c r="AF467" i="1"/>
  <c r="AF466" i="1"/>
  <c r="AG466" i="1"/>
  <c r="AG465" i="1"/>
  <c r="AF465" i="1"/>
  <c r="AF464" i="1"/>
  <c r="AG464" i="1"/>
  <c r="AG463" i="1"/>
  <c r="AF463" i="1"/>
  <c r="AF462" i="1"/>
  <c r="AG462" i="1"/>
  <c r="AG461" i="1"/>
  <c r="AF461" i="1"/>
  <c r="AF460" i="1"/>
  <c r="AG460" i="1"/>
  <c r="AG459" i="1"/>
  <c r="AF459" i="1"/>
  <c r="AF458" i="1"/>
  <c r="AG458" i="1"/>
  <c r="AG457" i="1"/>
  <c r="AF457" i="1"/>
  <c r="AF456" i="1"/>
  <c r="AG456" i="1"/>
  <c r="AG455" i="1"/>
  <c r="AF455" i="1"/>
  <c r="AF454" i="1"/>
  <c r="AG454" i="1"/>
  <c r="AG453" i="1"/>
  <c r="AF453" i="1"/>
  <c r="AF452" i="1"/>
  <c r="AG452" i="1"/>
  <c r="AG451" i="1"/>
  <c r="AF451" i="1"/>
  <c r="AF450" i="1"/>
  <c r="AG450" i="1"/>
  <c r="AG449" i="1"/>
  <c r="AF449" i="1"/>
  <c r="AF448" i="1"/>
  <c r="AG448" i="1"/>
  <c r="AG447" i="1"/>
  <c r="AF447" i="1"/>
  <c r="AF446" i="1"/>
  <c r="AG446" i="1"/>
  <c r="AG445" i="1"/>
  <c r="AF445" i="1"/>
  <c r="AF444" i="1"/>
  <c r="AG444" i="1"/>
  <c r="AG443" i="1"/>
  <c r="AF443" i="1"/>
  <c r="AF442" i="1"/>
  <c r="AG442" i="1"/>
  <c r="AG441" i="1"/>
  <c r="AF441" i="1"/>
  <c r="AF440" i="1"/>
  <c r="AG440" i="1"/>
  <c r="AG439" i="1"/>
  <c r="AF439" i="1"/>
  <c r="AF438" i="1"/>
  <c r="AG438" i="1"/>
  <c r="AG437" i="1"/>
  <c r="AF437" i="1"/>
  <c r="AF436" i="1"/>
  <c r="AG436" i="1"/>
  <c r="AG435" i="1"/>
  <c r="AF435" i="1"/>
  <c r="AF434" i="1"/>
  <c r="AG434" i="1"/>
  <c r="AG433" i="1"/>
  <c r="AF433" i="1"/>
  <c r="AF432" i="1"/>
  <c r="AG432" i="1"/>
  <c r="AG431" i="1"/>
  <c r="AF431" i="1"/>
  <c r="AF430" i="1"/>
  <c r="AG430" i="1"/>
  <c r="AG429" i="1"/>
  <c r="AF429" i="1"/>
  <c r="AF428" i="1"/>
  <c r="AG428" i="1"/>
  <c r="AG427" i="1"/>
  <c r="AF427" i="1"/>
  <c r="AF426" i="1"/>
  <c r="AG426" i="1"/>
  <c r="AG425" i="1"/>
  <c r="AF425" i="1"/>
  <c r="AF424" i="1"/>
  <c r="AG424" i="1"/>
  <c r="AG423" i="1"/>
  <c r="AF423" i="1"/>
  <c r="AF422" i="1"/>
  <c r="AG422" i="1"/>
  <c r="AG421" i="1"/>
  <c r="AF421" i="1"/>
  <c r="AF420" i="1"/>
  <c r="AG420" i="1"/>
  <c r="AG419" i="1"/>
  <c r="AF419" i="1"/>
  <c r="AF418" i="1"/>
  <c r="AG418" i="1"/>
  <c r="AG417" i="1"/>
  <c r="AF417" i="1"/>
  <c r="AF416" i="1"/>
  <c r="AG416" i="1"/>
  <c r="AG415" i="1"/>
  <c r="AF415" i="1"/>
  <c r="AF414" i="1"/>
  <c r="AG414" i="1"/>
  <c r="AG413" i="1"/>
  <c r="AF413" i="1"/>
  <c r="AF412" i="1"/>
  <c r="AG412" i="1"/>
  <c r="AG411" i="1"/>
  <c r="AF411" i="1"/>
  <c r="AF410" i="1"/>
  <c r="AG410" i="1"/>
  <c r="AG409" i="1"/>
  <c r="AF409" i="1"/>
  <c r="AF408" i="1"/>
  <c r="AG408" i="1"/>
  <c r="AG407" i="1"/>
  <c r="AF407" i="1"/>
  <c r="AF406" i="1"/>
  <c r="AG406" i="1"/>
  <c r="AG405" i="1"/>
  <c r="AF405" i="1"/>
  <c r="AF404" i="1"/>
  <c r="AG404" i="1"/>
  <c r="AG403" i="1"/>
  <c r="AF403" i="1"/>
  <c r="AF402" i="1"/>
  <c r="AG402" i="1"/>
  <c r="AG401" i="1"/>
  <c r="AF401" i="1"/>
  <c r="AF400" i="1"/>
  <c r="AG400" i="1"/>
  <c r="AG399" i="1"/>
  <c r="AF399" i="1"/>
  <c r="AF398" i="1"/>
  <c r="AG398" i="1"/>
  <c r="AG397" i="1"/>
  <c r="AF397" i="1"/>
  <c r="AF396" i="1"/>
  <c r="AG396" i="1"/>
  <c r="AG395" i="1"/>
  <c r="AF395" i="1"/>
  <c r="AF394" i="1"/>
  <c r="AG394" i="1"/>
  <c r="AG393" i="1"/>
  <c r="AF393" i="1"/>
  <c r="AF392" i="1"/>
  <c r="AG392" i="1"/>
  <c r="AG391" i="1"/>
  <c r="AF391" i="1"/>
  <c r="AF390" i="1"/>
  <c r="AG390" i="1"/>
  <c r="AG389" i="1"/>
  <c r="AF389" i="1"/>
  <c r="AF388" i="1"/>
  <c r="AG388" i="1"/>
  <c r="AG387" i="1"/>
  <c r="AF387" i="1"/>
  <c r="AF386" i="1"/>
  <c r="AG386" i="1"/>
  <c r="AG385" i="1"/>
  <c r="AF385" i="1"/>
  <c r="AF384" i="1"/>
  <c r="AG384" i="1"/>
  <c r="AG383" i="1"/>
  <c r="AF383" i="1"/>
  <c r="AF382" i="1"/>
  <c r="AG382" i="1"/>
  <c r="AG381" i="1"/>
  <c r="AF381" i="1"/>
  <c r="AF380" i="1"/>
  <c r="AG380" i="1"/>
  <c r="AG379" i="1"/>
  <c r="AF379" i="1"/>
  <c r="AF378" i="1"/>
  <c r="AG378" i="1"/>
  <c r="AG377" i="1"/>
  <c r="AF377" i="1"/>
  <c r="AF376" i="1"/>
  <c r="AG376" i="1"/>
  <c r="AG375" i="1"/>
  <c r="AF375" i="1"/>
  <c r="AF374" i="1"/>
  <c r="AG374" i="1"/>
  <c r="AG373" i="1"/>
  <c r="AF373" i="1"/>
  <c r="AF372" i="1"/>
  <c r="AG372" i="1"/>
  <c r="AG371" i="1"/>
  <c r="AF371" i="1"/>
  <c r="AF370" i="1"/>
  <c r="AG370" i="1"/>
  <c r="AG369" i="1"/>
  <c r="AF369" i="1"/>
  <c r="AF368" i="1"/>
  <c r="AG368" i="1"/>
  <c r="AG367" i="1"/>
  <c r="AF367" i="1"/>
  <c r="AF366" i="1"/>
  <c r="AG366" i="1"/>
  <c r="AG365" i="1"/>
  <c r="AF365" i="1"/>
  <c r="AG364" i="1"/>
  <c r="AF364" i="1"/>
  <c r="AF363" i="1"/>
  <c r="AG363" i="1"/>
  <c r="AF362" i="1"/>
  <c r="AG362" i="1"/>
  <c r="AG361" i="1"/>
  <c r="AF361" i="1"/>
  <c r="AF360" i="1"/>
  <c r="AG360" i="1"/>
  <c r="AG359" i="1"/>
  <c r="AF359" i="1"/>
  <c r="AF358" i="1"/>
  <c r="AG358" i="1"/>
  <c r="AG357" i="1"/>
  <c r="AF357" i="1"/>
  <c r="AF356" i="1"/>
  <c r="AG356" i="1"/>
  <c r="AG355" i="1"/>
  <c r="AF355" i="1"/>
  <c r="AF354" i="1"/>
  <c r="AG354" i="1"/>
  <c r="AG353" i="1"/>
  <c r="AF353" i="1"/>
  <c r="AF352" i="1"/>
  <c r="AG352" i="1"/>
  <c r="AG351" i="1"/>
  <c r="AF351" i="1"/>
  <c r="AF350" i="1"/>
  <c r="AG350" i="1"/>
  <c r="AG349" i="1"/>
  <c r="AF349" i="1"/>
  <c r="AF348" i="1"/>
  <c r="AG348" i="1"/>
  <c r="AG347" i="1"/>
  <c r="AF347" i="1"/>
  <c r="AF346" i="1"/>
  <c r="AG346" i="1"/>
  <c r="AG345" i="1"/>
  <c r="AF345" i="1"/>
  <c r="AF344" i="1"/>
  <c r="AG344" i="1"/>
  <c r="AG343" i="1"/>
  <c r="AF343" i="1"/>
  <c r="AF342" i="1"/>
  <c r="AG342" i="1"/>
  <c r="AG341" i="1"/>
  <c r="AF341" i="1"/>
  <c r="AF340" i="1"/>
  <c r="AG340" i="1"/>
  <c r="AG339" i="1"/>
  <c r="AF339" i="1"/>
  <c r="AF338" i="1"/>
  <c r="AG338" i="1"/>
  <c r="AG337" i="1"/>
  <c r="AF337" i="1"/>
  <c r="AF336" i="1"/>
  <c r="AG336" i="1"/>
  <c r="AG335" i="1"/>
  <c r="AF335" i="1"/>
  <c r="AF334" i="1"/>
  <c r="AG334" i="1"/>
  <c r="AG333" i="1"/>
  <c r="AF333" i="1"/>
  <c r="AF332" i="1"/>
  <c r="AG332" i="1"/>
  <c r="AG331" i="1"/>
  <c r="AF331" i="1"/>
  <c r="AF14" i="1"/>
  <c r="AG14" i="1"/>
  <c r="AF22" i="1"/>
  <c r="AG22" i="1"/>
  <c r="AF19" i="1"/>
  <c r="AG19" i="1"/>
  <c r="AF15" i="1"/>
  <c r="AG15" i="1"/>
  <c r="AF11" i="1"/>
  <c r="AG11" i="1"/>
  <c r="AF18" i="1"/>
  <c r="AG18" i="1"/>
  <c r="AF10" i="1"/>
  <c r="AG10" i="1"/>
  <c r="AF329" i="1"/>
  <c r="AF321" i="1"/>
  <c r="AF313" i="1"/>
  <c r="AF17" i="1"/>
  <c r="AG17" i="1"/>
  <c r="AF13" i="1"/>
  <c r="AG13" i="1"/>
  <c r="AF9" i="1"/>
  <c r="AG9" i="1"/>
  <c r="AF21" i="1"/>
  <c r="AG21" i="1"/>
  <c r="AF327" i="1"/>
  <c r="AF319" i="1"/>
  <c r="AF311" i="1"/>
  <c r="AF303" i="1"/>
  <c r="AF295" i="1"/>
  <c r="AF287" i="1"/>
  <c r="AF279" i="1"/>
  <c r="AF271" i="1"/>
  <c r="AF263" i="1"/>
  <c r="AF255" i="1"/>
  <c r="AF247" i="1"/>
  <c r="AF237" i="1"/>
  <c r="AF222" i="1"/>
  <c r="AF194" i="1"/>
  <c r="AF157" i="1"/>
  <c r="AG114" i="1"/>
  <c r="AG55" i="1"/>
  <c r="AF330" i="1"/>
  <c r="AG330" i="1"/>
  <c r="AF328" i="1"/>
  <c r="AG328" i="1"/>
  <c r="AF326" i="1"/>
  <c r="AG326" i="1"/>
  <c r="AF324" i="1"/>
  <c r="AG324" i="1"/>
  <c r="AF322" i="1"/>
  <c r="AG322" i="1"/>
  <c r="AF320" i="1"/>
  <c r="AG320" i="1"/>
  <c r="AF318" i="1"/>
  <c r="AG318" i="1"/>
  <c r="AF316" i="1"/>
  <c r="AG316" i="1"/>
  <c r="AF314" i="1"/>
  <c r="AG314" i="1"/>
  <c r="AF312" i="1"/>
  <c r="AG312" i="1"/>
  <c r="AF310" i="1"/>
  <c r="AG310" i="1"/>
  <c r="AF308" i="1"/>
  <c r="AG308" i="1"/>
  <c r="AF306" i="1"/>
  <c r="AG306" i="1"/>
  <c r="AF304" i="1"/>
  <c r="AG304" i="1"/>
  <c r="AF302" i="1"/>
  <c r="AG302" i="1"/>
  <c r="AF300" i="1"/>
  <c r="AG300" i="1"/>
  <c r="AF298" i="1"/>
  <c r="AG298" i="1"/>
  <c r="AF296" i="1"/>
  <c r="AG296" i="1"/>
  <c r="AF294" i="1"/>
  <c r="AG294" i="1"/>
  <c r="AF292" i="1"/>
  <c r="AG292" i="1"/>
  <c r="AF290" i="1"/>
  <c r="AG290" i="1"/>
  <c r="AF288" i="1"/>
  <c r="AG288" i="1"/>
  <c r="AF286" i="1"/>
  <c r="AG286" i="1"/>
  <c r="AF284" i="1"/>
  <c r="AG284" i="1"/>
  <c r="AF282" i="1"/>
  <c r="AG282" i="1"/>
  <c r="AF280" i="1"/>
  <c r="AG280" i="1"/>
  <c r="AF278" i="1"/>
  <c r="AG278" i="1"/>
  <c r="AF276" i="1"/>
  <c r="AG276" i="1"/>
  <c r="AF274" i="1"/>
  <c r="AG274" i="1"/>
  <c r="AF272" i="1"/>
  <c r="AG272" i="1"/>
  <c r="AF270" i="1"/>
  <c r="AG270" i="1"/>
  <c r="AF268" i="1"/>
  <c r="AG268" i="1"/>
  <c r="AF266" i="1"/>
  <c r="AG266" i="1"/>
  <c r="AF264" i="1"/>
  <c r="AG264" i="1"/>
  <c r="AF262" i="1"/>
  <c r="AG262" i="1"/>
  <c r="AF260" i="1"/>
  <c r="AG260" i="1"/>
  <c r="AF258" i="1"/>
  <c r="AG258" i="1"/>
  <c r="AF256" i="1"/>
  <c r="AG256" i="1"/>
  <c r="AF254" i="1"/>
  <c r="AG254" i="1"/>
  <c r="AF252" i="1"/>
  <c r="AG252" i="1"/>
  <c r="AF250" i="1"/>
  <c r="AG250" i="1"/>
  <c r="AF248" i="1"/>
  <c r="AG248" i="1"/>
  <c r="AF246" i="1"/>
  <c r="AG246" i="1"/>
  <c r="AF244" i="1"/>
  <c r="AG244" i="1"/>
  <c r="AG243" i="1"/>
  <c r="AF243" i="1"/>
  <c r="AG241" i="1"/>
  <c r="AF241" i="1"/>
  <c r="AG239" i="1"/>
  <c r="AF239" i="1"/>
  <c r="AF238" i="1"/>
  <c r="AG238" i="1"/>
  <c r="AF236" i="1"/>
  <c r="AG236" i="1"/>
  <c r="AF235" i="1"/>
  <c r="AG235" i="1"/>
  <c r="AF233" i="1"/>
  <c r="AG233" i="1"/>
  <c r="AF232" i="1"/>
  <c r="AG232" i="1"/>
  <c r="AF231" i="1"/>
  <c r="AG231" i="1"/>
  <c r="AF229" i="1"/>
  <c r="AG229" i="1"/>
  <c r="AF228" i="1"/>
  <c r="AG228" i="1"/>
  <c r="AF227" i="1"/>
  <c r="AG227" i="1"/>
  <c r="AF225" i="1"/>
  <c r="AG225" i="1"/>
  <c r="AF224" i="1"/>
  <c r="AG224" i="1"/>
  <c r="AF223" i="1"/>
  <c r="AG223" i="1"/>
  <c r="AF221" i="1"/>
  <c r="AG221" i="1"/>
  <c r="AF220" i="1"/>
  <c r="AG220" i="1"/>
  <c r="AF219" i="1"/>
  <c r="AG219" i="1"/>
  <c r="AF217" i="1"/>
  <c r="AG217" i="1"/>
  <c r="AG216" i="1"/>
  <c r="AF216" i="1"/>
  <c r="AF215" i="1"/>
  <c r="AG215" i="1"/>
  <c r="AG214" i="1"/>
  <c r="AF214" i="1"/>
  <c r="AF213" i="1"/>
  <c r="AG213" i="1"/>
  <c r="AG212" i="1"/>
  <c r="AF212" i="1"/>
  <c r="AF211" i="1"/>
  <c r="AG211" i="1"/>
  <c r="AF209" i="1"/>
  <c r="AG209" i="1"/>
  <c r="AG208" i="1"/>
  <c r="AF208" i="1"/>
  <c r="AF207" i="1"/>
  <c r="AG207" i="1"/>
  <c r="AG206" i="1"/>
  <c r="AF206" i="1"/>
  <c r="AF205" i="1"/>
  <c r="AG205" i="1"/>
  <c r="AG204" i="1"/>
  <c r="AF204" i="1"/>
  <c r="AF203" i="1"/>
  <c r="AG203" i="1"/>
  <c r="AF201" i="1"/>
  <c r="AG201" i="1"/>
  <c r="AG200" i="1"/>
  <c r="AF200" i="1"/>
  <c r="AF199" i="1"/>
  <c r="AG199" i="1"/>
  <c r="AG198" i="1"/>
  <c r="AF198" i="1"/>
  <c r="AF197" i="1"/>
  <c r="AG197" i="1"/>
  <c r="AG196" i="1"/>
  <c r="AF196" i="1"/>
  <c r="AF195" i="1"/>
  <c r="AG195" i="1"/>
  <c r="AF193" i="1"/>
  <c r="AG193" i="1"/>
  <c r="AG192" i="1"/>
  <c r="AF192" i="1"/>
  <c r="AF191" i="1"/>
  <c r="AG191" i="1"/>
  <c r="AG190" i="1"/>
  <c r="AF190" i="1"/>
  <c r="AF189" i="1"/>
  <c r="AG189" i="1"/>
  <c r="AG188" i="1"/>
  <c r="AF188" i="1"/>
  <c r="AF187" i="1"/>
  <c r="AG187" i="1"/>
  <c r="AF185" i="1"/>
  <c r="AG185" i="1"/>
  <c r="AG184" i="1"/>
  <c r="AF184" i="1"/>
  <c r="AF183" i="1"/>
  <c r="AG183" i="1"/>
  <c r="AG182" i="1"/>
  <c r="AF182" i="1"/>
  <c r="AF181" i="1"/>
  <c r="AG181" i="1"/>
  <c r="AG180" i="1"/>
  <c r="AF180" i="1"/>
  <c r="AF179" i="1"/>
  <c r="AG179" i="1"/>
  <c r="AF177" i="1"/>
  <c r="AG177" i="1"/>
  <c r="AF176" i="1"/>
  <c r="AG176" i="1"/>
  <c r="AF175" i="1"/>
  <c r="AG175" i="1"/>
  <c r="AF174" i="1"/>
  <c r="AG174" i="1"/>
  <c r="AG173" i="1"/>
  <c r="AF173" i="1"/>
  <c r="AF172" i="1"/>
  <c r="AG172" i="1"/>
  <c r="AF171" i="1"/>
  <c r="AG171" i="1"/>
  <c r="AF170" i="1"/>
  <c r="AG170" i="1"/>
  <c r="AF169" i="1"/>
  <c r="AG169" i="1"/>
  <c r="AF168" i="1"/>
  <c r="AG168" i="1"/>
  <c r="AF166" i="1"/>
  <c r="AG166" i="1"/>
  <c r="AG165" i="1"/>
  <c r="AF165" i="1"/>
  <c r="AF164" i="1"/>
  <c r="AG164" i="1"/>
  <c r="AF163" i="1"/>
  <c r="AG163" i="1"/>
  <c r="AF162" i="1"/>
  <c r="AG162" i="1"/>
  <c r="AF161" i="1"/>
  <c r="AG161" i="1"/>
  <c r="AF160" i="1"/>
  <c r="AG160" i="1"/>
  <c r="AF159" i="1"/>
  <c r="AG159" i="1"/>
  <c r="AF158" i="1"/>
  <c r="AG158" i="1"/>
  <c r="AF156" i="1"/>
  <c r="AG156" i="1"/>
  <c r="AF155" i="1"/>
  <c r="AG155" i="1"/>
  <c r="AF154" i="1"/>
  <c r="AG154" i="1"/>
  <c r="AF153" i="1"/>
  <c r="AG153" i="1"/>
  <c r="AF152" i="1"/>
  <c r="AG152" i="1"/>
  <c r="AF151" i="1"/>
  <c r="AG151" i="1"/>
  <c r="AF150" i="1"/>
  <c r="AG150" i="1"/>
  <c r="AG149" i="1"/>
  <c r="AF149" i="1"/>
  <c r="AF148" i="1"/>
  <c r="AG148" i="1"/>
  <c r="AF147" i="1"/>
  <c r="AG147" i="1"/>
  <c r="AF145" i="1"/>
  <c r="AG145" i="1"/>
  <c r="AF144" i="1"/>
  <c r="AG144" i="1"/>
  <c r="AF143" i="1"/>
  <c r="AG143" i="1"/>
  <c r="AF142" i="1"/>
  <c r="AG142" i="1"/>
  <c r="AG141" i="1"/>
  <c r="AF141" i="1"/>
  <c r="AF140" i="1"/>
  <c r="AG140" i="1"/>
  <c r="AF139" i="1"/>
  <c r="AG139" i="1"/>
  <c r="AF138" i="1"/>
  <c r="AG138" i="1"/>
  <c r="AF137" i="1"/>
  <c r="AG137" i="1"/>
  <c r="AF136" i="1"/>
  <c r="AG136" i="1"/>
  <c r="AF134" i="1"/>
  <c r="AG134" i="1"/>
  <c r="AG133" i="1"/>
  <c r="AF133" i="1"/>
  <c r="AF132" i="1"/>
  <c r="AG132" i="1"/>
  <c r="AF131" i="1"/>
  <c r="AG131" i="1"/>
  <c r="AF130" i="1"/>
  <c r="AG130" i="1"/>
  <c r="AF129" i="1"/>
  <c r="AG129" i="1"/>
  <c r="AF128" i="1"/>
  <c r="AG128" i="1"/>
  <c r="AF127" i="1"/>
  <c r="AG127" i="1"/>
  <c r="AF126" i="1"/>
  <c r="AG126" i="1"/>
  <c r="AF124" i="1"/>
  <c r="AG124" i="1"/>
  <c r="AF123" i="1"/>
  <c r="AG123" i="1"/>
  <c r="AF122" i="1"/>
  <c r="AG122" i="1"/>
  <c r="AF121" i="1"/>
  <c r="AG121" i="1"/>
  <c r="AF120" i="1"/>
  <c r="AG120" i="1"/>
  <c r="AF119" i="1"/>
  <c r="AG119" i="1"/>
  <c r="AF118" i="1"/>
  <c r="AG118" i="1"/>
  <c r="AG117" i="1"/>
  <c r="AF117" i="1"/>
  <c r="AF116" i="1"/>
  <c r="AG116" i="1"/>
  <c r="AF115" i="1"/>
  <c r="AG115" i="1"/>
  <c r="AF113" i="1"/>
  <c r="AG113" i="1"/>
  <c r="AF112" i="1"/>
  <c r="AG112" i="1"/>
  <c r="AF111" i="1"/>
  <c r="AG111" i="1"/>
  <c r="AF110" i="1"/>
  <c r="AG110" i="1"/>
  <c r="AG109" i="1"/>
  <c r="AF109" i="1"/>
  <c r="AF108" i="1"/>
  <c r="AG108" i="1"/>
  <c r="AF107" i="1"/>
  <c r="AG107" i="1"/>
  <c r="AF106" i="1"/>
  <c r="AG106" i="1"/>
  <c r="AF105" i="1"/>
  <c r="AG105" i="1"/>
  <c r="AF104" i="1"/>
  <c r="AG104" i="1"/>
  <c r="AF102" i="1"/>
  <c r="AG102" i="1"/>
  <c r="AF101" i="1"/>
  <c r="AG101" i="1"/>
  <c r="AF100" i="1"/>
  <c r="AG100" i="1"/>
  <c r="AF99" i="1"/>
  <c r="AG99" i="1"/>
  <c r="AF98" i="1"/>
  <c r="AG98" i="1"/>
  <c r="AF97" i="1"/>
  <c r="AG97" i="1"/>
  <c r="AF96" i="1"/>
  <c r="AG96" i="1"/>
  <c r="AF95" i="1"/>
  <c r="AG95" i="1"/>
  <c r="AF94" i="1"/>
  <c r="AG94" i="1"/>
  <c r="AF93" i="1"/>
  <c r="AG93" i="1"/>
  <c r="AF92" i="1"/>
  <c r="AG92" i="1"/>
  <c r="AF91" i="1"/>
  <c r="AG91" i="1"/>
  <c r="AF90" i="1"/>
  <c r="AG90" i="1"/>
  <c r="AF89" i="1"/>
  <c r="AG89" i="1"/>
  <c r="AF88" i="1"/>
  <c r="AG88" i="1"/>
  <c r="AF86" i="1"/>
  <c r="AG86" i="1"/>
  <c r="AF85" i="1"/>
  <c r="AG85" i="1"/>
  <c r="AF84" i="1"/>
  <c r="AG84" i="1"/>
  <c r="AF83" i="1"/>
  <c r="AG83" i="1"/>
  <c r="AF82" i="1"/>
  <c r="AG82" i="1"/>
  <c r="AF81" i="1"/>
  <c r="AG81" i="1"/>
  <c r="AF80" i="1"/>
  <c r="AG80" i="1"/>
  <c r="AF79" i="1"/>
  <c r="AG79" i="1"/>
  <c r="AF78" i="1"/>
  <c r="AG78" i="1"/>
  <c r="AF77" i="1"/>
  <c r="AG77" i="1"/>
  <c r="AF76" i="1"/>
  <c r="AG76" i="1"/>
  <c r="AF75" i="1"/>
  <c r="AG75" i="1"/>
  <c r="AF74" i="1"/>
  <c r="AG74" i="1"/>
  <c r="AF73" i="1"/>
  <c r="AG73" i="1"/>
  <c r="AF72" i="1"/>
  <c r="AG72" i="1"/>
  <c r="AF70" i="1"/>
  <c r="AG70" i="1"/>
  <c r="AF69" i="1"/>
  <c r="AG69" i="1"/>
  <c r="AF68" i="1"/>
  <c r="AG68" i="1"/>
  <c r="AF67" i="1"/>
  <c r="AG67" i="1"/>
  <c r="AF66" i="1"/>
  <c r="AG66" i="1"/>
  <c r="AF65" i="1"/>
  <c r="AG65" i="1"/>
  <c r="AF64" i="1"/>
  <c r="AG64" i="1"/>
  <c r="AF63" i="1"/>
  <c r="AG63" i="1"/>
  <c r="AF62" i="1"/>
  <c r="AG62" i="1"/>
  <c r="AF61" i="1"/>
  <c r="AG61" i="1"/>
  <c r="AF60" i="1"/>
  <c r="AG60" i="1"/>
  <c r="AF59" i="1"/>
  <c r="AG59" i="1"/>
  <c r="AF58" i="1"/>
  <c r="AG58" i="1"/>
  <c r="AF57" i="1"/>
  <c r="AG57" i="1"/>
  <c r="AF56" i="1"/>
  <c r="AG56" i="1"/>
  <c r="AF54" i="1"/>
  <c r="AG54" i="1"/>
  <c r="AF53" i="1"/>
  <c r="AG53" i="1"/>
  <c r="AF52" i="1"/>
  <c r="AG52" i="1"/>
  <c r="AF51" i="1"/>
  <c r="AG51" i="1"/>
  <c r="AF50" i="1"/>
  <c r="AG50" i="1"/>
  <c r="AF49" i="1"/>
  <c r="AG49" i="1"/>
  <c r="AF48" i="1"/>
  <c r="AG48" i="1"/>
  <c r="AF47" i="1"/>
  <c r="AG47" i="1"/>
  <c r="AF46" i="1"/>
  <c r="AG46" i="1"/>
  <c r="AF45" i="1"/>
  <c r="AG45" i="1"/>
  <c r="AF44" i="1"/>
  <c r="AG44" i="1"/>
  <c r="AF43" i="1"/>
  <c r="AG43" i="1"/>
  <c r="AF42" i="1"/>
  <c r="AG42" i="1"/>
  <c r="AF41" i="1"/>
  <c r="AG41" i="1"/>
  <c r="AF40" i="1"/>
  <c r="AG40" i="1"/>
  <c r="AF38" i="1"/>
  <c r="AG38" i="1"/>
  <c r="AF37" i="1"/>
  <c r="AG37" i="1"/>
  <c r="AF36" i="1"/>
  <c r="AG36" i="1"/>
  <c r="AF35" i="1"/>
  <c r="AG35" i="1"/>
  <c r="AF34" i="1"/>
  <c r="AG34" i="1"/>
  <c r="AF33" i="1"/>
  <c r="AG33" i="1"/>
  <c r="AF32" i="1"/>
  <c r="AG32" i="1"/>
  <c r="AF31" i="1"/>
  <c r="AG31" i="1"/>
  <c r="AF30" i="1"/>
  <c r="AG30" i="1"/>
  <c r="AF29" i="1"/>
  <c r="AG29" i="1"/>
  <c r="AF28" i="1"/>
  <c r="AG28" i="1"/>
  <c r="AF27" i="1"/>
  <c r="AG27" i="1"/>
  <c r="AF26" i="1"/>
  <c r="AG26" i="1"/>
  <c r="AF25" i="1"/>
  <c r="AG25" i="1"/>
  <c r="AF24" i="1"/>
  <c r="AG24" i="1"/>
  <c r="AF325" i="1"/>
  <c r="AF317" i="1"/>
  <c r="AF309" i="1"/>
  <c r="AF301" i="1"/>
  <c r="AF293" i="1"/>
  <c r="AF285" i="1"/>
  <c r="AF277" i="1"/>
  <c r="AF269" i="1"/>
  <c r="AF261" i="1"/>
  <c r="AF253" i="1"/>
  <c r="AF245" i="1"/>
  <c r="AF234" i="1"/>
  <c r="AF218" i="1"/>
  <c r="AF186" i="1"/>
  <c r="AG146" i="1"/>
  <c r="AG103" i="1"/>
  <c r="AG39" i="1"/>
  <c r="AF323" i="1"/>
  <c r="AF315" i="1"/>
  <c r="AF307" i="1"/>
  <c r="AF299" i="1"/>
  <c r="AF291" i="1"/>
  <c r="AF283" i="1"/>
  <c r="AF275" i="1"/>
  <c r="AF267" i="1"/>
  <c r="AF259" i="1"/>
  <c r="AF251" i="1"/>
  <c r="AG242" i="1"/>
  <c r="AF230" i="1"/>
  <c r="AF210" i="1"/>
  <c r="AF178" i="1"/>
  <c r="AG135" i="1"/>
  <c r="AG87" i="1"/>
  <c r="AG23" i="1"/>
  <c r="AG7" i="1"/>
  <c r="S333" i="1"/>
  <c r="S235" i="1"/>
  <c r="N223" i="1"/>
  <c r="O223" i="1" s="1"/>
  <c r="CM223" i="1" s="1"/>
  <c r="CN223" i="1" s="1"/>
  <c r="S166" i="1"/>
  <c r="S74" i="1"/>
  <c r="M67" i="1"/>
  <c r="S487" i="1"/>
  <c r="S413" i="1"/>
  <c r="N333" i="1"/>
  <c r="O333" i="1" s="1"/>
  <c r="CM333" i="1" s="1"/>
  <c r="CN333" i="1" s="1"/>
  <c r="S306" i="1"/>
  <c r="S208" i="1"/>
  <c r="M106" i="1"/>
  <c r="M183" i="1"/>
  <c r="M130" i="1"/>
  <c r="N442" i="1"/>
  <c r="O442" i="1" s="1"/>
  <c r="CM442" i="1" s="1"/>
  <c r="CN442" i="1" s="1"/>
  <c r="S430" i="1"/>
  <c r="N361" i="1"/>
  <c r="O361" i="1" s="1"/>
  <c r="CM361" i="1" s="1"/>
  <c r="CN361" i="1" s="1"/>
  <c r="S305" i="1"/>
  <c r="S217" i="1"/>
  <c r="S163" i="1"/>
  <c r="N74" i="1"/>
  <c r="O74" i="1" s="1"/>
  <c r="CM74" i="1" s="1"/>
  <c r="CN74" i="1" s="1"/>
  <c r="S64" i="1"/>
  <c r="S327" i="1"/>
  <c r="N305" i="1"/>
  <c r="O305" i="1" s="1"/>
  <c r="CM305" i="1" s="1"/>
  <c r="CN305" i="1" s="1"/>
  <c r="S196" i="1"/>
  <c r="M313" i="1"/>
  <c r="S192" i="1"/>
  <c r="S131" i="1"/>
  <c r="S444" i="1"/>
  <c r="S426" i="1"/>
  <c r="S373" i="1"/>
  <c r="M304" i="1"/>
  <c r="S227" i="1"/>
  <c r="S142" i="1"/>
  <c r="S474" i="1"/>
  <c r="M449" i="1"/>
  <c r="N444" i="1"/>
  <c r="O444" i="1" s="1"/>
  <c r="CM444" i="1" s="1"/>
  <c r="CN444" i="1" s="1"/>
  <c r="S389" i="1"/>
  <c r="M354" i="1"/>
  <c r="S297" i="1"/>
  <c r="S211" i="1"/>
  <c r="M206" i="1"/>
  <c r="M152" i="1"/>
  <c r="S488" i="1"/>
  <c r="M276" i="1"/>
  <c r="N182" i="1"/>
  <c r="O182" i="1" s="1"/>
  <c r="CM182" i="1" s="1"/>
  <c r="CN182" i="1" s="1"/>
  <c r="S182" i="1"/>
  <c r="N115" i="1"/>
  <c r="O115" i="1" s="1"/>
  <c r="CM115" i="1" s="1"/>
  <c r="CN115" i="1" s="1"/>
  <c r="S498" i="1"/>
  <c r="N409" i="1"/>
  <c r="O409" i="1" s="1"/>
  <c r="CM409" i="1" s="1"/>
  <c r="CN409" i="1" s="1"/>
  <c r="S409" i="1"/>
  <c r="M398" i="1"/>
  <c r="N313" i="1"/>
  <c r="O313" i="1" s="1"/>
  <c r="CM313" i="1" s="1"/>
  <c r="CN313" i="1" s="1"/>
  <c r="N255" i="1"/>
  <c r="O255" i="1" s="1"/>
  <c r="CM255" i="1" s="1"/>
  <c r="CN255" i="1" s="1"/>
  <c r="M234" i="1"/>
  <c r="M144" i="1"/>
  <c r="M108" i="1"/>
  <c r="N83" i="1"/>
  <c r="O83" i="1" s="1"/>
  <c r="CM83" i="1" s="1"/>
  <c r="CN83" i="1" s="1"/>
  <c r="S83" i="1"/>
  <c r="M264" i="1"/>
  <c r="S491" i="1"/>
  <c r="S483" i="1"/>
  <c r="S476" i="1"/>
  <c r="N472" i="1"/>
  <c r="O472" i="1" s="1"/>
  <c r="CM472" i="1" s="1"/>
  <c r="CN472" i="1" s="1"/>
  <c r="S443" i="1"/>
  <c r="S423" i="1"/>
  <c r="S407" i="1"/>
  <c r="N357" i="1"/>
  <c r="O357" i="1" s="1"/>
  <c r="CM357" i="1" s="1"/>
  <c r="CN357" i="1" s="1"/>
  <c r="S357" i="1"/>
  <c r="M294" i="1"/>
  <c r="M177" i="1"/>
  <c r="M103" i="1"/>
  <c r="M46" i="1"/>
  <c r="N434" i="1"/>
  <c r="O434" i="1" s="1"/>
  <c r="CM434" i="1" s="1"/>
  <c r="CN434" i="1" s="1"/>
  <c r="M58" i="1"/>
  <c r="S479" i="1"/>
  <c r="S475" i="1"/>
  <c r="S470" i="1"/>
  <c r="S451" i="1"/>
  <c r="S439" i="1"/>
  <c r="S403" i="1"/>
  <c r="N338" i="1"/>
  <c r="O338" i="1" s="1"/>
  <c r="CM338" i="1" s="1"/>
  <c r="CN338" i="1" s="1"/>
  <c r="S338" i="1"/>
  <c r="S259" i="1"/>
  <c r="N259" i="1"/>
  <c r="O259" i="1" s="1"/>
  <c r="CM259" i="1" s="1"/>
  <c r="CN259" i="1" s="1"/>
  <c r="S255" i="1"/>
  <c r="M243" i="1"/>
  <c r="M199" i="1"/>
  <c r="N176" i="1"/>
  <c r="O176" i="1" s="1"/>
  <c r="CM176" i="1" s="1"/>
  <c r="CN176" i="1" s="1"/>
  <c r="S176" i="1"/>
  <c r="M90" i="1"/>
  <c r="S399" i="1"/>
  <c r="N336" i="1"/>
  <c r="M322" i="1"/>
  <c r="N275" i="1"/>
  <c r="O275" i="1" s="1"/>
  <c r="CM275" i="1" s="1"/>
  <c r="CN275" i="1" s="1"/>
  <c r="M270" i="1"/>
  <c r="S212" i="1"/>
  <c r="N211" i="1"/>
  <c r="O211" i="1" s="1"/>
  <c r="CM211" i="1" s="1"/>
  <c r="CN211" i="1" s="1"/>
  <c r="N166" i="1"/>
  <c r="O166" i="1" s="1"/>
  <c r="CM166" i="1" s="1"/>
  <c r="CN166" i="1" s="1"/>
  <c r="N142" i="1"/>
  <c r="O142" i="1" s="1"/>
  <c r="CM142" i="1" s="1"/>
  <c r="CN142" i="1" s="1"/>
  <c r="S138" i="1"/>
  <c r="M71" i="1"/>
  <c r="M44" i="1"/>
  <c r="S223" i="1"/>
  <c r="S85" i="1"/>
  <c r="S496" i="1"/>
  <c r="S492" i="1"/>
  <c r="S466" i="1"/>
  <c r="S458" i="1"/>
  <c r="N446" i="1"/>
  <c r="O446" i="1" s="1"/>
  <c r="CM446" i="1" s="1"/>
  <c r="CN446" i="1" s="1"/>
  <c r="M441" i="1"/>
  <c r="S438" i="1"/>
  <c r="N438" i="1"/>
  <c r="O438" i="1" s="1"/>
  <c r="CM438" i="1" s="1"/>
  <c r="CN438" i="1" s="1"/>
  <c r="N431" i="1"/>
  <c r="O431" i="1" s="1"/>
  <c r="CM431" i="1" s="1"/>
  <c r="CN431" i="1" s="1"/>
  <c r="S431" i="1"/>
  <c r="N376" i="1"/>
  <c r="O376" i="1" s="1"/>
  <c r="CM376" i="1" s="1"/>
  <c r="CN376" i="1" s="1"/>
  <c r="S376" i="1"/>
  <c r="M296" i="1"/>
  <c r="S291" i="1"/>
  <c r="N291" i="1"/>
  <c r="O291" i="1" s="1"/>
  <c r="CM291" i="1" s="1"/>
  <c r="CN291" i="1" s="1"/>
  <c r="M271" i="1"/>
  <c r="M231" i="1"/>
  <c r="M216" i="1"/>
  <c r="M169" i="1"/>
  <c r="S78" i="1"/>
  <c r="S484" i="1"/>
  <c r="S450" i="1"/>
  <c r="S447" i="1"/>
  <c r="N401" i="1"/>
  <c r="O401" i="1" s="1"/>
  <c r="CM401" i="1" s="1"/>
  <c r="CN401" i="1" s="1"/>
  <c r="S401" i="1"/>
  <c r="M286" i="1"/>
  <c r="M425" i="1"/>
  <c r="M326" i="1"/>
  <c r="N113" i="1"/>
  <c r="O113" i="1" s="1"/>
  <c r="CM113" i="1" s="1"/>
  <c r="CN113" i="1" s="1"/>
  <c r="S113" i="1"/>
  <c r="S87" i="1"/>
  <c r="N68" i="1"/>
  <c r="O68" i="1" s="1"/>
  <c r="CM68" i="1" s="1"/>
  <c r="CN68" i="1" s="1"/>
  <c r="S68" i="1"/>
  <c r="S478" i="1"/>
  <c r="S462" i="1"/>
  <c r="S454" i="1"/>
  <c r="N436" i="1"/>
  <c r="O436" i="1" s="1"/>
  <c r="CM436" i="1" s="1"/>
  <c r="CN436" i="1" s="1"/>
  <c r="N388" i="1"/>
  <c r="O388" i="1" s="1"/>
  <c r="CM388" i="1" s="1"/>
  <c r="CN388" i="1" s="1"/>
  <c r="S388" i="1"/>
  <c r="N372" i="1"/>
  <c r="O372" i="1" s="1"/>
  <c r="CM372" i="1" s="1"/>
  <c r="CN372" i="1" s="1"/>
  <c r="S372" i="1"/>
  <c r="S359" i="1"/>
  <c r="N337" i="1"/>
  <c r="O337" i="1" s="1"/>
  <c r="CM337" i="1" s="1"/>
  <c r="CN337" i="1" s="1"/>
  <c r="N329" i="1"/>
  <c r="O329" i="1" s="1"/>
  <c r="CM329" i="1" s="1"/>
  <c r="CN329" i="1" s="1"/>
  <c r="N310" i="1"/>
  <c r="O310" i="1" s="1"/>
  <c r="CM310" i="1" s="1"/>
  <c r="CN310" i="1" s="1"/>
  <c r="S310" i="1"/>
  <c r="M301" i="1"/>
  <c r="M292" i="1"/>
  <c r="N239" i="1"/>
  <c r="O239" i="1" s="1"/>
  <c r="CM239" i="1" s="1"/>
  <c r="CN239" i="1" s="1"/>
  <c r="S239" i="1"/>
  <c r="M250" i="1"/>
  <c r="N184" i="1"/>
  <c r="O184" i="1" s="1"/>
  <c r="CM184" i="1" s="1"/>
  <c r="CN184" i="1" s="1"/>
  <c r="N168" i="1"/>
  <c r="O168" i="1" s="1"/>
  <c r="CM168" i="1" s="1"/>
  <c r="CN168" i="1" s="1"/>
  <c r="S168" i="1"/>
  <c r="N162" i="1"/>
  <c r="O162" i="1" s="1"/>
  <c r="CM162" i="1" s="1"/>
  <c r="CN162" i="1" s="1"/>
  <c r="S162" i="1"/>
  <c r="N150" i="1"/>
  <c r="O150" i="1" s="1"/>
  <c r="CM150" i="1" s="1"/>
  <c r="CN150" i="1" s="1"/>
  <c r="S150" i="1"/>
  <c r="M126" i="1"/>
  <c r="M73" i="1"/>
  <c r="M64" i="1"/>
  <c r="M55" i="1"/>
  <c r="N26" i="1"/>
  <c r="O26" i="1" s="1"/>
  <c r="CM26" i="1" s="1"/>
  <c r="CN26" i="1" s="1"/>
  <c r="S26" i="1"/>
  <c r="S397" i="1"/>
  <c r="M316" i="1"/>
  <c r="M287" i="1"/>
  <c r="S283" i="1"/>
  <c r="M274" i="1"/>
  <c r="M256" i="1"/>
  <c r="M252" i="1"/>
  <c r="N204" i="1"/>
  <c r="O204" i="1" s="1"/>
  <c r="CM204" i="1" s="1"/>
  <c r="CN204" i="1" s="1"/>
  <c r="S204" i="1"/>
  <c r="N203" i="1"/>
  <c r="O203" i="1" s="1"/>
  <c r="CM203" i="1" s="1"/>
  <c r="CN203" i="1" s="1"/>
  <c r="S203" i="1"/>
  <c r="M200" i="1"/>
  <c r="M194" i="1"/>
  <c r="N188" i="1"/>
  <c r="O188" i="1" s="1"/>
  <c r="CM188" i="1" s="1"/>
  <c r="CN188" i="1" s="1"/>
  <c r="M156" i="1"/>
  <c r="M116" i="1"/>
  <c r="N109" i="1"/>
  <c r="O109" i="1" s="1"/>
  <c r="CM109" i="1" s="1"/>
  <c r="CN109" i="1" s="1"/>
  <c r="N72" i="1"/>
  <c r="O72" i="1" s="1"/>
  <c r="CM72" i="1" s="1"/>
  <c r="CN72" i="1" s="1"/>
  <c r="S72" i="1"/>
  <c r="N67" i="1"/>
  <c r="O67" i="1" s="1"/>
  <c r="CM67" i="1" s="1"/>
  <c r="CN67" i="1" s="1"/>
  <c r="S35" i="1"/>
  <c r="S417" i="1"/>
  <c r="N384" i="1"/>
  <c r="O384" i="1" s="1"/>
  <c r="CM384" i="1" s="1"/>
  <c r="CN384" i="1" s="1"/>
  <c r="N368" i="1"/>
  <c r="O368" i="1" s="1"/>
  <c r="CM368" i="1" s="1"/>
  <c r="CN368" i="1" s="1"/>
  <c r="S362" i="1"/>
  <c r="N332" i="1"/>
  <c r="O332" i="1" s="1"/>
  <c r="CM332" i="1" s="1"/>
  <c r="CN332" i="1" s="1"/>
  <c r="S318" i="1"/>
  <c r="N283" i="1"/>
  <c r="O283" i="1" s="1"/>
  <c r="CM283" i="1" s="1"/>
  <c r="CN283" i="1" s="1"/>
  <c r="S233" i="1"/>
  <c r="S184" i="1"/>
  <c r="M165" i="1"/>
  <c r="N124" i="1"/>
  <c r="O124" i="1" s="1"/>
  <c r="CM124" i="1" s="1"/>
  <c r="CN124" i="1" s="1"/>
  <c r="S124" i="1"/>
  <c r="M80" i="1"/>
  <c r="N75" i="1"/>
  <c r="O75" i="1" s="1"/>
  <c r="CM75" i="1" s="1"/>
  <c r="CN75" i="1" s="1"/>
  <c r="M69" i="1"/>
  <c r="N62" i="1"/>
  <c r="O62" i="1" s="1"/>
  <c r="CM62" i="1" s="1"/>
  <c r="CN62" i="1" s="1"/>
  <c r="S62" i="1"/>
  <c r="S167" i="1"/>
  <c r="M142" i="1"/>
  <c r="M140" i="1"/>
  <c r="M128" i="1"/>
  <c r="N70" i="1"/>
  <c r="O70" i="1" s="1"/>
  <c r="CM70" i="1" s="1"/>
  <c r="CN70" i="1" s="1"/>
  <c r="M52" i="1"/>
  <c r="S219" i="1"/>
  <c r="S147" i="1"/>
  <c r="S29" i="1"/>
  <c r="S25" i="1"/>
  <c r="N309" i="1"/>
  <c r="O309" i="1" s="1"/>
  <c r="CM309" i="1" s="1"/>
  <c r="CN309" i="1" s="1"/>
  <c r="M282" i="1"/>
  <c r="M218" i="1"/>
  <c r="S174" i="1"/>
  <c r="N174" i="1"/>
  <c r="O174" i="1" s="1"/>
  <c r="CM174" i="1" s="1"/>
  <c r="CN174" i="1" s="1"/>
  <c r="M161" i="1"/>
  <c r="M154" i="1"/>
  <c r="S139" i="1"/>
  <c r="N139" i="1"/>
  <c r="O139" i="1" s="1"/>
  <c r="CM139" i="1" s="1"/>
  <c r="CN139" i="1" s="1"/>
  <c r="M54" i="1"/>
  <c r="S499" i="1"/>
  <c r="S494" i="1"/>
  <c r="M493" i="1"/>
  <c r="N484" i="1"/>
  <c r="O484" i="1" s="1"/>
  <c r="CM484" i="1" s="1"/>
  <c r="CN484" i="1" s="1"/>
  <c r="S480" i="1"/>
  <c r="S477" i="1"/>
  <c r="N476" i="1"/>
  <c r="O476" i="1" s="1"/>
  <c r="CM476" i="1" s="1"/>
  <c r="CN476" i="1" s="1"/>
  <c r="M473" i="1"/>
  <c r="S471" i="1"/>
  <c r="S464" i="1"/>
  <c r="S460" i="1"/>
  <c r="S456" i="1"/>
  <c r="S452" i="1"/>
  <c r="S435" i="1"/>
  <c r="M423" i="1"/>
  <c r="N421" i="1"/>
  <c r="O421" i="1" s="1"/>
  <c r="CM421" i="1" s="1"/>
  <c r="CN421" i="1" s="1"/>
  <c r="M408" i="1"/>
  <c r="M404" i="1"/>
  <c r="S394" i="1"/>
  <c r="S390" i="1"/>
  <c r="S385" i="1"/>
  <c r="S381" i="1"/>
  <c r="S378" i="1"/>
  <c r="S374" i="1"/>
  <c r="S369" i="1"/>
  <c r="N353" i="1"/>
  <c r="O353" i="1" s="1"/>
  <c r="CM353" i="1" s="1"/>
  <c r="CN353" i="1" s="1"/>
  <c r="S349" i="1"/>
  <c r="N349" i="1"/>
  <c r="O349" i="1" s="1"/>
  <c r="CM349" i="1" s="1"/>
  <c r="CN349" i="1" s="1"/>
  <c r="N317" i="1"/>
  <c r="O317" i="1" s="1"/>
  <c r="CM317" i="1" s="1"/>
  <c r="CN317" i="1" s="1"/>
  <c r="M308" i="1"/>
  <c r="N298" i="1"/>
  <c r="O298" i="1" s="1"/>
  <c r="CM298" i="1" s="1"/>
  <c r="CN298" i="1" s="1"/>
  <c r="S298" i="1"/>
  <c r="N295" i="1"/>
  <c r="O295" i="1" s="1"/>
  <c r="CM295" i="1" s="1"/>
  <c r="CN295" i="1" s="1"/>
  <c r="S295" i="1"/>
  <c r="N273" i="1"/>
  <c r="O273" i="1" s="1"/>
  <c r="CM273" i="1" s="1"/>
  <c r="CN273" i="1" s="1"/>
  <c r="M262" i="1"/>
  <c r="M260" i="1"/>
  <c r="N244" i="1"/>
  <c r="O244" i="1" s="1"/>
  <c r="CM244" i="1" s="1"/>
  <c r="CN244" i="1" s="1"/>
  <c r="S244" i="1"/>
  <c r="N220" i="1"/>
  <c r="O220" i="1" s="1"/>
  <c r="CM220" i="1" s="1"/>
  <c r="CN220" i="1" s="1"/>
  <c r="S220" i="1"/>
  <c r="M477" i="1"/>
  <c r="S467" i="1"/>
  <c r="S463" i="1"/>
  <c r="S459" i="1"/>
  <c r="S455" i="1"/>
  <c r="N452" i="1"/>
  <c r="O452" i="1" s="1"/>
  <c r="CM452" i="1" s="1"/>
  <c r="CN452" i="1" s="1"/>
  <c r="M433" i="1"/>
  <c r="S427" i="1"/>
  <c r="M416" i="1"/>
  <c r="N392" i="1"/>
  <c r="N385" i="1"/>
  <c r="O385" i="1" s="1"/>
  <c r="CM385" i="1" s="1"/>
  <c r="CN385" i="1" s="1"/>
  <c r="M378" i="1"/>
  <c r="N369" i="1"/>
  <c r="O369" i="1" s="1"/>
  <c r="CM369" i="1" s="1"/>
  <c r="CN369" i="1" s="1"/>
  <c r="N356" i="1"/>
  <c r="O356" i="1" s="1"/>
  <c r="CM356" i="1" s="1"/>
  <c r="CN356" i="1" s="1"/>
  <c r="N345" i="1"/>
  <c r="O345" i="1" s="1"/>
  <c r="CM345" i="1" s="1"/>
  <c r="CN345" i="1" s="1"/>
  <c r="N341" i="1"/>
  <c r="O341" i="1" s="1"/>
  <c r="CM341" i="1" s="1"/>
  <c r="CN341" i="1" s="1"/>
  <c r="S309" i="1"/>
  <c r="M293" i="1"/>
  <c r="M284" i="1"/>
  <c r="S263" i="1"/>
  <c r="M346" i="1"/>
  <c r="N344" i="1"/>
  <c r="O344" i="1" s="1"/>
  <c r="CM344" i="1" s="1"/>
  <c r="CN344" i="1" s="1"/>
  <c r="N325" i="1"/>
  <c r="O325" i="1" s="1"/>
  <c r="CM325" i="1" s="1"/>
  <c r="CN325" i="1" s="1"/>
  <c r="M321" i="1"/>
  <c r="M173" i="1"/>
  <c r="S495" i="1"/>
  <c r="S490" i="1"/>
  <c r="M489" i="1"/>
  <c r="M465" i="1"/>
  <c r="M461" i="1"/>
  <c r="M457" i="1"/>
  <c r="M453" i="1"/>
  <c r="M429" i="1"/>
  <c r="M386" i="1"/>
  <c r="M370" i="1"/>
  <c r="N365" i="1"/>
  <c r="O365" i="1" s="1"/>
  <c r="CM365" i="1" s="1"/>
  <c r="CN365" i="1" s="1"/>
  <c r="S365" i="1"/>
  <c r="M364" i="1"/>
  <c r="S360" i="1"/>
  <c r="N360" i="1"/>
  <c r="O360" i="1" s="1"/>
  <c r="CM360" i="1" s="1"/>
  <c r="CN360" i="1" s="1"/>
  <c r="S352" i="1"/>
  <c r="N348" i="1"/>
  <c r="O348" i="1" s="1"/>
  <c r="CM348" i="1" s="1"/>
  <c r="CN348" i="1" s="1"/>
  <c r="M342" i="1"/>
  <c r="S340" i="1"/>
  <c r="N340" i="1"/>
  <c r="O340" i="1" s="1"/>
  <c r="CM340" i="1" s="1"/>
  <c r="CN340" i="1" s="1"/>
  <c r="M328" i="1"/>
  <c r="N323" i="1"/>
  <c r="O323" i="1" s="1"/>
  <c r="CM323" i="1" s="1"/>
  <c r="CN323" i="1" s="1"/>
  <c r="S323" i="1"/>
  <c r="M290" i="1"/>
  <c r="N269" i="1"/>
  <c r="O269" i="1" s="1"/>
  <c r="CM269" i="1" s="1"/>
  <c r="CN269" i="1" s="1"/>
  <c r="M268" i="1"/>
  <c r="N207" i="1"/>
  <c r="O207" i="1" s="1"/>
  <c r="CM207" i="1" s="1"/>
  <c r="CN207" i="1" s="1"/>
  <c r="S207" i="1"/>
  <c r="N281" i="1"/>
  <c r="O281" i="1" s="1"/>
  <c r="CM281" i="1" s="1"/>
  <c r="CN281" i="1" s="1"/>
  <c r="M279" i="1"/>
  <c r="N271" i="1"/>
  <c r="O271" i="1" s="1"/>
  <c r="CM271" i="1" s="1"/>
  <c r="CN271" i="1" s="1"/>
  <c r="M259" i="1"/>
  <c r="M249" i="1"/>
  <c r="M232" i="1"/>
  <c r="N228" i="1"/>
  <c r="O228" i="1" s="1"/>
  <c r="CM228" i="1" s="1"/>
  <c r="CN228" i="1" s="1"/>
  <c r="S228" i="1"/>
  <c r="M226" i="1"/>
  <c r="N195" i="1"/>
  <c r="O195" i="1" s="1"/>
  <c r="CM195" i="1" s="1"/>
  <c r="CN195" i="1" s="1"/>
  <c r="M171" i="1"/>
  <c r="N93" i="1"/>
  <c r="O93" i="1" s="1"/>
  <c r="CM93" i="1" s="1"/>
  <c r="CN93" i="1" s="1"/>
  <c r="S93" i="1"/>
  <c r="S334" i="1"/>
  <c r="M325" i="1"/>
  <c r="M314" i="1"/>
  <c r="M302" i="1"/>
  <c r="S243" i="1"/>
  <c r="N243" i="1"/>
  <c r="O243" i="1" s="1"/>
  <c r="CM243" i="1" s="1"/>
  <c r="CN243" i="1" s="1"/>
  <c r="N240" i="1"/>
  <c r="O240" i="1" s="1"/>
  <c r="CM240" i="1" s="1"/>
  <c r="CN240" i="1" s="1"/>
  <c r="S240" i="1"/>
  <c r="M238" i="1"/>
  <c r="M184" i="1"/>
  <c r="N178" i="1"/>
  <c r="O178" i="1" s="1"/>
  <c r="CM178" i="1" s="1"/>
  <c r="CN178" i="1" s="1"/>
  <c r="N170" i="1"/>
  <c r="O170" i="1" s="1"/>
  <c r="CM170" i="1" s="1"/>
  <c r="CN170" i="1" s="1"/>
  <c r="S170" i="1"/>
  <c r="M114" i="1"/>
  <c r="M110" i="1"/>
  <c r="N105" i="1"/>
  <c r="O105" i="1" s="1"/>
  <c r="CM105" i="1" s="1"/>
  <c r="CN105" i="1" s="1"/>
  <c r="M36" i="1"/>
  <c r="N33" i="1"/>
  <c r="O33" i="1" s="1"/>
  <c r="CM33" i="1" s="1"/>
  <c r="CN33" i="1" s="1"/>
  <c r="S33" i="1"/>
  <c r="S330" i="1"/>
  <c r="S315" i="1"/>
  <c r="S303" i="1"/>
  <c r="S276" i="1"/>
  <c r="M272" i="1"/>
  <c r="M191" i="1"/>
  <c r="M187" i="1"/>
  <c r="M181" i="1"/>
  <c r="M50" i="1"/>
  <c r="M215" i="1"/>
  <c r="M175" i="1"/>
  <c r="M167" i="1"/>
  <c r="N154" i="1"/>
  <c r="O154" i="1" s="1"/>
  <c r="CM154" i="1" s="1"/>
  <c r="CN154" i="1" s="1"/>
  <c r="S135" i="1"/>
  <c r="N135" i="1"/>
  <c r="O135" i="1" s="1"/>
  <c r="CM135" i="1" s="1"/>
  <c r="CN135" i="1" s="1"/>
  <c r="M131" i="1"/>
  <c r="N127" i="1"/>
  <c r="O127" i="1" s="1"/>
  <c r="CM127" i="1" s="1"/>
  <c r="CN127" i="1" s="1"/>
  <c r="S127" i="1"/>
  <c r="M124" i="1"/>
  <c r="M82" i="1"/>
  <c r="S51" i="1"/>
  <c r="N51" i="1"/>
  <c r="O51" i="1" s="1"/>
  <c r="CM51" i="1" s="1"/>
  <c r="CN51" i="1" s="1"/>
  <c r="N45" i="1"/>
  <c r="O45" i="1" s="1"/>
  <c r="CM45" i="1" s="1"/>
  <c r="CN45" i="1" s="1"/>
  <c r="M40" i="1"/>
  <c r="S27" i="1"/>
  <c r="N27" i="1"/>
  <c r="O27" i="1" s="1"/>
  <c r="CM27" i="1" s="1"/>
  <c r="CN27" i="1" s="1"/>
  <c r="S23" i="1"/>
  <c r="N23" i="1"/>
  <c r="O23" i="1" s="1"/>
  <c r="CM23" i="1" s="1"/>
  <c r="CN23" i="1" s="1"/>
  <c r="N159" i="1"/>
  <c r="O159" i="1" s="1"/>
  <c r="CM159" i="1" s="1"/>
  <c r="CN159" i="1" s="1"/>
  <c r="S159" i="1"/>
  <c r="S156" i="1"/>
  <c r="N120" i="1"/>
  <c r="O120" i="1" s="1"/>
  <c r="CM120" i="1" s="1"/>
  <c r="CN120" i="1" s="1"/>
  <c r="S120" i="1"/>
  <c r="M119" i="1"/>
  <c r="N91" i="1"/>
  <c r="O91" i="1" s="1"/>
  <c r="CM91" i="1" s="1"/>
  <c r="CN91" i="1" s="1"/>
  <c r="M72" i="1"/>
  <c r="M68" i="1"/>
  <c r="M42" i="1"/>
  <c r="N30" i="1"/>
  <c r="O30" i="1" s="1"/>
  <c r="CM30" i="1" s="1"/>
  <c r="CN30" i="1" s="1"/>
  <c r="S30" i="1"/>
  <c r="N247" i="1"/>
  <c r="O247" i="1" s="1"/>
  <c r="CM247" i="1" s="1"/>
  <c r="CN247" i="1" s="1"/>
  <c r="S236" i="1"/>
  <c r="S224" i="1"/>
  <c r="S201" i="1"/>
  <c r="N116" i="1"/>
  <c r="O116" i="1" s="1"/>
  <c r="CM116" i="1" s="1"/>
  <c r="CN116" i="1" s="1"/>
  <c r="N86" i="1"/>
  <c r="O86" i="1" s="1"/>
  <c r="CM86" i="1" s="1"/>
  <c r="CN86" i="1" s="1"/>
  <c r="S86" i="1"/>
  <c r="M66" i="1"/>
  <c r="M60" i="1"/>
  <c r="N56" i="1"/>
  <c r="O56" i="1" s="1"/>
  <c r="CM56" i="1" s="1"/>
  <c r="CN56" i="1" s="1"/>
  <c r="S45" i="1"/>
  <c r="S37" i="1"/>
  <c r="N37" i="1"/>
  <c r="O37" i="1" s="1"/>
  <c r="CM37" i="1" s="1"/>
  <c r="CN37" i="1" s="1"/>
  <c r="M34" i="1"/>
  <c r="N119" i="1"/>
  <c r="O119" i="1" s="1"/>
  <c r="CM119" i="1" s="1"/>
  <c r="CN119" i="1" s="1"/>
  <c r="S101" i="1"/>
  <c r="S94" i="1"/>
  <c r="S77" i="1"/>
  <c r="M56" i="1"/>
  <c r="M51" i="1"/>
  <c r="M32" i="1"/>
  <c r="M28" i="1"/>
  <c r="S125" i="1"/>
  <c r="S121" i="1"/>
  <c r="S115" i="1"/>
  <c r="S75" i="1"/>
  <c r="S70" i="1"/>
  <c r="N66" i="1"/>
  <c r="N41" i="1"/>
  <c r="O41" i="1" s="1"/>
  <c r="CM41" i="1" s="1"/>
  <c r="CN41" i="1" s="1"/>
  <c r="N35" i="1"/>
  <c r="O35" i="1" s="1"/>
  <c r="CM35" i="1" s="1"/>
  <c r="CN35" i="1" s="1"/>
  <c r="S432" i="1"/>
  <c r="N331" i="1"/>
  <c r="O331" i="1" s="1"/>
  <c r="CM331" i="1" s="1"/>
  <c r="CN331" i="1" s="1"/>
  <c r="S331" i="1"/>
  <c r="N265" i="1"/>
  <c r="O265" i="1" s="1"/>
  <c r="CM265" i="1" s="1"/>
  <c r="CN265" i="1" s="1"/>
  <c r="N57" i="1"/>
  <c r="O57" i="1" s="1"/>
  <c r="CM57" i="1" s="1"/>
  <c r="CN57" i="1" s="1"/>
  <c r="S57" i="1"/>
  <c r="M22" i="1"/>
  <c r="S481" i="1"/>
  <c r="N480" i="1"/>
  <c r="O480" i="1" s="1"/>
  <c r="CM480" i="1" s="1"/>
  <c r="CN480" i="1" s="1"/>
  <c r="S468" i="1"/>
  <c r="S465" i="1"/>
  <c r="N464" i="1"/>
  <c r="O464" i="1" s="1"/>
  <c r="CM464" i="1" s="1"/>
  <c r="CN464" i="1" s="1"/>
  <c r="S461" i="1"/>
  <c r="N460" i="1"/>
  <c r="O460" i="1" s="1"/>
  <c r="CM460" i="1" s="1"/>
  <c r="CN460" i="1" s="1"/>
  <c r="S457" i="1"/>
  <c r="N456" i="1"/>
  <c r="O456" i="1" s="1"/>
  <c r="CM456" i="1" s="1"/>
  <c r="CN456" i="1" s="1"/>
  <c r="S453" i="1"/>
  <c r="S449" i="1"/>
  <c r="S440" i="1"/>
  <c r="S433" i="1"/>
  <c r="M422" i="1"/>
  <c r="S396" i="1"/>
  <c r="N396" i="1"/>
  <c r="O396" i="1" s="1"/>
  <c r="CM396" i="1" s="1"/>
  <c r="CN396" i="1" s="1"/>
  <c r="N383" i="1"/>
  <c r="O383" i="1" s="1"/>
  <c r="CM383" i="1" s="1"/>
  <c r="CN383" i="1" s="1"/>
  <c r="N377" i="1"/>
  <c r="O377" i="1" s="1"/>
  <c r="CM377" i="1" s="1"/>
  <c r="CN377" i="1" s="1"/>
  <c r="M371" i="1"/>
  <c r="M368" i="1"/>
  <c r="M366" i="1"/>
  <c r="N277" i="1"/>
  <c r="O277" i="1" s="1"/>
  <c r="CM277" i="1" s="1"/>
  <c r="CN277" i="1" s="1"/>
  <c r="S448" i="1"/>
  <c r="S364" i="1"/>
  <c r="N364" i="1"/>
  <c r="O364" i="1" s="1"/>
  <c r="CM364" i="1" s="1"/>
  <c r="CN364" i="1" s="1"/>
  <c r="S343" i="1"/>
  <c r="M258" i="1"/>
  <c r="N500" i="1"/>
  <c r="O500" i="1" s="1"/>
  <c r="CM500" i="1" s="1"/>
  <c r="CN500" i="1" s="1"/>
  <c r="N486" i="1"/>
  <c r="O486" i="1" s="1"/>
  <c r="CM486" i="1" s="1"/>
  <c r="CN486" i="1" s="1"/>
  <c r="N482" i="1"/>
  <c r="O482" i="1" s="1"/>
  <c r="CM482" i="1" s="1"/>
  <c r="CN482" i="1" s="1"/>
  <c r="M481" i="1"/>
  <c r="S472" i="1"/>
  <c r="S469" i="1"/>
  <c r="N468" i="1"/>
  <c r="O468" i="1" s="1"/>
  <c r="CM468" i="1" s="1"/>
  <c r="CN468" i="1" s="1"/>
  <c r="N448" i="1"/>
  <c r="O448" i="1" s="1"/>
  <c r="CM448" i="1" s="1"/>
  <c r="CN448" i="1" s="1"/>
  <c r="N440" i="1"/>
  <c r="O440" i="1" s="1"/>
  <c r="CM440" i="1" s="1"/>
  <c r="CN440" i="1" s="1"/>
  <c r="N432" i="1"/>
  <c r="O432" i="1" s="1"/>
  <c r="CM432" i="1" s="1"/>
  <c r="CN432" i="1" s="1"/>
  <c r="S428" i="1"/>
  <c r="N428" i="1"/>
  <c r="O428" i="1" s="1"/>
  <c r="CM428" i="1" s="1"/>
  <c r="CN428" i="1" s="1"/>
  <c r="M427" i="1"/>
  <c r="S415" i="1"/>
  <c r="N415" i="1"/>
  <c r="O415" i="1" s="1"/>
  <c r="CM415" i="1" s="1"/>
  <c r="CN415" i="1" s="1"/>
  <c r="M414" i="1"/>
  <c r="S380" i="1"/>
  <c r="N380" i="1"/>
  <c r="O380" i="1" s="1"/>
  <c r="CM380" i="1" s="1"/>
  <c r="CN380" i="1" s="1"/>
  <c r="M350" i="1"/>
  <c r="M338" i="1"/>
  <c r="M333" i="1"/>
  <c r="M332" i="1"/>
  <c r="N311" i="1"/>
  <c r="O311" i="1" s="1"/>
  <c r="CM311" i="1" s="1"/>
  <c r="CN311" i="1" s="1"/>
  <c r="S311" i="1"/>
  <c r="M235" i="1"/>
  <c r="M94" i="1"/>
  <c r="M469" i="1"/>
  <c r="S436" i="1"/>
  <c r="S405" i="1"/>
  <c r="N405" i="1"/>
  <c r="O405" i="1" s="1"/>
  <c r="CM405" i="1" s="1"/>
  <c r="CN405" i="1" s="1"/>
  <c r="S393" i="1"/>
  <c r="N393" i="1"/>
  <c r="O393" i="1" s="1"/>
  <c r="CM393" i="1" s="1"/>
  <c r="CN393" i="1" s="1"/>
  <c r="M387" i="1"/>
  <c r="M384" i="1"/>
  <c r="M382" i="1"/>
  <c r="S377" i="1"/>
  <c r="N367" i="1"/>
  <c r="O367" i="1" s="1"/>
  <c r="CM367" i="1" s="1"/>
  <c r="CN367" i="1" s="1"/>
  <c r="N342" i="1"/>
  <c r="O342" i="1" s="1"/>
  <c r="CM342" i="1" s="1"/>
  <c r="CN342" i="1" s="1"/>
  <c r="S342" i="1"/>
  <c r="M291" i="1"/>
  <c r="M254" i="1"/>
  <c r="S419" i="1"/>
  <c r="S411" i="1"/>
  <c r="S404" i="1"/>
  <c r="M394" i="1"/>
  <c r="M392" i="1"/>
  <c r="M390" i="1"/>
  <c r="M376" i="1"/>
  <c r="M374" i="1"/>
  <c r="M362" i="1"/>
  <c r="M357" i="1"/>
  <c r="M356" i="1"/>
  <c r="S355" i="1"/>
  <c r="M352" i="1"/>
  <c r="M348" i="1"/>
  <c r="M337" i="1"/>
  <c r="M336" i="1"/>
  <c r="S321" i="1"/>
  <c r="N321" i="1"/>
  <c r="O321" i="1" s="1"/>
  <c r="CM321" i="1" s="1"/>
  <c r="CN321" i="1" s="1"/>
  <c r="M320" i="1"/>
  <c r="M306" i="1"/>
  <c r="N302" i="1"/>
  <c r="O302" i="1" s="1"/>
  <c r="CM302" i="1" s="1"/>
  <c r="CN302" i="1" s="1"/>
  <c r="S302" i="1"/>
  <c r="N292" i="1"/>
  <c r="O292" i="1" s="1"/>
  <c r="CM292" i="1" s="1"/>
  <c r="CN292" i="1" s="1"/>
  <c r="S292" i="1"/>
  <c r="N287" i="1"/>
  <c r="O287" i="1" s="1"/>
  <c r="CM287" i="1" s="1"/>
  <c r="CN287" i="1" s="1"/>
  <c r="S287" i="1"/>
  <c r="S268" i="1"/>
  <c r="S256" i="1"/>
  <c r="N171" i="1"/>
  <c r="O171" i="1" s="1"/>
  <c r="CM171" i="1" s="1"/>
  <c r="CN171" i="1" s="1"/>
  <c r="S171" i="1"/>
  <c r="M115" i="1"/>
  <c r="M344" i="1"/>
  <c r="M341" i="1"/>
  <c r="M340" i="1"/>
  <c r="M330" i="1"/>
  <c r="N326" i="1"/>
  <c r="O326" i="1" s="1"/>
  <c r="CM326" i="1" s="1"/>
  <c r="CN326" i="1" s="1"/>
  <c r="S326" i="1"/>
  <c r="M318" i="1"/>
  <c r="N314" i="1"/>
  <c r="O314" i="1" s="1"/>
  <c r="CM314" i="1" s="1"/>
  <c r="CN314" i="1" s="1"/>
  <c r="S314" i="1"/>
  <c r="M297" i="1"/>
  <c r="M280" i="1"/>
  <c r="M275" i="1"/>
  <c r="M248" i="1"/>
  <c r="M185" i="1"/>
  <c r="S361" i="1"/>
  <c r="N359" i="1"/>
  <c r="O359" i="1" s="1"/>
  <c r="CM359" i="1" s="1"/>
  <c r="CN359" i="1" s="1"/>
  <c r="N355" i="1"/>
  <c r="O355" i="1" s="1"/>
  <c r="CM355" i="1" s="1"/>
  <c r="CN355" i="1" s="1"/>
  <c r="S347" i="1"/>
  <c r="M334" i="1"/>
  <c r="M329" i="1"/>
  <c r="M309" i="1"/>
  <c r="N299" i="1"/>
  <c r="O299" i="1" s="1"/>
  <c r="CM299" i="1" s="1"/>
  <c r="CN299" i="1" s="1"/>
  <c r="S299" i="1"/>
  <c r="S293" i="1"/>
  <c r="N293" i="1"/>
  <c r="O293" i="1" s="1"/>
  <c r="CM293" i="1" s="1"/>
  <c r="CN293" i="1" s="1"/>
  <c r="M278" i="1"/>
  <c r="M266" i="1"/>
  <c r="M246" i="1"/>
  <c r="N232" i="1"/>
  <c r="O232" i="1" s="1"/>
  <c r="CM232" i="1" s="1"/>
  <c r="CN232" i="1" s="1"/>
  <c r="S232" i="1"/>
  <c r="N200" i="1"/>
  <c r="O200" i="1" s="1"/>
  <c r="CM200" i="1" s="1"/>
  <c r="CN200" i="1" s="1"/>
  <c r="S200" i="1"/>
  <c r="S351" i="1"/>
  <c r="S325" i="1"/>
  <c r="S322" i="1"/>
  <c r="M317" i="1"/>
  <c r="S313" i="1"/>
  <c r="M310" i="1"/>
  <c r="M305" i="1"/>
  <c r="S301" i="1"/>
  <c r="M298" i="1"/>
  <c r="S294" i="1"/>
  <c r="M283" i="1"/>
  <c r="M267" i="1"/>
  <c r="N263" i="1"/>
  <c r="O263" i="1" s="1"/>
  <c r="CM263" i="1" s="1"/>
  <c r="CN263" i="1" s="1"/>
  <c r="M255" i="1"/>
  <c r="S252" i="1"/>
  <c r="N251" i="1"/>
  <c r="O251" i="1" s="1"/>
  <c r="CM251" i="1" s="1"/>
  <c r="CN251" i="1" s="1"/>
  <c r="N248" i="1"/>
  <c r="O248" i="1" s="1"/>
  <c r="CM248" i="1" s="1"/>
  <c r="CN248" i="1" s="1"/>
  <c r="M247" i="1"/>
  <c r="N245" i="1"/>
  <c r="O245" i="1" s="1"/>
  <c r="CM245" i="1" s="1"/>
  <c r="CN245" i="1" s="1"/>
  <c r="S245" i="1"/>
  <c r="M244" i="1"/>
  <c r="M240" i="1"/>
  <c r="N237" i="1"/>
  <c r="O237" i="1" s="1"/>
  <c r="CM237" i="1" s="1"/>
  <c r="CN237" i="1" s="1"/>
  <c r="S237" i="1"/>
  <c r="M228" i="1"/>
  <c r="N225" i="1"/>
  <c r="O225" i="1" s="1"/>
  <c r="CM225" i="1" s="1"/>
  <c r="CN225" i="1" s="1"/>
  <c r="S225" i="1"/>
  <c r="M195" i="1"/>
  <c r="S180" i="1"/>
  <c r="N180" i="1"/>
  <c r="O180" i="1" s="1"/>
  <c r="CM180" i="1" s="1"/>
  <c r="CN180" i="1" s="1"/>
  <c r="S172" i="1"/>
  <c r="N172" i="1"/>
  <c r="O172" i="1" s="1"/>
  <c r="CM172" i="1" s="1"/>
  <c r="CN172" i="1" s="1"/>
  <c r="M163" i="1"/>
  <c r="M150" i="1"/>
  <c r="N129" i="1"/>
  <c r="O129" i="1" s="1"/>
  <c r="CM129" i="1" s="1"/>
  <c r="CN129" i="1" s="1"/>
  <c r="S129" i="1"/>
  <c r="M263" i="1"/>
  <c r="N257" i="1"/>
  <c r="O257" i="1" s="1"/>
  <c r="CM257" i="1" s="1"/>
  <c r="CN257" i="1" s="1"/>
  <c r="M251" i="1"/>
  <c r="M239" i="1"/>
  <c r="N231" i="1"/>
  <c r="O231" i="1" s="1"/>
  <c r="CM231" i="1" s="1"/>
  <c r="CN231" i="1" s="1"/>
  <c r="S231" i="1"/>
  <c r="M227" i="1"/>
  <c r="M219" i="1"/>
  <c r="S215" i="1"/>
  <c r="N215" i="1"/>
  <c r="O215" i="1" s="1"/>
  <c r="CM215" i="1" s="1"/>
  <c r="CN215" i="1" s="1"/>
  <c r="M214" i="1"/>
  <c r="M207" i="1"/>
  <c r="N197" i="1"/>
  <c r="O197" i="1" s="1"/>
  <c r="CM197" i="1" s="1"/>
  <c r="CN197" i="1" s="1"/>
  <c r="S197" i="1"/>
  <c r="M179" i="1"/>
  <c r="S160" i="1"/>
  <c r="N160" i="1"/>
  <c r="O160" i="1" s="1"/>
  <c r="CM160" i="1" s="1"/>
  <c r="CN160" i="1" s="1"/>
  <c r="N111" i="1"/>
  <c r="O111" i="1" s="1"/>
  <c r="CM111" i="1" s="1"/>
  <c r="CN111" i="1" s="1"/>
  <c r="S111" i="1"/>
  <c r="S319" i="1"/>
  <c r="S307" i="1"/>
  <c r="S279" i="1"/>
  <c r="N267" i="1"/>
  <c r="O267" i="1" s="1"/>
  <c r="CM267" i="1" s="1"/>
  <c r="CN267" i="1" s="1"/>
  <c r="S267" i="1"/>
  <c r="N241" i="1"/>
  <c r="O241" i="1" s="1"/>
  <c r="CM241" i="1" s="1"/>
  <c r="CN241" i="1" s="1"/>
  <c r="S241" i="1"/>
  <c r="M236" i="1"/>
  <c r="N229" i="1"/>
  <c r="O229" i="1" s="1"/>
  <c r="CM229" i="1" s="1"/>
  <c r="CN229" i="1" s="1"/>
  <c r="S229" i="1"/>
  <c r="M224" i="1"/>
  <c r="N221" i="1"/>
  <c r="O221" i="1" s="1"/>
  <c r="CM221" i="1" s="1"/>
  <c r="CN221" i="1" s="1"/>
  <c r="S221" i="1"/>
  <c r="M212" i="1"/>
  <c r="N209" i="1"/>
  <c r="O209" i="1" s="1"/>
  <c r="CM209" i="1" s="1"/>
  <c r="CN209" i="1" s="1"/>
  <c r="S209" i="1"/>
  <c r="M204" i="1"/>
  <c r="M193" i="1"/>
  <c r="M189" i="1"/>
  <c r="S143" i="1"/>
  <c r="N143" i="1"/>
  <c r="O143" i="1" s="1"/>
  <c r="CM143" i="1" s="1"/>
  <c r="CN143" i="1" s="1"/>
  <c r="M223" i="1"/>
  <c r="M220" i="1"/>
  <c r="S216" i="1"/>
  <c r="M211" i="1"/>
  <c r="M208" i="1"/>
  <c r="M203" i="1"/>
  <c r="S199" i="1"/>
  <c r="M196" i="1"/>
  <c r="M192" i="1"/>
  <c r="M188" i="1"/>
  <c r="M159" i="1"/>
  <c r="S151" i="1"/>
  <c r="N151" i="1"/>
  <c r="O151" i="1" s="1"/>
  <c r="CM151" i="1" s="1"/>
  <c r="CN151" i="1" s="1"/>
  <c r="M138" i="1"/>
  <c r="M134" i="1"/>
  <c r="M127" i="1"/>
  <c r="M120" i="1"/>
  <c r="S103" i="1"/>
  <c r="N103" i="1"/>
  <c r="O103" i="1" s="1"/>
  <c r="CM103" i="1" s="1"/>
  <c r="CN103" i="1" s="1"/>
  <c r="M100" i="1"/>
  <c r="M97" i="1"/>
  <c r="S81" i="1"/>
  <c r="N81" i="1"/>
  <c r="O81" i="1" s="1"/>
  <c r="CM81" i="1" s="1"/>
  <c r="CN81" i="1" s="1"/>
  <c r="S47" i="1"/>
  <c r="N47" i="1"/>
  <c r="O47" i="1" s="1"/>
  <c r="CM47" i="1" s="1"/>
  <c r="CN47" i="1" s="1"/>
  <c r="M26" i="1"/>
  <c r="S164" i="1"/>
  <c r="N164" i="1"/>
  <c r="O164" i="1" s="1"/>
  <c r="CM164" i="1" s="1"/>
  <c r="CN164" i="1" s="1"/>
  <c r="S155" i="1"/>
  <c r="S146" i="1"/>
  <c r="N146" i="1"/>
  <c r="O146" i="1" s="1"/>
  <c r="CM146" i="1" s="1"/>
  <c r="CN146" i="1" s="1"/>
  <c r="S123" i="1"/>
  <c r="N123" i="1"/>
  <c r="O123" i="1" s="1"/>
  <c r="CM123" i="1" s="1"/>
  <c r="CN123" i="1" s="1"/>
  <c r="S107" i="1"/>
  <c r="N107" i="1"/>
  <c r="O107" i="1" s="1"/>
  <c r="CM107" i="1" s="1"/>
  <c r="CN107" i="1" s="1"/>
  <c r="N102" i="1"/>
  <c r="O102" i="1" s="1"/>
  <c r="CM102" i="1" s="1"/>
  <c r="CN102" i="1" s="1"/>
  <c r="S102" i="1"/>
  <c r="M85" i="1"/>
  <c r="S39" i="1"/>
  <c r="N39" i="1"/>
  <c r="O39" i="1" s="1"/>
  <c r="CM39" i="1" s="1"/>
  <c r="CN39" i="1" s="1"/>
  <c r="S213" i="1"/>
  <c r="S205" i="1"/>
  <c r="N158" i="1"/>
  <c r="O158" i="1" s="1"/>
  <c r="CM158" i="1" s="1"/>
  <c r="CN158" i="1" s="1"/>
  <c r="M148" i="1"/>
  <c r="M136" i="1"/>
  <c r="N132" i="1"/>
  <c r="O132" i="1" s="1"/>
  <c r="CM132" i="1" s="1"/>
  <c r="CN132" i="1" s="1"/>
  <c r="S132" i="1"/>
  <c r="M122" i="1"/>
  <c r="N117" i="1"/>
  <c r="O117" i="1" s="1"/>
  <c r="CM117" i="1" s="1"/>
  <c r="CN117" i="1" s="1"/>
  <c r="S117" i="1"/>
  <c r="N99" i="1"/>
  <c r="O99" i="1" s="1"/>
  <c r="CM99" i="1" s="1"/>
  <c r="CN99" i="1" s="1"/>
  <c r="M86" i="1"/>
  <c r="M78" i="1"/>
  <c r="M62" i="1"/>
  <c r="N52" i="1"/>
  <c r="O52" i="1" s="1"/>
  <c r="CM52" i="1" s="1"/>
  <c r="CN52" i="1" s="1"/>
  <c r="S52" i="1"/>
  <c r="M38" i="1"/>
  <c r="S31" i="1"/>
  <c r="N31" i="1"/>
  <c r="O31" i="1" s="1"/>
  <c r="CM31" i="1" s="1"/>
  <c r="CN31" i="1" s="1"/>
  <c r="S154" i="1"/>
  <c r="N138" i="1"/>
  <c r="O138" i="1" s="1"/>
  <c r="CM138" i="1" s="1"/>
  <c r="CN138" i="1" s="1"/>
  <c r="N134" i="1"/>
  <c r="O134" i="1" s="1"/>
  <c r="CM134" i="1" s="1"/>
  <c r="CN134" i="1" s="1"/>
  <c r="S133" i="1"/>
  <c r="M132" i="1"/>
  <c r="S128" i="1"/>
  <c r="M123" i="1"/>
  <c r="S116" i="1"/>
  <c r="M111" i="1"/>
  <c r="M101" i="1"/>
  <c r="S97" i="1"/>
  <c r="S95" i="1"/>
  <c r="N95" i="1"/>
  <c r="O95" i="1" s="1"/>
  <c r="CM95" i="1" s="1"/>
  <c r="CN95" i="1" s="1"/>
  <c r="N90" i="1"/>
  <c r="O90" i="1" s="1"/>
  <c r="CM90" i="1" s="1"/>
  <c r="CN90" i="1" s="1"/>
  <c r="S90" i="1"/>
  <c r="S43" i="1"/>
  <c r="N43" i="1"/>
  <c r="O43" i="1" s="1"/>
  <c r="CM43" i="1" s="1"/>
  <c r="CN43" i="1" s="1"/>
  <c r="M30" i="1"/>
  <c r="M24" i="1"/>
  <c r="M107" i="1"/>
  <c r="N98" i="1"/>
  <c r="O98" i="1" s="1"/>
  <c r="CM98" i="1" s="1"/>
  <c r="CN98" i="1" s="1"/>
  <c r="S98" i="1"/>
  <c r="M93" i="1"/>
  <c r="S89" i="1"/>
  <c r="N89" i="1"/>
  <c r="O89" i="1" s="1"/>
  <c r="CM89" i="1" s="1"/>
  <c r="CN89" i="1" s="1"/>
  <c r="N82" i="1"/>
  <c r="O82" i="1" s="1"/>
  <c r="CM82" i="1" s="1"/>
  <c r="CN82" i="1" s="1"/>
  <c r="S82" i="1"/>
  <c r="M77" i="1"/>
  <c r="M63" i="1"/>
  <c r="S59" i="1"/>
  <c r="N59" i="1"/>
  <c r="O59" i="1" s="1"/>
  <c r="CM59" i="1" s="1"/>
  <c r="CN59" i="1" s="1"/>
  <c r="S55" i="1"/>
  <c r="N55" i="1"/>
  <c r="O55" i="1" s="1"/>
  <c r="CM55" i="1" s="1"/>
  <c r="CN55" i="1" s="1"/>
  <c r="N87" i="1"/>
  <c r="O87" i="1" s="1"/>
  <c r="CM87" i="1" s="1"/>
  <c r="CN87" i="1" s="1"/>
  <c r="N79" i="1"/>
  <c r="O79" i="1" s="1"/>
  <c r="CM79" i="1" s="1"/>
  <c r="CN79" i="1" s="1"/>
  <c r="N78" i="1"/>
  <c r="O78" i="1" s="1"/>
  <c r="CM78" i="1" s="1"/>
  <c r="CN78" i="1" s="1"/>
  <c r="N63" i="1"/>
  <c r="O63" i="1" s="1"/>
  <c r="CM63" i="1" s="1"/>
  <c r="CN63" i="1" s="1"/>
  <c r="S22" i="1"/>
  <c r="N22" i="1"/>
  <c r="O22" i="1" s="1"/>
  <c r="CM22" i="1" s="1"/>
  <c r="CN22" i="1" s="1"/>
  <c r="S60" i="1"/>
  <c r="S56" i="1"/>
  <c r="S53" i="1"/>
  <c r="N501" i="1"/>
  <c r="O501" i="1" s="1"/>
  <c r="CM501" i="1" s="1"/>
  <c r="CN501" i="1" s="1"/>
  <c r="M498" i="1"/>
  <c r="N497" i="1"/>
  <c r="O497" i="1" s="1"/>
  <c r="CM497" i="1" s="1"/>
  <c r="CN497" i="1" s="1"/>
  <c r="M494" i="1"/>
  <c r="N493" i="1"/>
  <c r="O493" i="1" s="1"/>
  <c r="CM493" i="1" s="1"/>
  <c r="CN493" i="1" s="1"/>
  <c r="M490" i="1"/>
  <c r="N489" i="1"/>
  <c r="O489" i="1" s="1"/>
  <c r="CM489" i="1" s="1"/>
  <c r="CN489" i="1" s="1"/>
  <c r="M486" i="1"/>
  <c r="N485" i="1"/>
  <c r="O485" i="1" s="1"/>
  <c r="CM485" i="1" s="1"/>
  <c r="CN485" i="1" s="1"/>
  <c r="M482" i="1"/>
  <c r="N481" i="1"/>
  <c r="O481" i="1" s="1"/>
  <c r="CM481" i="1" s="1"/>
  <c r="CN481" i="1" s="1"/>
  <c r="M478" i="1"/>
  <c r="N477" i="1"/>
  <c r="O477" i="1" s="1"/>
  <c r="CM477" i="1" s="1"/>
  <c r="CN477" i="1" s="1"/>
  <c r="M474" i="1"/>
  <c r="N473" i="1"/>
  <c r="O473" i="1" s="1"/>
  <c r="CM473" i="1" s="1"/>
  <c r="CN473" i="1" s="1"/>
  <c r="M470" i="1"/>
  <c r="N469" i="1"/>
  <c r="O469" i="1" s="1"/>
  <c r="CM469" i="1" s="1"/>
  <c r="CN469" i="1" s="1"/>
  <c r="M466" i="1"/>
  <c r="N465" i="1"/>
  <c r="O465" i="1" s="1"/>
  <c r="CM465" i="1" s="1"/>
  <c r="CN465" i="1" s="1"/>
  <c r="M462" i="1"/>
  <c r="N461" i="1"/>
  <c r="O461" i="1" s="1"/>
  <c r="CM461" i="1" s="1"/>
  <c r="CN461" i="1" s="1"/>
  <c r="M458" i="1"/>
  <c r="N457" i="1"/>
  <c r="O457" i="1" s="1"/>
  <c r="CM457" i="1" s="1"/>
  <c r="CN457" i="1" s="1"/>
  <c r="M454" i="1"/>
  <c r="N453" i="1"/>
  <c r="O453" i="1" s="1"/>
  <c r="CM453" i="1" s="1"/>
  <c r="CN453" i="1" s="1"/>
  <c r="M450" i="1"/>
  <c r="N449" i="1"/>
  <c r="O449" i="1" s="1"/>
  <c r="CM449" i="1" s="1"/>
  <c r="CN449" i="1" s="1"/>
  <c r="M446" i="1"/>
  <c r="N445" i="1"/>
  <c r="O445" i="1" s="1"/>
  <c r="CM445" i="1" s="1"/>
  <c r="CN445" i="1" s="1"/>
  <c r="M442" i="1"/>
  <c r="N441" i="1"/>
  <c r="O441" i="1" s="1"/>
  <c r="CM441" i="1" s="1"/>
  <c r="CN441" i="1" s="1"/>
  <c r="M438" i="1"/>
  <c r="N437" i="1"/>
  <c r="O437" i="1" s="1"/>
  <c r="CM437" i="1" s="1"/>
  <c r="CN437" i="1" s="1"/>
  <c r="M434" i="1"/>
  <c r="N433" i="1"/>
  <c r="O433" i="1" s="1"/>
  <c r="CM433" i="1" s="1"/>
  <c r="CN433" i="1" s="1"/>
  <c r="M430" i="1"/>
  <c r="N429" i="1"/>
  <c r="O429" i="1" s="1"/>
  <c r="CM429" i="1" s="1"/>
  <c r="CN429" i="1" s="1"/>
  <c r="M426" i="1"/>
  <c r="N425" i="1"/>
  <c r="O425" i="1" s="1"/>
  <c r="CM425" i="1" s="1"/>
  <c r="CN425" i="1" s="1"/>
  <c r="S422" i="1"/>
  <c r="N422" i="1"/>
  <c r="O422" i="1" s="1"/>
  <c r="CM422" i="1" s="1"/>
  <c r="CN422" i="1" s="1"/>
  <c r="M419" i="1"/>
  <c r="N418" i="1"/>
  <c r="O418" i="1" s="1"/>
  <c r="CM418" i="1" s="1"/>
  <c r="CN418" i="1" s="1"/>
  <c r="M415" i="1"/>
  <c r="N414" i="1"/>
  <c r="O414" i="1" s="1"/>
  <c r="CM414" i="1" s="1"/>
  <c r="CN414" i="1" s="1"/>
  <c r="M411" i="1"/>
  <c r="N410" i="1"/>
  <c r="O410" i="1" s="1"/>
  <c r="CM410" i="1" s="1"/>
  <c r="CN410" i="1" s="1"/>
  <c r="N406" i="1"/>
  <c r="O406" i="1" s="1"/>
  <c r="CM406" i="1" s="1"/>
  <c r="CN406" i="1" s="1"/>
  <c r="M401" i="1"/>
  <c r="M405" i="1"/>
  <c r="M393" i="1"/>
  <c r="N424" i="1"/>
  <c r="O424" i="1" s="1"/>
  <c r="CM424" i="1" s="1"/>
  <c r="CN424" i="1" s="1"/>
  <c r="M421" i="1"/>
  <c r="N420" i="1"/>
  <c r="O420" i="1" s="1"/>
  <c r="CM420" i="1" s="1"/>
  <c r="CN420" i="1" s="1"/>
  <c r="M417" i="1"/>
  <c r="N416" i="1"/>
  <c r="O416" i="1" s="1"/>
  <c r="CM416" i="1" s="1"/>
  <c r="CN416" i="1" s="1"/>
  <c r="M413" i="1"/>
  <c r="N412" i="1"/>
  <c r="O412" i="1" s="1"/>
  <c r="CM412" i="1" s="1"/>
  <c r="CN412" i="1" s="1"/>
  <c r="M409" i="1"/>
  <c r="N408" i="1"/>
  <c r="O408" i="1" s="1"/>
  <c r="CM408" i="1" s="1"/>
  <c r="CN408" i="1" s="1"/>
  <c r="N398" i="1"/>
  <c r="O398" i="1" s="1"/>
  <c r="CM398" i="1" s="1"/>
  <c r="CN398" i="1" s="1"/>
  <c r="N402" i="1"/>
  <c r="O402" i="1" s="1"/>
  <c r="CM402" i="1" s="1"/>
  <c r="CN402" i="1" s="1"/>
  <c r="M397" i="1"/>
  <c r="N395" i="1"/>
  <c r="O395" i="1" s="1"/>
  <c r="CM395" i="1" s="1"/>
  <c r="CN395" i="1" s="1"/>
  <c r="S395" i="1"/>
  <c r="N404" i="1"/>
  <c r="O404" i="1" s="1"/>
  <c r="CM404" i="1" s="1"/>
  <c r="CN404" i="1" s="1"/>
  <c r="N400" i="1"/>
  <c r="O400" i="1" s="1"/>
  <c r="CM400" i="1" s="1"/>
  <c r="CN400" i="1" s="1"/>
  <c r="M389" i="1"/>
  <c r="M385" i="1"/>
  <c r="M381" i="1"/>
  <c r="M377" i="1"/>
  <c r="M373" i="1"/>
  <c r="M369" i="1"/>
  <c r="M365" i="1"/>
  <c r="M361" i="1"/>
  <c r="S356" i="1"/>
  <c r="N350" i="1"/>
  <c r="O350" i="1" s="1"/>
  <c r="CM350" i="1" s="1"/>
  <c r="CN350" i="1" s="1"/>
  <c r="M339" i="1"/>
  <c r="N358" i="1"/>
  <c r="O358" i="1" s="1"/>
  <c r="CM358" i="1" s="1"/>
  <c r="CN358" i="1" s="1"/>
  <c r="M349" i="1"/>
  <c r="M343" i="1"/>
  <c r="N354" i="1"/>
  <c r="O354" i="1" s="1"/>
  <c r="CM354" i="1" s="1"/>
  <c r="CN354" i="1" s="1"/>
  <c r="N346" i="1"/>
  <c r="O346" i="1" s="1"/>
  <c r="CM346" i="1" s="1"/>
  <c r="CN346" i="1" s="1"/>
  <c r="N394" i="1"/>
  <c r="O394" i="1" s="1"/>
  <c r="CM394" i="1" s="1"/>
  <c r="CN394" i="1" s="1"/>
  <c r="S391" i="1"/>
  <c r="N390" i="1"/>
  <c r="O390" i="1" s="1"/>
  <c r="CM390" i="1" s="1"/>
  <c r="CN390" i="1" s="1"/>
  <c r="S387" i="1"/>
  <c r="N386" i="1"/>
  <c r="O386" i="1" s="1"/>
  <c r="CM386" i="1" s="1"/>
  <c r="CN386" i="1" s="1"/>
  <c r="S383" i="1"/>
  <c r="N382" i="1"/>
  <c r="O382" i="1" s="1"/>
  <c r="CM382" i="1" s="1"/>
  <c r="CN382" i="1" s="1"/>
  <c r="S379" i="1"/>
  <c r="N378" i="1"/>
  <c r="O378" i="1" s="1"/>
  <c r="CM378" i="1" s="1"/>
  <c r="CN378" i="1" s="1"/>
  <c r="S375" i="1"/>
  <c r="N374" i="1"/>
  <c r="O374" i="1" s="1"/>
  <c r="CM374" i="1" s="1"/>
  <c r="CN374" i="1" s="1"/>
  <c r="S371" i="1"/>
  <c r="N370" i="1"/>
  <c r="O370" i="1" s="1"/>
  <c r="CM370" i="1" s="1"/>
  <c r="CN370" i="1" s="1"/>
  <c r="S367" i="1"/>
  <c r="N366" i="1"/>
  <c r="O366" i="1" s="1"/>
  <c r="CM366" i="1" s="1"/>
  <c r="CN366" i="1" s="1"/>
  <c r="S363" i="1"/>
  <c r="N362" i="1"/>
  <c r="O362" i="1" s="1"/>
  <c r="CM362" i="1" s="1"/>
  <c r="CN362" i="1" s="1"/>
  <c r="M359" i="1"/>
  <c r="M353" i="1"/>
  <c r="N351" i="1"/>
  <c r="O351" i="1" s="1"/>
  <c r="CM351" i="1" s="1"/>
  <c r="CN351" i="1" s="1"/>
  <c r="M345" i="1"/>
  <c r="M331" i="1"/>
  <c r="N316" i="1"/>
  <c r="O316" i="1" s="1"/>
  <c r="CM316" i="1" s="1"/>
  <c r="CN316" i="1" s="1"/>
  <c r="M315" i="1"/>
  <c r="N300" i="1"/>
  <c r="O300" i="1" s="1"/>
  <c r="CM300" i="1" s="1"/>
  <c r="CN300" i="1" s="1"/>
  <c r="M299" i="1"/>
  <c r="N328" i="1"/>
  <c r="O328" i="1" s="1"/>
  <c r="CM328" i="1" s="1"/>
  <c r="CN328" i="1" s="1"/>
  <c r="M327" i="1"/>
  <c r="N312" i="1"/>
  <c r="O312" i="1" s="1"/>
  <c r="CM312" i="1" s="1"/>
  <c r="CN312" i="1" s="1"/>
  <c r="M311" i="1"/>
  <c r="N296" i="1"/>
  <c r="O296" i="1" s="1"/>
  <c r="CM296" i="1" s="1"/>
  <c r="CN296" i="1" s="1"/>
  <c r="M295" i="1"/>
  <c r="M289" i="1"/>
  <c r="N286" i="1"/>
  <c r="O286" i="1" s="1"/>
  <c r="CM286" i="1" s="1"/>
  <c r="CN286" i="1" s="1"/>
  <c r="S286" i="1"/>
  <c r="M281" i="1"/>
  <c r="N278" i="1"/>
  <c r="O278" i="1" s="1"/>
  <c r="CM278" i="1" s="1"/>
  <c r="CN278" i="1" s="1"/>
  <c r="S278" i="1"/>
  <c r="M273" i="1"/>
  <c r="N270" i="1"/>
  <c r="O270" i="1" s="1"/>
  <c r="CM270" i="1" s="1"/>
  <c r="CN270" i="1" s="1"/>
  <c r="S270" i="1"/>
  <c r="M265" i="1"/>
  <c r="N262" i="1"/>
  <c r="O262" i="1" s="1"/>
  <c r="CM262" i="1" s="1"/>
  <c r="CN262" i="1" s="1"/>
  <c r="S262" i="1"/>
  <c r="M257" i="1"/>
  <c r="N254" i="1"/>
  <c r="O254" i="1" s="1"/>
  <c r="CM254" i="1" s="1"/>
  <c r="CN254" i="1" s="1"/>
  <c r="S254" i="1"/>
  <c r="S250" i="1"/>
  <c r="N250" i="1"/>
  <c r="O250" i="1" s="1"/>
  <c r="CM250" i="1" s="1"/>
  <c r="CN250" i="1" s="1"/>
  <c r="N343" i="1"/>
  <c r="O343" i="1" s="1"/>
  <c r="CM343" i="1" s="1"/>
  <c r="CN343" i="1" s="1"/>
  <c r="N339" i="1"/>
  <c r="O339" i="1" s="1"/>
  <c r="CM339" i="1" s="1"/>
  <c r="CN339" i="1" s="1"/>
  <c r="N335" i="1"/>
  <c r="O335" i="1" s="1"/>
  <c r="CM335" i="1" s="1"/>
  <c r="CN335" i="1" s="1"/>
  <c r="N324" i="1"/>
  <c r="O324" i="1" s="1"/>
  <c r="CM324" i="1" s="1"/>
  <c r="CN324" i="1" s="1"/>
  <c r="M323" i="1"/>
  <c r="N308" i="1"/>
  <c r="O308" i="1" s="1"/>
  <c r="CM308" i="1" s="1"/>
  <c r="CN308" i="1" s="1"/>
  <c r="M307" i="1"/>
  <c r="N320" i="1"/>
  <c r="O320" i="1" s="1"/>
  <c r="CM320" i="1" s="1"/>
  <c r="CN320" i="1" s="1"/>
  <c r="M319" i="1"/>
  <c r="N304" i="1"/>
  <c r="O304" i="1" s="1"/>
  <c r="CM304" i="1" s="1"/>
  <c r="CN304" i="1" s="1"/>
  <c r="M303" i="1"/>
  <c r="N290" i="1"/>
  <c r="O290" i="1" s="1"/>
  <c r="CM290" i="1" s="1"/>
  <c r="CN290" i="1" s="1"/>
  <c r="S290" i="1"/>
  <c r="M285" i="1"/>
  <c r="N282" i="1"/>
  <c r="O282" i="1" s="1"/>
  <c r="CM282" i="1" s="1"/>
  <c r="CN282" i="1" s="1"/>
  <c r="S282" i="1"/>
  <c r="M277" i="1"/>
  <c r="N274" i="1"/>
  <c r="O274" i="1" s="1"/>
  <c r="CM274" i="1" s="1"/>
  <c r="CN274" i="1" s="1"/>
  <c r="S274" i="1"/>
  <c r="M269" i="1"/>
  <c r="N266" i="1"/>
  <c r="O266" i="1" s="1"/>
  <c r="CM266" i="1" s="1"/>
  <c r="CN266" i="1" s="1"/>
  <c r="S266" i="1"/>
  <c r="M261" i="1"/>
  <c r="N258" i="1"/>
  <c r="O258" i="1" s="1"/>
  <c r="CM258" i="1" s="1"/>
  <c r="CN258" i="1" s="1"/>
  <c r="S258" i="1"/>
  <c r="M253" i="1"/>
  <c r="S246" i="1"/>
  <c r="N246" i="1"/>
  <c r="O246" i="1" s="1"/>
  <c r="CM246" i="1" s="1"/>
  <c r="CN246" i="1" s="1"/>
  <c r="M245" i="1"/>
  <c r="N230" i="1"/>
  <c r="O230" i="1" s="1"/>
  <c r="CM230" i="1" s="1"/>
  <c r="CN230" i="1" s="1"/>
  <c r="M229" i="1"/>
  <c r="N214" i="1"/>
  <c r="O214" i="1" s="1"/>
  <c r="CM214" i="1" s="1"/>
  <c r="CN214" i="1" s="1"/>
  <c r="M213" i="1"/>
  <c r="N198" i="1"/>
  <c r="O198" i="1" s="1"/>
  <c r="CM198" i="1" s="1"/>
  <c r="CN198" i="1" s="1"/>
  <c r="M197" i="1"/>
  <c r="N65" i="1"/>
  <c r="O65" i="1" s="1"/>
  <c r="CM65" i="1" s="1"/>
  <c r="CN65" i="1" s="1"/>
  <c r="S65" i="1"/>
  <c r="N242" i="1"/>
  <c r="O242" i="1" s="1"/>
  <c r="CM242" i="1" s="1"/>
  <c r="CN242" i="1" s="1"/>
  <c r="M241" i="1"/>
  <c r="N226" i="1"/>
  <c r="O226" i="1" s="1"/>
  <c r="CM226" i="1" s="1"/>
  <c r="CN226" i="1" s="1"/>
  <c r="M225" i="1"/>
  <c r="N210" i="1"/>
  <c r="O210" i="1" s="1"/>
  <c r="CM210" i="1" s="1"/>
  <c r="CN210" i="1" s="1"/>
  <c r="M209" i="1"/>
  <c r="N194" i="1"/>
  <c r="O194" i="1" s="1"/>
  <c r="CM194" i="1" s="1"/>
  <c r="CN194" i="1" s="1"/>
  <c r="M190" i="1"/>
  <c r="N187" i="1"/>
  <c r="O187" i="1" s="1"/>
  <c r="CM187" i="1" s="1"/>
  <c r="CN187" i="1" s="1"/>
  <c r="S187" i="1"/>
  <c r="N169" i="1"/>
  <c r="O169" i="1" s="1"/>
  <c r="CM169" i="1" s="1"/>
  <c r="CN169" i="1" s="1"/>
  <c r="N149" i="1"/>
  <c r="O149" i="1" s="1"/>
  <c r="CM149" i="1" s="1"/>
  <c r="CN149" i="1" s="1"/>
  <c r="S149" i="1"/>
  <c r="M143" i="1"/>
  <c r="N249" i="1"/>
  <c r="O249" i="1" s="1"/>
  <c r="CM249" i="1" s="1"/>
  <c r="CN249" i="1" s="1"/>
  <c r="N238" i="1"/>
  <c r="O238" i="1" s="1"/>
  <c r="CM238" i="1" s="1"/>
  <c r="CN238" i="1" s="1"/>
  <c r="M237" i="1"/>
  <c r="N222" i="1"/>
  <c r="O222" i="1" s="1"/>
  <c r="CM222" i="1" s="1"/>
  <c r="CN222" i="1" s="1"/>
  <c r="M221" i="1"/>
  <c r="N206" i="1"/>
  <c r="O206" i="1" s="1"/>
  <c r="CM206" i="1" s="1"/>
  <c r="CN206" i="1" s="1"/>
  <c r="M205" i="1"/>
  <c r="M164" i="1"/>
  <c r="M109" i="1"/>
  <c r="S289" i="1"/>
  <c r="N288" i="1"/>
  <c r="O288" i="1" s="1"/>
  <c r="CM288" i="1" s="1"/>
  <c r="CN288" i="1" s="1"/>
  <c r="S285" i="1"/>
  <c r="N284" i="1"/>
  <c r="O284" i="1" s="1"/>
  <c r="CM284" i="1" s="1"/>
  <c r="CN284" i="1" s="1"/>
  <c r="S281" i="1"/>
  <c r="N280" i="1"/>
  <c r="O280" i="1" s="1"/>
  <c r="CM280" i="1" s="1"/>
  <c r="CN280" i="1" s="1"/>
  <c r="S277" i="1"/>
  <c r="N276" i="1"/>
  <c r="O276" i="1" s="1"/>
  <c r="CM276" i="1" s="1"/>
  <c r="CN276" i="1" s="1"/>
  <c r="S273" i="1"/>
  <c r="N272" i="1"/>
  <c r="O272" i="1" s="1"/>
  <c r="CM272" i="1" s="1"/>
  <c r="CN272" i="1" s="1"/>
  <c r="S269" i="1"/>
  <c r="N268" i="1"/>
  <c r="O268" i="1" s="1"/>
  <c r="CM268" i="1" s="1"/>
  <c r="CN268" i="1" s="1"/>
  <c r="S265" i="1"/>
  <c r="N264" i="1"/>
  <c r="O264" i="1" s="1"/>
  <c r="CM264" i="1" s="1"/>
  <c r="CN264" i="1" s="1"/>
  <c r="S261" i="1"/>
  <c r="N260" i="1"/>
  <c r="O260" i="1" s="1"/>
  <c r="CM260" i="1" s="1"/>
  <c r="CN260" i="1" s="1"/>
  <c r="S257" i="1"/>
  <c r="N256" i="1"/>
  <c r="O256" i="1" s="1"/>
  <c r="CM256" i="1" s="1"/>
  <c r="CN256" i="1" s="1"/>
  <c r="S253" i="1"/>
  <c r="N234" i="1"/>
  <c r="O234" i="1" s="1"/>
  <c r="CM234" i="1" s="1"/>
  <c r="CN234" i="1" s="1"/>
  <c r="M233" i="1"/>
  <c r="N218" i="1"/>
  <c r="O218" i="1" s="1"/>
  <c r="CM218" i="1" s="1"/>
  <c r="CN218" i="1" s="1"/>
  <c r="M217" i="1"/>
  <c r="N202" i="1"/>
  <c r="O202" i="1" s="1"/>
  <c r="CM202" i="1" s="1"/>
  <c r="CN202" i="1" s="1"/>
  <c r="M201" i="1"/>
  <c r="N191" i="1"/>
  <c r="O191" i="1" s="1"/>
  <c r="CM191" i="1" s="1"/>
  <c r="CN191" i="1" s="1"/>
  <c r="S191" i="1"/>
  <c r="M186" i="1"/>
  <c r="N183" i="1"/>
  <c r="O183" i="1" s="1"/>
  <c r="CM183" i="1" s="1"/>
  <c r="CN183" i="1" s="1"/>
  <c r="M180" i="1"/>
  <c r="N179" i="1"/>
  <c r="O179" i="1" s="1"/>
  <c r="CM179" i="1" s="1"/>
  <c r="CN179" i="1" s="1"/>
  <c r="M176" i="1"/>
  <c r="N175" i="1"/>
  <c r="O175" i="1" s="1"/>
  <c r="CM175" i="1" s="1"/>
  <c r="CN175" i="1" s="1"/>
  <c r="N173" i="1"/>
  <c r="O173" i="1" s="1"/>
  <c r="CM173" i="1" s="1"/>
  <c r="CN173" i="1" s="1"/>
  <c r="M168" i="1"/>
  <c r="M155" i="1"/>
  <c r="N145" i="1"/>
  <c r="O145" i="1" s="1"/>
  <c r="CM145" i="1" s="1"/>
  <c r="CN145" i="1" s="1"/>
  <c r="S145" i="1"/>
  <c r="M139" i="1"/>
  <c r="M172" i="1"/>
  <c r="N161" i="1"/>
  <c r="O161" i="1" s="1"/>
  <c r="CM161" i="1" s="1"/>
  <c r="CN161" i="1" s="1"/>
  <c r="N157" i="1"/>
  <c r="O157" i="1" s="1"/>
  <c r="CM157" i="1" s="1"/>
  <c r="CN157" i="1" s="1"/>
  <c r="S157" i="1"/>
  <c r="M151" i="1"/>
  <c r="N141" i="1"/>
  <c r="O141" i="1" s="1"/>
  <c r="CM141" i="1" s="1"/>
  <c r="CN141" i="1" s="1"/>
  <c r="S141" i="1"/>
  <c r="M135" i="1"/>
  <c r="N106" i="1"/>
  <c r="O106" i="1" s="1"/>
  <c r="CM106" i="1" s="1"/>
  <c r="CN106" i="1" s="1"/>
  <c r="S106" i="1"/>
  <c r="N193" i="1"/>
  <c r="O193" i="1" s="1"/>
  <c r="CM193" i="1" s="1"/>
  <c r="CN193" i="1" s="1"/>
  <c r="S190" i="1"/>
  <c r="N189" i="1"/>
  <c r="O189" i="1" s="1"/>
  <c r="CM189" i="1" s="1"/>
  <c r="CN189" i="1" s="1"/>
  <c r="S186" i="1"/>
  <c r="N185" i="1"/>
  <c r="O185" i="1" s="1"/>
  <c r="CM185" i="1" s="1"/>
  <c r="CN185" i="1" s="1"/>
  <c r="M182" i="1"/>
  <c r="N181" i="1"/>
  <c r="O181" i="1" s="1"/>
  <c r="CM181" i="1" s="1"/>
  <c r="CN181" i="1" s="1"/>
  <c r="M178" i="1"/>
  <c r="N177" i="1"/>
  <c r="O177" i="1" s="1"/>
  <c r="CM177" i="1" s="1"/>
  <c r="CN177" i="1" s="1"/>
  <c r="M174" i="1"/>
  <c r="N165" i="1"/>
  <c r="O165" i="1" s="1"/>
  <c r="CM165" i="1" s="1"/>
  <c r="CN165" i="1" s="1"/>
  <c r="M160" i="1"/>
  <c r="N153" i="1"/>
  <c r="O153" i="1" s="1"/>
  <c r="CM153" i="1" s="1"/>
  <c r="CN153" i="1" s="1"/>
  <c r="S153" i="1"/>
  <c r="M147" i="1"/>
  <c r="N137" i="1"/>
  <c r="O137" i="1" s="1"/>
  <c r="CM137" i="1" s="1"/>
  <c r="CN137" i="1" s="1"/>
  <c r="S137" i="1"/>
  <c r="N122" i="1"/>
  <c r="O122" i="1" s="1"/>
  <c r="CM122" i="1" s="1"/>
  <c r="CN122" i="1" s="1"/>
  <c r="M121" i="1"/>
  <c r="M91" i="1"/>
  <c r="M170" i="1"/>
  <c r="M166" i="1"/>
  <c r="M162" i="1"/>
  <c r="M158" i="1"/>
  <c r="N118" i="1"/>
  <c r="O118" i="1" s="1"/>
  <c r="CM118" i="1" s="1"/>
  <c r="CN118" i="1" s="1"/>
  <c r="M117" i="1"/>
  <c r="M83" i="1"/>
  <c r="N156" i="1"/>
  <c r="O156" i="1" s="1"/>
  <c r="CM156" i="1" s="1"/>
  <c r="CN156" i="1" s="1"/>
  <c r="N152" i="1"/>
  <c r="O152" i="1" s="1"/>
  <c r="CM152" i="1" s="1"/>
  <c r="CN152" i="1" s="1"/>
  <c r="N148" i="1"/>
  <c r="O148" i="1" s="1"/>
  <c r="CM148" i="1" s="1"/>
  <c r="CN148" i="1" s="1"/>
  <c r="N144" i="1"/>
  <c r="O144" i="1" s="1"/>
  <c r="CM144" i="1" s="1"/>
  <c r="CN144" i="1" s="1"/>
  <c r="N140" i="1"/>
  <c r="O140" i="1" s="1"/>
  <c r="CM140" i="1" s="1"/>
  <c r="CN140" i="1" s="1"/>
  <c r="N136" i="1"/>
  <c r="O136" i="1" s="1"/>
  <c r="CM136" i="1" s="1"/>
  <c r="CN136" i="1" s="1"/>
  <c r="N130" i="1"/>
  <c r="O130" i="1" s="1"/>
  <c r="CM130" i="1" s="1"/>
  <c r="CN130" i="1" s="1"/>
  <c r="M129" i="1"/>
  <c r="N114" i="1"/>
  <c r="O114" i="1" s="1"/>
  <c r="CM114" i="1" s="1"/>
  <c r="CN114" i="1" s="1"/>
  <c r="M113" i="1"/>
  <c r="N110" i="1"/>
  <c r="O110" i="1" s="1"/>
  <c r="CM110" i="1" s="1"/>
  <c r="CN110" i="1" s="1"/>
  <c r="S110" i="1"/>
  <c r="M105" i="1"/>
  <c r="M75" i="1"/>
  <c r="N133" i="1"/>
  <c r="O133" i="1" s="1"/>
  <c r="CM133" i="1" s="1"/>
  <c r="CN133" i="1" s="1"/>
  <c r="N126" i="1"/>
  <c r="O126" i="1" s="1"/>
  <c r="CM126" i="1" s="1"/>
  <c r="CN126" i="1" s="1"/>
  <c r="M125" i="1"/>
  <c r="M99" i="1"/>
  <c r="N96" i="1"/>
  <c r="O96" i="1" s="1"/>
  <c r="CM96" i="1" s="1"/>
  <c r="CN96" i="1" s="1"/>
  <c r="N88" i="1"/>
  <c r="O88" i="1" s="1"/>
  <c r="CM88" i="1" s="1"/>
  <c r="CN88" i="1" s="1"/>
  <c r="N80" i="1"/>
  <c r="O80" i="1" s="1"/>
  <c r="CM80" i="1" s="1"/>
  <c r="CN80" i="1" s="1"/>
  <c r="M70" i="1"/>
  <c r="M53" i="1"/>
  <c r="S96" i="1"/>
  <c r="M95" i="1"/>
  <c r="S88" i="1"/>
  <c r="M87" i="1"/>
  <c r="S80" i="1"/>
  <c r="M79" i="1"/>
  <c r="M74" i="1"/>
  <c r="N71" i="1"/>
  <c r="O71" i="1" s="1"/>
  <c r="CM71" i="1" s="1"/>
  <c r="CN71" i="1" s="1"/>
  <c r="S71" i="1"/>
  <c r="N54" i="1"/>
  <c r="O54" i="1" s="1"/>
  <c r="CM54" i="1" s="1"/>
  <c r="CN54" i="1" s="1"/>
  <c r="S54" i="1"/>
  <c r="N112" i="1"/>
  <c r="O112" i="1" s="1"/>
  <c r="CM112" i="1" s="1"/>
  <c r="CN112" i="1" s="1"/>
  <c r="S109" i="1"/>
  <c r="N108" i="1"/>
  <c r="O108" i="1" s="1"/>
  <c r="CM108" i="1" s="1"/>
  <c r="CN108" i="1" s="1"/>
  <c r="S105" i="1"/>
  <c r="N104" i="1"/>
  <c r="O104" i="1" s="1"/>
  <c r="CM104" i="1" s="1"/>
  <c r="CN104" i="1" s="1"/>
  <c r="N100" i="1"/>
  <c r="O100" i="1" s="1"/>
  <c r="CM100" i="1" s="1"/>
  <c r="CN100" i="1" s="1"/>
  <c r="N92" i="1"/>
  <c r="O92" i="1" s="1"/>
  <c r="CM92" i="1" s="1"/>
  <c r="CN92" i="1" s="1"/>
  <c r="N84" i="1"/>
  <c r="O84" i="1" s="1"/>
  <c r="CM84" i="1" s="1"/>
  <c r="CN84" i="1" s="1"/>
  <c r="N76" i="1"/>
  <c r="O76" i="1" s="1"/>
  <c r="CM76" i="1" s="1"/>
  <c r="CN76" i="1" s="1"/>
  <c r="N50" i="1"/>
  <c r="O50" i="1" s="1"/>
  <c r="CM50" i="1" s="1"/>
  <c r="CN50" i="1" s="1"/>
  <c r="M23" i="1"/>
  <c r="N73" i="1"/>
  <c r="O73" i="1" s="1"/>
  <c r="CM73" i="1" s="1"/>
  <c r="CN73" i="1" s="1"/>
  <c r="N69" i="1"/>
  <c r="O69" i="1" s="1"/>
  <c r="CM69" i="1" s="1"/>
  <c r="CN69" i="1" s="1"/>
  <c r="N61" i="1"/>
  <c r="O61" i="1" s="1"/>
  <c r="CM61" i="1" s="1"/>
  <c r="CN61" i="1" s="1"/>
  <c r="N58" i="1"/>
  <c r="O58" i="1" s="1"/>
  <c r="CM58" i="1" s="1"/>
  <c r="CN58" i="1" s="1"/>
  <c r="M57" i="1"/>
  <c r="M49" i="1"/>
  <c r="N48" i="1"/>
  <c r="O48" i="1" s="1"/>
  <c r="CM48" i="1" s="1"/>
  <c r="CN48" i="1" s="1"/>
  <c r="M45" i="1"/>
  <c r="N44" i="1"/>
  <c r="O44" i="1" s="1"/>
  <c r="CM44" i="1" s="1"/>
  <c r="CN44" i="1" s="1"/>
  <c r="M41" i="1"/>
  <c r="N40" i="1"/>
  <c r="O40" i="1" s="1"/>
  <c r="CM40" i="1" s="1"/>
  <c r="CN40" i="1" s="1"/>
  <c r="M37" i="1"/>
  <c r="N36" i="1"/>
  <c r="O36" i="1" s="1"/>
  <c r="CM36" i="1" s="1"/>
  <c r="CN36" i="1" s="1"/>
  <c r="M33" i="1"/>
  <c r="N32" i="1"/>
  <c r="O32" i="1" s="1"/>
  <c r="CM32" i="1" s="1"/>
  <c r="CN32" i="1" s="1"/>
  <c r="N28" i="1"/>
  <c r="O28" i="1" s="1"/>
  <c r="CM28" i="1" s="1"/>
  <c r="CN28" i="1" s="1"/>
  <c r="M27" i="1"/>
  <c r="S49" i="1"/>
  <c r="M47" i="1"/>
  <c r="N46" i="1"/>
  <c r="O46" i="1" s="1"/>
  <c r="CM46" i="1" s="1"/>
  <c r="CN46" i="1" s="1"/>
  <c r="M43" i="1"/>
  <c r="N42" i="1"/>
  <c r="O42" i="1" s="1"/>
  <c r="CM42" i="1" s="1"/>
  <c r="CN42" i="1" s="1"/>
  <c r="M39" i="1"/>
  <c r="N38" i="1"/>
  <c r="O38" i="1" s="1"/>
  <c r="CM38" i="1" s="1"/>
  <c r="CN38" i="1" s="1"/>
  <c r="M35" i="1"/>
  <c r="N34" i="1"/>
  <c r="O34" i="1" s="1"/>
  <c r="CM34" i="1" s="1"/>
  <c r="CN34" i="1" s="1"/>
  <c r="M31" i="1"/>
  <c r="N24" i="1"/>
  <c r="O24" i="1" s="1"/>
  <c r="CM24" i="1" s="1"/>
  <c r="CN24" i="1" s="1"/>
  <c r="M29" i="1"/>
  <c r="M25" i="1"/>
  <c r="S10" i="1"/>
  <c r="S18" i="1"/>
  <c r="S14" i="1"/>
  <c r="S21" i="1"/>
  <c r="S17" i="1"/>
  <c r="S13" i="1"/>
  <c r="S9" i="1"/>
  <c r="S20" i="1"/>
  <c r="S16" i="1"/>
  <c r="S12" i="1"/>
  <c r="S8" i="1"/>
  <c r="S19" i="1"/>
  <c r="S15" i="1"/>
  <c r="S11" i="1"/>
  <c r="S7" i="1"/>
  <c r="S6" i="1"/>
  <c r="H10" i="2" l="1"/>
  <c r="BQ11" i="2"/>
  <c r="DS505" i="1"/>
  <c r="CE12" i="2" s="1"/>
  <c r="DY5" i="1"/>
  <c r="BO26" i="2" s="1"/>
  <c r="DR505" i="1"/>
  <c r="BU12" i="2" s="1"/>
  <c r="DO505" i="1"/>
  <c r="CC12" i="2" s="1"/>
  <c r="DP505" i="1"/>
  <c r="BY12" i="2" s="1"/>
  <c r="DQ505" i="1"/>
  <c r="CA12" i="2" s="1"/>
  <c r="DN505" i="1"/>
  <c r="BW12" i="2" s="1"/>
  <c r="CZ43" i="1"/>
  <c r="DD43" i="1"/>
  <c r="DH43" i="1"/>
  <c r="DA43" i="1"/>
  <c r="DE43" i="1"/>
  <c r="DI43" i="1"/>
  <c r="DB43" i="1"/>
  <c r="DF43" i="1"/>
  <c r="DJ43" i="1"/>
  <c r="CY43" i="1"/>
  <c r="DC43" i="1"/>
  <c r="DG43" i="1"/>
  <c r="DK43" i="1"/>
  <c r="CY57" i="1"/>
  <c r="DC57" i="1"/>
  <c r="DG57" i="1"/>
  <c r="DK57" i="1"/>
  <c r="CZ57" i="1"/>
  <c r="DD57" i="1"/>
  <c r="DH57" i="1"/>
  <c r="DA57" i="1"/>
  <c r="DE57" i="1"/>
  <c r="DI57" i="1"/>
  <c r="DB57" i="1"/>
  <c r="DF57" i="1"/>
  <c r="DJ57" i="1"/>
  <c r="CZ74" i="1"/>
  <c r="DD74" i="1"/>
  <c r="DA74" i="1"/>
  <c r="DF74" i="1"/>
  <c r="DJ74" i="1"/>
  <c r="DB74" i="1"/>
  <c r="DG74" i="1"/>
  <c r="DK74" i="1"/>
  <c r="DC74" i="1"/>
  <c r="DH74" i="1"/>
  <c r="CY74" i="1"/>
  <c r="DE74" i="1"/>
  <c r="DI74" i="1"/>
  <c r="DA99" i="1"/>
  <c r="DE99" i="1"/>
  <c r="DI99" i="1"/>
  <c r="DB99" i="1"/>
  <c r="DF99" i="1"/>
  <c r="DJ99" i="1"/>
  <c r="CY99" i="1"/>
  <c r="DC99" i="1"/>
  <c r="DG99" i="1"/>
  <c r="DK99" i="1"/>
  <c r="CZ99" i="1"/>
  <c r="DD99" i="1"/>
  <c r="DH99" i="1"/>
  <c r="CY113" i="1"/>
  <c r="DC113" i="1"/>
  <c r="DG113" i="1"/>
  <c r="DA113" i="1"/>
  <c r="DE113" i="1"/>
  <c r="DI113" i="1"/>
  <c r="DF113" i="1"/>
  <c r="CZ113" i="1"/>
  <c r="DH113" i="1"/>
  <c r="DB113" i="1"/>
  <c r="DJ113" i="1"/>
  <c r="DD113" i="1"/>
  <c r="DK113" i="1"/>
  <c r="DB273" i="1"/>
  <c r="DF273" i="1"/>
  <c r="DJ273" i="1"/>
  <c r="CZ273" i="1"/>
  <c r="DD273" i="1"/>
  <c r="DH273" i="1"/>
  <c r="DE273" i="1"/>
  <c r="CY273" i="1"/>
  <c r="DG273" i="1"/>
  <c r="DA273" i="1"/>
  <c r="DI273" i="1"/>
  <c r="DK273" i="1"/>
  <c r="DC273" i="1"/>
  <c r="CY411" i="1"/>
  <c r="DC411" i="1"/>
  <c r="DG411" i="1"/>
  <c r="DK411" i="1"/>
  <c r="CZ411" i="1"/>
  <c r="DD411" i="1"/>
  <c r="DH411" i="1"/>
  <c r="DA411" i="1"/>
  <c r="DE411" i="1"/>
  <c r="DI411" i="1"/>
  <c r="DB411" i="1"/>
  <c r="DF411" i="1"/>
  <c r="DJ411" i="1"/>
  <c r="CZ434" i="1"/>
  <c r="DD434" i="1"/>
  <c r="DH434" i="1"/>
  <c r="DA434" i="1"/>
  <c r="DE434" i="1"/>
  <c r="DI434" i="1"/>
  <c r="DB434" i="1"/>
  <c r="DF434" i="1"/>
  <c r="DJ434" i="1"/>
  <c r="DG434" i="1"/>
  <c r="DK434" i="1"/>
  <c r="DC434" i="1"/>
  <c r="CY434" i="1"/>
  <c r="DB458" i="1"/>
  <c r="DF458" i="1"/>
  <c r="DJ458" i="1"/>
  <c r="DC458" i="1"/>
  <c r="DH458" i="1"/>
  <c r="DA458" i="1"/>
  <c r="CY458" i="1"/>
  <c r="DD458" i="1"/>
  <c r="DI458" i="1"/>
  <c r="DG458" i="1"/>
  <c r="CZ458" i="1"/>
  <c r="DE458" i="1"/>
  <c r="DK458" i="1"/>
  <c r="CZ482" i="1"/>
  <c r="DD482" i="1"/>
  <c r="DH482" i="1"/>
  <c r="CY482" i="1"/>
  <c r="DG482" i="1"/>
  <c r="DA482" i="1"/>
  <c r="DE482" i="1"/>
  <c r="DI482" i="1"/>
  <c r="DC482" i="1"/>
  <c r="DB482" i="1"/>
  <c r="DF482" i="1"/>
  <c r="DJ482" i="1"/>
  <c r="DK482" i="1"/>
  <c r="CZ498" i="1"/>
  <c r="DD498" i="1"/>
  <c r="DH498" i="1"/>
  <c r="CY498" i="1"/>
  <c r="DK498" i="1"/>
  <c r="DA498" i="1"/>
  <c r="DE498" i="1"/>
  <c r="DI498" i="1"/>
  <c r="DG498" i="1"/>
  <c r="DB498" i="1"/>
  <c r="DF498" i="1"/>
  <c r="DJ498" i="1"/>
  <c r="DC498" i="1"/>
  <c r="CY77" i="1"/>
  <c r="DC77" i="1"/>
  <c r="DG77" i="1"/>
  <c r="DK77" i="1"/>
  <c r="CZ77" i="1"/>
  <c r="DD77" i="1"/>
  <c r="DH77" i="1"/>
  <c r="DA77" i="1"/>
  <c r="DE77" i="1"/>
  <c r="DI77" i="1"/>
  <c r="DJ77" i="1"/>
  <c r="DB77" i="1"/>
  <c r="DF77" i="1"/>
  <c r="CY134" i="1"/>
  <c r="DC134" i="1"/>
  <c r="DG134" i="1"/>
  <c r="DK134" i="1"/>
  <c r="CZ134" i="1"/>
  <c r="DD134" i="1"/>
  <c r="DH134" i="1"/>
  <c r="DA134" i="1"/>
  <c r="DE134" i="1"/>
  <c r="DI134" i="1"/>
  <c r="DF134" i="1"/>
  <c r="DJ134" i="1"/>
  <c r="DB134" i="1"/>
  <c r="CY236" i="1"/>
  <c r="DC236" i="1"/>
  <c r="DG236" i="1"/>
  <c r="DK236" i="1"/>
  <c r="CZ236" i="1"/>
  <c r="DD236" i="1"/>
  <c r="DH236" i="1"/>
  <c r="DA236" i="1"/>
  <c r="DE236" i="1"/>
  <c r="DI236" i="1"/>
  <c r="DF236" i="1"/>
  <c r="DJ236" i="1"/>
  <c r="DB236" i="1"/>
  <c r="CZ227" i="1"/>
  <c r="DD227" i="1"/>
  <c r="DH227" i="1"/>
  <c r="DA227" i="1"/>
  <c r="DE227" i="1"/>
  <c r="DI227" i="1"/>
  <c r="DB227" i="1"/>
  <c r="DF227" i="1"/>
  <c r="DJ227" i="1"/>
  <c r="DK227" i="1"/>
  <c r="CY227" i="1"/>
  <c r="DC227" i="1"/>
  <c r="DG227" i="1"/>
  <c r="DA305" i="1"/>
  <c r="DE305" i="1"/>
  <c r="DI305" i="1"/>
  <c r="DB305" i="1"/>
  <c r="DF305" i="1"/>
  <c r="DJ305" i="1"/>
  <c r="CY305" i="1"/>
  <c r="DC305" i="1"/>
  <c r="DG305" i="1"/>
  <c r="DK305" i="1"/>
  <c r="DD305" i="1"/>
  <c r="DH305" i="1"/>
  <c r="CZ305" i="1"/>
  <c r="DB280" i="1"/>
  <c r="DF280" i="1"/>
  <c r="DJ280" i="1"/>
  <c r="CY280" i="1"/>
  <c r="DC280" i="1"/>
  <c r="DG280" i="1"/>
  <c r="DK280" i="1"/>
  <c r="CZ280" i="1"/>
  <c r="DD280" i="1"/>
  <c r="DH280" i="1"/>
  <c r="DI280" i="1"/>
  <c r="DE280" i="1"/>
  <c r="DA280" i="1"/>
  <c r="CY340" i="1"/>
  <c r="CZ340" i="1"/>
  <c r="DD340" i="1"/>
  <c r="DH340" i="1"/>
  <c r="DE340" i="1"/>
  <c r="DJ340" i="1"/>
  <c r="DA340" i="1"/>
  <c r="DF340" i="1"/>
  <c r="DK340" i="1"/>
  <c r="DC340" i="1"/>
  <c r="DI340" i="1"/>
  <c r="DB340" i="1"/>
  <c r="DG340" i="1"/>
  <c r="CZ348" i="1"/>
  <c r="DD348" i="1"/>
  <c r="DH348" i="1"/>
  <c r="DB348" i="1"/>
  <c r="DG348" i="1"/>
  <c r="DC348" i="1"/>
  <c r="DJ348" i="1"/>
  <c r="DE348" i="1"/>
  <c r="DK348" i="1"/>
  <c r="CY348" i="1"/>
  <c r="DF348" i="1"/>
  <c r="DA348" i="1"/>
  <c r="DI348" i="1"/>
  <c r="CZ382" i="1"/>
  <c r="DD382" i="1"/>
  <c r="DH382" i="1"/>
  <c r="DA382" i="1"/>
  <c r="DE382" i="1"/>
  <c r="DI382" i="1"/>
  <c r="DB382" i="1"/>
  <c r="DF382" i="1"/>
  <c r="DJ382" i="1"/>
  <c r="DK382" i="1"/>
  <c r="CY382" i="1"/>
  <c r="DC382" i="1"/>
  <c r="DG382" i="1"/>
  <c r="CY469" i="1"/>
  <c r="DC469" i="1"/>
  <c r="DG469" i="1"/>
  <c r="DK469" i="1"/>
  <c r="DD469" i="1"/>
  <c r="DI469" i="1"/>
  <c r="CZ469" i="1"/>
  <c r="DE469" i="1"/>
  <c r="DJ469" i="1"/>
  <c r="DA469" i="1"/>
  <c r="DF469" i="1"/>
  <c r="DB469" i="1"/>
  <c r="DH469" i="1"/>
  <c r="CZ422" i="1"/>
  <c r="DD422" i="1"/>
  <c r="DH422" i="1"/>
  <c r="DA422" i="1"/>
  <c r="DE422" i="1"/>
  <c r="DI422" i="1"/>
  <c r="DB422" i="1"/>
  <c r="DF422" i="1"/>
  <c r="DJ422" i="1"/>
  <c r="DC422" i="1"/>
  <c r="DG422" i="1"/>
  <c r="DK422" i="1"/>
  <c r="CY422" i="1"/>
  <c r="DA124" i="1"/>
  <c r="DE124" i="1"/>
  <c r="DI124" i="1"/>
  <c r="DB124" i="1"/>
  <c r="DF124" i="1"/>
  <c r="DJ124" i="1"/>
  <c r="CY124" i="1"/>
  <c r="DC124" i="1"/>
  <c r="DG124" i="1"/>
  <c r="DK124" i="1"/>
  <c r="DH124" i="1"/>
  <c r="CZ124" i="1"/>
  <c r="DD124" i="1"/>
  <c r="CZ187" i="1"/>
  <c r="DD187" i="1"/>
  <c r="DH187" i="1"/>
  <c r="DA187" i="1"/>
  <c r="DE187" i="1"/>
  <c r="DI187" i="1"/>
  <c r="DB187" i="1"/>
  <c r="DF187" i="1"/>
  <c r="DJ187" i="1"/>
  <c r="DC187" i="1"/>
  <c r="DG187" i="1"/>
  <c r="DK187" i="1"/>
  <c r="CY187" i="1"/>
  <c r="CZ171" i="1"/>
  <c r="DD171" i="1"/>
  <c r="DH171" i="1"/>
  <c r="DA171" i="1"/>
  <c r="DE171" i="1"/>
  <c r="DI171" i="1"/>
  <c r="DB171" i="1"/>
  <c r="DF171" i="1"/>
  <c r="DJ171" i="1"/>
  <c r="DG171" i="1"/>
  <c r="DK171" i="1"/>
  <c r="CY171" i="1"/>
  <c r="DC171" i="1"/>
  <c r="CY453" i="1"/>
  <c r="DC453" i="1"/>
  <c r="DG453" i="1"/>
  <c r="DK453" i="1"/>
  <c r="DD453" i="1"/>
  <c r="DI453" i="1"/>
  <c r="CZ453" i="1"/>
  <c r="DE453" i="1"/>
  <c r="DJ453" i="1"/>
  <c r="DB453" i="1"/>
  <c r="DA453" i="1"/>
  <c r="DF453" i="1"/>
  <c r="DH453" i="1"/>
  <c r="DA321" i="1"/>
  <c r="DE321" i="1"/>
  <c r="DI321" i="1"/>
  <c r="DB321" i="1"/>
  <c r="DF321" i="1"/>
  <c r="DJ321" i="1"/>
  <c r="CY321" i="1"/>
  <c r="DC321" i="1"/>
  <c r="DG321" i="1"/>
  <c r="DK321" i="1"/>
  <c r="DD321" i="1"/>
  <c r="DH321" i="1"/>
  <c r="CZ321" i="1"/>
  <c r="DB408" i="1"/>
  <c r="DF408" i="1"/>
  <c r="DJ408" i="1"/>
  <c r="CY408" i="1"/>
  <c r="DC408" i="1"/>
  <c r="DG408" i="1"/>
  <c r="DK408" i="1"/>
  <c r="CZ408" i="1"/>
  <c r="DD408" i="1"/>
  <c r="DH408" i="1"/>
  <c r="DI408" i="1"/>
  <c r="DE408" i="1"/>
  <c r="DA408" i="1"/>
  <c r="DA218" i="1"/>
  <c r="DE218" i="1"/>
  <c r="DI218" i="1"/>
  <c r="DB218" i="1"/>
  <c r="DF218" i="1"/>
  <c r="DJ218" i="1"/>
  <c r="CY218" i="1"/>
  <c r="DC218" i="1"/>
  <c r="DG218" i="1"/>
  <c r="DK218" i="1"/>
  <c r="CZ218" i="1"/>
  <c r="DD218" i="1"/>
  <c r="DH218" i="1"/>
  <c r="DB165" i="1"/>
  <c r="DF165" i="1"/>
  <c r="DJ165" i="1"/>
  <c r="CY165" i="1"/>
  <c r="DC165" i="1"/>
  <c r="DG165" i="1"/>
  <c r="DK165" i="1"/>
  <c r="CZ165" i="1"/>
  <c r="DD165" i="1"/>
  <c r="DH165" i="1"/>
  <c r="DE165" i="1"/>
  <c r="DI165" i="1"/>
  <c r="DA165" i="1"/>
  <c r="CY287" i="1"/>
  <c r="DC287" i="1"/>
  <c r="DG287" i="1"/>
  <c r="DK287" i="1"/>
  <c r="CZ287" i="1"/>
  <c r="DD287" i="1"/>
  <c r="DH287" i="1"/>
  <c r="DA287" i="1"/>
  <c r="DE287" i="1"/>
  <c r="DI287" i="1"/>
  <c r="DB287" i="1"/>
  <c r="DJ287" i="1"/>
  <c r="DF287" i="1"/>
  <c r="CY126" i="1"/>
  <c r="DC126" i="1"/>
  <c r="DG126" i="1"/>
  <c r="DK126" i="1"/>
  <c r="CZ126" i="1"/>
  <c r="DD126" i="1"/>
  <c r="DH126" i="1"/>
  <c r="DA126" i="1"/>
  <c r="DE126" i="1"/>
  <c r="DI126" i="1"/>
  <c r="DB126" i="1"/>
  <c r="DF126" i="1"/>
  <c r="DJ126" i="1"/>
  <c r="CZ199" i="1"/>
  <c r="DD199" i="1"/>
  <c r="DH199" i="1"/>
  <c r="DA199" i="1"/>
  <c r="DE199" i="1"/>
  <c r="DI199" i="1"/>
  <c r="DB199" i="1"/>
  <c r="DF199" i="1"/>
  <c r="DJ199" i="1"/>
  <c r="DG199" i="1"/>
  <c r="DK199" i="1"/>
  <c r="CY199" i="1"/>
  <c r="DC199" i="1"/>
  <c r="DB37" i="1"/>
  <c r="DF37" i="1"/>
  <c r="DJ37" i="1"/>
  <c r="CY37" i="1"/>
  <c r="DC37" i="1"/>
  <c r="DG37" i="1"/>
  <c r="DK37" i="1"/>
  <c r="CZ37" i="1"/>
  <c r="DD37" i="1"/>
  <c r="DH37" i="1"/>
  <c r="DA37" i="1"/>
  <c r="DE37" i="1"/>
  <c r="DI37" i="1"/>
  <c r="DB45" i="1"/>
  <c r="DF45" i="1"/>
  <c r="DJ45" i="1"/>
  <c r="CZ45" i="1"/>
  <c r="DD45" i="1"/>
  <c r="DH45" i="1"/>
  <c r="CY45" i="1"/>
  <c r="DG45" i="1"/>
  <c r="DA45" i="1"/>
  <c r="DI45" i="1"/>
  <c r="DC45" i="1"/>
  <c r="DK45" i="1"/>
  <c r="DE45" i="1"/>
  <c r="CY23" i="1"/>
  <c r="DC23" i="1"/>
  <c r="DG23" i="1"/>
  <c r="DK23" i="1"/>
  <c r="CZ23" i="1"/>
  <c r="DD23" i="1"/>
  <c r="DH23" i="1"/>
  <c r="DE23" i="1"/>
  <c r="DF23" i="1"/>
  <c r="DA23" i="1"/>
  <c r="DI23" i="1"/>
  <c r="DB23" i="1"/>
  <c r="DJ23" i="1"/>
  <c r="DA79" i="1"/>
  <c r="DE79" i="1"/>
  <c r="DI79" i="1"/>
  <c r="DB79" i="1"/>
  <c r="DF79" i="1"/>
  <c r="DJ79" i="1"/>
  <c r="CY79" i="1"/>
  <c r="DC79" i="1"/>
  <c r="DG79" i="1"/>
  <c r="DK79" i="1"/>
  <c r="CZ79" i="1"/>
  <c r="DD79" i="1"/>
  <c r="DH79" i="1"/>
  <c r="DA95" i="1"/>
  <c r="DE95" i="1"/>
  <c r="DI95" i="1"/>
  <c r="DB95" i="1"/>
  <c r="DF95" i="1"/>
  <c r="DJ95" i="1"/>
  <c r="CY95" i="1"/>
  <c r="DC95" i="1"/>
  <c r="DG95" i="1"/>
  <c r="DK95" i="1"/>
  <c r="CZ95" i="1"/>
  <c r="DD95" i="1"/>
  <c r="DH95" i="1"/>
  <c r="CZ125" i="1"/>
  <c r="DD125" i="1"/>
  <c r="DH125" i="1"/>
  <c r="DA125" i="1"/>
  <c r="DE125" i="1"/>
  <c r="DI125" i="1"/>
  <c r="DB125" i="1"/>
  <c r="DF125" i="1"/>
  <c r="DJ125" i="1"/>
  <c r="DK125" i="1"/>
  <c r="CY125" i="1"/>
  <c r="DC125" i="1"/>
  <c r="DG125" i="1"/>
  <c r="CY105" i="1"/>
  <c r="DC105" i="1"/>
  <c r="DG105" i="1"/>
  <c r="DK105" i="1"/>
  <c r="DA105" i="1"/>
  <c r="DE105" i="1"/>
  <c r="DI105" i="1"/>
  <c r="DF105" i="1"/>
  <c r="CZ105" i="1"/>
  <c r="DH105" i="1"/>
  <c r="DB105" i="1"/>
  <c r="DJ105" i="1"/>
  <c r="DD105" i="1"/>
  <c r="DA158" i="1"/>
  <c r="DE158" i="1"/>
  <c r="DI158" i="1"/>
  <c r="DB158" i="1"/>
  <c r="DF158" i="1"/>
  <c r="DJ158" i="1"/>
  <c r="CY158" i="1"/>
  <c r="DC158" i="1"/>
  <c r="DG158" i="1"/>
  <c r="DK158" i="1"/>
  <c r="CZ158" i="1"/>
  <c r="DD158" i="1"/>
  <c r="DH158" i="1"/>
  <c r="DA91" i="1"/>
  <c r="DE91" i="1"/>
  <c r="DI91" i="1"/>
  <c r="DB91" i="1"/>
  <c r="DF91" i="1"/>
  <c r="DJ91" i="1"/>
  <c r="CY91" i="1"/>
  <c r="DC91" i="1"/>
  <c r="DG91" i="1"/>
  <c r="DK91" i="1"/>
  <c r="DD91" i="1"/>
  <c r="DH91" i="1"/>
  <c r="CZ91" i="1"/>
  <c r="CY160" i="1"/>
  <c r="DC160" i="1"/>
  <c r="DG160" i="1"/>
  <c r="DK160" i="1"/>
  <c r="CZ160" i="1"/>
  <c r="DD160" i="1"/>
  <c r="DH160" i="1"/>
  <c r="DA160" i="1"/>
  <c r="DE160" i="1"/>
  <c r="DI160" i="1"/>
  <c r="DF160" i="1"/>
  <c r="DJ160" i="1"/>
  <c r="DB160" i="1"/>
  <c r="DA178" i="1"/>
  <c r="DE178" i="1"/>
  <c r="DI178" i="1"/>
  <c r="DB178" i="1"/>
  <c r="DF178" i="1"/>
  <c r="DJ178" i="1"/>
  <c r="CY178" i="1"/>
  <c r="DC178" i="1"/>
  <c r="DG178" i="1"/>
  <c r="DK178" i="1"/>
  <c r="CZ178" i="1"/>
  <c r="DD178" i="1"/>
  <c r="DH178" i="1"/>
  <c r="DB201" i="1"/>
  <c r="DF201" i="1"/>
  <c r="DJ201" i="1"/>
  <c r="CY201" i="1"/>
  <c r="DC201" i="1"/>
  <c r="DG201" i="1"/>
  <c r="DK201" i="1"/>
  <c r="CZ201" i="1"/>
  <c r="DD201" i="1"/>
  <c r="DH201" i="1"/>
  <c r="DA201" i="1"/>
  <c r="DE201" i="1"/>
  <c r="DI201" i="1"/>
  <c r="DB233" i="1"/>
  <c r="DF233" i="1"/>
  <c r="DJ233" i="1"/>
  <c r="CY233" i="1"/>
  <c r="DC233" i="1"/>
  <c r="DG233" i="1"/>
  <c r="DK233" i="1"/>
  <c r="CZ233" i="1"/>
  <c r="DD233" i="1"/>
  <c r="DH233" i="1"/>
  <c r="DA233" i="1"/>
  <c r="DE233" i="1"/>
  <c r="DI233" i="1"/>
  <c r="DA190" i="1"/>
  <c r="DE190" i="1"/>
  <c r="DI190" i="1"/>
  <c r="DB190" i="1"/>
  <c r="DF190" i="1"/>
  <c r="DJ190" i="1"/>
  <c r="CY190" i="1"/>
  <c r="DC190" i="1"/>
  <c r="DG190" i="1"/>
  <c r="DK190" i="1"/>
  <c r="CZ190" i="1"/>
  <c r="DD190" i="1"/>
  <c r="DH190" i="1"/>
  <c r="DB225" i="1"/>
  <c r="DF225" i="1"/>
  <c r="DJ225" i="1"/>
  <c r="CY225" i="1"/>
  <c r="DC225" i="1"/>
  <c r="DG225" i="1"/>
  <c r="DK225" i="1"/>
  <c r="CZ225" i="1"/>
  <c r="DD225" i="1"/>
  <c r="DH225" i="1"/>
  <c r="DE225" i="1"/>
  <c r="DI225" i="1"/>
  <c r="DA225" i="1"/>
  <c r="DB213" i="1"/>
  <c r="DF213" i="1"/>
  <c r="DJ213" i="1"/>
  <c r="CY213" i="1"/>
  <c r="DC213" i="1"/>
  <c r="DG213" i="1"/>
  <c r="DK213" i="1"/>
  <c r="CZ213" i="1"/>
  <c r="DD213" i="1"/>
  <c r="DH213" i="1"/>
  <c r="DA213" i="1"/>
  <c r="DE213" i="1"/>
  <c r="DI213" i="1"/>
  <c r="DB245" i="1"/>
  <c r="DF245" i="1"/>
  <c r="DJ245" i="1"/>
  <c r="CY245" i="1"/>
  <c r="DC245" i="1"/>
  <c r="DG245" i="1"/>
  <c r="DK245" i="1"/>
  <c r="CZ245" i="1"/>
  <c r="DD245" i="1"/>
  <c r="DH245" i="1"/>
  <c r="DA245" i="1"/>
  <c r="DE245" i="1"/>
  <c r="DI245" i="1"/>
  <c r="CZ277" i="1"/>
  <c r="DA277" i="1"/>
  <c r="DE277" i="1"/>
  <c r="DI277" i="1"/>
  <c r="DB277" i="1"/>
  <c r="DF277" i="1"/>
  <c r="DJ277" i="1"/>
  <c r="DC277" i="1"/>
  <c r="DG277" i="1"/>
  <c r="DK277" i="1"/>
  <c r="CY277" i="1"/>
  <c r="DD277" i="1"/>
  <c r="DH277" i="1"/>
  <c r="CY319" i="1"/>
  <c r="DC319" i="1"/>
  <c r="DG319" i="1"/>
  <c r="DK319" i="1"/>
  <c r="CZ319" i="1"/>
  <c r="DD319" i="1"/>
  <c r="DH319" i="1"/>
  <c r="DA319" i="1"/>
  <c r="DE319" i="1"/>
  <c r="DI319" i="1"/>
  <c r="DB319" i="1"/>
  <c r="DJ319" i="1"/>
  <c r="DF319" i="1"/>
  <c r="CY323" i="1"/>
  <c r="DC323" i="1"/>
  <c r="DG323" i="1"/>
  <c r="DK323" i="1"/>
  <c r="CZ323" i="1"/>
  <c r="DD323" i="1"/>
  <c r="DH323" i="1"/>
  <c r="DA323" i="1"/>
  <c r="DE323" i="1"/>
  <c r="DI323" i="1"/>
  <c r="DJ323" i="1"/>
  <c r="DF323" i="1"/>
  <c r="DB323" i="1"/>
  <c r="DB265" i="1"/>
  <c r="DF265" i="1"/>
  <c r="DJ265" i="1"/>
  <c r="CY265" i="1"/>
  <c r="DC265" i="1"/>
  <c r="DG265" i="1"/>
  <c r="DK265" i="1"/>
  <c r="CZ265" i="1"/>
  <c r="DD265" i="1"/>
  <c r="DH265" i="1"/>
  <c r="DA265" i="1"/>
  <c r="DE265" i="1"/>
  <c r="DI265" i="1"/>
  <c r="CY311" i="1"/>
  <c r="DC311" i="1"/>
  <c r="DG311" i="1"/>
  <c r="DK311" i="1"/>
  <c r="CZ311" i="1"/>
  <c r="DD311" i="1"/>
  <c r="DH311" i="1"/>
  <c r="DA311" i="1"/>
  <c r="DE311" i="1"/>
  <c r="DI311" i="1"/>
  <c r="DF311" i="1"/>
  <c r="DJ311" i="1"/>
  <c r="DB311" i="1"/>
  <c r="CY299" i="1"/>
  <c r="DC299" i="1"/>
  <c r="DG299" i="1"/>
  <c r="DK299" i="1"/>
  <c r="CZ299" i="1"/>
  <c r="DD299" i="1"/>
  <c r="DH299" i="1"/>
  <c r="DA299" i="1"/>
  <c r="DE299" i="1"/>
  <c r="DI299" i="1"/>
  <c r="DB299" i="1"/>
  <c r="DF299" i="1"/>
  <c r="DJ299" i="1"/>
  <c r="CY331" i="1"/>
  <c r="DC331" i="1"/>
  <c r="DG331" i="1"/>
  <c r="DK331" i="1"/>
  <c r="CZ331" i="1"/>
  <c r="DD331" i="1"/>
  <c r="DH331" i="1"/>
  <c r="DA331" i="1"/>
  <c r="DE331" i="1"/>
  <c r="DI331" i="1"/>
  <c r="DB331" i="1"/>
  <c r="DF331" i="1"/>
  <c r="DJ331" i="1"/>
  <c r="CY359" i="1"/>
  <c r="DC359" i="1"/>
  <c r="DG359" i="1"/>
  <c r="DK359" i="1"/>
  <c r="CZ359" i="1"/>
  <c r="DD359" i="1"/>
  <c r="DH359" i="1"/>
  <c r="DA359" i="1"/>
  <c r="DE359" i="1"/>
  <c r="DI359" i="1"/>
  <c r="DF359" i="1"/>
  <c r="DJ359" i="1"/>
  <c r="DB359" i="1"/>
  <c r="DA343" i="1"/>
  <c r="DE343" i="1"/>
  <c r="DI343" i="1"/>
  <c r="DC343" i="1"/>
  <c r="DH343" i="1"/>
  <c r="DB343" i="1"/>
  <c r="DG343" i="1"/>
  <c r="DF343" i="1"/>
  <c r="CY343" i="1"/>
  <c r="DJ343" i="1"/>
  <c r="CZ343" i="1"/>
  <c r="DK343" i="1"/>
  <c r="DD343" i="1"/>
  <c r="DA369" i="1"/>
  <c r="DE369" i="1"/>
  <c r="DI369" i="1"/>
  <c r="DB369" i="1"/>
  <c r="DF369" i="1"/>
  <c r="DJ369" i="1"/>
  <c r="CY369" i="1"/>
  <c r="DC369" i="1"/>
  <c r="DG369" i="1"/>
  <c r="DK369" i="1"/>
  <c r="DD369" i="1"/>
  <c r="CZ369" i="1"/>
  <c r="DH369" i="1"/>
  <c r="DA385" i="1"/>
  <c r="DE385" i="1"/>
  <c r="DI385" i="1"/>
  <c r="DB385" i="1"/>
  <c r="DF385" i="1"/>
  <c r="DJ385" i="1"/>
  <c r="CY385" i="1"/>
  <c r="DC385" i="1"/>
  <c r="DG385" i="1"/>
  <c r="DK385" i="1"/>
  <c r="DD385" i="1"/>
  <c r="DH385" i="1"/>
  <c r="CZ385" i="1"/>
  <c r="DA413" i="1"/>
  <c r="DE413" i="1"/>
  <c r="DI413" i="1"/>
  <c r="DB413" i="1"/>
  <c r="DF413" i="1"/>
  <c r="DJ413" i="1"/>
  <c r="CY413" i="1"/>
  <c r="DC413" i="1"/>
  <c r="DG413" i="1"/>
  <c r="DK413" i="1"/>
  <c r="DH413" i="1"/>
  <c r="CZ413" i="1"/>
  <c r="DD413" i="1"/>
  <c r="DA421" i="1"/>
  <c r="DE421" i="1"/>
  <c r="DI421" i="1"/>
  <c r="DB421" i="1"/>
  <c r="DF421" i="1"/>
  <c r="DJ421" i="1"/>
  <c r="CY421" i="1"/>
  <c r="DC421" i="1"/>
  <c r="DG421" i="1"/>
  <c r="DK421" i="1"/>
  <c r="CZ421" i="1"/>
  <c r="DD421" i="1"/>
  <c r="DH421" i="1"/>
  <c r="DA401" i="1"/>
  <c r="DE401" i="1"/>
  <c r="DI401" i="1"/>
  <c r="DB401" i="1"/>
  <c r="DF401" i="1"/>
  <c r="DJ401" i="1"/>
  <c r="CY401" i="1"/>
  <c r="DC401" i="1"/>
  <c r="DG401" i="1"/>
  <c r="DK401" i="1"/>
  <c r="DD401" i="1"/>
  <c r="DH401" i="1"/>
  <c r="CZ401" i="1"/>
  <c r="CY93" i="1"/>
  <c r="DC93" i="1"/>
  <c r="DG93" i="1"/>
  <c r="DK93" i="1"/>
  <c r="CZ93" i="1"/>
  <c r="DD93" i="1"/>
  <c r="DH93" i="1"/>
  <c r="DA93" i="1"/>
  <c r="DE93" i="1"/>
  <c r="DI93" i="1"/>
  <c r="DJ93" i="1"/>
  <c r="DB93" i="1"/>
  <c r="DF93" i="1"/>
  <c r="DB24" i="1"/>
  <c r="DF24" i="1"/>
  <c r="DJ24" i="1"/>
  <c r="CY24" i="1"/>
  <c r="DC24" i="1"/>
  <c r="DG24" i="1"/>
  <c r="DK24" i="1"/>
  <c r="CZ24" i="1"/>
  <c r="DH24" i="1"/>
  <c r="DA24" i="1"/>
  <c r="DI24" i="1"/>
  <c r="DD24" i="1"/>
  <c r="DE24" i="1"/>
  <c r="DB123" i="1"/>
  <c r="DF123" i="1"/>
  <c r="DJ123" i="1"/>
  <c r="CY123" i="1"/>
  <c r="DC123" i="1"/>
  <c r="DG123" i="1"/>
  <c r="DK123" i="1"/>
  <c r="CZ123" i="1"/>
  <c r="DD123" i="1"/>
  <c r="DH123" i="1"/>
  <c r="DE123" i="1"/>
  <c r="DI123" i="1"/>
  <c r="DA123" i="1"/>
  <c r="DB62" i="1"/>
  <c r="DF62" i="1"/>
  <c r="DJ62" i="1"/>
  <c r="CY62" i="1"/>
  <c r="DC62" i="1"/>
  <c r="DG62" i="1"/>
  <c r="DK62" i="1"/>
  <c r="CZ62" i="1"/>
  <c r="DD62" i="1"/>
  <c r="DH62" i="1"/>
  <c r="DA62" i="1"/>
  <c r="DE62" i="1"/>
  <c r="DI62" i="1"/>
  <c r="CY85" i="1"/>
  <c r="DC85" i="1"/>
  <c r="DG85" i="1"/>
  <c r="DK85" i="1"/>
  <c r="CZ85" i="1"/>
  <c r="DD85" i="1"/>
  <c r="DH85" i="1"/>
  <c r="DA85" i="1"/>
  <c r="DE85" i="1"/>
  <c r="DI85" i="1"/>
  <c r="DB85" i="1"/>
  <c r="DF85" i="1"/>
  <c r="DJ85" i="1"/>
  <c r="CZ26" i="1"/>
  <c r="DD26" i="1"/>
  <c r="DH26" i="1"/>
  <c r="DA26" i="1"/>
  <c r="DE26" i="1"/>
  <c r="DI26" i="1"/>
  <c r="DF26" i="1"/>
  <c r="CY26" i="1"/>
  <c r="DG26" i="1"/>
  <c r="DB26" i="1"/>
  <c r="DJ26" i="1"/>
  <c r="DC26" i="1"/>
  <c r="DK26" i="1"/>
  <c r="CY138" i="1"/>
  <c r="DC138" i="1"/>
  <c r="DG138" i="1"/>
  <c r="DK138" i="1"/>
  <c r="CZ138" i="1"/>
  <c r="DD138" i="1"/>
  <c r="DH138" i="1"/>
  <c r="DA138" i="1"/>
  <c r="DE138" i="1"/>
  <c r="DI138" i="1"/>
  <c r="DB138" i="1"/>
  <c r="DF138" i="1"/>
  <c r="DJ138" i="1"/>
  <c r="CY188" i="1"/>
  <c r="DC188" i="1"/>
  <c r="DG188" i="1"/>
  <c r="DK188" i="1"/>
  <c r="CZ188" i="1"/>
  <c r="DD188" i="1"/>
  <c r="DH188" i="1"/>
  <c r="DA188" i="1"/>
  <c r="DE188" i="1"/>
  <c r="DI188" i="1"/>
  <c r="DF188" i="1"/>
  <c r="DJ188" i="1"/>
  <c r="DB188" i="1"/>
  <c r="CZ203" i="1"/>
  <c r="DD203" i="1"/>
  <c r="DH203" i="1"/>
  <c r="DA203" i="1"/>
  <c r="DE203" i="1"/>
  <c r="DI203" i="1"/>
  <c r="DB203" i="1"/>
  <c r="DF203" i="1"/>
  <c r="DJ203" i="1"/>
  <c r="DC203" i="1"/>
  <c r="DG203" i="1"/>
  <c r="DK203" i="1"/>
  <c r="CY203" i="1"/>
  <c r="CY220" i="1"/>
  <c r="DC220" i="1"/>
  <c r="DG220" i="1"/>
  <c r="DK220" i="1"/>
  <c r="CZ220" i="1"/>
  <c r="DD220" i="1"/>
  <c r="DH220" i="1"/>
  <c r="DA220" i="1"/>
  <c r="DE220" i="1"/>
  <c r="DI220" i="1"/>
  <c r="DF220" i="1"/>
  <c r="DJ220" i="1"/>
  <c r="DB220" i="1"/>
  <c r="DB189" i="1"/>
  <c r="DF189" i="1"/>
  <c r="DJ189" i="1"/>
  <c r="CY189" i="1"/>
  <c r="DC189" i="1"/>
  <c r="DG189" i="1"/>
  <c r="DK189" i="1"/>
  <c r="CZ189" i="1"/>
  <c r="DD189" i="1"/>
  <c r="DH189" i="1"/>
  <c r="DI189" i="1"/>
  <c r="DA189" i="1"/>
  <c r="DE189" i="1"/>
  <c r="CY224" i="1"/>
  <c r="DC224" i="1"/>
  <c r="DG224" i="1"/>
  <c r="DK224" i="1"/>
  <c r="CZ224" i="1"/>
  <c r="DD224" i="1"/>
  <c r="DH224" i="1"/>
  <c r="DA224" i="1"/>
  <c r="DE224" i="1"/>
  <c r="DI224" i="1"/>
  <c r="DB224" i="1"/>
  <c r="DF224" i="1"/>
  <c r="DJ224" i="1"/>
  <c r="DA150" i="1"/>
  <c r="DE150" i="1"/>
  <c r="DI150" i="1"/>
  <c r="DC150" i="1"/>
  <c r="DH150" i="1"/>
  <c r="CY150" i="1"/>
  <c r="DD150" i="1"/>
  <c r="DJ150" i="1"/>
  <c r="CZ150" i="1"/>
  <c r="DF150" i="1"/>
  <c r="DK150" i="1"/>
  <c r="DG150" i="1"/>
  <c r="DB150" i="1"/>
  <c r="CY240" i="1"/>
  <c r="DC240" i="1"/>
  <c r="DG240" i="1"/>
  <c r="DK240" i="1"/>
  <c r="CZ240" i="1"/>
  <c r="DD240" i="1"/>
  <c r="DH240" i="1"/>
  <c r="DA240" i="1"/>
  <c r="DE240" i="1"/>
  <c r="DI240" i="1"/>
  <c r="DB240" i="1"/>
  <c r="DF240" i="1"/>
  <c r="DJ240" i="1"/>
  <c r="CZ247" i="1"/>
  <c r="DD247" i="1"/>
  <c r="DH247" i="1"/>
  <c r="DA247" i="1"/>
  <c r="DE247" i="1"/>
  <c r="DI247" i="1"/>
  <c r="DB247" i="1"/>
  <c r="DF247" i="1"/>
  <c r="DJ247" i="1"/>
  <c r="DG247" i="1"/>
  <c r="DK247" i="1"/>
  <c r="CY247" i="1"/>
  <c r="DC247" i="1"/>
  <c r="CZ255" i="1"/>
  <c r="DD255" i="1"/>
  <c r="DH255" i="1"/>
  <c r="DA255" i="1"/>
  <c r="DE255" i="1"/>
  <c r="DI255" i="1"/>
  <c r="DB255" i="1"/>
  <c r="DF255" i="1"/>
  <c r="DJ255" i="1"/>
  <c r="CY255" i="1"/>
  <c r="DC255" i="1"/>
  <c r="DG255" i="1"/>
  <c r="DK255" i="1"/>
  <c r="CZ310" i="1"/>
  <c r="DD310" i="1"/>
  <c r="DH310" i="1"/>
  <c r="DA310" i="1"/>
  <c r="DE310" i="1"/>
  <c r="DI310" i="1"/>
  <c r="DB310" i="1"/>
  <c r="DF310" i="1"/>
  <c r="DJ310" i="1"/>
  <c r="DC310" i="1"/>
  <c r="DG310" i="1"/>
  <c r="CY310" i="1"/>
  <c r="DK310" i="1"/>
  <c r="CZ278" i="1"/>
  <c r="DD278" i="1"/>
  <c r="DH278" i="1"/>
  <c r="DA278" i="1"/>
  <c r="DE278" i="1"/>
  <c r="DI278" i="1"/>
  <c r="DB278" i="1"/>
  <c r="DF278" i="1"/>
  <c r="DJ278" i="1"/>
  <c r="DC278" i="1"/>
  <c r="DG278" i="1"/>
  <c r="CY278" i="1"/>
  <c r="DK278" i="1"/>
  <c r="CY185" i="1"/>
  <c r="DC185" i="1"/>
  <c r="DG185" i="1"/>
  <c r="DK185" i="1"/>
  <c r="CZ185" i="1"/>
  <c r="DD185" i="1"/>
  <c r="DH185" i="1"/>
  <c r="DE185" i="1"/>
  <c r="DF185" i="1"/>
  <c r="DA185" i="1"/>
  <c r="DI185" i="1"/>
  <c r="DB185" i="1"/>
  <c r="DJ185" i="1"/>
  <c r="DA297" i="1"/>
  <c r="DE297" i="1"/>
  <c r="DI297" i="1"/>
  <c r="DB297" i="1"/>
  <c r="DF297" i="1"/>
  <c r="DJ297" i="1"/>
  <c r="CY297" i="1"/>
  <c r="DC297" i="1"/>
  <c r="DG297" i="1"/>
  <c r="DK297" i="1"/>
  <c r="CZ297" i="1"/>
  <c r="DH297" i="1"/>
  <c r="DD297" i="1"/>
  <c r="CY341" i="1"/>
  <c r="DC341" i="1"/>
  <c r="DG341" i="1"/>
  <c r="DK341" i="1"/>
  <c r="DB341" i="1"/>
  <c r="DH341" i="1"/>
  <c r="DA341" i="1"/>
  <c r="DF341" i="1"/>
  <c r="CZ341" i="1"/>
  <c r="DJ341" i="1"/>
  <c r="DD341" i="1"/>
  <c r="DE341" i="1"/>
  <c r="DI341" i="1"/>
  <c r="CZ352" i="1"/>
  <c r="DD352" i="1"/>
  <c r="DH352" i="1"/>
  <c r="DB352" i="1"/>
  <c r="DG352" i="1"/>
  <c r="DC352" i="1"/>
  <c r="DI352" i="1"/>
  <c r="CY352" i="1"/>
  <c r="DE352" i="1"/>
  <c r="DJ352" i="1"/>
  <c r="DA352" i="1"/>
  <c r="DF352" i="1"/>
  <c r="DK352" i="1"/>
  <c r="CZ362" i="1"/>
  <c r="DD362" i="1"/>
  <c r="DH362" i="1"/>
  <c r="DA362" i="1"/>
  <c r="DE362" i="1"/>
  <c r="DI362" i="1"/>
  <c r="DB362" i="1"/>
  <c r="DF362" i="1"/>
  <c r="DJ362" i="1"/>
  <c r="CY362" i="1"/>
  <c r="DC362" i="1"/>
  <c r="DG362" i="1"/>
  <c r="DK362" i="1"/>
  <c r="DB392" i="1"/>
  <c r="DF392" i="1"/>
  <c r="DJ392" i="1"/>
  <c r="CY392" i="1"/>
  <c r="DC392" i="1"/>
  <c r="DG392" i="1"/>
  <c r="DK392" i="1"/>
  <c r="CZ392" i="1"/>
  <c r="DD392" i="1"/>
  <c r="DH392" i="1"/>
  <c r="DI392" i="1"/>
  <c r="DE392" i="1"/>
  <c r="DA392" i="1"/>
  <c r="DB384" i="1"/>
  <c r="DF384" i="1"/>
  <c r="DJ384" i="1"/>
  <c r="CY384" i="1"/>
  <c r="DC384" i="1"/>
  <c r="DG384" i="1"/>
  <c r="DK384" i="1"/>
  <c r="CZ384" i="1"/>
  <c r="DD384" i="1"/>
  <c r="DH384" i="1"/>
  <c r="DA384" i="1"/>
  <c r="DE384" i="1"/>
  <c r="DI384" i="1"/>
  <c r="DB94" i="1"/>
  <c r="DF94" i="1"/>
  <c r="DJ94" i="1"/>
  <c r="CY94" i="1"/>
  <c r="DC94" i="1"/>
  <c r="DG94" i="1"/>
  <c r="DK94" i="1"/>
  <c r="CZ94" i="1"/>
  <c r="DD94" i="1"/>
  <c r="DH94" i="1"/>
  <c r="DA94" i="1"/>
  <c r="DE94" i="1"/>
  <c r="DI94" i="1"/>
  <c r="DB332" i="1"/>
  <c r="DF332" i="1"/>
  <c r="DJ332" i="1"/>
  <c r="CY332" i="1"/>
  <c r="DC332" i="1"/>
  <c r="DG332" i="1"/>
  <c r="DK332" i="1"/>
  <c r="CZ332" i="1"/>
  <c r="DD332" i="1"/>
  <c r="DH332" i="1"/>
  <c r="DE332" i="1"/>
  <c r="DI332" i="1"/>
  <c r="DA332" i="1"/>
  <c r="CZ366" i="1"/>
  <c r="DD366" i="1"/>
  <c r="DH366" i="1"/>
  <c r="DA366" i="1"/>
  <c r="DE366" i="1"/>
  <c r="DI366" i="1"/>
  <c r="DB366" i="1"/>
  <c r="DF366" i="1"/>
  <c r="DJ366" i="1"/>
  <c r="DK366" i="1"/>
  <c r="DG366" i="1"/>
  <c r="CY366" i="1"/>
  <c r="DC366" i="1"/>
  <c r="DB28" i="1"/>
  <c r="DF28" i="1"/>
  <c r="DJ28" i="1"/>
  <c r="CY28" i="1"/>
  <c r="DC28" i="1"/>
  <c r="DD28" i="1"/>
  <c r="DI28" i="1"/>
  <c r="DE28" i="1"/>
  <c r="DK28" i="1"/>
  <c r="CZ28" i="1"/>
  <c r="DG28" i="1"/>
  <c r="DA28" i="1"/>
  <c r="DH28" i="1"/>
  <c r="DA34" i="1"/>
  <c r="DE34" i="1"/>
  <c r="DI34" i="1"/>
  <c r="DB34" i="1"/>
  <c r="DF34" i="1"/>
  <c r="DJ34" i="1"/>
  <c r="CY34" i="1"/>
  <c r="DC34" i="1"/>
  <c r="DG34" i="1"/>
  <c r="DK34" i="1"/>
  <c r="DD34" i="1"/>
  <c r="DH34" i="1"/>
  <c r="CZ34" i="1"/>
  <c r="DA42" i="1"/>
  <c r="DE42" i="1"/>
  <c r="DI42" i="1"/>
  <c r="DB42" i="1"/>
  <c r="DF42" i="1"/>
  <c r="DJ42" i="1"/>
  <c r="CY42" i="1"/>
  <c r="DC42" i="1"/>
  <c r="DG42" i="1"/>
  <c r="DK42" i="1"/>
  <c r="CZ42" i="1"/>
  <c r="DD42" i="1"/>
  <c r="DH42" i="1"/>
  <c r="DB119" i="1"/>
  <c r="DF119" i="1"/>
  <c r="DJ119" i="1"/>
  <c r="CY119" i="1"/>
  <c r="DC119" i="1"/>
  <c r="DG119" i="1"/>
  <c r="DK119" i="1"/>
  <c r="CZ119" i="1"/>
  <c r="DD119" i="1"/>
  <c r="DH119" i="1"/>
  <c r="DI119" i="1"/>
  <c r="DA119" i="1"/>
  <c r="DE119" i="1"/>
  <c r="CZ215" i="1"/>
  <c r="DD215" i="1"/>
  <c r="DH215" i="1"/>
  <c r="DA215" i="1"/>
  <c r="DE215" i="1"/>
  <c r="DI215" i="1"/>
  <c r="DB215" i="1"/>
  <c r="DF215" i="1"/>
  <c r="DJ215" i="1"/>
  <c r="DG215" i="1"/>
  <c r="DK215" i="1"/>
  <c r="CY215" i="1"/>
  <c r="DC215" i="1"/>
  <c r="CZ191" i="1"/>
  <c r="DD191" i="1"/>
  <c r="DH191" i="1"/>
  <c r="DA191" i="1"/>
  <c r="DE191" i="1"/>
  <c r="DI191" i="1"/>
  <c r="DB191" i="1"/>
  <c r="DF191" i="1"/>
  <c r="DJ191" i="1"/>
  <c r="CY191" i="1"/>
  <c r="DC191" i="1"/>
  <c r="DG191" i="1"/>
  <c r="DK191" i="1"/>
  <c r="CY36" i="1"/>
  <c r="DC36" i="1"/>
  <c r="DG36" i="1"/>
  <c r="DK36" i="1"/>
  <c r="CZ36" i="1"/>
  <c r="DD36" i="1"/>
  <c r="DH36" i="1"/>
  <c r="DA36" i="1"/>
  <c r="DE36" i="1"/>
  <c r="DI36" i="1"/>
  <c r="DJ36" i="1"/>
  <c r="DB36" i="1"/>
  <c r="DF36" i="1"/>
  <c r="DA238" i="1"/>
  <c r="DE238" i="1"/>
  <c r="DI238" i="1"/>
  <c r="DB238" i="1"/>
  <c r="DF238" i="1"/>
  <c r="DJ238" i="1"/>
  <c r="CY238" i="1"/>
  <c r="DC238" i="1"/>
  <c r="DG238" i="1"/>
  <c r="DK238" i="1"/>
  <c r="CZ238" i="1"/>
  <c r="DD238" i="1"/>
  <c r="DH238" i="1"/>
  <c r="CY232" i="1"/>
  <c r="DC232" i="1"/>
  <c r="DG232" i="1"/>
  <c r="DK232" i="1"/>
  <c r="CZ232" i="1"/>
  <c r="DD232" i="1"/>
  <c r="DH232" i="1"/>
  <c r="DA232" i="1"/>
  <c r="DE232" i="1"/>
  <c r="DI232" i="1"/>
  <c r="DJ232" i="1"/>
  <c r="DB232" i="1"/>
  <c r="DF232" i="1"/>
  <c r="CY279" i="1"/>
  <c r="DC279" i="1"/>
  <c r="DG279" i="1"/>
  <c r="DK279" i="1"/>
  <c r="CZ279" i="1"/>
  <c r="DD279" i="1"/>
  <c r="DH279" i="1"/>
  <c r="DA279" i="1"/>
  <c r="DE279" i="1"/>
  <c r="DI279" i="1"/>
  <c r="DF279" i="1"/>
  <c r="DJ279" i="1"/>
  <c r="DB279" i="1"/>
  <c r="CY268" i="1"/>
  <c r="DC268" i="1"/>
  <c r="DG268" i="1"/>
  <c r="DK268" i="1"/>
  <c r="DA268" i="1"/>
  <c r="DE268" i="1"/>
  <c r="DI268" i="1"/>
  <c r="DF268" i="1"/>
  <c r="CZ268" i="1"/>
  <c r="DH268" i="1"/>
  <c r="DB268" i="1"/>
  <c r="DJ268" i="1"/>
  <c r="DD268" i="1"/>
  <c r="DB342" i="1"/>
  <c r="DF342" i="1"/>
  <c r="DJ342" i="1"/>
  <c r="CZ342" i="1"/>
  <c r="DE342" i="1"/>
  <c r="DK342" i="1"/>
  <c r="CY342" i="1"/>
  <c r="DD342" i="1"/>
  <c r="DI342" i="1"/>
  <c r="DH342" i="1"/>
  <c r="DA342" i="1"/>
  <c r="DC342" i="1"/>
  <c r="DG342" i="1"/>
  <c r="CZ370" i="1"/>
  <c r="DD370" i="1"/>
  <c r="DH370" i="1"/>
  <c r="DA370" i="1"/>
  <c r="DE370" i="1"/>
  <c r="DI370" i="1"/>
  <c r="DB370" i="1"/>
  <c r="DF370" i="1"/>
  <c r="DJ370" i="1"/>
  <c r="DG370" i="1"/>
  <c r="DK370" i="1"/>
  <c r="CY370" i="1"/>
  <c r="DC370" i="1"/>
  <c r="CY457" i="1"/>
  <c r="DC457" i="1"/>
  <c r="DG457" i="1"/>
  <c r="DK457" i="1"/>
  <c r="CZ457" i="1"/>
  <c r="DE457" i="1"/>
  <c r="DJ457" i="1"/>
  <c r="DD457" i="1"/>
  <c r="DA457" i="1"/>
  <c r="DF457" i="1"/>
  <c r="DB457" i="1"/>
  <c r="DH457" i="1"/>
  <c r="DI457" i="1"/>
  <c r="DB284" i="1"/>
  <c r="DF284" i="1"/>
  <c r="DJ284" i="1"/>
  <c r="CY284" i="1"/>
  <c r="DC284" i="1"/>
  <c r="DG284" i="1"/>
  <c r="DK284" i="1"/>
  <c r="CZ284" i="1"/>
  <c r="DD284" i="1"/>
  <c r="DH284" i="1"/>
  <c r="DE284" i="1"/>
  <c r="DI284" i="1"/>
  <c r="DA284" i="1"/>
  <c r="DA433" i="1"/>
  <c r="DE433" i="1"/>
  <c r="DI433" i="1"/>
  <c r="DB433" i="1"/>
  <c r="DF433" i="1"/>
  <c r="DJ433" i="1"/>
  <c r="CY433" i="1"/>
  <c r="DC433" i="1"/>
  <c r="DG433" i="1"/>
  <c r="DK433" i="1"/>
  <c r="DD433" i="1"/>
  <c r="CZ433" i="1"/>
  <c r="DH433" i="1"/>
  <c r="DA262" i="1"/>
  <c r="DE262" i="1"/>
  <c r="DI262" i="1"/>
  <c r="DB262" i="1"/>
  <c r="DF262" i="1"/>
  <c r="DJ262" i="1"/>
  <c r="CY262" i="1"/>
  <c r="DC262" i="1"/>
  <c r="DG262" i="1"/>
  <c r="DK262" i="1"/>
  <c r="DD262" i="1"/>
  <c r="DH262" i="1"/>
  <c r="CZ262" i="1"/>
  <c r="CY473" i="1"/>
  <c r="DC473" i="1"/>
  <c r="DG473" i="1"/>
  <c r="DK473" i="1"/>
  <c r="CZ473" i="1"/>
  <c r="DE473" i="1"/>
  <c r="DJ473" i="1"/>
  <c r="DA473" i="1"/>
  <c r="DF473" i="1"/>
  <c r="DB473" i="1"/>
  <c r="DH473" i="1"/>
  <c r="DD473" i="1"/>
  <c r="DI473" i="1"/>
  <c r="DB54" i="1"/>
  <c r="DF54" i="1"/>
  <c r="DJ54" i="1"/>
  <c r="CY54" i="1"/>
  <c r="DC54" i="1"/>
  <c r="DG54" i="1"/>
  <c r="DK54" i="1"/>
  <c r="CZ54" i="1"/>
  <c r="DD54" i="1"/>
  <c r="DH54" i="1"/>
  <c r="DI54" i="1"/>
  <c r="DA54" i="1"/>
  <c r="DE54" i="1"/>
  <c r="DB161" i="1"/>
  <c r="DF161" i="1"/>
  <c r="DJ161" i="1"/>
  <c r="CY161" i="1"/>
  <c r="DC161" i="1"/>
  <c r="DG161" i="1"/>
  <c r="DK161" i="1"/>
  <c r="CZ161" i="1"/>
  <c r="DD161" i="1"/>
  <c r="DH161" i="1"/>
  <c r="DI161" i="1"/>
  <c r="DA161" i="1"/>
  <c r="DE161" i="1"/>
  <c r="CZ282" i="1"/>
  <c r="DD282" i="1"/>
  <c r="DH282" i="1"/>
  <c r="DA282" i="1"/>
  <c r="DE282" i="1"/>
  <c r="DI282" i="1"/>
  <c r="DB282" i="1"/>
  <c r="DF282" i="1"/>
  <c r="DJ282" i="1"/>
  <c r="CY282" i="1"/>
  <c r="DC282" i="1"/>
  <c r="DK282" i="1"/>
  <c r="DG282" i="1"/>
  <c r="DA128" i="1"/>
  <c r="DE128" i="1"/>
  <c r="DI128" i="1"/>
  <c r="DB128" i="1"/>
  <c r="DF128" i="1"/>
  <c r="DJ128" i="1"/>
  <c r="CY128" i="1"/>
  <c r="DC128" i="1"/>
  <c r="DG128" i="1"/>
  <c r="DK128" i="1"/>
  <c r="DD128" i="1"/>
  <c r="DH128" i="1"/>
  <c r="CZ128" i="1"/>
  <c r="CZ80" i="1"/>
  <c r="DD80" i="1"/>
  <c r="DH80" i="1"/>
  <c r="DA80" i="1"/>
  <c r="DE80" i="1"/>
  <c r="DI80" i="1"/>
  <c r="DB80" i="1"/>
  <c r="DF80" i="1"/>
  <c r="DJ80" i="1"/>
  <c r="DC80" i="1"/>
  <c r="DG80" i="1"/>
  <c r="DK80" i="1"/>
  <c r="CY80" i="1"/>
  <c r="CY256" i="1"/>
  <c r="DC256" i="1"/>
  <c r="DG256" i="1"/>
  <c r="DK256" i="1"/>
  <c r="CZ256" i="1"/>
  <c r="DD256" i="1"/>
  <c r="DH256" i="1"/>
  <c r="DA256" i="1"/>
  <c r="DE256" i="1"/>
  <c r="DI256" i="1"/>
  <c r="DB256" i="1"/>
  <c r="DF256" i="1"/>
  <c r="DJ256" i="1"/>
  <c r="DB316" i="1"/>
  <c r="DF316" i="1"/>
  <c r="DJ316" i="1"/>
  <c r="CY316" i="1"/>
  <c r="DC316" i="1"/>
  <c r="DG316" i="1"/>
  <c r="DK316" i="1"/>
  <c r="CZ316" i="1"/>
  <c r="DD316" i="1"/>
  <c r="DH316" i="1"/>
  <c r="DE316" i="1"/>
  <c r="DI316" i="1"/>
  <c r="DA316" i="1"/>
  <c r="DA55" i="1"/>
  <c r="DE55" i="1"/>
  <c r="DI55" i="1"/>
  <c r="DB55" i="1"/>
  <c r="DF55" i="1"/>
  <c r="DJ55" i="1"/>
  <c r="CY55" i="1"/>
  <c r="DC55" i="1"/>
  <c r="DG55" i="1"/>
  <c r="DK55" i="1"/>
  <c r="CZ55" i="1"/>
  <c r="DD55" i="1"/>
  <c r="DH55" i="1"/>
  <c r="CZ286" i="1"/>
  <c r="DD286" i="1"/>
  <c r="DH286" i="1"/>
  <c r="DA286" i="1"/>
  <c r="DE286" i="1"/>
  <c r="DI286" i="1"/>
  <c r="DB286" i="1"/>
  <c r="DF286" i="1"/>
  <c r="DJ286" i="1"/>
  <c r="DK286" i="1"/>
  <c r="CY286" i="1"/>
  <c r="DG286" i="1"/>
  <c r="DC286" i="1"/>
  <c r="CY216" i="1"/>
  <c r="DC216" i="1"/>
  <c r="DG216" i="1"/>
  <c r="DK216" i="1"/>
  <c r="CZ216" i="1"/>
  <c r="DD216" i="1"/>
  <c r="DH216" i="1"/>
  <c r="DA216" i="1"/>
  <c r="DE216" i="1"/>
  <c r="DI216" i="1"/>
  <c r="DJ216" i="1"/>
  <c r="DB216" i="1"/>
  <c r="DF216" i="1"/>
  <c r="DA441" i="1"/>
  <c r="DE441" i="1"/>
  <c r="DI441" i="1"/>
  <c r="DB441" i="1"/>
  <c r="DF441" i="1"/>
  <c r="DJ441" i="1"/>
  <c r="CY441" i="1"/>
  <c r="DC441" i="1"/>
  <c r="DG441" i="1"/>
  <c r="DK441" i="1"/>
  <c r="CZ441" i="1"/>
  <c r="DD441" i="1"/>
  <c r="DH441" i="1"/>
  <c r="CY44" i="1"/>
  <c r="DC44" i="1"/>
  <c r="DG44" i="1"/>
  <c r="DK44" i="1"/>
  <c r="CZ44" i="1"/>
  <c r="DD44" i="1"/>
  <c r="DA44" i="1"/>
  <c r="DE44" i="1"/>
  <c r="DI44" i="1"/>
  <c r="DB44" i="1"/>
  <c r="DF44" i="1"/>
  <c r="DH44" i="1"/>
  <c r="DJ44" i="1"/>
  <c r="DB90" i="1"/>
  <c r="DF90" i="1"/>
  <c r="DJ90" i="1"/>
  <c r="CY90" i="1"/>
  <c r="DC90" i="1"/>
  <c r="DG90" i="1"/>
  <c r="DK90" i="1"/>
  <c r="CZ90" i="1"/>
  <c r="DD90" i="1"/>
  <c r="DH90" i="1"/>
  <c r="DA90" i="1"/>
  <c r="DE90" i="1"/>
  <c r="DI90" i="1"/>
  <c r="CZ243" i="1"/>
  <c r="DD243" i="1"/>
  <c r="DH243" i="1"/>
  <c r="DA243" i="1"/>
  <c r="DE243" i="1"/>
  <c r="DI243" i="1"/>
  <c r="DB243" i="1"/>
  <c r="DF243" i="1"/>
  <c r="DJ243" i="1"/>
  <c r="DK243" i="1"/>
  <c r="CY243" i="1"/>
  <c r="DC243" i="1"/>
  <c r="DG243" i="1"/>
  <c r="DB58" i="1"/>
  <c r="DF58" i="1"/>
  <c r="DJ58" i="1"/>
  <c r="CY58" i="1"/>
  <c r="DC58" i="1"/>
  <c r="DG58" i="1"/>
  <c r="DK58" i="1"/>
  <c r="CZ58" i="1"/>
  <c r="DD58" i="1"/>
  <c r="DH58" i="1"/>
  <c r="DE58" i="1"/>
  <c r="DI58" i="1"/>
  <c r="DA58" i="1"/>
  <c r="DB177" i="1"/>
  <c r="DF177" i="1"/>
  <c r="DJ177" i="1"/>
  <c r="CY177" i="1"/>
  <c r="DC177" i="1"/>
  <c r="DG177" i="1"/>
  <c r="DK177" i="1"/>
  <c r="CZ177" i="1"/>
  <c r="DD177" i="1"/>
  <c r="DH177" i="1"/>
  <c r="DI177" i="1"/>
  <c r="DA177" i="1"/>
  <c r="DE177" i="1"/>
  <c r="DA234" i="1"/>
  <c r="DE234" i="1"/>
  <c r="DI234" i="1"/>
  <c r="DB234" i="1"/>
  <c r="DF234" i="1"/>
  <c r="DJ234" i="1"/>
  <c r="CY234" i="1"/>
  <c r="DC234" i="1"/>
  <c r="DG234" i="1"/>
  <c r="DK234" i="1"/>
  <c r="CZ234" i="1"/>
  <c r="DD234" i="1"/>
  <c r="DH234" i="1"/>
  <c r="CY152" i="1"/>
  <c r="DC152" i="1"/>
  <c r="DG152" i="1"/>
  <c r="DK152" i="1"/>
  <c r="CZ152" i="1"/>
  <c r="DD152" i="1"/>
  <c r="DH152" i="1"/>
  <c r="DA152" i="1"/>
  <c r="DE152" i="1"/>
  <c r="DI152" i="1"/>
  <c r="DB152" i="1"/>
  <c r="DF152" i="1"/>
  <c r="DJ152" i="1"/>
  <c r="CZ354" i="1"/>
  <c r="DD354" i="1"/>
  <c r="DH354" i="1"/>
  <c r="DA354" i="1"/>
  <c r="DE354" i="1"/>
  <c r="DI354" i="1"/>
  <c r="DB354" i="1"/>
  <c r="DF354" i="1"/>
  <c r="DJ354" i="1"/>
  <c r="DG354" i="1"/>
  <c r="DK354" i="1"/>
  <c r="CY354" i="1"/>
  <c r="DC354" i="1"/>
  <c r="CZ35" i="1"/>
  <c r="DD35" i="1"/>
  <c r="DH35" i="1"/>
  <c r="DA35" i="1"/>
  <c r="DE35" i="1"/>
  <c r="DI35" i="1"/>
  <c r="DB35" i="1"/>
  <c r="DF35" i="1"/>
  <c r="DJ35" i="1"/>
  <c r="DG35" i="1"/>
  <c r="DK35" i="1"/>
  <c r="CY35" i="1"/>
  <c r="DC35" i="1"/>
  <c r="CY27" i="1"/>
  <c r="DC27" i="1"/>
  <c r="DG27" i="1"/>
  <c r="DK27" i="1"/>
  <c r="CZ27" i="1"/>
  <c r="DD27" i="1"/>
  <c r="DH27" i="1"/>
  <c r="DA27" i="1"/>
  <c r="DI27" i="1"/>
  <c r="DB27" i="1"/>
  <c r="DJ27" i="1"/>
  <c r="DE27" i="1"/>
  <c r="DF27" i="1"/>
  <c r="CZ70" i="1"/>
  <c r="DD70" i="1"/>
  <c r="DH70" i="1"/>
  <c r="CY70" i="1"/>
  <c r="DE70" i="1"/>
  <c r="DJ70" i="1"/>
  <c r="DA70" i="1"/>
  <c r="DF70" i="1"/>
  <c r="DK70" i="1"/>
  <c r="DB70" i="1"/>
  <c r="DG70" i="1"/>
  <c r="DI70" i="1"/>
  <c r="DC70" i="1"/>
  <c r="CY180" i="1"/>
  <c r="DC180" i="1"/>
  <c r="DG180" i="1"/>
  <c r="CZ180" i="1"/>
  <c r="DD180" i="1"/>
  <c r="DH180" i="1"/>
  <c r="DA180" i="1"/>
  <c r="DE180" i="1"/>
  <c r="DI180" i="1"/>
  <c r="DB180" i="1"/>
  <c r="DF180" i="1"/>
  <c r="DJ180" i="1"/>
  <c r="DK180" i="1"/>
  <c r="DA285" i="1"/>
  <c r="DE285" i="1"/>
  <c r="DI285" i="1"/>
  <c r="DB285" i="1"/>
  <c r="DF285" i="1"/>
  <c r="DJ285" i="1"/>
  <c r="CY285" i="1"/>
  <c r="DC285" i="1"/>
  <c r="DG285" i="1"/>
  <c r="DK285" i="1"/>
  <c r="DH285" i="1"/>
  <c r="DD285" i="1"/>
  <c r="CZ285" i="1"/>
  <c r="DA365" i="1"/>
  <c r="DE365" i="1"/>
  <c r="DI365" i="1"/>
  <c r="DB365" i="1"/>
  <c r="DF365" i="1"/>
  <c r="DJ365" i="1"/>
  <c r="CY365" i="1"/>
  <c r="DC365" i="1"/>
  <c r="DG365" i="1"/>
  <c r="DK365" i="1"/>
  <c r="DH365" i="1"/>
  <c r="CZ365" i="1"/>
  <c r="DD365" i="1"/>
  <c r="CY419" i="1"/>
  <c r="DC419" i="1"/>
  <c r="DG419" i="1"/>
  <c r="DK419" i="1"/>
  <c r="CZ419" i="1"/>
  <c r="DD419" i="1"/>
  <c r="DH419" i="1"/>
  <c r="DA419" i="1"/>
  <c r="DE419" i="1"/>
  <c r="DI419" i="1"/>
  <c r="DJ419" i="1"/>
  <c r="DB419" i="1"/>
  <c r="DF419" i="1"/>
  <c r="CZ442" i="1"/>
  <c r="DD442" i="1"/>
  <c r="DH442" i="1"/>
  <c r="DA442" i="1"/>
  <c r="DE442" i="1"/>
  <c r="DI442" i="1"/>
  <c r="DB442" i="1"/>
  <c r="DF442" i="1"/>
  <c r="DJ442" i="1"/>
  <c r="CY442" i="1"/>
  <c r="DK442" i="1"/>
  <c r="DC442" i="1"/>
  <c r="DG442" i="1"/>
  <c r="DB466" i="1"/>
  <c r="DF466" i="1"/>
  <c r="DJ466" i="1"/>
  <c r="CZ466" i="1"/>
  <c r="DE466" i="1"/>
  <c r="DK466" i="1"/>
  <c r="CY466" i="1"/>
  <c r="DI466" i="1"/>
  <c r="DA466" i="1"/>
  <c r="DG466" i="1"/>
  <c r="DC466" i="1"/>
  <c r="DH466" i="1"/>
  <c r="DD466" i="1"/>
  <c r="CZ490" i="1"/>
  <c r="DD490" i="1"/>
  <c r="DH490" i="1"/>
  <c r="DG490" i="1"/>
  <c r="DA490" i="1"/>
  <c r="DE490" i="1"/>
  <c r="DI490" i="1"/>
  <c r="DC490" i="1"/>
  <c r="DB490" i="1"/>
  <c r="DF490" i="1"/>
  <c r="DJ490" i="1"/>
  <c r="CY490" i="1"/>
  <c r="DK490" i="1"/>
  <c r="DA107" i="1"/>
  <c r="DE107" i="1"/>
  <c r="DI107" i="1"/>
  <c r="CY107" i="1"/>
  <c r="DC107" i="1"/>
  <c r="DG107" i="1"/>
  <c r="DK107" i="1"/>
  <c r="DD107" i="1"/>
  <c r="DF107" i="1"/>
  <c r="CZ107" i="1"/>
  <c r="DH107" i="1"/>
  <c r="DB107" i="1"/>
  <c r="DJ107" i="1"/>
  <c r="CZ179" i="1"/>
  <c r="DD179" i="1"/>
  <c r="DH179" i="1"/>
  <c r="DA179" i="1"/>
  <c r="DE179" i="1"/>
  <c r="DI179" i="1"/>
  <c r="DB179" i="1"/>
  <c r="DF179" i="1"/>
  <c r="DJ179" i="1"/>
  <c r="CY179" i="1"/>
  <c r="DC179" i="1"/>
  <c r="DG179" i="1"/>
  <c r="DK179" i="1"/>
  <c r="CY283" i="1"/>
  <c r="DC283" i="1"/>
  <c r="DG283" i="1"/>
  <c r="DK283" i="1"/>
  <c r="CZ283" i="1"/>
  <c r="DD283" i="1"/>
  <c r="DH283" i="1"/>
  <c r="DA283" i="1"/>
  <c r="DE283" i="1"/>
  <c r="DI283" i="1"/>
  <c r="DB283" i="1"/>
  <c r="DF283" i="1"/>
  <c r="DJ283" i="1"/>
  <c r="DA266" i="1"/>
  <c r="DE266" i="1"/>
  <c r="DI266" i="1"/>
  <c r="DB266" i="1"/>
  <c r="DF266" i="1"/>
  <c r="DJ266" i="1"/>
  <c r="CY266" i="1"/>
  <c r="DC266" i="1"/>
  <c r="DG266" i="1"/>
  <c r="DK266" i="1"/>
  <c r="CZ266" i="1"/>
  <c r="DD266" i="1"/>
  <c r="DH266" i="1"/>
  <c r="CZ390" i="1"/>
  <c r="DD390" i="1"/>
  <c r="DH390" i="1"/>
  <c r="DA390" i="1"/>
  <c r="DE390" i="1"/>
  <c r="DI390" i="1"/>
  <c r="DB390" i="1"/>
  <c r="DF390" i="1"/>
  <c r="DJ390" i="1"/>
  <c r="DC390" i="1"/>
  <c r="CY390" i="1"/>
  <c r="DG390" i="1"/>
  <c r="DK390" i="1"/>
  <c r="DB350" i="1"/>
  <c r="DF350" i="1"/>
  <c r="DJ350" i="1"/>
  <c r="DC350" i="1"/>
  <c r="DH350" i="1"/>
  <c r="CY350" i="1"/>
  <c r="DE350" i="1"/>
  <c r="CZ350" i="1"/>
  <c r="DG350" i="1"/>
  <c r="DA350" i="1"/>
  <c r="DI350" i="1"/>
  <c r="DD350" i="1"/>
  <c r="DK350" i="1"/>
  <c r="CZ175" i="1"/>
  <c r="DD175" i="1"/>
  <c r="DH175" i="1"/>
  <c r="DA175" i="1"/>
  <c r="DE175" i="1"/>
  <c r="DI175" i="1"/>
  <c r="DB175" i="1"/>
  <c r="DF175" i="1"/>
  <c r="DJ175" i="1"/>
  <c r="DC175" i="1"/>
  <c r="DG175" i="1"/>
  <c r="DK175" i="1"/>
  <c r="CY175" i="1"/>
  <c r="CZ184" i="1"/>
  <c r="DD184" i="1"/>
  <c r="DH184" i="1"/>
  <c r="DA184" i="1"/>
  <c r="DE184" i="1"/>
  <c r="DI184" i="1"/>
  <c r="DB184" i="1"/>
  <c r="DJ184" i="1"/>
  <c r="DC184" i="1"/>
  <c r="DK184" i="1"/>
  <c r="DF184" i="1"/>
  <c r="CY184" i="1"/>
  <c r="DG184" i="1"/>
  <c r="CY260" i="1"/>
  <c r="DC260" i="1"/>
  <c r="DG260" i="1"/>
  <c r="DK260" i="1"/>
  <c r="CZ260" i="1"/>
  <c r="DD260" i="1"/>
  <c r="DH260" i="1"/>
  <c r="DA260" i="1"/>
  <c r="DE260" i="1"/>
  <c r="DI260" i="1"/>
  <c r="DB260" i="1"/>
  <c r="DF260" i="1"/>
  <c r="DJ260" i="1"/>
  <c r="DA154" i="1"/>
  <c r="DE154" i="1"/>
  <c r="DI154" i="1"/>
  <c r="DB154" i="1"/>
  <c r="DF154" i="1"/>
  <c r="DJ154" i="1"/>
  <c r="CY154" i="1"/>
  <c r="DC154" i="1"/>
  <c r="DG154" i="1"/>
  <c r="DK154" i="1"/>
  <c r="DD154" i="1"/>
  <c r="DH154" i="1"/>
  <c r="CZ154" i="1"/>
  <c r="CY156" i="1"/>
  <c r="DC156" i="1"/>
  <c r="DG156" i="1"/>
  <c r="DK156" i="1"/>
  <c r="CZ156" i="1"/>
  <c r="DD156" i="1"/>
  <c r="DH156" i="1"/>
  <c r="DA156" i="1"/>
  <c r="DE156" i="1"/>
  <c r="DI156" i="1"/>
  <c r="DJ156" i="1"/>
  <c r="DB156" i="1"/>
  <c r="DF156" i="1"/>
  <c r="DA250" i="1"/>
  <c r="DE250" i="1"/>
  <c r="DI250" i="1"/>
  <c r="DB250" i="1"/>
  <c r="DF250" i="1"/>
  <c r="DJ250" i="1"/>
  <c r="CY250" i="1"/>
  <c r="DC250" i="1"/>
  <c r="DG250" i="1"/>
  <c r="DK250" i="1"/>
  <c r="CZ250" i="1"/>
  <c r="DD250" i="1"/>
  <c r="DH250" i="1"/>
  <c r="DA425" i="1"/>
  <c r="DE425" i="1"/>
  <c r="DI425" i="1"/>
  <c r="DB425" i="1"/>
  <c r="DF425" i="1"/>
  <c r="DJ425" i="1"/>
  <c r="CY425" i="1"/>
  <c r="DC425" i="1"/>
  <c r="DG425" i="1"/>
  <c r="DK425" i="1"/>
  <c r="DH425" i="1"/>
  <c r="CZ425" i="1"/>
  <c r="DD425" i="1"/>
  <c r="DB169" i="1"/>
  <c r="DF169" i="1"/>
  <c r="DJ169" i="1"/>
  <c r="CY169" i="1"/>
  <c r="DC169" i="1"/>
  <c r="DG169" i="1"/>
  <c r="DK169" i="1"/>
  <c r="CZ169" i="1"/>
  <c r="DD169" i="1"/>
  <c r="DH169" i="1"/>
  <c r="DA169" i="1"/>
  <c r="DE169" i="1"/>
  <c r="DI169" i="1"/>
  <c r="DA270" i="1"/>
  <c r="DE270" i="1"/>
  <c r="DI270" i="1"/>
  <c r="CY270" i="1"/>
  <c r="DC270" i="1"/>
  <c r="DG270" i="1"/>
  <c r="DK270" i="1"/>
  <c r="DD270" i="1"/>
  <c r="DF270" i="1"/>
  <c r="CZ270" i="1"/>
  <c r="DH270" i="1"/>
  <c r="DB270" i="1"/>
  <c r="DJ270" i="1"/>
  <c r="CZ398" i="1"/>
  <c r="DD398" i="1"/>
  <c r="DH398" i="1"/>
  <c r="DA398" i="1"/>
  <c r="DE398" i="1"/>
  <c r="DI398" i="1"/>
  <c r="DB398" i="1"/>
  <c r="DF398" i="1"/>
  <c r="DJ398" i="1"/>
  <c r="DK398" i="1"/>
  <c r="CY398" i="1"/>
  <c r="DG398" i="1"/>
  <c r="DC398" i="1"/>
  <c r="DB304" i="1"/>
  <c r="DF304" i="1"/>
  <c r="DJ304" i="1"/>
  <c r="CY304" i="1"/>
  <c r="DC304" i="1"/>
  <c r="DG304" i="1"/>
  <c r="DK304" i="1"/>
  <c r="CZ304" i="1"/>
  <c r="DD304" i="1"/>
  <c r="DH304" i="1"/>
  <c r="DA304" i="1"/>
  <c r="DE304" i="1"/>
  <c r="DI304" i="1"/>
  <c r="CZ39" i="1"/>
  <c r="DD39" i="1"/>
  <c r="DH39" i="1"/>
  <c r="DA39" i="1"/>
  <c r="DE39" i="1"/>
  <c r="DI39" i="1"/>
  <c r="DB39" i="1"/>
  <c r="DF39" i="1"/>
  <c r="DJ39" i="1"/>
  <c r="DC39" i="1"/>
  <c r="DG39" i="1"/>
  <c r="DK39" i="1"/>
  <c r="CY39" i="1"/>
  <c r="DA162" i="1"/>
  <c r="DE162" i="1"/>
  <c r="DI162" i="1"/>
  <c r="DB162" i="1"/>
  <c r="DF162" i="1"/>
  <c r="DJ162" i="1"/>
  <c r="CY162" i="1"/>
  <c r="DC162" i="1"/>
  <c r="DG162" i="1"/>
  <c r="DK162" i="1"/>
  <c r="CZ162" i="1"/>
  <c r="DD162" i="1"/>
  <c r="DH162" i="1"/>
  <c r="CZ147" i="1"/>
  <c r="DD147" i="1"/>
  <c r="DH147" i="1"/>
  <c r="CY147" i="1"/>
  <c r="DE147" i="1"/>
  <c r="DJ147" i="1"/>
  <c r="DA147" i="1"/>
  <c r="DF147" i="1"/>
  <c r="DK147" i="1"/>
  <c r="DB147" i="1"/>
  <c r="DG147" i="1"/>
  <c r="DC147" i="1"/>
  <c r="DI147" i="1"/>
  <c r="CY172" i="1"/>
  <c r="DC172" i="1"/>
  <c r="DG172" i="1"/>
  <c r="DK172" i="1"/>
  <c r="CZ172" i="1"/>
  <c r="DD172" i="1"/>
  <c r="DH172" i="1"/>
  <c r="DA172" i="1"/>
  <c r="DE172" i="1"/>
  <c r="DI172" i="1"/>
  <c r="DJ172" i="1"/>
  <c r="DB172" i="1"/>
  <c r="DF172" i="1"/>
  <c r="CZ155" i="1"/>
  <c r="DD155" i="1"/>
  <c r="DH155" i="1"/>
  <c r="DA155" i="1"/>
  <c r="DE155" i="1"/>
  <c r="DI155" i="1"/>
  <c r="DB155" i="1"/>
  <c r="DF155" i="1"/>
  <c r="DJ155" i="1"/>
  <c r="DG155" i="1"/>
  <c r="DK155" i="1"/>
  <c r="CY155" i="1"/>
  <c r="DC155" i="1"/>
  <c r="DB186" i="1"/>
  <c r="DF186" i="1"/>
  <c r="CY186" i="1"/>
  <c r="DC186" i="1"/>
  <c r="DG186" i="1"/>
  <c r="DK186" i="1"/>
  <c r="CZ186" i="1"/>
  <c r="DH186" i="1"/>
  <c r="DA186" i="1"/>
  <c r="DI186" i="1"/>
  <c r="DD186" i="1"/>
  <c r="DJ186" i="1"/>
  <c r="DE186" i="1"/>
  <c r="CY109" i="1"/>
  <c r="DC109" i="1"/>
  <c r="DG109" i="1"/>
  <c r="DK109" i="1"/>
  <c r="DA109" i="1"/>
  <c r="DE109" i="1"/>
  <c r="DI109" i="1"/>
  <c r="DB109" i="1"/>
  <c r="DJ109" i="1"/>
  <c r="DD109" i="1"/>
  <c r="DF109" i="1"/>
  <c r="CZ109" i="1"/>
  <c r="DH109" i="1"/>
  <c r="DB269" i="1"/>
  <c r="DF269" i="1"/>
  <c r="DJ269" i="1"/>
  <c r="CZ269" i="1"/>
  <c r="DD269" i="1"/>
  <c r="DH269" i="1"/>
  <c r="DA269" i="1"/>
  <c r="DI269" i="1"/>
  <c r="DC269" i="1"/>
  <c r="DK269" i="1"/>
  <c r="DE269" i="1"/>
  <c r="DG269" i="1"/>
  <c r="CY269" i="1"/>
  <c r="DB257" i="1"/>
  <c r="DF257" i="1"/>
  <c r="DJ257" i="1"/>
  <c r="CY257" i="1"/>
  <c r="DC257" i="1"/>
  <c r="DG257" i="1"/>
  <c r="DK257" i="1"/>
  <c r="CZ257" i="1"/>
  <c r="DD257" i="1"/>
  <c r="DH257" i="1"/>
  <c r="DE257" i="1"/>
  <c r="DI257" i="1"/>
  <c r="DA257" i="1"/>
  <c r="DA289" i="1"/>
  <c r="DE289" i="1"/>
  <c r="DI289" i="1"/>
  <c r="DB289" i="1"/>
  <c r="DF289" i="1"/>
  <c r="DJ289" i="1"/>
  <c r="CY289" i="1"/>
  <c r="DC289" i="1"/>
  <c r="DG289" i="1"/>
  <c r="DK289" i="1"/>
  <c r="DD289" i="1"/>
  <c r="DH289" i="1"/>
  <c r="CZ289" i="1"/>
  <c r="CY345" i="1"/>
  <c r="DC345" i="1"/>
  <c r="DG345" i="1"/>
  <c r="DK345" i="1"/>
  <c r="DD345" i="1"/>
  <c r="DI345" i="1"/>
  <c r="CZ345" i="1"/>
  <c r="DF345" i="1"/>
  <c r="DA345" i="1"/>
  <c r="DH345" i="1"/>
  <c r="DB345" i="1"/>
  <c r="DJ345" i="1"/>
  <c r="DE345" i="1"/>
  <c r="DA373" i="1"/>
  <c r="DE373" i="1"/>
  <c r="DI373" i="1"/>
  <c r="DB373" i="1"/>
  <c r="DF373" i="1"/>
  <c r="DJ373" i="1"/>
  <c r="CY373" i="1"/>
  <c r="DC373" i="1"/>
  <c r="DG373" i="1"/>
  <c r="DK373" i="1"/>
  <c r="CZ373" i="1"/>
  <c r="DD373" i="1"/>
  <c r="DH373" i="1"/>
  <c r="DA389" i="1"/>
  <c r="DE389" i="1"/>
  <c r="DI389" i="1"/>
  <c r="DB389" i="1"/>
  <c r="DF389" i="1"/>
  <c r="DJ389" i="1"/>
  <c r="CY389" i="1"/>
  <c r="DC389" i="1"/>
  <c r="DG389" i="1"/>
  <c r="DK389" i="1"/>
  <c r="CZ389" i="1"/>
  <c r="DD389" i="1"/>
  <c r="DH389" i="1"/>
  <c r="CY415" i="1"/>
  <c r="DC415" i="1"/>
  <c r="DG415" i="1"/>
  <c r="DK415" i="1"/>
  <c r="CZ415" i="1"/>
  <c r="DD415" i="1"/>
  <c r="DH415" i="1"/>
  <c r="DA415" i="1"/>
  <c r="DE415" i="1"/>
  <c r="DI415" i="1"/>
  <c r="DB415" i="1"/>
  <c r="DF415" i="1"/>
  <c r="DJ415" i="1"/>
  <c r="CZ438" i="1"/>
  <c r="DD438" i="1"/>
  <c r="DH438" i="1"/>
  <c r="DA438" i="1"/>
  <c r="DE438" i="1"/>
  <c r="DI438" i="1"/>
  <c r="DB438" i="1"/>
  <c r="DF438" i="1"/>
  <c r="DJ438" i="1"/>
  <c r="DC438" i="1"/>
  <c r="DG438" i="1"/>
  <c r="CY438" i="1"/>
  <c r="DK438" i="1"/>
  <c r="DB454" i="1"/>
  <c r="DF454" i="1"/>
  <c r="DJ454" i="1"/>
  <c r="DA454" i="1"/>
  <c r="DG454" i="1"/>
  <c r="CZ454" i="1"/>
  <c r="DC454" i="1"/>
  <c r="DH454" i="1"/>
  <c r="DE454" i="1"/>
  <c r="CY454" i="1"/>
  <c r="DD454" i="1"/>
  <c r="DI454" i="1"/>
  <c r="DK454" i="1"/>
  <c r="DB470" i="1"/>
  <c r="DF470" i="1"/>
  <c r="DJ470" i="1"/>
  <c r="DA470" i="1"/>
  <c r="DG470" i="1"/>
  <c r="DE470" i="1"/>
  <c r="DC470" i="1"/>
  <c r="DH470" i="1"/>
  <c r="CZ470" i="1"/>
  <c r="CY470" i="1"/>
  <c r="DD470" i="1"/>
  <c r="DI470" i="1"/>
  <c r="DK470" i="1"/>
  <c r="CZ486" i="1"/>
  <c r="DD486" i="1"/>
  <c r="DH486" i="1"/>
  <c r="DC486" i="1"/>
  <c r="DA486" i="1"/>
  <c r="DE486" i="1"/>
  <c r="DI486" i="1"/>
  <c r="CY486" i="1"/>
  <c r="DK486" i="1"/>
  <c r="DB486" i="1"/>
  <c r="DF486" i="1"/>
  <c r="DJ486" i="1"/>
  <c r="DG486" i="1"/>
  <c r="CY101" i="1"/>
  <c r="DC101" i="1"/>
  <c r="DG101" i="1"/>
  <c r="DK101" i="1"/>
  <c r="CZ101" i="1"/>
  <c r="DD101" i="1"/>
  <c r="DH101" i="1"/>
  <c r="DA101" i="1"/>
  <c r="DE101" i="1"/>
  <c r="DI101" i="1"/>
  <c r="DB101" i="1"/>
  <c r="DF101" i="1"/>
  <c r="DJ101" i="1"/>
  <c r="DB78" i="1"/>
  <c r="DF78" i="1"/>
  <c r="DJ78" i="1"/>
  <c r="CY78" i="1"/>
  <c r="DC78" i="1"/>
  <c r="DG78" i="1"/>
  <c r="DK78" i="1"/>
  <c r="CZ78" i="1"/>
  <c r="DD78" i="1"/>
  <c r="DH78" i="1"/>
  <c r="DA78" i="1"/>
  <c r="DE78" i="1"/>
  <c r="DI78" i="1"/>
  <c r="DA136" i="1"/>
  <c r="DE136" i="1"/>
  <c r="DI136" i="1"/>
  <c r="DB136" i="1"/>
  <c r="DF136" i="1"/>
  <c r="DJ136" i="1"/>
  <c r="CY136" i="1"/>
  <c r="DC136" i="1"/>
  <c r="DG136" i="1"/>
  <c r="DK136" i="1"/>
  <c r="CZ136" i="1"/>
  <c r="DD136" i="1"/>
  <c r="DH136" i="1"/>
  <c r="CY97" i="1"/>
  <c r="DC97" i="1"/>
  <c r="DG97" i="1"/>
  <c r="DK97" i="1"/>
  <c r="CZ97" i="1"/>
  <c r="DD97" i="1"/>
  <c r="DH97" i="1"/>
  <c r="DA97" i="1"/>
  <c r="DE97" i="1"/>
  <c r="DI97" i="1"/>
  <c r="DF97" i="1"/>
  <c r="DJ97" i="1"/>
  <c r="DB97" i="1"/>
  <c r="DA120" i="1"/>
  <c r="DE120" i="1"/>
  <c r="DI120" i="1"/>
  <c r="DB120" i="1"/>
  <c r="DF120" i="1"/>
  <c r="DJ120" i="1"/>
  <c r="CY120" i="1"/>
  <c r="DC120" i="1"/>
  <c r="DG120" i="1"/>
  <c r="DK120" i="1"/>
  <c r="CZ120" i="1"/>
  <c r="DD120" i="1"/>
  <c r="DH120" i="1"/>
  <c r="CY192" i="1"/>
  <c r="DC192" i="1"/>
  <c r="DG192" i="1"/>
  <c r="DK192" i="1"/>
  <c r="CZ192" i="1"/>
  <c r="DD192" i="1"/>
  <c r="DH192" i="1"/>
  <c r="DA192" i="1"/>
  <c r="DE192" i="1"/>
  <c r="DI192" i="1"/>
  <c r="DB192" i="1"/>
  <c r="DF192" i="1"/>
  <c r="DJ192" i="1"/>
  <c r="CY208" i="1"/>
  <c r="DC208" i="1"/>
  <c r="DG208" i="1"/>
  <c r="DK208" i="1"/>
  <c r="CZ208" i="1"/>
  <c r="DD208" i="1"/>
  <c r="DH208" i="1"/>
  <c r="DA208" i="1"/>
  <c r="DE208" i="1"/>
  <c r="DI208" i="1"/>
  <c r="DB208" i="1"/>
  <c r="DF208" i="1"/>
  <c r="DJ208" i="1"/>
  <c r="CZ223" i="1"/>
  <c r="DD223" i="1"/>
  <c r="DH223" i="1"/>
  <c r="DA223" i="1"/>
  <c r="DE223" i="1"/>
  <c r="DI223" i="1"/>
  <c r="DB223" i="1"/>
  <c r="DF223" i="1"/>
  <c r="DJ223" i="1"/>
  <c r="CY223" i="1"/>
  <c r="DC223" i="1"/>
  <c r="DG223" i="1"/>
  <c r="DK223" i="1"/>
  <c r="DB193" i="1"/>
  <c r="DF193" i="1"/>
  <c r="DJ193" i="1"/>
  <c r="CY193" i="1"/>
  <c r="DC193" i="1"/>
  <c r="DG193" i="1"/>
  <c r="DK193" i="1"/>
  <c r="CZ193" i="1"/>
  <c r="DD193" i="1"/>
  <c r="DH193" i="1"/>
  <c r="DE193" i="1"/>
  <c r="DI193" i="1"/>
  <c r="DA193" i="1"/>
  <c r="CY212" i="1"/>
  <c r="DC212" i="1"/>
  <c r="DG212" i="1"/>
  <c r="DK212" i="1"/>
  <c r="CZ212" i="1"/>
  <c r="DD212" i="1"/>
  <c r="DH212" i="1"/>
  <c r="DA212" i="1"/>
  <c r="DE212" i="1"/>
  <c r="DI212" i="1"/>
  <c r="DB212" i="1"/>
  <c r="DF212" i="1"/>
  <c r="DJ212" i="1"/>
  <c r="CZ263" i="1"/>
  <c r="DD263" i="1"/>
  <c r="DH263" i="1"/>
  <c r="DA263" i="1"/>
  <c r="DE263" i="1"/>
  <c r="DI263" i="1"/>
  <c r="DB263" i="1"/>
  <c r="DF263" i="1"/>
  <c r="DJ263" i="1"/>
  <c r="DG263" i="1"/>
  <c r="DK263" i="1"/>
  <c r="CY263" i="1"/>
  <c r="DC263" i="1"/>
  <c r="CZ163" i="1"/>
  <c r="DD163" i="1"/>
  <c r="DH163" i="1"/>
  <c r="DA163" i="1"/>
  <c r="DE163" i="1"/>
  <c r="DI163" i="1"/>
  <c r="DB163" i="1"/>
  <c r="DF163" i="1"/>
  <c r="DJ163" i="1"/>
  <c r="CY163" i="1"/>
  <c r="DC163" i="1"/>
  <c r="DG163" i="1"/>
  <c r="DK163" i="1"/>
  <c r="CY228" i="1"/>
  <c r="DC228" i="1"/>
  <c r="DG228" i="1"/>
  <c r="DK228" i="1"/>
  <c r="CZ228" i="1"/>
  <c r="DD228" i="1"/>
  <c r="DH228" i="1"/>
  <c r="DA228" i="1"/>
  <c r="DE228" i="1"/>
  <c r="DI228" i="1"/>
  <c r="DB228" i="1"/>
  <c r="DF228" i="1"/>
  <c r="DJ228" i="1"/>
  <c r="CY244" i="1"/>
  <c r="DC244" i="1"/>
  <c r="DG244" i="1"/>
  <c r="DK244" i="1"/>
  <c r="CZ244" i="1"/>
  <c r="DD244" i="1"/>
  <c r="DH244" i="1"/>
  <c r="DA244" i="1"/>
  <c r="DE244" i="1"/>
  <c r="DI244" i="1"/>
  <c r="DB244" i="1"/>
  <c r="DF244" i="1"/>
  <c r="DJ244" i="1"/>
  <c r="CZ298" i="1"/>
  <c r="DD298" i="1"/>
  <c r="DH298" i="1"/>
  <c r="DA298" i="1"/>
  <c r="DE298" i="1"/>
  <c r="DI298" i="1"/>
  <c r="DB298" i="1"/>
  <c r="DF298" i="1"/>
  <c r="DJ298" i="1"/>
  <c r="CY298" i="1"/>
  <c r="DC298" i="1"/>
  <c r="DK298" i="1"/>
  <c r="DG298" i="1"/>
  <c r="DA309" i="1"/>
  <c r="DE309" i="1"/>
  <c r="DI309" i="1"/>
  <c r="DB309" i="1"/>
  <c r="DF309" i="1"/>
  <c r="DJ309" i="1"/>
  <c r="CY309" i="1"/>
  <c r="DC309" i="1"/>
  <c r="DG309" i="1"/>
  <c r="DK309" i="1"/>
  <c r="CZ309" i="1"/>
  <c r="DD309" i="1"/>
  <c r="DH309" i="1"/>
  <c r="CY248" i="1"/>
  <c r="DC248" i="1"/>
  <c r="DG248" i="1"/>
  <c r="DK248" i="1"/>
  <c r="CZ248" i="1"/>
  <c r="DD248" i="1"/>
  <c r="DH248" i="1"/>
  <c r="DA248" i="1"/>
  <c r="DE248" i="1"/>
  <c r="DI248" i="1"/>
  <c r="DJ248" i="1"/>
  <c r="DB248" i="1"/>
  <c r="DF248" i="1"/>
  <c r="CZ344" i="1"/>
  <c r="DD344" i="1"/>
  <c r="DH344" i="1"/>
  <c r="DA344" i="1"/>
  <c r="DF344" i="1"/>
  <c r="DK344" i="1"/>
  <c r="CY344" i="1"/>
  <c r="DE344" i="1"/>
  <c r="DC344" i="1"/>
  <c r="DG344" i="1"/>
  <c r="DI344" i="1"/>
  <c r="DB344" i="1"/>
  <c r="DJ344" i="1"/>
  <c r="CZ306" i="1"/>
  <c r="DD306" i="1"/>
  <c r="DH306" i="1"/>
  <c r="DA306" i="1"/>
  <c r="DE306" i="1"/>
  <c r="DI306" i="1"/>
  <c r="DB306" i="1"/>
  <c r="DF306" i="1"/>
  <c r="DJ306" i="1"/>
  <c r="DG306" i="1"/>
  <c r="DK306" i="1"/>
  <c r="DC306" i="1"/>
  <c r="CY306" i="1"/>
  <c r="DB336" i="1"/>
  <c r="DF336" i="1"/>
  <c r="DJ336" i="1"/>
  <c r="CY336" i="1"/>
  <c r="DC336" i="1"/>
  <c r="DG336" i="1"/>
  <c r="DK336" i="1"/>
  <c r="CZ336" i="1"/>
  <c r="DD336" i="1"/>
  <c r="DH336" i="1"/>
  <c r="DA336" i="1"/>
  <c r="DE336" i="1"/>
  <c r="DI336" i="1"/>
  <c r="CZ374" i="1"/>
  <c r="DD374" i="1"/>
  <c r="DH374" i="1"/>
  <c r="DA374" i="1"/>
  <c r="DE374" i="1"/>
  <c r="DI374" i="1"/>
  <c r="DB374" i="1"/>
  <c r="DF374" i="1"/>
  <c r="DJ374" i="1"/>
  <c r="DC374" i="1"/>
  <c r="CY374" i="1"/>
  <c r="DG374" i="1"/>
  <c r="DK374" i="1"/>
  <c r="CZ394" i="1"/>
  <c r="DD394" i="1"/>
  <c r="DH394" i="1"/>
  <c r="DA394" i="1"/>
  <c r="DE394" i="1"/>
  <c r="DI394" i="1"/>
  <c r="DB394" i="1"/>
  <c r="DF394" i="1"/>
  <c r="DJ394" i="1"/>
  <c r="CY394" i="1"/>
  <c r="DK394" i="1"/>
  <c r="DC394" i="1"/>
  <c r="DG394" i="1"/>
  <c r="DA254" i="1"/>
  <c r="DE254" i="1"/>
  <c r="DI254" i="1"/>
  <c r="DB254" i="1"/>
  <c r="DF254" i="1"/>
  <c r="DJ254" i="1"/>
  <c r="CY254" i="1"/>
  <c r="DC254" i="1"/>
  <c r="DG254" i="1"/>
  <c r="DK254" i="1"/>
  <c r="CZ254" i="1"/>
  <c r="DD254" i="1"/>
  <c r="DH254" i="1"/>
  <c r="CY387" i="1"/>
  <c r="DC387" i="1"/>
  <c r="DG387" i="1"/>
  <c r="DK387" i="1"/>
  <c r="CZ387" i="1"/>
  <c r="DD387" i="1"/>
  <c r="DH387" i="1"/>
  <c r="DA387" i="1"/>
  <c r="DE387" i="1"/>
  <c r="DI387" i="1"/>
  <c r="DJ387" i="1"/>
  <c r="DF387" i="1"/>
  <c r="DB387" i="1"/>
  <c r="CZ235" i="1"/>
  <c r="DD235" i="1"/>
  <c r="DH235" i="1"/>
  <c r="DA235" i="1"/>
  <c r="DE235" i="1"/>
  <c r="DI235" i="1"/>
  <c r="DB235" i="1"/>
  <c r="DF235" i="1"/>
  <c r="DJ235" i="1"/>
  <c r="DC235" i="1"/>
  <c r="DG235" i="1"/>
  <c r="DK235" i="1"/>
  <c r="CY235" i="1"/>
  <c r="DA333" i="1"/>
  <c r="DE333" i="1"/>
  <c r="DI333" i="1"/>
  <c r="DB333" i="1"/>
  <c r="DF333" i="1"/>
  <c r="DJ333" i="1"/>
  <c r="CY333" i="1"/>
  <c r="DC333" i="1"/>
  <c r="DG333" i="1"/>
  <c r="DK333" i="1"/>
  <c r="DH333" i="1"/>
  <c r="DD333" i="1"/>
  <c r="CZ333" i="1"/>
  <c r="CY427" i="1"/>
  <c r="DC427" i="1"/>
  <c r="DG427" i="1"/>
  <c r="DK427" i="1"/>
  <c r="CZ427" i="1"/>
  <c r="DD427" i="1"/>
  <c r="DH427" i="1"/>
  <c r="DA427" i="1"/>
  <c r="DE427" i="1"/>
  <c r="DI427" i="1"/>
  <c r="DB427" i="1"/>
  <c r="DF427" i="1"/>
  <c r="DJ427" i="1"/>
  <c r="DB368" i="1"/>
  <c r="DF368" i="1"/>
  <c r="DJ368" i="1"/>
  <c r="CY368" i="1"/>
  <c r="DC368" i="1"/>
  <c r="DG368" i="1"/>
  <c r="DK368" i="1"/>
  <c r="CZ368" i="1"/>
  <c r="DD368" i="1"/>
  <c r="DH368" i="1"/>
  <c r="DA368" i="1"/>
  <c r="DE368" i="1"/>
  <c r="DI368" i="1"/>
  <c r="CZ22" i="1"/>
  <c r="DD22" i="1"/>
  <c r="DH22" i="1"/>
  <c r="DA22" i="1"/>
  <c r="DE22" i="1"/>
  <c r="DI22" i="1"/>
  <c r="DB22" i="1"/>
  <c r="DJ22" i="1"/>
  <c r="DC22" i="1"/>
  <c r="DK22" i="1"/>
  <c r="DF22" i="1"/>
  <c r="CY22" i="1"/>
  <c r="DG22" i="1"/>
  <c r="DB32" i="1"/>
  <c r="DF32" i="1"/>
  <c r="DJ32" i="1"/>
  <c r="CZ32" i="1"/>
  <c r="DE32" i="1"/>
  <c r="DK32" i="1"/>
  <c r="DA32" i="1"/>
  <c r="DG32" i="1"/>
  <c r="DC32" i="1"/>
  <c r="DH32" i="1"/>
  <c r="CY32" i="1"/>
  <c r="DD32" i="1"/>
  <c r="DI32" i="1"/>
  <c r="CZ60" i="1"/>
  <c r="DD60" i="1"/>
  <c r="DH60" i="1"/>
  <c r="DA60" i="1"/>
  <c r="DE60" i="1"/>
  <c r="DI60" i="1"/>
  <c r="DB60" i="1"/>
  <c r="DF60" i="1"/>
  <c r="DJ60" i="1"/>
  <c r="DK60" i="1"/>
  <c r="CY60" i="1"/>
  <c r="DC60" i="1"/>
  <c r="DG60" i="1"/>
  <c r="DB68" i="1"/>
  <c r="DF68" i="1"/>
  <c r="DJ68" i="1"/>
  <c r="CY68" i="1"/>
  <c r="DD68" i="1"/>
  <c r="DI68" i="1"/>
  <c r="CZ68" i="1"/>
  <c r="DE68" i="1"/>
  <c r="DK68" i="1"/>
  <c r="DA68" i="1"/>
  <c r="DG68" i="1"/>
  <c r="DC68" i="1"/>
  <c r="DH68" i="1"/>
  <c r="DB50" i="1"/>
  <c r="DF50" i="1"/>
  <c r="DJ50" i="1"/>
  <c r="CY50" i="1"/>
  <c r="DC50" i="1"/>
  <c r="DG50" i="1"/>
  <c r="DK50" i="1"/>
  <c r="CZ50" i="1"/>
  <c r="DD50" i="1"/>
  <c r="DH50" i="1"/>
  <c r="DA50" i="1"/>
  <c r="DE50" i="1"/>
  <c r="DI50" i="1"/>
  <c r="CY272" i="1"/>
  <c r="DC272" i="1"/>
  <c r="DG272" i="1"/>
  <c r="DK272" i="1"/>
  <c r="DA272" i="1"/>
  <c r="DE272" i="1"/>
  <c r="DI272" i="1"/>
  <c r="DB272" i="1"/>
  <c r="DJ272" i="1"/>
  <c r="DD272" i="1"/>
  <c r="DF272" i="1"/>
  <c r="CZ272" i="1"/>
  <c r="DH272" i="1"/>
  <c r="CZ302" i="1"/>
  <c r="DD302" i="1"/>
  <c r="DH302" i="1"/>
  <c r="DA302" i="1"/>
  <c r="DE302" i="1"/>
  <c r="DI302" i="1"/>
  <c r="DB302" i="1"/>
  <c r="DF302" i="1"/>
  <c r="DJ302" i="1"/>
  <c r="DK302" i="1"/>
  <c r="CY302" i="1"/>
  <c r="DG302" i="1"/>
  <c r="DC302" i="1"/>
  <c r="DA226" i="1"/>
  <c r="DE226" i="1"/>
  <c r="DI226" i="1"/>
  <c r="DB226" i="1"/>
  <c r="DF226" i="1"/>
  <c r="DJ226" i="1"/>
  <c r="CY226" i="1"/>
  <c r="DC226" i="1"/>
  <c r="DG226" i="1"/>
  <c r="DK226" i="1"/>
  <c r="DH226" i="1"/>
  <c r="CZ226" i="1"/>
  <c r="DD226" i="1"/>
  <c r="DB249" i="1"/>
  <c r="DF249" i="1"/>
  <c r="DJ249" i="1"/>
  <c r="CY249" i="1"/>
  <c r="DC249" i="1"/>
  <c r="DG249" i="1"/>
  <c r="DK249" i="1"/>
  <c r="CZ249" i="1"/>
  <c r="DD249" i="1"/>
  <c r="DH249" i="1"/>
  <c r="DA249" i="1"/>
  <c r="DE249" i="1"/>
  <c r="DI249" i="1"/>
  <c r="DB328" i="1"/>
  <c r="DF328" i="1"/>
  <c r="DJ328" i="1"/>
  <c r="CY328" i="1"/>
  <c r="DC328" i="1"/>
  <c r="DG328" i="1"/>
  <c r="DK328" i="1"/>
  <c r="CZ328" i="1"/>
  <c r="DD328" i="1"/>
  <c r="DH328" i="1"/>
  <c r="DI328" i="1"/>
  <c r="DE328" i="1"/>
  <c r="DA328" i="1"/>
  <c r="DB364" i="1"/>
  <c r="DF364" i="1"/>
  <c r="DJ364" i="1"/>
  <c r="CY364" i="1"/>
  <c r="DC364" i="1"/>
  <c r="DG364" i="1"/>
  <c r="DK364" i="1"/>
  <c r="CZ364" i="1"/>
  <c r="DD364" i="1"/>
  <c r="DH364" i="1"/>
  <c r="DE364" i="1"/>
  <c r="DA364" i="1"/>
  <c r="DI364" i="1"/>
  <c r="CZ386" i="1"/>
  <c r="DD386" i="1"/>
  <c r="DH386" i="1"/>
  <c r="DA386" i="1"/>
  <c r="DE386" i="1"/>
  <c r="DI386" i="1"/>
  <c r="DB386" i="1"/>
  <c r="DF386" i="1"/>
  <c r="DJ386" i="1"/>
  <c r="DG386" i="1"/>
  <c r="DK386" i="1"/>
  <c r="CY386" i="1"/>
  <c r="DC386" i="1"/>
  <c r="CY461" i="1"/>
  <c r="DC461" i="1"/>
  <c r="DG461" i="1"/>
  <c r="DK461" i="1"/>
  <c r="DA461" i="1"/>
  <c r="DF461" i="1"/>
  <c r="DE461" i="1"/>
  <c r="DB461" i="1"/>
  <c r="DH461" i="1"/>
  <c r="CZ461" i="1"/>
  <c r="DD461" i="1"/>
  <c r="DI461" i="1"/>
  <c r="DJ461" i="1"/>
  <c r="DA293" i="1"/>
  <c r="DE293" i="1"/>
  <c r="DI293" i="1"/>
  <c r="DB293" i="1"/>
  <c r="DF293" i="1"/>
  <c r="DJ293" i="1"/>
  <c r="CY293" i="1"/>
  <c r="DC293" i="1"/>
  <c r="DG293" i="1"/>
  <c r="DK293" i="1"/>
  <c r="CZ293" i="1"/>
  <c r="DD293" i="1"/>
  <c r="DH293" i="1"/>
  <c r="CY423" i="1"/>
  <c r="DC423" i="1"/>
  <c r="DG423" i="1"/>
  <c r="DK423" i="1"/>
  <c r="CZ423" i="1"/>
  <c r="DD423" i="1"/>
  <c r="DH423" i="1"/>
  <c r="DA423" i="1"/>
  <c r="DE423" i="1"/>
  <c r="DI423" i="1"/>
  <c r="DF423" i="1"/>
  <c r="DB423" i="1"/>
  <c r="DJ423" i="1"/>
  <c r="DA493" i="1"/>
  <c r="DE493" i="1"/>
  <c r="DI493" i="1"/>
  <c r="DH493" i="1"/>
  <c r="DB493" i="1"/>
  <c r="DF493" i="1"/>
  <c r="DJ493" i="1"/>
  <c r="DD493" i="1"/>
  <c r="CY493" i="1"/>
  <c r="DC493" i="1"/>
  <c r="DG493" i="1"/>
  <c r="DK493" i="1"/>
  <c r="CZ493" i="1"/>
  <c r="DA140" i="1"/>
  <c r="DE140" i="1"/>
  <c r="DI140" i="1"/>
  <c r="DB140" i="1"/>
  <c r="DF140" i="1"/>
  <c r="DJ140" i="1"/>
  <c r="CY140" i="1"/>
  <c r="DC140" i="1"/>
  <c r="DG140" i="1"/>
  <c r="DK140" i="1"/>
  <c r="DH140" i="1"/>
  <c r="CZ140" i="1"/>
  <c r="DD140" i="1"/>
  <c r="DA194" i="1"/>
  <c r="DE194" i="1"/>
  <c r="DI194" i="1"/>
  <c r="DB194" i="1"/>
  <c r="DF194" i="1"/>
  <c r="DJ194" i="1"/>
  <c r="CY194" i="1"/>
  <c r="DC194" i="1"/>
  <c r="DG194" i="1"/>
  <c r="DK194" i="1"/>
  <c r="DH194" i="1"/>
  <c r="CZ194" i="1"/>
  <c r="DD194" i="1"/>
  <c r="DA274" i="1"/>
  <c r="DE274" i="1"/>
  <c r="DI274" i="1"/>
  <c r="CY274" i="1"/>
  <c r="DC274" i="1"/>
  <c r="DG274" i="1"/>
  <c r="DK274" i="1"/>
  <c r="CZ274" i="1"/>
  <c r="DH274" i="1"/>
  <c r="DB274" i="1"/>
  <c r="DJ274" i="1"/>
  <c r="DD274" i="1"/>
  <c r="DF274" i="1"/>
  <c r="CZ64" i="1"/>
  <c r="DD64" i="1"/>
  <c r="DH64" i="1"/>
  <c r="DA64" i="1"/>
  <c r="DE64" i="1"/>
  <c r="DI64" i="1"/>
  <c r="DB64" i="1"/>
  <c r="DF64" i="1"/>
  <c r="DJ64" i="1"/>
  <c r="DG64" i="1"/>
  <c r="DK64" i="1"/>
  <c r="CY64" i="1"/>
  <c r="DC64" i="1"/>
  <c r="CZ231" i="1"/>
  <c r="DD231" i="1"/>
  <c r="DH231" i="1"/>
  <c r="DA231" i="1"/>
  <c r="DE231" i="1"/>
  <c r="DI231" i="1"/>
  <c r="DB231" i="1"/>
  <c r="DF231" i="1"/>
  <c r="DJ231" i="1"/>
  <c r="DG231" i="1"/>
  <c r="DK231" i="1"/>
  <c r="CY231" i="1"/>
  <c r="DC231" i="1"/>
  <c r="DB296" i="1"/>
  <c r="DF296" i="1"/>
  <c r="DJ296" i="1"/>
  <c r="CY296" i="1"/>
  <c r="DC296" i="1"/>
  <c r="DG296" i="1"/>
  <c r="DK296" i="1"/>
  <c r="CZ296" i="1"/>
  <c r="DD296" i="1"/>
  <c r="DH296" i="1"/>
  <c r="DI296" i="1"/>
  <c r="DE296" i="1"/>
  <c r="DA296" i="1"/>
  <c r="CY71" i="1"/>
  <c r="DC71" i="1"/>
  <c r="DG71" i="1"/>
  <c r="DK71" i="1"/>
  <c r="DB71" i="1"/>
  <c r="DH71" i="1"/>
  <c r="DD71" i="1"/>
  <c r="DI71" i="1"/>
  <c r="CZ71" i="1"/>
  <c r="DE71" i="1"/>
  <c r="DJ71" i="1"/>
  <c r="DA71" i="1"/>
  <c r="DF71" i="1"/>
  <c r="CZ322" i="1"/>
  <c r="DD322" i="1"/>
  <c r="DH322" i="1"/>
  <c r="DA322" i="1"/>
  <c r="DE322" i="1"/>
  <c r="DI322" i="1"/>
  <c r="DB322" i="1"/>
  <c r="DF322" i="1"/>
  <c r="DJ322" i="1"/>
  <c r="DG322" i="1"/>
  <c r="DK322" i="1"/>
  <c r="DC322" i="1"/>
  <c r="CY322" i="1"/>
  <c r="CZ294" i="1"/>
  <c r="DD294" i="1"/>
  <c r="DH294" i="1"/>
  <c r="DA294" i="1"/>
  <c r="DE294" i="1"/>
  <c r="DI294" i="1"/>
  <c r="DB294" i="1"/>
  <c r="DF294" i="1"/>
  <c r="DJ294" i="1"/>
  <c r="DC294" i="1"/>
  <c r="DG294" i="1"/>
  <c r="CY294" i="1"/>
  <c r="DK294" i="1"/>
  <c r="DA206" i="1"/>
  <c r="DE206" i="1"/>
  <c r="DI206" i="1"/>
  <c r="DB206" i="1"/>
  <c r="DF206" i="1"/>
  <c r="DJ206" i="1"/>
  <c r="CY206" i="1"/>
  <c r="DC206" i="1"/>
  <c r="DG206" i="1"/>
  <c r="DK206" i="1"/>
  <c r="CZ206" i="1"/>
  <c r="DD206" i="1"/>
  <c r="DH206" i="1"/>
  <c r="DA313" i="1"/>
  <c r="DE313" i="1"/>
  <c r="DI313" i="1"/>
  <c r="DB313" i="1"/>
  <c r="DF313" i="1"/>
  <c r="DJ313" i="1"/>
  <c r="CY313" i="1"/>
  <c r="DC313" i="1"/>
  <c r="DG313" i="1"/>
  <c r="DK313" i="1"/>
  <c r="CZ313" i="1"/>
  <c r="DH313" i="1"/>
  <c r="DD313" i="1"/>
  <c r="CY130" i="1"/>
  <c r="DC130" i="1"/>
  <c r="DG130" i="1"/>
  <c r="DK130" i="1"/>
  <c r="CZ130" i="1"/>
  <c r="DD130" i="1"/>
  <c r="DH130" i="1"/>
  <c r="DA130" i="1"/>
  <c r="DE130" i="1"/>
  <c r="DI130" i="1"/>
  <c r="DJ130" i="1"/>
  <c r="DB130" i="1"/>
  <c r="DF130" i="1"/>
  <c r="CY67" i="1"/>
  <c r="DC67" i="1"/>
  <c r="DG67" i="1"/>
  <c r="DK67" i="1"/>
  <c r="DA67" i="1"/>
  <c r="DF67" i="1"/>
  <c r="DB67" i="1"/>
  <c r="DH67" i="1"/>
  <c r="DD67" i="1"/>
  <c r="DI67" i="1"/>
  <c r="DE67" i="1"/>
  <c r="DJ67" i="1"/>
  <c r="CZ67" i="1"/>
  <c r="DA29" i="1"/>
  <c r="DE29" i="1"/>
  <c r="DI29" i="1"/>
  <c r="DB29" i="1"/>
  <c r="DG29" i="1"/>
  <c r="DC29" i="1"/>
  <c r="DH29" i="1"/>
  <c r="CY29" i="1"/>
  <c r="DD29" i="1"/>
  <c r="DJ29" i="1"/>
  <c r="DK29" i="1"/>
  <c r="CZ29" i="1"/>
  <c r="DF29" i="1"/>
  <c r="DA75" i="1"/>
  <c r="DE75" i="1"/>
  <c r="DI75" i="1"/>
  <c r="DB75" i="1"/>
  <c r="DF75" i="1"/>
  <c r="DJ75" i="1"/>
  <c r="CY75" i="1"/>
  <c r="DC75" i="1"/>
  <c r="DG75" i="1"/>
  <c r="DK75" i="1"/>
  <c r="DD75" i="1"/>
  <c r="DH75" i="1"/>
  <c r="CZ75" i="1"/>
  <c r="DA170" i="1"/>
  <c r="DE170" i="1"/>
  <c r="DI170" i="1"/>
  <c r="DB170" i="1"/>
  <c r="DF170" i="1"/>
  <c r="DJ170" i="1"/>
  <c r="CY170" i="1"/>
  <c r="DC170" i="1"/>
  <c r="DG170" i="1"/>
  <c r="DK170" i="1"/>
  <c r="DD170" i="1"/>
  <c r="DH170" i="1"/>
  <c r="CZ170" i="1"/>
  <c r="DB205" i="1"/>
  <c r="DF205" i="1"/>
  <c r="DJ205" i="1"/>
  <c r="CY205" i="1"/>
  <c r="DC205" i="1"/>
  <c r="DG205" i="1"/>
  <c r="DK205" i="1"/>
  <c r="CZ205" i="1"/>
  <c r="DD205" i="1"/>
  <c r="DH205" i="1"/>
  <c r="DI205" i="1"/>
  <c r="DA205" i="1"/>
  <c r="DE205" i="1"/>
  <c r="DB237" i="1"/>
  <c r="DF237" i="1"/>
  <c r="DJ237" i="1"/>
  <c r="CY237" i="1"/>
  <c r="DC237" i="1"/>
  <c r="DG237" i="1"/>
  <c r="DK237" i="1"/>
  <c r="CZ237" i="1"/>
  <c r="DD237" i="1"/>
  <c r="DH237" i="1"/>
  <c r="DI237" i="1"/>
  <c r="DA237" i="1"/>
  <c r="DE237" i="1"/>
  <c r="DB253" i="1"/>
  <c r="DF253" i="1"/>
  <c r="DJ253" i="1"/>
  <c r="CY253" i="1"/>
  <c r="DC253" i="1"/>
  <c r="DG253" i="1"/>
  <c r="DK253" i="1"/>
  <c r="CZ253" i="1"/>
  <c r="DD253" i="1"/>
  <c r="DH253" i="1"/>
  <c r="DI253" i="1"/>
  <c r="DA253" i="1"/>
  <c r="DE253" i="1"/>
  <c r="CY353" i="1"/>
  <c r="DC353" i="1"/>
  <c r="CZ353" i="1"/>
  <c r="DE353" i="1"/>
  <c r="DI353" i="1"/>
  <c r="DA353" i="1"/>
  <c r="DF353" i="1"/>
  <c r="DJ353" i="1"/>
  <c r="DB353" i="1"/>
  <c r="DG353" i="1"/>
  <c r="DK353" i="1"/>
  <c r="DD353" i="1"/>
  <c r="DH353" i="1"/>
  <c r="CY339" i="1"/>
  <c r="DC339" i="1"/>
  <c r="DG339" i="1"/>
  <c r="DK339" i="1"/>
  <c r="CZ339" i="1"/>
  <c r="DD339" i="1"/>
  <c r="DH339" i="1"/>
  <c r="DA339" i="1"/>
  <c r="DE339" i="1"/>
  <c r="DI339" i="1"/>
  <c r="DJ339" i="1"/>
  <c r="DF339" i="1"/>
  <c r="DB339" i="1"/>
  <c r="DA381" i="1"/>
  <c r="DE381" i="1"/>
  <c r="DI381" i="1"/>
  <c r="DB381" i="1"/>
  <c r="DF381" i="1"/>
  <c r="DJ381" i="1"/>
  <c r="CY381" i="1"/>
  <c r="DC381" i="1"/>
  <c r="DG381" i="1"/>
  <c r="DK381" i="1"/>
  <c r="DH381" i="1"/>
  <c r="CZ381" i="1"/>
  <c r="DD381" i="1"/>
  <c r="DA405" i="1"/>
  <c r="DE405" i="1"/>
  <c r="DI405" i="1"/>
  <c r="DB405" i="1"/>
  <c r="DF405" i="1"/>
  <c r="DJ405" i="1"/>
  <c r="CY405" i="1"/>
  <c r="DC405" i="1"/>
  <c r="DG405" i="1"/>
  <c r="DK405" i="1"/>
  <c r="CZ405" i="1"/>
  <c r="DD405" i="1"/>
  <c r="DH405" i="1"/>
  <c r="CZ426" i="1"/>
  <c r="DD426" i="1"/>
  <c r="DH426" i="1"/>
  <c r="DA426" i="1"/>
  <c r="DE426" i="1"/>
  <c r="DI426" i="1"/>
  <c r="DB426" i="1"/>
  <c r="DF426" i="1"/>
  <c r="DJ426" i="1"/>
  <c r="CY426" i="1"/>
  <c r="DC426" i="1"/>
  <c r="DK426" i="1"/>
  <c r="DG426" i="1"/>
  <c r="DB450" i="1"/>
  <c r="DF450" i="1"/>
  <c r="DJ450" i="1"/>
  <c r="CZ450" i="1"/>
  <c r="DE450" i="1"/>
  <c r="DK450" i="1"/>
  <c r="CY450" i="1"/>
  <c r="DA450" i="1"/>
  <c r="DG450" i="1"/>
  <c r="DI450" i="1"/>
  <c r="DC450" i="1"/>
  <c r="DH450" i="1"/>
  <c r="DD450" i="1"/>
  <c r="DB474" i="1"/>
  <c r="DF474" i="1"/>
  <c r="DJ474" i="1"/>
  <c r="DC474" i="1"/>
  <c r="DH474" i="1"/>
  <c r="DG474" i="1"/>
  <c r="CY474" i="1"/>
  <c r="DD474" i="1"/>
  <c r="DI474" i="1"/>
  <c r="DA474" i="1"/>
  <c r="CZ474" i="1"/>
  <c r="DE474" i="1"/>
  <c r="DK474" i="1"/>
  <c r="CZ159" i="1"/>
  <c r="DD159" i="1"/>
  <c r="DH159" i="1"/>
  <c r="DA159" i="1"/>
  <c r="DE159" i="1"/>
  <c r="DI159" i="1"/>
  <c r="DB159" i="1"/>
  <c r="DF159" i="1"/>
  <c r="DJ159" i="1"/>
  <c r="DC159" i="1"/>
  <c r="DG159" i="1"/>
  <c r="DK159" i="1"/>
  <c r="CY159" i="1"/>
  <c r="DA214" i="1"/>
  <c r="DE214" i="1"/>
  <c r="DI214" i="1"/>
  <c r="DB214" i="1"/>
  <c r="DF214" i="1"/>
  <c r="DJ214" i="1"/>
  <c r="CY214" i="1"/>
  <c r="DC214" i="1"/>
  <c r="DG214" i="1"/>
  <c r="DK214" i="1"/>
  <c r="DD214" i="1"/>
  <c r="DH214" i="1"/>
  <c r="CZ214" i="1"/>
  <c r="CZ251" i="1"/>
  <c r="DD251" i="1"/>
  <c r="DH251" i="1"/>
  <c r="DA251" i="1"/>
  <c r="DE251" i="1"/>
  <c r="DI251" i="1"/>
  <c r="DB251" i="1"/>
  <c r="DF251" i="1"/>
  <c r="DJ251" i="1"/>
  <c r="DC251" i="1"/>
  <c r="DG251" i="1"/>
  <c r="DK251" i="1"/>
  <c r="CY251" i="1"/>
  <c r="CZ334" i="1"/>
  <c r="DD334" i="1"/>
  <c r="DH334" i="1"/>
  <c r="DA334" i="1"/>
  <c r="DE334" i="1"/>
  <c r="DI334" i="1"/>
  <c r="DB334" i="1"/>
  <c r="DF334" i="1"/>
  <c r="DJ334" i="1"/>
  <c r="DK334" i="1"/>
  <c r="CY334" i="1"/>
  <c r="DG334" i="1"/>
  <c r="DC334" i="1"/>
  <c r="CZ318" i="1"/>
  <c r="DD318" i="1"/>
  <c r="DH318" i="1"/>
  <c r="DA318" i="1"/>
  <c r="DE318" i="1"/>
  <c r="DI318" i="1"/>
  <c r="DB318" i="1"/>
  <c r="DF318" i="1"/>
  <c r="DJ318" i="1"/>
  <c r="DK318" i="1"/>
  <c r="CY318" i="1"/>
  <c r="DG318" i="1"/>
  <c r="DC318" i="1"/>
  <c r="DA357" i="1"/>
  <c r="DE357" i="1"/>
  <c r="DI357" i="1"/>
  <c r="DB357" i="1"/>
  <c r="DF357" i="1"/>
  <c r="DJ357" i="1"/>
  <c r="CY357" i="1"/>
  <c r="DC357" i="1"/>
  <c r="DG357" i="1"/>
  <c r="DK357" i="1"/>
  <c r="CZ357" i="1"/>
  <c r="DD357" i="1"/>
  <c r="DH357" i="1"/>
  <c r="CZ56" i="1"/>
  <c r="DD56" i="1"/>
  <c r="DH56" i="1"/>
  <c r="DA56" i="1"/>
  <c r="DE56" i="1"/>
  <c r="DI56" i="1"/>
  <c r="DB56" i="1"/>
  <c r="DF56" i="1"/>
  <c r="DJ56" i="1"/>
  <c r="CY56" i="1"/>
  <c r="DC56" i="1"/>
  <c r="DG56" i="1"/>
  <c r="DK56" i="1"/>
  <c r="CY114" i="1"/>
  <c r="DC114" i="1"/>
  <c r="DG114" i="1"/>
  <c r="DK114" i="1"/>
  <c r="CZ114" i="1"/>
  <c r="DD114" i="1"/>
  <c r="DH114" i="1"/>
  <c r="DA114" i="1"/>
  <c r="DE114" i="1"/>
  <c r="DI114" i="1"/>
  <c r="DJ114" i="1"/>
  <c r="DB114" i="1"/>
  <c r="DF114" i="1"/>
  <c r="DA325" i="1"/>
  <c r="DE325" i="1"/>
  <c r="DI325" i="1"/>
  <c r="DB325" i="1"/>
  <c r="DF325" i="1"/>
  <c r="DJ325" i="1"/>
  <c r="CY325" i="1"/>
  <c r="DC325" i="1"/>
  <c r="DG325" i="1"/>
  <c r="DK325" i="1"/>
  <c r="CZ325" i="1"/>
  <c r="DD325" i="1"/>
  <c r="DH325" i="1"/>
  <c r="DA489" i="1"/>
  <c r="DE489" i="1"/>
  <c r="DI489" i="1"/>
  <c r="CZ489" i="1"/>
  <c r="DH489" i="1"/>
  <c r="DB489" i="1"/>
  <c r="DF489" i="1"/>
  <c r="DJ489" i="1"/>
  <c r="DD489" i="1"/>
  <c r="CY489" i="1"/>
  <c r="DC489" i="1"/>
  <c r="DG489" i="1"/>
  <c r="DK489" i="1"/>
  <c r="CZ378" i="1"/>
  <c r="DD378" i="1"/>
  <c r="DH378" i="1"/>
  <c r="DA378" i="1"/>
  <c r="DE378" i="1"/>
  <c r="DI378" i="1"/>
  <c r="DB378" i="1"/>
  <c r="DF378" i="1"/>
  <c r="DJ378" i="1"/>
  <c r="CY378" i="1"/>
  <c r="DC378" i="1"/>
  <c r="DG378" i="1"/>
  <c r="DK378" i="1"/>
  <c r="CY252" i="1"/>
  <c r="DC252" i="1"/>
  <c r="DG252" i="1"/>
  <c r="DK252" i="1"/>
  <c r="CZ252" i="1"/>
  <c r="DD252" i="1"/>
  <c r="DH252" i="1"/>
  <c r="DA252" i="1"/>
  <c r="DE252" i="1"/>
  <c r="DI252" i="1"/>
  <c r="DF252" i="1"/>
  <c r="DJ252" i="1"/>
  <c r="DB252" i="1"/>
  <c r="DA301" i="1"/>
  <c r="DE301" i="1"/>
  <c r="DI301" i="1"/>
  <c r="DB301" i="1"/>
  <c r="DF301" i="1"/>
  <c r="DJ301" i="1"/>
  <c r="CY301" i="1"/>
  <c r="DC301" i="1"/>
  <c r="DG301" i="1"/>
  <c r="DK301" i="1"/>
  <c r="DH301" i="1"/>
  <c r="DD301" i="1"/>
  <c r="CZ301" i="1"/>
  <c r="DA103" i="1"/>
  <c r="DE103" i="1"/>
  <c r="DI103" i="1"/>
  <c r="DB103" i="1"/>
  <c r="DF103" i="1"/>
  <c r="DJ103" i="1"/>
  <c r="CY103" i="1"/>
  <c r="DC103" i="1"/>
  <c r="DG103" i="1"/>
  <c r="DK103" i="1"/>
  <c r="DH103" i="1"/>
  <c r="CZ103" i="1"/>
  <c r="DD103" i="1"/>
  <c r="CY264" i="1"/>
  <c r="DC264" i="1"/>
  <c r="DG264" i="1"/>
  <c r="DK264" i="1"/>
  <c r="CZ264" i="1"/>
  <c r="DD264" i="1"/>
  <c r="DH264" i="1"/>
  <c r="DA264" i="1"/>
  <c r="DE264" i="1"/>
  <c r="DI264" i="1"/>
  <c r="DJ264" i="1"/>
  <c r="DB264" i="1"/>
  <c r="DF264" i="1"/>
  <c r="CY144" i="1"/>
  <c r="DC144" i="1"/>
  <c r="DG144" i="1"/>
  <c r="DK144" i="1"/>
  <c r="DA144" i="1"/>
  <c r="DF144" i="1"/>
  <c r="DB144" i="1"/>
  <c r="DH144" i="1"/>
  <c r="DD144" i="1"/>
  <c r="DI144" i="1"/>
  <c r="CZ144" i="1"/>
  <c r="DE144" i="1"/>
  <c r="DJ144" i="1"/>
  <c r="CY449" i="1"/>
  <c r="DC449" i="1"/>
  <c r="DG449" i="1"/>
  <c r="DK449" i="1"/>
  <c r="DB449" i="1"/>
  <c r="DH449" i="1"/>
  <c r="DD449" i="1"/>
  <c r="DI449" i="1"/>
  <c r="DA449" i="1"/>
  <c r="CZ449" i="1"/>
  <c r="DE449" i="1"/>
  <c r="DJ449" i="1"/>
  <c r="DF449" i="1"/>
  <c r="DB106" i="1"/>
  <c r="DF106" i="1"/>
  <c r="DJ106" i="1"/>
  <c r="CZ106" i="1"/>
  <c r="DD106" i="1"/>
  <c r="DH106" i="1"/>
  <c r="DA106" i="1"/>
  <c r="DI106" i="1"/>
  <c r="DC106" i="1"/>
  <c r="DK106" i="1"/>
  <c r="DE106" i="1"/>
  <c r="CY106" i="1"/>
  <c r="DG106" i="1"/>
  <c r="CY31" i="1"/>
  <c r="DC31" i="1"/>
  <c r="DG31" i="1"/>
  <c r="DK31" i="1"/>
  <c r="DB31" i="1"/>
  <c r="DH31" i="1"/>
  <c r="DD31" i="1"/>
  <c r="DI31" i="1"/>
  <c r="CZ31" i="1"/>
  <c r="DE31" i="1"/>
  <c r="DJ31" i="1"/>
  <c r="DF31" i="1"/>
  <c r="DA31" i="1"/>
  <c r="DA47" i="1"/>
  <c r="DE47" i="1"/>
  <c r="DI47" i="1"/>
  <c r="DB47" i="1"/>
  <c r="DF47" i="1"/>
  <c r="DJ47" i="1"/>
  <c r="CY47" i="1"/>
  <c r="DC47" i="1"/>
  <c r="DG47" i="1"/>
  <c r="DK47" i="1"/>
  <c r="DD47" i="1"/>
  <c r="DH47" i="1"/>
  <c r="CZ47" i="1"/>
  <c r="CZ129" i="1"/>
  <c r="DD129" i="1"/>
  <c r="DH129" i="1"/>
  <c r="DA129" i="1"/>
  <c r="DE129" i="1"/>
  <c r="DI129" i="1"/>
  <c r="DB129" i="1"/>
  <c r="DF129" i="1"/>
  <c r="DJ129" i="1"/>
  <c r="DG129" i="1"/>
  <c r="DK129" i="1"/>
  <c r="CY129" i="1"/>
  <c r="DC129" i="1"/>
  <c r="DA83" i="1"/>
  <c r="DE83" i="1"/>
  <c r="DI83" i="1"/>
  <c r="DB83" i="1"/>
  <c r="DF83" i="1"/>
  <c r="DJ83" i="1"/>
  <c r="CY83" i="1"/>
  <c r="DC83" i="1"/>
  <c r="DG83" i="1"/>
  <c r="DK83" i="1"/>
  <c r="CZ83" i="1"/>
  <c r="DD83" i="1"/>
  <c r="DH83" i="1"/>
  <c r="CZ121" i="1"/>
  <c r="DD121" i="1"/>
  <c r="DH121" i="1"/>
  <c r="DA121" i="1"/>
  <c r="DE121" i="1"/>
  <c r="DI121" i="1"/>
  <c r="DB121" i="1"/>
  <c r="DF121" i="1"/>
  <c r="DJ121" i="1"/>
  <c r="CY121" i="1"/>
  <c r="DC121" i="1"/>
  <c r="DG121" i="1"/>
  <c r="DK121" i="1"/>
  <c r="CZ151" i="1"/>
  <c r="DD151" i="1"/>
  <c r="DH151" i="1"/>
  <c r="DA151" i="1"/>
  <c r="DE151" i="1"/>
  <c r="DI151" i="1"/>
  <c r="DB151" i="1"/>
  <c r="DF151" i="1"/>
  <c r="DJ151" i="1"/>
  <c r="DK151" i="1"/>
  <c r="CY151" i="1"/>
  <c r="DC151" i="1"/>
  <c r="DG151" i="1"/>
  <c r="CY176" i="1"/>
  <c r="DC176" i="1"/>
  <c r="DG176" i="1"/>
  <c r="DK176" i="1"/>
  <c r="CZ176" i="1"/>
  <c r="DD176" i="1"/>
  <c r="DH176" i="1"/>
  <c r="DA176" i="1"/>
  <c r="DE176" i="1"/>
  <c r="DI176" i="1"/>
  <c r="DF176" i="1"/>
  <c r="DJ176" i="1"/>
  <c r="DB176" i="1"/>
  <c r="DB221" i="1"/>
  <c r="DF221" i="1"/>
  <c r="DJ221" i="1"/>
  <c r="CY221" i="1"/>
  <c r="DC221" i="1"/>
  <c r="DG221" i="1"/>
  <c r="DK221" i="1"/>
  <c r="CZ221" i="1"/>
  <c r="DD221" i="1"/>
  <c r="DH221" i="1"/>
  <c r="DI221" i="1"/>
  <c r="DA221" i="1"/>
  <c r="DE221" i="1"/>
  <c r="CY349" i="1"/>
  <c r="DC349" i="1"/>
  <c r="DG349" i="1"/>
  <c r="DK349" i="1"/>
  <c r="CZ349" i="1"/>
  <c r="DE349" i="1"/>
  <c r="DJ349" i="1"/>
  <c r="DD349" i="1"/>
  <c r="DF349" i="1"/>
  <c r="DA349" i="1"/>
  <c r="DH349" i="1"/>
  <c r="DI349" i="1"/>
  <c r="DB349" i="1"/>
  <c r="CZ430" i="1"/>
  <c r="DD430" i="1"/>
  <c r="DH430" i="1"/>
  <c r="DA430" i="1"/>
  <c r="DE430" i="1"/>
  <c r="DI430" i="1"/>
  <c r="DB430" i="1"/>
  <c r="DF430" i="1"/>
  <c r="DJ430" i="1"/>
  <c r="DK430" i="1"/>
  <c r="CY430" i="1"/>
  <c r="DG430" i="1"/>
  <c r="DC430" i="1"/>
  <c r="CZ446" i="1"/>
  <c r="DD446" i="1"/>
  <c r="DB446" i="1"/>
  <c r="DF446" i="1"/>
  <c r="DJ446" i="1"/>
  <c r="DC446" i="1"/>
  <c r="DI446" i="1"/>
  <c r="DE446" i="1"/>
  <c r="DK446" i="1"/>
  <c r="DH446" i="1"/>
  <c r="CY446" i="1"/>
  <c r="DG446" i="1"/>
  <c r="DA446" i="1"/>
  <c r="DB462" i="1"/>
  <c r="DF462" i="1"/>
  <c r="DJ462" i="1"/>
  <c r="CY462" i="1"/>
  <c r="DD462" i="1"/>
  <c r="DI462" i="1"/>
  <c r="DH462" i="1"/>
  <c r="CZ462" i="1"/>
  <c r="DE462" i="1"/>
  <c r="DK462" i="1"/>
  <c r="DC462" i="1"/>
  <c r="DA462" i="1"/>
  <c r="DG462" i="1"/>
  <c r="CZ478" i="1"/>
  <c r="DD478" i="1"/>
  <c r="DH478" i="1"/>
  <c r="CY478" i="1"/>
  <c r="DK478" i="1"/>
  <c r="DA478" i="1"/>
  <c r="DE478" i="1"/>
  <c r="DI478" i="1"/>
  <c r="DG478" i="1"/>
  <c r="DB478" i="1"/>
  <c r="DF478" i="1"/>
  <c r="DJ478" i="1"/>
  <c r="DC478" i="1"/>
  <c r="CZ494" i="1"/>
  <c r="DD494" i="1"/>
  <c r="DH494" i="1"/>
  <c r="DC494" i="1"/>
  <c r="DA494" i="1"/>
  <c r="DE494" i="1"/>
  <c r="DI494" i="1"/>
  <c r="DG494" i="1"/>
  <c r="DB494" i="1"/>
  <c r="DF494" i="1"/>
  <c r="DJ494" i="1"/>
  <c r="CY494" i="1"/>
  <c r="DK494" i="1"/>
  <c r="CZ30" i="1"/>
  <c r="DD30" i="1"/>
  <c r="DH30" i="1"/>
  <c r="CY30" i="1"/>
  <c r="DE30" i="1"/>
  <c r="DJ30" i="1"/>
  <c r="DA30" i="1"/>
  <c r="DF30" i="1"/>
  <c r="DK30" i="1"/>
  <c r="DB30" i="1"/>
  <c r="DG30" i="1"/>
  <c r="DC30" i="1"/>
  <c r="DI30" i="1"/>
  <c r="DA38" i="1"/>
  <c r="DE38" i="1"/>
  <c r="DI38" i="1"/>
  <c r="DB38" i="1"/>
  <c r="DF38" i="1"/>
  <c r="DJ38" i="1"/>
  <c r="CY38" i="1"/>
  <c r="DC38" i="1"/>
  <c r="DG38" i="1"/>
  <c r="DK38" i="1"/>
  <c r="CZ38" i="1"/>
  <c r="DD38" i="1"/>
  <c r="DH38" i="1"/>
  <c r="DA25" i="1"/>
  <c r="DE25" i="1"/>
  <c r="DI25" i="1"/>
  <c r="DB25" i="1"/>
  <c r="DF25" i="1"/>
  <c r="DJ25" i="1"/>
  <c r="DC25" i="1"/>
  <c r="DK25" i="1"/>
  <c r="DD25" i="1"/>
  <c r="CY25" i="1"/>
  <c r="DG25" i="1"/>
  <c r="DH25" i="1"/>
  <c r="CZ25" i="1"/>
  <c r="DB33" i="1"/>
  <c r="DF33" i="1"/>
  <c r="DJ33" i="1"/>
  <c r="CY33" i="1"/>
  <c r="DC33" i="1"/>
  <c r="DG33" i="1"/>
  <c r="DK33" i="1"/>
  <c r="CZ33" i="1"/>
  <c r="DD33" i="1"/>
  <c r="DH33" i="1"/>
  <c r="DA33" i="1"/>
  <c r="DE33" i="1"/>
  <c r="DI33" i="1"/>
  <c r="DB41" i="1"/>
  <c r="DF41" i="1"/>
  <c r="DJ41" i="1"/>
  <c r="CY41" i="1"/>
  <c r="DC41" i="1"/>
  <c r="DG41" i="1"/>
  <c r="DK41" i="1"/>
  <c r="CZ41" i="1"/>
  <c r="DD41" i="1"/>
  <c r="DH41" i="1"/>
  <c r="DI41" i="1"/>
  <c r="DA41" i="1"/>
  <c r="DE41" i="1"/>
  <c r="CY49" i="1"/>
  <c r="DC49" i="1"/>
  <c r="DG49" i="1"/>
  <c r="DK49" i="1"/>
  <c r="CZ49" i="1"/>
  <c r="DD49" i="1"/>
  <c r="DH49" i="1"/>
  <c r="DA49" i="1"/>
  <c r="DE49" i="1"/>
  <c r="DI49" i="1"/>
  <c r="DJ49" i="1"/>
  <c r="DB49" i="1"/>
  <c r="DF49" i="1"/>
  <c r="DA87" i="1"/>
  <c r="DE87" i="1"/>
  <c r="DI87" i="1"/>
  <c r="DB87" i="1"/>
  <c r="DF87" i="1"/>
  <c r="DJ87" i="1"/>
  <c r="CY87" i="1"/>
  <c r="DC87" i="1"/>
  <c r="DG87" i="1"/>
  <c r="DK87" i="1"/>
  <c r="DH87" i="1"/>
  <c r="CZ87" i="1"/>
  <c r="DD87" i="1"/>
  <c r="CY53" i="1"/>
  <c r="DC53" i="1"/>
  <c r="DG53" i="1"/>
  <c r="DK53" i="1"/>
  <c r="CZ53" i="1"/>
  <c r="DD53" i="1"/>
  <c r="DH53" i="1"/>
  <c r="DA53" i="1"/>
  <c r="DE53" i="1"/>
  <c r="DI53" i="1"/>
  <c r="DF53" i="1"/>
  <c r="DJ53" i="1"/>
  <c r="DB53" i="1"/>
  <c r="CZ117" i="1"/>
  <c r="DD117" i="1"/>
  <c r="DH117" i="1"/>
  <c r="DA117" i="1"/>
  <c r="DE117" i="1"/>
  <c r="DI117" i="1"/>
  <c r="DB117" i="1"/>
  <c r="DF117" i="1"/>
  <c r="DJ117" i="1"/>
  <c r="DC117" i="1"/>
  <c r="DG117" i="1"/>
  <c r="DK117" i="1"/>
  <c r="CY117" i="1"/>
  <c r="DA166" i="1"/>
  <c r="DE166" i="1"/>
  <c r="DI166" i="1"/>
  <c r="DB166" i="1"/>
  <c r="DF166" i="1"/>
  <c r="DJ166" i="1"/>
  <c r="CY166" i="1"/>
  <c r="DC166" i="1"/>
  <c r="DG166" i="1"/>
  <c r="DK166" i="1"/>
  <c r="DH166" i="1"/>
  <c r="CZ166" i="1"/>
  <c r="DD166" i="1"/>
  <c r="DA174" i="1"/>
  <c r="DE174" i="1"/>
  <c r="DI174" i="1"/>
  <c r="DB174" i="1"/>
  <c r="DF174" i="1"/>
  <c r="DJ174" i="1"/>
  <c r="CY174" i="1"/>
  <c r="DC174" i="1"/>
  <c r="DG174" i="1"/>
  <c r="DK174" i="1"/>
  <c r="CZ174" i="1"/>
  <c r="DD174" i="1"/>
  <c r="DH174" i="1"/>
  <c r="DB182" i="1"/>
  <c r="DF182" i="1"/>
  <c r="DJ182" i="1"/>
  <c r="CY182" i="1"/>
  <c r="DC182" i="1"/>
  <c r="DG182" i="1"/>
  <c r="DK182" i="1"/>
  <c r="DD182" i="1"/>
  <c r="DE182" i="1"/>
  <c r="CZ182" i="1"/>
  <c r="DH182" i="1"/>
  <c r="DI182" i="1"/>
  <c r="DA182" i="1"/>
  <c r="DB135" i="1"/>
  <c r="DF135" i="1"/>
  <c r="DJ135" i="1"/>
  <c r="CY135" i="1"/>
  <c r="DC135" i="1"/>
  <c r="DG135" i="1"/>
  <c r="DK135" i="1"/>
  <c r="CZ135" i="1"/>
  <c r="DD135" i="1"/>
  <c r="DH135" i="1"/>
  <c r="DI135" i="1"/>
  <c r="DA135" i="1"/>
  <c r="DE135" i="1"/>
  <c r="DB139" i="1"/>
  <c r="DF139" i="1"/>
  <c r="DJ139" i="1"/>
  <c r="CY139" i="1"/>
  <c r="DC139" i="1"/>
  <c r="DG139" i="1"/>
  <c r="DK139" i="1"/>
  <c r="CZ139" i="1"/>
  <c r="DD139" i="1"/>
  <c r="DH139" i="1"/>
  <c r="DE139" i="1"/>
  <c r="DI139" i="1"/>
  <c r="DA139" i="1"/>
  <c r="CY168" i="1"/>
  <c r="DC168" i="1"/>
  <c r="DG168" i="1"/>
  <c r="DK168" i="1"/>
  <c r="CZ168" i="1"/>
  <c r="DD168" i="1"/>
  <c r="DH168" i="1"/>
  <c r="DA168" i="1"/>
  <c r="DE168" i="1"/>
  <c r="DI168" i="1"/>
  <c r="DB168" i="1"/>
  <c r="DF168" i="1"/>
  <c r="DJ168" i="1"/>
  <c r="DB217" i="1"/>
  <c r="DF217" i="1"/>
  <c r="DJ217" i="1"/>
  <c r="CY217" i="1"/>
  <c r="DC217" i="1"/>
  <c r="DG217" i="1"/>
  <c r="DK217" i="1"/>
  <c r="CZ217" i="1"/>
  <c r="DD217" i="1"/>
  <c r="DH217" i="1"/>
  <c r="DA217" i="1"/>
  <c r="DE217" i="1"/>
  <c r="DI217" i="1"/>
  <c r="CY164" i="1"/>
  <c r="DC164" i="1"/>
  <c r="DG164" i="1"/>
  <c r="DK164" i="1"/>
  <c r="CZ164" i="1"/>
  <c r="DD164" i="1"/>
  <c r="DH164" i="1"/>
  <c r="DA164" i="1"/>
  <c r="DE164" i="1"/>
  <c r="DI164" i="1"/>
  <c r="DB164" i="1"/>
  <c r="DF164" i="1"/>
  <c r="DJ164" i="1"/>
  <c r="DB143" i="1"/>
  <c r="DF143" i="1"/>
  <c r="DJ143" i="1"/>
  <c r="CY143" i="1"/>
  <c r="DC143" i="1"/>
  <c r="DG143" i="1"/>
  <c r="DK143" i="1"/>
  <c r="CZ143" i="1"/>
  <c r="DD143" i="1"/>
  <c r="DH143" i="1"/>
  <c r="DA143" i="1"/>
  <c r="DE143" i="1"/>
  <c r="DI143" i="1"/>
  <c r="DB209" i="1"/>
  <c r="DF209" i="1"/>
  <c r="DJ209" i="1"/>
  <c r="CY209" i="1"/>
  <c r="DC209" i="1"/>
  <c r="DG209" i="1"/>
  <c r="DK209" i="1"/>
  <c r="CZ209" i="1"/>
  <c r="DD209" i="1"/>
  <c r="DH209" i="1"/>
  <c r="DE209" i="1"/>
  <c r="DI209" i="1"/>
  <c r="DA209" i="1"/>
  <c r="DB241" i="1"/>
  <c r="DF241" i="1"/>
  <c r="DJ241" i="1"/>
  <c r="CY241" i="1"/>
  <c r="DC241" i="1"/>
  <c r="DG241" i="1"/>
  <c r="DK241" i="1"/>
  <c r="CZ241" i="1"/>
  <c r="DD241" i="1"/>
  <c r="DH241" i="1"/>
  <c r="DE241" i="1"/>
  <c r="DI241" i="1"/>
  <c r="DA241" i="1"/>
  <c r="DB197" i="1"/>
  <c r="DF197" i="1"/>
  <c r="DJ197" i="1"/>
  <c r="CY197" i="1"/>
  <c r="DC197" i="1"/>
  <c r="DG197" i="1"/>
  <c r="DK197" i="1"/>
  <c r="CZ197" i="1"/>
  <c r="DD197" i="1"/>
  <c r="DH197" i="1"/>
  <c r="DA197" i="1"/>
  <c r="DE197" i="1"/>
  <c r="DI197" i="1"/>
  <c r="DB229" i="1"/>
  <c r="DF229" i="1"/>
  <c r="DJ229" i="1"/>
  <c r="CY229" i="1"/>
  <c r="DC229" i="1"/>
  <c r="DG229" i="1"/>
  <c r="DK229" i="1"/>
  <c r="CZ229" i="1"/>
  <c r="DD229" i="1"/>
  <c r="DH229" i="1"/>
  <c r="DA229" i="1"/>
  <c r="DE229" i="1"/>
  <c r="DI229" i="1"/>
  <c r="DB261" i="1"/>
  <c r="DF261" i="1"/>
  <c r="DJ261" i="1"/>
  <c r="CY261" i="1"/>
  <c r="DC261" i="1"/>
  <c r="DG261" i="1"/>
  <c r="DK261" i="1"/>
  <c r="CZ261" i="1"/>
  <c r="DD261" i="1"/>
  <c r="DH261" i="1"/>
  <c r="DA261" i="1"/>
  <c r="DE261" i="1"/>
  <c r="DI261" i="1"/>
  <c r="CY303" i="1"/>
  <c r="DC303" i="1"/>
  <c r="DG303" i="1"/>
  <c r="DK303" i="1"/>
  <c r="CZ303" i="1"/>
  <c r="DD303" i="1"/>
  <c r="DH303" i="1"/>
  <c r="DA303" i="1"/>
  <c r="DE303" i="1"/>
  <c r="DI303" i="1"/>
  <c r="DB303" i="1"/>
  <c r="DJ303" i="1"/>
  <c r="DF303" i="1"/>
  <c r="CY307" i="1"/>
  <c r="DC307" i="1"/>
  <c r="DG307" i="1"/>
  <c r="DK307" i="1"/>
  <c r="CZ307" i="1"/>
  <c r="DD307" i="1"/>
  <c r="DH307" i="1"/>
  <c r="DA307" i="1"/>
  <c r="DE307" i="1"/>
  <c r="DI307" i="1"/>
  <c r="DJ307" i="1"/>
  <c r="DF307" i="1"/>
  <c r="DB307" i="1"/>
  <c r="DA281" i="1"/>
  <c r="DE281" i="1"/>
  <c r="DI281" i="1"/>
  <c r="DB281" i="1"/>
  <c r="DF281" i="1"/>
  <c r="DJ281" i="1"/>
  <c r="CY281" i="1"/>
  <c r="DC281" i="1"/>
  <c r="DG281" i="1"/>
  <c r="DK281" i="1"/>
  <c r="CZ281" i="1"/>
  <c r="DH281" i="1"/>
  <c r="DD281" i="1"/>
  <c r="CY295" i="1"/>
  <c r="DC295" i="1"/>
  <c r="DG295" i="1"/>
  <c r="DK295" i="1"/>
  <c r="CZ295" i="1"/>
  <c r="DD295" i="1"/>
  <c r="DH295" i="1"/>
  <c r="DA295" i="1"/>
  <c r="DE295" i="1"/>
  <c r="DI295" i="1"/>
  <c r="DF295" i="1"/>
  <c r="DJ295" i="1"/>
  <c r="DB295" i="1"/>
  <c r="CY327" i="1"/>
  <c r="DC327" i="1"/>
  <c r="DG327" i="1"/>
  <c r="DK327" i="1"/>
  <c r="CZ327" i="1"/>
  <c r="DD327" i="1"/>
  <c r="DH327" i="1"/>
  <c r="DA327" i="1"/>
  <c r="DE327" i="1"/>
  <c r="DI327" i="1"/>
  <c r="DF327" i="1"/>
  <c r="DJ327" i="1"/>
  <c r="DB327" i="1"/>
  <c r="CY315" i="1"/>
  <c r="DC315" i="1"/>
  <c r="DG315" i="1"/>
  <c r="DK315" i="1"/>
  <c r="CZ315" i="1"/>
  <c r="DD315" i="1"/>
  <c r="DH315" i="1"/>
  <c r="DA315" i="1"/>
  <c r="DE315" i="1"/>
  <c r="DI315" i="1"/>
  <c r="DB315" i="1"/>
  <c r="DF315" i="1"/>
  <c r="DJ315" i="1"/>
  <c r="DA361" i="1"/>
  <c r="DE361" i="1"/>
  <c r="DI361" i="1"/>
  <c r="DB361" i="1"/>
  <c r="DF361" i="1"/>
  <c r="DJ361" i="1"/>
  <c r="CY361" i="1"/>
  <c r="DC361" i="1"/>
  <c r="DG361" i="1"/>
  <c r="DK361" i="1"/>
  <c r="CZ361" i="1"/>
  <c r="DD361" i="1"/>
  <c r="DH361" i="1"/>
  <c r="DA377" i="1"/>
  <c r="DE377" i="1"/>
  <c r="DI377" i="1"/>
  <c r="DB377" i="1"/>
  <c r="DF377" i="1"/>
  <c r="DJ377" i="1"/>
  <c r="CY377" i="1"/>
  <c r="DC377" i="1"/>
  <c r="DG377" i="1"/>
  <c r="DK377" i="1"/>
  <c r="DH377" i="1"/>
  <c r="CZ377" i="1"/>
  <c r="DD377" i="1"/>
  <c r="DA397" i="1"/>
  <c r="DE397" i="1"/>
  <c r="DI397" i="1"/>
  <c r="DB397" i="1"/>
  <c r="DF397" i="1"/>
  <c r="DJ397" i="1"/>
  <c r="CY397" i="1"/>
  <c r="DC397" i="1"/>
  <c r="DG397" i="1"/>
  <c r="DK397" i="1"/>
  <c r="DH397" i="1"/>
  <c r="DD397" i="1"/>
  <c r="CZ397" i="1"/>
  <c r="DA409" i="1"/>
  <c r="DE409" i="1"/>
  <c r="DI409" i="1"/>
  <c r="DB409" i="1"/>
  <c r="DF409" i="1"/>
  <c r="DJ409" i="1"/>
  <c r="CY409" i="1"/>
  <c r="DC409" i="1"/>
  <c r="DG409" i="1"/>
  <c r="DK409" i="1"/>
  <c r="CZ409" i="1"/>
  <c r="DD409" i="1"/>
  <c r="DH409" i="1"/>
  <c r="DA417" i="1"/>
  <c r="DE417" i="1"/>
  <c r="DI417" i="1"/>
  <c r="DB417" i="1"/>
  <c r="DF417" i="1"/>
  <c r="DJ417" i="1"/>
  <c r="CY417" i="1"/>
  <c r="DC417" i="1"/>
  <c r="DG417" i="1"/>
  <c r="DK417" i="1"/>
  <c r="DD417" i="1"/>
  <c r="DH417" i="1"/>
  <c r="CZ417" i="1"/>
  <c r="DA393" i="1"/>
  <c r="DE393" i="1"/>
  <c r="DI393" i="1"/>
  <c r="DB393" i="1"/>
  <c r="DF393" i="1"/>
  <c r="DJ393" i="1"/>
  <c r="CY393" i="1"/>
  <c r="DC393" i="1"/>
  <c r="DG393" i="1"/>
  <c r="DK393" i="1"/>
  <c r="CZ393" i="1"/>
  <c r="DH393" i="1"/>
  <c r="DD393" i="1"/>
  <c r="DA63" i="1"/>
  <c r="DE63" i="1"/>
  <c r="DI63" i="1"/>
  <c r="DB63" i="1"/>
  <c r="DF63" i="1"/>
  <c r="DJ63" i="1"/>
  <c r="CY63" i="1"/>
  <c r="DC63" i="1"/>
  <c r="DG63" i="1"/>
  <c r="DK63" i="1"/>
  <c r="DD63" i="1"/>
  <c r="DH63" i="1"/>
  <c r="CZ63" i="1"/>
  <c r="DA111" i="1"/>
  <c r="DE111" i="1"/>
  <c r="DI111" i="1"/>
  <c r="CY111" i="1"/>
  <c r="DC111" i="1"/>
  <c r="DG111" i="1"/>
  <c r="DK111" i="1"/>
  <c r="CZ111" i="1"/>
  <c r="DH111" i="1"/>
  <c r="DB111" i="1"/>
  <c r="DJ111" i="1"/>
  <c r="DD111" i="1"/>
  <c r="DF111" i="1"/>
  <c r="DA132" i="1"/>
  <c r="DE132" i="1"/>
  <c r="DI132" i="1"/>
  <c r="DB132" i="1"/>
  <c r="DF132" i="1"/>
  <c r="DJ132" i="1"/>
  <c r="CY132" i="1"/>
  <c r="DC132" i="1"/>
  <c r="DG132" i="1"/>
  <c r="DK132" i="1"/>
  <c r="CZ132" i="1"/>
  <c r="DD132" i="1"/>
  <c r="DH132" i="1"/>
  <c r="DB86" i="1"/>
  <c r="DF86" i="1"/>
  <c r="DJ86" i="1"/>
  <c r="CY86" i="1"/>
  <c r="DC86" i="1"/>
  <c r="DG86" i="1"/>
  <c r="DK86" i="1"/>
  <c r="CZ86" i="1"/>
  <c r="DD86" i="1"/>
  <c r="DH86" i="1"/>
  <c r="DE86" i="1"/>
  <c r="DI86" i="1"/>
  <c r="DA86" i="1"/>
  <c r="CY122" i="1"/>
  <c r="DC122" i="1"/>
  <c r="DG122" i="1"/>
  <c r="DK122" i="1"/>
  <c r="CZ122" i="1"/>
  <c r="DD122" i="1"/>
  <c r="DH122" i="1"/>
  <c r="DA122" i="1"/>
  <c r="DE122" i="1"/>
  <c r="DI122" i="1"/>
  <c r="DB122" i="1"/>
  <c r="DF122" i="1"/>
  <c r="DJ122" i="1"/>
  <c r="CY148" i="1"/>
  <c r="DC148" i="1"/>
  <c r="DG148" i="1"/>
  <c r="DK148" i="1"/>
  <c r="DB148" i="1"/>
  <c r="DH148" i="1"/>
  <c r="DD148" i="1"/>
  <c r="DI148" i="1"/>
  <c r="CZ148" i="1"/>
  <c r="DE148" i="1"/>
  <c r="DJ148" i="1"/>
  <c r="DA148" i="1"/>
  <c r="DF148" i="1"/>
  <c r="CZ100" i="1"/>
  <c r="DD100" i="1"/>
  <c r="DH100" i="1"/>
  <c r="DA100" i="1"/>
  <c r="DE100" i="1"/>
  <c r="DI100" i="1"/>
  <c r="DB100" i="1"/>
  <c r="DF100" i="1"/>
  <c r="DJ100" i="1"/>
  <c r="CY100" i="1"/>
  <c r="DC100" i="1"/>
  <c r="DG100" i="1"/>
  <c r="DK100" i="1"/>
  <c r="DB127" i="1"/>
  <c r="DF127" i="1"/>
  <c r="DJ127" i="1"/>
  <c r="CY127" i="1"/>
  <c r="DC127" i="1"/>
  <c r="DG127" i="1"/>
  <c r="DK127" i="1"/>
  <c r="CZ127" i="1"/>
  <c r="DD127" i="1"/>
  <c r="DH127" i="1"/>
  <c r="DA127" i="1"/>
  <c r="DE127" i="1"/>
  <c r="DI127" i="1"/>
  <c r="CY196" i="1"/>
  <c r="DC196" i="1"/>
  <c r="DG196" i="1"/>
  <c r="DK196" i="1"/>
  <c r="CZ196" i="1"/>
  <c r="DD196" i="1"/>
  <c r="DH196" i="1"/>
  <c r="DA196" i="1"/>
  <c r="DE196" i="1"/>
  <c r="DI196" i="1"/>
  <c r="DB196" i="1"/>
  <c r="DF196" i="1"/>
  <c r="DJ196" i="1"/>
  <c r="CZ211" i="1"/>
  <c r="DD211" i="1"/>
  <c r="DH211" i="1"/>
  <c r="DA211" i="1"/>
  <c r="DE211" i="1"/>
  <c r="DI211" i="1"/>
  <c r="DB211" i="1"/>
  <c r="DF211" i="1"/>
  <c r="DJ211" i="1"/>
  <c r="DK211" i="1"/>
  <c r="CY211" i="1"/>
  <c r="DC211" i="1"/>
  <c r="DG211" i="1"/>
  <c r="CY204" i="1"/>
  <c r="DC204" i="1"/>
  <c r="DG204" i="1"/>
  <c r="DK204" i="1"/>
  <c r="CZ204" i="1"/>
  <c r="DD204" i="1"/>
  <c r="DH204" i="1"/>
  <c r="DA204" i="1"/>
  <c r="DE204" i="1"/>
  <c r="DI204" i="1"/>
  <c r="DF204" i="1"/>
  <c r="DJ204" i="1"/>
  <c r="DB204" i="1"/>
  <c r="CZ207" i="1"/>
  <c r="DD207" i="1"/>
  <c r="DH207" i="1"/>
  <c r="DA207" i="1"/>
  <c r="DE207" i="1"/>
  <c r="DI207" i="1"/>
  <c r="DB207" i="1"/>
  <c r="DF207" i="1"/>
  <c r="DJ207" i="1"/>
  <c r="CY207" i="1"/>
  <c r="DC207" i="1"/>
  <c r="DG207" i="1"/>
  <c r="DK207" i="1"/>
  <c r="CZ219" i="1"/>
  <c r="DD219" i="1"/>
  <c r="DH219" i="1"/>
  <c r="DA219" i="1"/>
  <c r="DE219" i="1"/>
  <c r="DI219" i="1"/>
  <c r="DB219" i="1"/>
  <c r="DF219" i="1"/>
  <c r="DJ219" i="1"/>
  <c r="DC219" i="1"/>
  <c r="DG219" i="1"/>
  <c r="DK219" i="1"/>
  <c r="CY219" i="1"/>
  <c r="CZ239" i="1"/>
  <c r="DD239" i="1"/>
  <c r="DH239" i="1"/>
  <c r="DA239" i="1"/>
  <c r="DE239" i="1"/>
  <c r="DI239" i="1"/>
  <c r="DB239" i="1"/>
  <c r="DF239" i="1"/>
  <c r="DJ239" i="1"/>
  <c r="CY239" i="1"/>
  <c r="DC239" i="1"/>
  <c r="DG239" i="1"/>
  <c r="DK239" i="1"/>
  <c r="CZ195" i="1"/>
  <c r="DD195" i="1"/>
  <c r="DH195" i="1"/>
  <c r="DA195" i="1"/>
  <c r="DE195" i="1"/>
  <c r="DI195" i="1"/>
  <c r="DB195" i="1"/>
  <c r="DF195" i="1"/>
  <c r="DJ195" i="1"/>
  <c r="DK195" i="1"/>
  <c r="CY195" i="1"/>
  <c r="DC195" i="1"/>
  <c r="DG195" i="1"/>
  <c r="CZ267" i="1"/>
  <c r="DD267" i="1"/>
  <c r="DH267" i="1"/>
  <c r="DA267" i="1"/>
  <c r="DB267" i="1"/>
  <c r="DF267" i="1"/>
  <c r="DJ267" i="1"/>
  <c r="DC267" i="1"/>
  <c r="DK267" i="1"/>
  <c r="DE267" i="1"/>
  <c r="DG267" i="1"/>
  <c r="CY267" i="1"/>
  <c r="DI267" i="1"/>
  <c r="DA317" i="1"/>
  <c r="DE317" i="1"/>
  <c r="DI317" i="1"/>
  <c r="DB317" i="1"/>
  <c r="DF317" i="1"/>
  <c r="DJ317" i="1"/>
  <c r="CY317" i="1"/>
  <c r="DC317" i="1"/>
  <c r="DG317" i="1"/>
  <c r="DK317" i="1"/>
  <c r="DH317" i="1"/>
  <c r="DD317" i="1"/>
  <c r="CZ317" i="1"/>
  <c r="DA246" i="1"/>
  <c r="DE246" i="1"/>
  <c r="DI246" i="1"/>
  <c r="DB246" i="1"/>
  <c r="DF246" i="1"/>
  <c r="DJ246" i="1"/>
  <c r="CY246" i="1"/>
  <c r="DC246" i="1"/>
  <c r="DG246" i="1"/>
  <c r="DK246" i="1"/>
  <c r="DD246" i="1"/>
  <c r="DH246" i="1"/>
  <c r="CZ246" i="1"/>
  <c r="DA329" i="1"/>
  <c r="DE329" i="1"/>
  <c r="DI329" i="1"/>
  <c r="DB329" i="1"/>
  <c r="DF329" i="1"/>
  <c r="DJ329" i="1"/>
  <c r="CY329" i="1"/>
  <c r="DC329" i="1"/>
  <c r="DG329" i="1"/>
  <c r="DK329" i="1"/>
  <c r="CZ329" i="1"/>
  <c r="DH329" i="1"/>
  <c r="DD329" i="1"/>
  <c r="CZ275" i="1"/>
  <c r="DD275" i="1"/>
  <c r="DH275" i="1"/>
  <c r="DB275" i="1"/>
  <c r="DF275" i="1"/>
  <c r="DJ275" i="1"/>
  <c r="DC275" i="1"/>
  <c r="DK275" i="1"/>
  <c r="DE275" i="1"/>
  <c r="CY275" i="1"/>
  <c r="DG275" i="1"/>
  <c r="DA275" i="1"/>
  <c r="DI275" i="1"/>
  <c r="CZ330" i="1"/>
  <c r="DD330" i="1"/>
  <c r="DH330" i="1"/>
  <c r="DA330" i="1"/>
  <c r="DE330" i="1"/>
  <c r="DI330" i="1"/>
  <c r="DB330" i="1"/>
  <c r="DF330" i="1"/>
  <c r="DJ330" i="1"/>
  <c r="CY330" i="1"/>
  <c r="DC330" i="1"/>
  <c r="DK330" i="1"/>
  <c r="DG330" i="1"/>
  <c r="DB115" i="1"/>
  <c r="DF115" i="1"/>
  <c r="DJ115" i="1"/>
  <c r="CY115" i="1"/>
  <c r="DC115" i="1"/>
  <c r="DG115" i="1"/>
  <c r="DK115" i="1"/>
  <c r="CZ115" i="1"/>
  <c r="DD115" i="1"/>
  <c r="DH115" i="1"/>
  <c r="DA115" i="1"/>
  <c r="DE115" i="1"/>
  <c r="DI115" i="1"/>
  <c r="DB320" i="1"/>
  <c r="DF320" i="1"/>
  <c r="DJ320" i="1"/>
  <c r="CY320" i="1"/>
  <c r="DC320" i="1"/>
  <c r="DG320" i="1"/>
  <c r="DK320" i="1"/>
  <c r="CZ320" i="1"/>
  <c r="DD320" i="1"/>
  <c r="DH320" i="1"/>
  <c r="DA320" i="1"/>
  <c r="DE320" i="1"/>
  <c r="DI320" i="1"/>
  <c r="DA337" i="1"/>
  <c r="DE337" i="1"/>
  <c r="DI337" i="1"/>
  <c r="DB337" i="1"/>
  <c r="DF337" i="1"/>
  <c r="DJ337" i="1"/>
  <c r="CY337" i="1"/>
  <c r="DC337" i="1"/>
  <c r="DG337" i="1"/>
  <c r="DK337" i="1"/>
  <c r="DD337" i="1"/>
  <c r="DH337" i="1"/>
  <c r="CZ337" i="1"/>
  <c r="DB356" i="1"/>
  <c r="DF356" i="1"/>
  <c r="DJ356" i="1"/>
  <c r="CY356" i="1"/>
  <c r="DC356" i="1"/>
  <c r="DG356" i="1"/>
  <c r="DK356" i="1"/>
  <c r="CZ356" i="1"/>
  <c r="DD356" i="1"/>
  <c r="DH356" i="1"/>
  <c r="DA356" i="1"/>
  <c r="DE356" i="1"/>
  <c r="DI356" i="1"/>
  <c r="DB376" i="1"/>
  <c r="DF376" i="1"/>
  <c r="DJ376" i="1"/>
  <c r="CY376" i="1"/>
  <c r="DC376" i="1"/>
  <c r="DG376" i="1"/>
  <c r="DK376" i="1"/>
  <c r="CZ376" i="1"/>
  <c r="DD376" i="1"/>
  <c r="DH376" i="1"/>
  <c r="DI376" i="1"/>
  <c r="DA376" i="1"/>
  <c r="DE376" i="1"/>
  <c r="CY291" i="1"/>
  <c r="DC291" i="1"/>
  <c r="DG291" i="1"/>
  <c r="DK291" i="1"/>
  <c r="CZ291" i="1"/>
  <c r="DD291" i="1"/>
  <c r="DH291" i="1"/>
  <c r="DA291" i="1"/>
  <c r="DE291" i="1"/>
  <c r="DI291" i="1"/>
  <c r="DJ291" i="1"/>
  <c r="DF291" i="1"/>
  <c r="DB291" i="1"/>
  <c r="CZ338" i="1"/>
  <c r="DD338" i="1"/>
  <c r="DH338" i="1"/>
  <c r="DA338" i="1"/>
  <c r="DE338" i="1"/>
  <c r="DI338" i="1"/>
  <c r="DB338" i="1"/>
  <c r="DF338" i="1"/>
  <c r="DJ338" i="1"/>
  <c r="DG338" i="1"/>
  <c r="DK338" i="1"/>
  <c r="DC338" i="1"/>
  <c r="CY338" i="1"/>
  <c r="CZ414" i="1"/>
  <c r="DD414" i="1"/>
  <c r="DH414" i="1"/>
  <c r="DA414" i="1"/>
  <c r="DE414" i="1"/>
  <c r="DI414" i="1"/>
  <c r="DB414" i="1"/>
  <c r="DF414" i="1"/>
  <c r="DJ414" i="1"/>
  <c r="DK414" i="1"/>
  <c r="DG414" i="1"/>
  <c r="CY414" i="1"/>
  <c r="DC414" i="1"/>
  <c r="DA481" i="1"/>
  <c r="DE481" i="1"/>
  <c r="DI481" i="1"/>
  <c r="CZ481" i="1"/>
  <c r="DB481" i="1"/>
  <c r="DF481" i="1"/>
  <c r="DJ481" i="1"/>
  <c r="DD481" i="1"/>
  <c r="CY481" i="1"/>
  <c r="DC481" i="1"/>
  <c r="DG481" i="1"/>
  <c r="DK481" i="1"/>
  <c r="DH481" i="1"/>
  <c r="DA258" i="1"/>
  <c r="DE258" i="1"/>
  <c r="DI258" i="1"/>
  <c r="DB258" i="1"/>
  <c r="DF258" i="1"/>
  <c r="DJ258" i="1"/>
  <c r="CY258" i="1"/>
  <c r="DC258" i="1"/>
  <c r="DG258" i="1"/>
  <c r="DK258" i="1"/>
  <c r="DH258" i="1"/>
  <c r="CZ258" i="1"/>
  <c r="DD258" i="1"/>
  <c r="CY371" i="1"/>
  <c r="DC371" i="1"/>
  <c r="DG371" i="1"/>
  <c r="DK371" i="1"/>
  <c r="CZ371" i="1"/>
  <c r="DD371" i="1"/>
  <c r="DH371" i="1"/>
  <c r="DA371" i="1"/>
  <c r="DE371" i="1"/>
  <c r="DI371" i="1"/>
  <c r="DJ371" i="1"/>
  <c r="DF371" i="1"/>
  <c r="DB371" i="1"/>
  <c r="DA51" i="1"/>
  <c r="DE51" i="1"/>
  <c r="DI51" i="1"/>
  <c r="DB51" i="1"/>
  <c r="DF51" i="1"/>
  <c r="DJ51" i="1"/>
  <c r="CY51" i="1"/>
  <c r="DC51" i="1"/>
  <c r="DG51" i="1"/>
  <c r="DK51" i="1"/>
  <c r="CZ51" i="1"/>
  <c r="DD51" i="1"/>
  <c r="DH51" i="1"/>
  <c r="CZ66" i="1"/>
  <c r="DD66" i="1"/>
  <c r="DH66" i="1"/>
  <c r="DC66" i="1"/>
  <c r="DI66" i="1"/>
  <c r="CY66" i="1"/>
  <c r="DE66" i="1"/>
  <c r="DJ66" i="1"/>
  <c r="DA66" i="1"/>
  <c r="DF66" i="1"/>
  <c r="DK66" i="1"/>
  <c r="DB66" i="1"/>
  <c r="DG66" i="1"/>
  <c r="DB72" i="1"/>
  <c r="DF72" i="1"/>
  <c r="DJ72" i="1"/>
  <c r="CZ72" i="1"/>
  <c r="DE72" i="1"/>
  <c r="DK72" i="1"/>
  <c r="DA72" i="1"/>
  <c r="DG72" i="1"/>
  <c r="DC72" i="1"/>
  <c r="DH72" i="1"/>
  <c r="DD72" i="1"/>
  <c r="DI72" i="1"/>
  <c r="CY72" i="1"/>
  <c r="CY40" i="1"/>
  <c r="DC40" i="1"/>
  <c r="DG40" i="1"/>
  <c r="DK40" i="1"/>
  <c r="CZ40" i="1"/>
  <c r="DD40" i="1"/>
  <c r="DH40" i="1"/>
  <c r="DA40" i="1"/>
  <c r="DE40" i="1"/>
  <c r="DI40" i="1"/>
  <c r="DF40" i="1"/>
  <c r="DJ40" i="1"/>
  <c r="DB40" i="1"/>
  <c r="DB82" i="1"/>
  <c r="DF82" i="1"/>
  <c r="DJ82" i="1"/>
  <c r="CY82" i="1"/>
  <c r="DC82" i="1"/>
  <c r="DG82" i="1"/>
  <c r="DK82" i="1"/>
  <c r="CZ82" i="1"/>
  <c r="DD82" i="1"/>
  <c r="DH82" i="1"/>
  <c r="DI82" i="1"/>
  <c r="DA82" i="1"/>
  <c r="DE82" i="1"/>
  <c r="DB131" i="1"/>
  <c r="DF131" i="1"/>
  <c r="DJ131" i="1"/>
  <c r="CY131" i="1"/>
  <c r="DC131" i="1"/>
  <c r="DG131" i="1"/>
  <c r="DK131" i="1"/>
  <c r="CZ131" i="1"/>
  <c r="DD131" i="1"/>
  <c r="DH131" i="1"/>
  <c r="DA131" i="1"/>
  <c r="DE131" i="1"/>
  <c r="DI131" i="1"/>
  <c r="CZ167" i="1"/>
  <c r="DD167" i="1"/>
  <c r="DH167" i="1"/>
  <c r="DA167" i="1"/>
  <c r="DE167" i="1"/>
  <c r="DI167" i="1"/>
  <c r="DB167" i="1"/>
  <c r="DF167" i="1"/>
  <c r="DJ167" i="1"/>
  <c r="DK167" i="1"/>
  <c r="CY167" i="1"/>
  <c r="DC167" i="1"/>
  <c r="DG167" i="1"/>
  <c r="CY181" i="1"/>
  <c r="DC181" i="1"/>
  <c r="DG181" i="1"/>
  <c r="DK181" i="1"/>
  <c r="CZ181" i="1"/>
  <c r="DD181" i="1"/>
  <c r="DH181" i="1"/>
  <c r="DA181" i="1"/>
  <c r="DI181" i="1"/>
  <c r="DB181" i="1"/>
  <c r="DJ181" i="1"/>
  <c r="DE181" i="1"/>
  <c r="DF181" i="1"/>
  <c r="DB110" i="1"/>
  <c r="DF110" i="1"/>
  <c r="DJ110" i="1"/>
  <c r="CZ110" i="1"/>
  <c r="DD110" i="1"/>
  <c r="DH110" i="1"/>
  <c r="DE110" i="1"/>
  <c r="CY110" i="1"/>
  <c r="DG110" i="1"/>
  <c r="DA110" i="1"/>
  <c r="DI110" i="1"/>
  <c r="DK110" i="1"/>
  <c r="DC110" i="1"/>
  <c r="CZ314" i="1"/>
  <c r="DD314" i="1"/>
  <c r="DH314" i="1"/>
  <c r="DA314" i="1"/>
  <c r="DE314" i="1"/>
  <c r="DI314" i="1"/>
  <c r="DB314" i="1"/>
  <c r="DF314" i="1"/>
  <c r="DJ314" i="1"/>
  <c r="CY314" i="1"/>
  <c r="DC314" i="1"/>
  <c r="DK314" i="1"/>
  <c r="DG314" i="1"/>
  <c r="CZ259" i="1"/>
  <c r="DD259" i="1"/>
  <c r="DH259" i="1"/>
  <c r="DA259" i="1"/>
  <c r="DE259" i="1"/>
  <c r="DI259" i="1"/>
  <c r="DB259" i="1"/>
  <c r="DF259" i="1"/>
  <c r="DJ259" i="1"/>
  <c r="DK259" i="1"/>
  <c r="CY259" i="1"/>
  <c r="DC259" i="1"/>
  <c r="DG259" i="1"/>
  <c r="CZ290" i="1"/>
  <c r="DD290" i="1"/>
  <c r="DH290" i="1"/>
  <c r="DA290" i="1"/>
  <c r="DE290" i="1"/>
  <c r="DI290" i="1"/>
  <c r="DB290" i="1"/>
  <c r="DF290" i="1"/>
  <c r="DJ290" i="1"/>
  <c r="DG290" i="1"/>
  <c r="DK290" i="1"/>
  <c r="DC290" i="1"/>
  <c r="CY290" i="1"/>
  <c r="DA429" i="1"/>
  <c r="DE429" i="1"/>
  <c r="DI429" i="1"/>
  <c r="DB429" i="1"/>
  <c r="DF429" i="1"/>
  <c r="DJ429" i="1"/>
  <c r="CY429" i="1"/>
  <c r="DC429" i="1"/>
  <c r="DG429" i="1"/>
  <c r="DK429" i="1"/>
  <c r="DH429" i="1"/>
  <c r="CZ429" i="1"/>
  <c r="DD429" i="1"/>
  <c r="CY465" i="1"/>
  <c r="DC465" i="1"/>
  <c r="DG465" i="1"/>
  <c r="DK465" i="1"/>
  <c r="DB465" i="1"/>
  <c r="DH465" i="1"/>
  <c r="DA465" i="1"/>
  <c r="DD465" i="1"/>
  <c r="DI465" i="1"/>
  <c r="CZ465" i="1"/>
  <c r="DE465" i="1"/>
  <c r="DJ465" i="1"/>
  <c r="DF465" i="1"/>
  <c r="DB173" i="1"/>
  <c r="DF173" i="1"/>
  <c r="DJ173" i="1"/>
  <c r="CY173" i="1"/>
  <c r="DC173" i="1"/>
  <c r="DG173" i="1"/>
  <c r="DK173" i="1"/>
  <c r="CZ173" i="1"/>
  <c r="DD173" i="1"/>
  <c r="DH173" i="1"/>
  <c r="DA173" i="1"/>
  <c r="DE173" i="1"/>
  <c r="DI173" i="1"/>
  <c r="DB346" i="1"/>
  <c r="DF346" i="1"/>
  <c r="DJ346" i="1"/>
  <c r="DA346" i="1"/>
  <c r="DG346" i="1"/>
  <c r="CZ346" i="1"/>
  <c r="DH346" i="1"/>
  <c r="DC346" i="1"/>
  <c r="DI346" i="1"/>
  <c r="DD346" i="1"/>
  <c r="DK346" i="1"/>
  <c r="CY346" i="1"/>
  <c r="DE346" i="1"/>
  <c r="DB416" i="1"/>
  <c r="DF416" i="1"/>
  <c r="DJ416" i="1"/>
  <c r="CY416" i="1"/>
  <c r="DC416" i="1"/>
  <c r="DG416" i="1"/>
  <c r="DK416" i="1"/>
  <c r="CZ416" i="1"/>
  <c r="DD416" i="1"/>
  <c r="DH416" i="1"/>
  <c r="DA416" i="1"/>
  <c r="DE416" i="1"/>
  <c r="DI416" i="1"/>
  <c r="DA477" i="1"/>
  <c r="DE477" i="1"/>
  <c r="DI477" i="1"/>
  <c r="CZ477" i="1"/>
  <c r="DB477" i="1"/>
  <c r="DF477" i="1"/>
  <c r="DJ477" i="1"/>
  <c r="DH477" i="1"/>
  <c r="CY477" i="1"/>
  <c r="DC477" i="1"/>
  <c r="DG477" i="1"/>
  <c r="DK477" i="1"/>
  <c r="DD477" i="1"/>
  <c r="DB308" i="1"/>
  <c r="DF308" i="1"/>
  <c r="DJ308" i="1"/>
  <c r="CY308" i="1"/>
  <c r="DC308" i="1"/>
  <c r="DG308" i="1"/>
  <c r="DK308" i="1"/>
  <c r="CZ308" i="1"/>
  <c r="DD308" i="1"/>
  <c r="DH308" i="1"/>
  <c r="DA308" i="1"/>
  <c r="DI308" i="1"/>
  <c r="DE308" i="1"/>
  <c r="DB404" i="1"/>
  <c r="DF404" i="1"/>
  <c r="DJ404" i="1"/>
  <c r="CY404" i="1"/>
  <c r="DC404" i="1"/>
  <c r="DG404" i="1"/>
  <c r="DK404" i="1"/>
  <c r="CZ404" i="1"/>
  <c r="DD404" i="1"/>
  <c r="DH404" i="1"/>
  <c r="DI404" i="1"/>
  <c r="DA404" i="1"/>
  <c r="DE404" i="1"/>
  <c r="CZ52" i="1"/>
  <c r="DD52" i="1"/>
  <c r="DH52" i="1"/>
  <c r="DA52" i="1"/>
  <c r="DE52" i="1"/>
  <c r="DI52" i="1"/>
  <c r="DB52" i="1"/>
  <c r="DF52" i="1"/>
  <c r="DJ52" i="1"/>
  <c r="DC52" i="1"/>
  <c r="DG52" i="1"/>
  <c r="DK52" i="1"/>
  <c r="CY52" i="1"/>
  <c r="CY142" i="1"/>
  <c r="DC142" i="1"/>
  <c r="DG142" i="1"/>
  <c r="DK142" i="1"/>
  <c r="CZ142" i="1"/>
  <c r="DD142" i="1"/>
  <c r="DH142" i="1"/>
  <c r="DA142" i="1"/>
  <c r="DE142" i="1"/>
  <c r="DI142" i="1"/>
  <c r="DB142" i="1"/>
  <c r="DF142" i="1"/>
  <c r="DJ142" i="1"/>
  <c r="DA69" i="1"/>
  <c r="DE69" i="1"/>
  <c r="DI69" i="1"/>
  <c r="DB69" i="1"/>
  <c r="DG69" i="1"/>
  <c r="DC69" i="1"/>
  <c r="DH69" i="1"/>
  <c r="CY69" i="1"/>
  <c r="DD69" i="1"/>
  <c r="DJ69" i="1"/>
  <c r="CZ69" i="1"/>
  <c r="DF69" i="1"/>
  <c r="DK69" i="1"/>
  <c r="DA116" i="1"/>
  <c r="DE116" i="1"/>
  <c r="DI116" i="1"/>
  <c r="DB116" i="1"/>
  <c r="DF116" i="1"/>
  <c r="DJ116" i="1"/>
  <c r="CY116" i="1"/>
  <c r="DC116" i="1"/>
  <c r="DG116" i="1"/>
  <c r="DK116" i="1"/>
  <c r="CZ116" i="1"/>
  <c r="DD116" i="1"/>
  <c r="DH116" i="1"/>
  <c r="CY200" i="1"/>
  <c r="DC200" i="1"/>
  <c r="DG200" i="1"/>
  <c r="DK200" i="1"/>
  <c r="CZ200" i="1"/>
  <c r="DD200" i="1"/>
  <c r="DH200" i="1"/>
  <c r="DA200" i="1"/>
  <c r="DE200" i="1"/>
  <c r="DI200" i="1"/>
  <c r="DJ200" i="1"/>
  <c r="DB200" i="1"/>
  <c r="DF200" i="1"/>
  <c r="DA73" i="1"/>
  <c r="DE73" i="1"/>
  <c r="DI73" i="1"/>
  <c r="DC73" i="1"/>
  <c r="DH73" i="1"/>
  <c r="CY73" i="1"/>
  <c r="DD73" i="1"/>
  <c r="DJ73" i="1"/>
  <c r="CZ73" i="1"/>
  <c r="DF73" i="1"/>
  <c r="DK73" i="1"/>
  <c r="DB73" i="1"/>
  <c r="DG73" i="1"/>
  <c r="DB292" i="1"/>
  <c r="DF292" i="1"/>
  <c r="DJ292" i="1"/>
  <c r="CY292" i="1"/>
  <c r="DC292" i="1"/>
  <c r="DG292" i="1"/>
  <c r="DK292" i="1"/>
  <c r="CZ292" i="1"/>
  <c r="DD292" i="1"/>
  <c r="DH292" i="1"/>
  <c r="DA292" i="1"/>
  <c r="DI292" i="1"/>
  <c r="DE292" i="1"/>
  <c r="CZ326" i="1"/>
  <c r="DD326" i="1"/>
  <c r="DH326" i="1"/>
  <c r="DA326" i="1"/>
  <c r="DE326" i="1"/>
  <c r="DI326" i="1"/>
  <c r="DB326" i="1"/>
  <c r="DF326" i="1"/>
  <c r="DJ326" i="1"/>
  <c r="DC326" i="1"/>
  <c r="DG326" i="1"/>
  <c r="CY326" i="1"/>
  <c r="DK326" i="1"/>
  <c r="CZ271" i="1"/>
  <c r="DD271" i="1"/>
  <c r="DH271" i="1"/>
  <c r="DB271" i="1"/>
  <c r="DF271" i="1"/>
  <c r="DJ271" i="1"/>
  <c r="CY271" i="1"/>
  <c r="DG271" i="1"/>
  <c r="DA271" i="1"/>
  <c r="DI271" i="1"/>
  <c r="DC271" i="1"/>
  <c r="DK271" i="1"/>
  <c r="DE271" i="1"/>
  <c r="DA46" i="1"/>
  <c r="DE46" i="1"/>
  <c r="DI46" i="1"/>
  <c r="CY46" i="1"/>
  <c r="DC46" i="1"/>
  <c r="DG46" i="1"/>
  <c r="DB46" i="1"/>
  <c r="DJ46" i="1"/>
  <c r="DD46" i="1"/>
  <c r="DK46" i="1"/>
  <c r="DF46" i="1"/>
  <c r="CZ46" i="1"/>
  <c r="DH46" i="1"/>
  <c r="CZ108" i="1"/>
  <c r="DD108" i="1"/>
  <c r="DH108" i="1"/>
  <c r="DB108" i="1"/>
  <c r="DF108" i="1"/>
  <c r="DJ108" i="1"/>
  <c r="CY108" i="1"/>
  <c r="DG108" i="1"/>
  <c r="DA108" i="1"/>
  <c r="DI108" i="1"/>
  <c r="DC108" i="1"/>
  <c r="DK108" i="1"/>
  <c r="DE108" i="1"/>
  <c r="CY276" i="1"/>
  <c r="DC276" i="1"/>
  <c r="DG276" i="1"/>
  <c r="DK276" i="1"/>
  <c r="DA276" i="1"/>
  <c r="DE276" i="1"/>
  <c r="DI276" i="1"/>
  <c r="DF276" i="1"/>
  <c r="CZ276" i="1"/>
  <c r="DH276" i="1"/>
  <c r="DB276" i="1"/>
  <c r="DJ276" i="1"/>
  <c r="DD276" i="1"/>
  <c r="DA183" i="1"/>
  <c r="DE183" i="1"/>
  <c r="DI183" i="1"/>
  <c r="DB183" i="1"/>
  <c r="DF183" i="1"/>
  <c r="DJ183" i="1"/>
  <c r="CY183" i="1"/>
  <c r="DG183" i="1"/>
  <c r="CZ183" i="1"/>
  <c r="DH183" i="1"/>
  <c r="DC183" i="1"/>
  <c r="DK183" i="1"/>
  <c r="DD183" i="1"/>
  <c r="CE6" i="1"/>
  <c r="CG6" i="1" s="1"/>
  <c r="H20" i="2" s="1"/>
  <c r="T121" i="1"/>
  <c r="T392" i="1"/>
  <c r="O392" i="1"/>
  <c r="CM392" i="1" s="1"/>
  <c r="CN392" i="1" s="1"/>
  <c r="T336" i="1"/>
  <c r="O336" i="1"/>
  <c r="CM336" i="1" s="1"/>
  <c r="CN336" i="1" s="1"/>
  <c r="T66" i="1"/>
  <c r="O66" i="1"/>
  <c r="CM66" i="1" s="1"/>
  <c r="CN66" i="1" s="1"/>
  <c r="T167" i="1"/>
  <c r="Q32" i="1"/>
  <c r="U32" i="1" s="1"/>
  <c r="CH32" i="1" s="1"/>
  <c r="Q206" i="1"/>
  <c r="U206" i="1" s="1"/>
  <c r="CH206" i="1" s="1"/>
  <c r="Q262" i="1"/>
  <c r="U262" i="1" s="1"/>
  <c r="CH262" i="1" s="1"/>
  <c r="Q355" i="1"/>
  <c r="U355" i="1" s="1"/>
  <c r="CH355" i="1" s="1"/>
  <c r="Q408" i="1"/>
  <c r="U408" i="1" s="1"/>
  <c r="CH408" i="1" s="1"/>
  <c r="Q422" i="1"/>
  <c r="U422" i="1" s="1"/>
  <c r="CH422" i="1" s="1"/>
  <c r="Q74" i="1"/>
  <c r="U74" i="1" s="1"/>
  <c r="CH74" i="1" s="1"/>
  <c r="Q93" i="1"/>
  <c r="U93" i="1" s="1"/>
  <c r="CH93" i="1" s="1"/>
  <c r="Q120" i="1"/>
  <c r="U120" i="1" s="1"/>
  <c r="CH120" i="1" s="1"/>
  <c r="Q138" i="1"/>
  <c r="U138" i="1" s="1"/>
  <c r="CH138" i="1" s="1"/>
  <c r="Q31" i="1"/>
  <c r="U31" i="1" s="1"/>
  <c r="CH31" i="1" s="1"/>
  <c r="Q57" i="1"/>
  <c r="U57" i="1" s="1"/>
  <c r="CH57" i="1" s="1"/>
  <c r="Q146" i="1"/>
  <c r="U146" i="1" s="1"/>
  <c r="CH146" i="1" s="1"/>
  <c r="Q132" i="1"/>
  <c r="Q182" i="1"/>
  <c r="U182" i="1" s="1"/>
  <c r="CH182" i="1" s="1"/>
  <c r="Q325" i="1"/>
  <c r="U325" i="1" s="1"/>
  <c r="CH325" i="1" s="1"/>
  <c r="Q172" i="1"/>
  <c r="U172" i="1" s="1"/>
  <c r="CH172" i="1" s="1"/>
  <c r="Q357" i="1"/>
  <c r="U357" i="1" s="1"/>
  <c r="CH357" i="1" s="1"/>
  <c r="Q388" i="1"/>
  <c r="U388" i="1" s="1"/>
  <c r="CH388" i="1" s="1"/>
  <c r="Q436" i="1"/>
  <c r="U436" i="1" s="1"/>
  <c r="CH436" i="1" s="1"/>
  <c r="Q383" i="1"/>
  <c r="U383" i="1" s="1"/>
  <c r="CH383" i="1" s="1"/>
  <c r="Q83" i="1"/>
  <c r="U83" i="1" s="1"/>
  <c r="CH83" i="1" s="1"/>
  <c r="Q162" i="1"/>
  <c r="U162" i="1" s="1"/>
  <c r="CH162" i="1" s="1"/>
  <c r="Q60" i="1"/>
  <c r="U60" i="1" s="1"/>
  <c r="CH60" i="1" s="1"/>
  <c r="Q147" i="1"/>
  <c r="U147" i="1" s="1"/>
  <c r="CH147" i="1" s="1"/>
  <c r="Q56" i="1"/>
  <c r="U56" i="1" s="1"/>
  <c r="CH56" i="1" s="1"/>
  <c r="Q309" i="1"/>
  <c r="U309" i="1" s="1"/>
  <c r="CH309" i="1" s="1"/>
  <c r="Q481" i="1"/>
  <c r="U481" i="1" s="1"/>
  <c r="CH481" i="1" s="1"/>
  <c r="Q459" i="1"/>
  <c r="U459" i="1" s="1"/>
  <c r="CH459" i="1" s="1"/>
  <c r="Q58" i="1"/>
  <c r="U58" i="1" s="1"/>
  <c r="CH58" i="1" s="1"/>
  <c r="Q223" i="1"/>
  <c r="U223" i="1" s="1"/>
  <c r="CH223" i="1" s="1"/>
  <c r="Q135" i="1"/>
  <c r="U135" i="1" s="1"/>
  <c r="CH135" i="1" s="1"/>
  <c r="Q184" i="1"/>
  <c r="U184" i="1" s="1"/>
  <c r="CH184" i="1" s="1"/>
  <c r="Q236" i="1"/>
  <c r="U236" i="1" s="1"/>
  <c r="CH236" i="1" s="1"/>
  <c r="Q371" i="1"/>
  <c r="U371" i="1" s="1"/>
  <c r="CH371" i="1" s="1"/>
  <c r="Q283" i="1"/>
  <c r="U283" i="1" s="1"/>
  <c r="CH283" i="1" s="1"/>
  <c r="Q384" i="1"/>
  <c r="U384" i="1" s="1"/>
  <c r="CH384" i="1" s="1"/>
  <c r="Q454" i="1"/>
  <c r="U454" i="1" s="1"/>
  <c r="CH454" i="1" s="1"/>
  <c r="Q358" i="1"/>
  <c r="U358" i="1" s="1"/>
  <c r="CH358" i="1" s="1"/>
  <c r="Q487" i="1"/>
  <c r="U487" i="1" s="1"/>
  <c r="CH487" i="1" s="1"/>
  <c r="Q466" i="1"/>
  <c r="U466" i="1" s="1"/>
  <c r="CH466" i="1" s="1"/>
  <c r="Q496" i="1"/>
  <c r="U496" i="1" s="1"/>
  <c r="CH496" i="1" s="1"/>
  <c r="Q305" i="1"/>
  <c r="U305" i="1" s="1"/>
  <c r="CH305" i="1" s="1"/>
  <c r="Q79" i="1"/>
  <c r="U79" i="1" s="1"/>
  <c r="CH79" i="1" s="1"/>
  <c r="Q439" i="1"/>
  <c r="U439" i="1" s="1"/>
  <c r="CH439" i="1" s="1"/>
  <c r="Q389" i="1"/>
  <c r="U389" i="1" s="1"/>
  <c r="CH389" i="1" s="1"/>
  <c r="Q140" i="1"/>
  <c r="U140" i="1" s="1"/>
  <c r="CH140" i="1" s="1"/>
  <c r="Q289" i="1"/>
  <c r="U289" i="1" s="1"/>
  <c r="CH289" i="1" s="1"/>
  <c r="Q433" i="1"/>
  <c r="U433" i="1" s="1"/>
  <c r="CH433" i="1" s="1"/>
  <c r="Q306" i="1"/>
  <c r="U306" i="1" s="1"/>
  <c r="CH306" i="1" s="1"/>
  <c r="Q227" i="1"/>
  <c r="U227" i="1" s="1"/>
  <c r="CH227" i="1" s="1"/>
  <c r="Q8" i="1"/>
  <c r="U8" i="1" s="1"/>
  <c r="CH8" i="1" s="1"/>
  <c r="Q11" i="1"/>
  <c r="U11" i="1" s="1"/>
  <c r="CH11" i="1" s="1"/>
  <c r="Q28" i="1"/>
  <c r="U28" i="1" s="1"/>
  <c r="CH28" i="1" s="1"/>
  <c r="Q36" i="1"/>
  <c r="U36" i="1" s="1"/>
  <c r="CH36" i="1" s="1"/>
  <c r="Q92" i="1"/>
  <c r="U92" i="1" s="1"/>
  <c r="CH92" i="1" s="1"/>
  <c r="Q88" i="1"/>
  <c r="U88" i="1" s="1"/>
  <c r="CH88" i="1" s="1"/>
  <c r="Q106" i="1"/>
  <c r="U106" i="1" s="1"/>
  <c r="CH106" i="1" s="1"/>
  <c r="Q114" i="1"/>
  <c r="U114" i="1" s="1"/>
  <c r="CH114" i="1" s="1"/>
  <c r="Q165" i="1"/>
  <c r="U165" i="1" s="1"/>
  <c r="CH165" i="1" s="1"/>
  <c r="Q183" i="1"/>
  <c r="U183" i="1" s="1"/>
  <c r="CH183" i="1" s="1"/>
  <c r="Q187" i="1"/>
  <c r="Q222" i="1"/>
  <c r="U222" i="1" s="1"/>
  <c r="CH222" i="1" s="1"/>
  <c r="Q169" i="1"/>
  <c r="U169" i="1" s="1"/>
  <c r="CH169" i="1" s="1"/>
  <c r="Q198" i="1"/>
  <c r="U198" i="1" s="1"/>
  <c r="CH198" i="1" s="1"/>
  <c r="Q250" i="1"/>
  <c r="U250" i="1" s="1"/>
  <c r="CH250" i="1" s="1"/>
  <c r="Q266" i="1"/>
  <c r="U266" i="1" s="1"/>
  <c r="CH266" i="1" s="1"/>
  <c r="Q282" i="1"/>
  <c r="U282" i="1" s="1"/>
  <c r="CH282" i="1" s="1"/>
  <c r="Q65" i="1"/>
  <c r="U65" i="1" s="1"/>
  <c r="CH65" i="1" s="1"/>
  <c r="Q347" i="1"/>
  <c r="U347" i="1" s="1"/>
  <c r="CH347" i="1" s="1"/>
  <c r="Q412" i="1"/>
  <c r="U412" i="1" s="1"/>
  <c r="CH412" i="1" s="1"/>
  <c r="Q402" i="1"/>
  <c r="U402" i="1" s="1"/>
  <c r="CH402" i="1" s="1"/>
  <c r="Q50" i="1"/>
  <c r="U50" i="1" s="1"/>
  <c r="CH50" i="1" s="1"/>
  <c r="Q69" i="1"/>
  <c r="U69" i="1" s="1"/>
  <c r="CH69" i="1" s="1"/>
  <c r="Q22" i="1"/>
  <c r="U22" i="1" s="1"/>
  <c r="CH22" i="1" s="1"/>
  <c r="Q30" i="1"/>
  <c r="U30" i="1" s="1"/>
  <c r="CH30" i="1" s="1"/>
  <c r="Q62" i="1"/>
  <c r="U62" i="1" s="1"/>
  <c r="CH62" i="1" s="1"/>
  <c r="Q77" i="1"/>
  <c r="U77" i="1" s="1"/>
  <c r="CH77" i="1" s="1"/>
  <c r="Q85" i="1"/>
  <c r="U85" i="1" s="1"/>
  <c r="CH85" i="1" s="1"/>
  <c r="Q94" i="1"/>
  <c r="U94" i="1" s="1"/>
  <c r="CH94" i="1" s="1"/>
  <c r="Q46" i="1"/>
  <c r="U46" i="1" s="1"/>
  <c r="CH46" i="1" s="1"/>
  <c r="Q81" i="1"/>
  <c r="U81" i="1" s="1"/>
  <c r="CH81" i="1" s="1"/>
  <c r="Q89" i="1"/>
  <c r="U89" i="1" s="1"/>
  <c r="CH89" i="1" s="1"/>
  <c r="Q98" i="1"/>
  <c r="U98" i="1" s="1"/>
  <c r="CH98" i="1" s="1"/>
  <c r="Q43" i="1"/>
  <c r="U43" i="1" s="1"/>
  <c r="CH43" i="1" s="1"/>
  <c r="Q159" i="1"/>
  <c r="U159" i="1" s="1"/>
  <c r="CH159" i="1" s="1"/>
  <c r="Q118" i="1"/>
  <c r="U118" i="1" s="1"/>
  <c r="CH118" i="1" s="1"/>
  <c r="Q226" i="1"/>
  <c r="U226" i="1" s="1"/>
  <c r="CH226" i="1" s="1"/>
  <c r="Q47" i="1"/>
  <c r="U47" i="1" s="1"/>
  <c r="CH47" i="1" s="1"/>
  <c r="Q242" i="1"/>
  <c r="U242" i="1" s="1"/>
  <c r="CH242" i="1" s="1"/>
  <c r="Q160" i="1"/>
  <c r="U160" i="1" s="1"/>
  <c r="CH160" i="1" s="1"/>
  <c r="Q209" i="1"/>
  <c r="U209" i="1" s="1"/>
  <c r="CH209" i="1" s="1"/>
  <c r="Q294" i="1"/>
  <c r="U294" i="1" s="1"/>
  <c r="CH294" i="1" s="1"/>
  <c r="Q313" i="1"/>
  <c r="U313" i="1" s="1"/>
  <c r="CH313" i="1" s="1"/>
  <c r="Q349" i="1"/>
  <c r="U349" i="1" s="1"/>
  <c r="CH349" i="1" s="1"/>
  <c r="Q361" i="1"/>
  <c r="U361" i="1" s="1"/>
  <c r="CH361" i="1" s="1"/>
  <c r="Q232" i="1"/>
  <c r="U232" i="1" s="1"/>
  <c r="CH232" i="1" s="1"/>
  <c r="Q299" i="1"/>
  <c r="U299" i="1" s="1"/>
  <c r="CH299" i="1" s="1"/>
  <c r="Q360" i="1"/>
  <c r="U360" i="1" s="1"/>
  <c r="CH360" i="1" s="1"/>
  <c r="Q372" i="1"/>
  <c r="U372" i="1" s="1"/>
  <c r="CH372" i="1" s="1"/>
  <c r="Q391" i="1"/>
  <c r="U391" i="1" s="1"/>
  <c r="CH391" i="1" s="1"/>
  <c r="Q424" i="1"/>
  <c r="U424" i="1" s="1"/>
  <c r="CH424" i="1" s="1"/>
  <c r="Q464" i="1"/>
  <c r="U464" i="1" s="1"/>
  <c r="CH464" i="1" s="1"/>
  <c r="Q480" i="1"/>
  <c r="U480" i="1" s="1"/>
  <c r="CH480" i="1" s="1"/>
  <c r="Q326" i="1"/>
  <c r="U326" i="1" s="1"/>
  <c r="CH326" i="1" s="1"/>
  <c r="Q364" i="1"/>
  <c r="U364" i="1" s="1"/>
  <c r="CH364" i="1" s="1"/>
  <c r="Q377" i="1"/>
  <c r="U377" i="1" s="1"/>
  <c r="CH377" i="1" s="1"/>
  <c r="Q396" i="1"/>
  <c r="U396" i="1" s="1"/>
  <c r="CH396" i="1" s="1"/>
  <c r="Q342" i="1"/>
  <c r="U342" i="1" s="1"/>
  <c r="CH342" i="1" s="1"/>
  <c r="Q489" i="1"/>
  <c r="U489" i="1" s="1"/>
  <c r="CH489" i="1" s="1"/>
  <c r="Q499" i="1"/>
  <c r="U499" i="1" s="1"/>
  <c r="CH499" i="1" s="1"/>
  <c r="Q500" i="1"/>
  <c r="U500" i="1" s="1"/>
  <c r="CH500" i="1" s="1"/>
  <c r="Q432" i="1"/>
  <c r="U432" i="1" s="1"/>
  <c r="CH432" i="1" s="1"/>
  <c r="Q87" i="1"/>
  <c r="U87" i="1" s="1"/>
  <c r="CH87" i="1" s="1"/>
  <c r="Q137" i="1"/>
  <c r="U137" i="1" s="1"/>
  <c r="CH137" i="1" s="1"/>
  <c r="Q61" i="1"/>
  <c r="U61" i="1" s="1"/>
  <c r="CH61" i="1" s="1"/>
  <c r="Q51" i="1"/>
  <c r="U51" i="1" s="1"/>
  <c r="CH51" i="1" s="1"/>
  <c r="Q186" i="1"/>
  <c r="U186" i="1" s="1"/>
  <c r="CH186" i="1" s="1"/>
  <c r="Q233" i="1"/>
  <c r="U233" i="1" s="1"/>
  <c r="CH233" i="1" s="1"/>
  <c r="Q271" i="1"/>
  <c r="U271" i="1" s="1"/>
  <c r="CH271" i="1" s="1"/>
  <c r="Q156" i="1"/>
  <c r="U156" i="1" s="1"/>
  <c r="CH156" i="1" s="1"/>
  <c r="Q23" i="1"/>
  <c r="U23" i="1" s="1"/>
  <c r="CH23" i="1" s="1"/>
  <c r="Q139" i="1"/>
  <c r="U139" i="1" s="1"/>
  <c r="CH139" i="1" s="1"/>
  <c r="Q229" i="1"/>
  <c r="U229" i="1" s="1"/>
  <c r="CH229" i="1" s="1"/>
  <c r="Q275" i="1"/>
  <c r="U275" i="1" s="1"/>
  <c r="CH275" i="1" s="1"/>
  <c r="Q276" i="1"/>
  <c r="U276" i="1" s="1"/>
  <c r="CH276" i="1" s="1"/>
  <c r="Q240" i="1"/>
  <c r="U240" i="1" s="1"/>
  <c r="CH240" i="1" s="1"/>
  <c r="Q352" i="1"/>
  <c r="U352" i="1" s="1"/>
  <c r="CH352" i="1" s="1"/>
  <c r="Q317" i="1"/>
  <c r="U317" i="1" s="1"/>
  <c r="CH317" i="1" s="1"/>
  <c r="Q469" i="1"/>
  <c r="U469" i="1" s="1"/>
  <c r="CH469" i="1" s="1"/>
  <c r="Q263" i="1"/>
  <c r="U263" i="1" s="1"/>
  <c r="CH263" i="1" s="1"/>
  <c r="Q298" i="1"/>
  <c r="U298" i="1" s="1"/>
  <c r="CH298" i="1" s="1"/>
  <c r="Q411" i="1"/>
  <c r="U411" i="1" s="1"/>
  <c r="CH411" i="1" s="1"/>
  <c r="Q425" i="1"/>
  <c r="U425" i="1" s="1"/>
  <c r="CH425" i="1" s="1"/>
  <c r="Q449" i="1"/>
  <c r="U449" i="1" s="1"/>
  <c r="CH449" i="1" s="1"/>
  <c r="Q392" i="1"/>
  <c r="Q410" i="1"/>
  <c r="U410" i="1" s="1"/>
  <c r="CH410" i="1" s="1"/>
  <c r="Q455" i="1"/>
  <c r="U455" i="1" s="1"/>
  <c r="CH455" i="1" s="1"/>
  <c r="Q465" i="1"/>
  <c r="U465" i="1" s="1"/>
  <c r="CH465" i="1" s="1"/>
  <c r="Q485" i="1"/>
  <c r="U485" i="1" s="1"/>
  <c r="CH485" i="1" s="1"/>
  <c r="Q174" i="1"/>
  <c r="U174" i="1" s="1"/>
  <c r="CH174" i="1" s="1"/>
  <c r="Q217" i="1"/>
  <c r="U217" i="1" s="1"/>
  <c r="CH217" i="1" s="1"/>
  <c r="Q225" i="1"/>
  <c r="U225" i="1" s="1"/>
  <c r="CH225" i="1" s="1"/>
  <c r="Q113" i="1"/>
  <c r="U113" i="1" s="1"/>
  <c r="CH113" i="1" s="1"/>
  <c r="Q152" i="1"/>
  <c r="U152" i="1" s="1"/>
  <c r="CH152" i="1" s="1"/>
  <c r="Q188" i="1"/>
  <c r="U188" i="1" s="1"/>
  <c r="CH188" i="1" s="1"/>
  <c r="Q279" i="1"/>
  <c r="U279" i="1" s="1"/>
  <c r="CH279" i="1" s="1"/>
  <c r="Q346" i="1"/>
  <c r="U346" i="1" s="1"/>
  <c r="CH346" i="1" s="1"/>
  <c r="Q378" i="1"/>
  <c r="U378" i="1" s="1"/>
  <c r="CH378" i="1" s="1"/>
  <c r="Q35" i="1"/>
  <c r="U35" i="1" s="1"/>
  <c r="CH35" i="1" s="1"/>
  <c r="Q253" i="1"/>
  <c r="U253" i="1" s="1"/>
  <c r="CH253" i="1" s="1"/>
  <c r="Q272" i="1"/>
  <c r="U272" i="1" s="1"/>
  <c r="CH272" i="1" s="1"/>
  <c r="Q339" i="1"/>
  <c r="U339" i="1" s="1"/>
  <c r="CH339" i="1" s="1"/>
  <c r="Q288" i="1"/>
  <c r="U288" i="1" s="1"/>
  <c r="CH288" i="1" s="1"/>
  <c r="Q329" i="1"/>
  <c r="U329" i="1" s="1"/>
  <c r="CH329" i="1" s="1"/>
  <c r="Q401" i="1"/>
  <c r="U401" i="1" s="1"/>
  <c r="CH401" i="1" s="1"/>
  <c r="Q450" i="1"/>
  <c r="U450" i="1" s="1"/>
  <c r="CH450" i="1" s="1"/>
  <c r="Q112" i="1"/>
  <c r="U112" i="1" s="1"/>
  <c r="CH112" i="1" s="1"/>
  <c r="Q307" i="1"/>
  <c r="U307" i="1" s="1"/>
  <c r="CH307" i="1" s="1"/>
  <c r="Q374" i="1"/>
  <c r="U374" i="1" s="1"/>
  <c r="CH374" i="1" s="1"/>
  <c r="Q53" i="1"/>
  <c r="U53" i="1" s="1"/>
  <c r="CH53" i="1" s="1"/>
  <c r="Q136" i="1"/>
  <c r="U136" i="1" s="1"/>
  <c r="CH136" i="1" s="1"/>
  <c r="Q164" i="1"/>
  <c r="U164" i="1" s="1"/>
  <c r="CH164" i="1" s="1"/>
  <c r="Q292" i="1"/>
  <c r="U292" i="1" s="1"/>
  <c r="CH292" i="1" s="1"/>
  <c r="Q409" i="1"/>
  <c r="U409" i="1" s="1"/>
  <c r="CH409" i="1" s="1"/>
  <c r="Q470" i="1"/>
  <c r="U470" i="1" s="1"/>
  <c r="CH470" i="1" s="1"/>
  <c r="Q491" i="1"/>
  <c r="U491" i="1" s="1"/>
  <c r="CH491" i="1" s="1"/>
  <c r="Q121" i="1"/>
  <c r="U121" i="1" s="1"/>
  <c r="CH121" i="1" s="1"/>
  <c r="Q426" i="1"/>
  <c r="U426" i="1" s="1"/>
  <c r="CH426" i="1" s="1"/>
  <c r="Q333" i="1"/>
  <c r="U333" i="1" s="1"/>
  <c r="CH333" i="1" s="1"/>
  <c r="Q212" i="1"/>
  <c r="U212" i="1" s="1"/>
  <c r="CH212" i="1" s="1"/>
  <c r="Q235" i="1"/>
  <c r="U235" i="1" s="1"/>
  <c r="CH235" i="1" s="1"/>
  <c r="Q21" i="1"/>
  <c r="U21" i="1" s="1"/>
  <c r="CH21" i="1" s="1"/>
  <c r="Q17" i="1"/>
  <c r="U17" i="1" s="1"/>
  <c r="CH17" i="1" s="1"/>
  <c r="Q71" i="1"/>
  <c r="U71" i="1" s="1"/>
  <c r="CH71" i="1" s="1"/>
  <c r="Q100" i="1"/>
  <c r="U100" i="1" s="1"/>
  <c r="CH100" i="1" s="1"/>
  <c r="Q161" i="1"/>
  <c r="U161" i="1" s="1"/>
  <c r="CH161" i="1" s="1"/>
  <c r="Q246" i="1"/>
  <c r="U246" i="1" s="1"/>
  <c r="CH246" i="1" s="1"/>
  <c r="Q25" i="1"/>
  <c r="U25" i="1" s="1"/>
  <c r="CH25" i="1" s="1"/>
  <c r="Q75" i="1"/>
  <c r="U75" i="1" s="1"/>
  <c r="CH75" i="1" s="1"/>
  <c r="Q158" i="1"/>
  <c r="U158" i="1" s="1"/>
  <c r="CH158" i="1" s="1"/>
  <c r="Q199" i="1"/>
  <c r="U199" i="1" s="1"/>
  <c r="CH199" i="1" s="1"/>
  <c r="Q107" i="1"/>
  <c r="U107" i="1" s="1"/>
  <c r="CH107" i="1" s="1"/>
  <c r="Q234" i="1"/>
  <c r="U234" i="1" s="1"/>
  <c r="CH234" i="1" s="1"/>
  <c r="Q308" i="1"/>
  <c r="U308" i="1" s="1"/>
  <c r="CH308" i="1" s="1"/>
  <c r="Q197" i="1"/>
  <c r="U197" i="1" s="1"/>
  <c r="CH197" i="1" s="1"/>
  <c r="Q460" i="1"/>
  <c r="U460" i="1" s="1"/>
  <c r="CH460" i="1" s="1"/>
  <c r="Q367" i="1"/>
  <c r="U367" i="1" s="1"/>
  <c r="CH367" i="1" s="1"/>
  <c r="Q131" i="1"/>
  <c r="U131" i="1" s="1"/>
  <c r="CH131" i="1" s="1"/>
  <c r="Q72" i="1"/>
  <c r="U72" i="1" s="1"/>
  <c r="CH72" i="1" s="1"/>
  <c r="Q91" i="1"/>
  <c r="U91" i="1" s="1"/>
  <c r="CH91" i="1" s="1"/>
  <c r="Q27" i="1"/>
  <c r="U27" i="1" s="1"/>
  <c r="CH27" i="1" s="1"/>
  <c r="Q105" i="1"/>
  <c r="U105" i="1" s="1"/>
  <c r="CH105" i="1" s="1"/>
  <c r="Q419" i="1"/>
  <c r="U419" i="1" s="1"/>
  <c r="CH419" i="1" s="1"/>
  <c r="Q445" i="1"/>
  <c r="U445" i="1" s="1"/>
  <c r="CH445" i="1" s="1"/>
  <c r="Q220" i="1"/>
  <c r="U220" i="1" s="1"/>
  <c r="CH220" i="1" s="1"/>
  <c r="Q395" i="1"/>
  <c r="U395" i="1" s="1"/>
  <c r="CH395" i="1" s="1"/>
  <c r="Q109" i="1"/>
  <c r="U109" i="1" s="1"/>
  <c r="CH109" i="1" s="1"/>
  <c r="Q204" i="1"/>
  <c r="U204" i="1" s="1"/>
  <c r="CH204" i="1" s="1"/>
  <c r="Q394" i="1"/>
  <c r="U394" i="1" s="1"/>
  <c r="CH394" i="1" s="1"/>
  <c r="Q251" i="1"/>
  <c r="U251" i="1" s="1"/>
  <c r="CH251" i="1" s="1"/>
  <c r="Q213" i="1"/>
  <c r="U213" i="1" s="1"/>
  <c r="CH213" i="1" s="1"/>
  <c r="Q483" i="1"/>
  <c r="U483" i="1" s="1"/>
  <c r="CH483" i="1" s="1"/>
  <c r="Q208" i="1"/>
  <c r="U208" i="1" s="1"/>
  <c r="CH208" i="1" s="1"/>
  <c r="Q373" i="1"/>
  <c r="U373" i="1" s="1"/>
  <c r="CH373" i="1" s="1"/>
  <c r="Q205" i="1"/>
  <c r="U205" i="1" s="1"/>
  <c r="CH205" i="1" s="1"/>
  <c r="Q12" i="1"/>
  <c r="U12" i="1" s="1"/>
  <c r="CH12" i="1" s="1"/>
  <c r="Q15" i="1"/>
  <c r="U15" i="1" s="1"/>
  <c r="CH15" i="1" s="1"/>
  <c r="Q40" i="1"/>
  <c r="U40" i="1" s="1"/>
  <c r="CH40" i="1" s="1"/>
  <c r="Q54" i="1"/>
  <c r="U54" i="1" s="1"/>
  <c r="CH54" i="1" s="1"/>
  <c r="Q84" i="1"/>
  <c r="U84" i="1" s="1"/>
  <c r="CH84" i="1" s="1"/>
  <c r="Q80" i="1"/>
  <c r="U80" i="1" s="1"/>
  <c r="CH80" i="1" s="1"/>
  <c r="Q110" i="1"/>
  <c r="U110" i="1" s="1"/>
  <c r="CH110" i="1" s="1"/>
  <c r="Q130" i="1"/>
  <c r="U130" i="1" s="1"/>
  <c r="CH130" i="1" s="1"/>
  <c r="Q122" i="1"/>
  <c r="U122" i="1" s="1"/>
  <c r="CH122" i="1" s="1"/>
  <c r="Q177" i="1"/>
  <c r="U177" i="1" s="1"/>
  <c r="CH177" i="1" s="1"/>
  <c r="Q173" i="1"/>
  <c r="U173" i="1" s="1"/>
  <c r="CH173" i="1" s="1"/>
  <c r="Q238" i="1"/>
  <c r="U238" i="1" s="1"/>
  <c r="CH238" i="1" s="1"/>
  <c r="Q214" i="1"/>
  <c r="U214" i="1" s="1"/>
  <c r="CH214" i="1" s="1"/>
  <c r="Q270" i="1"/>
  <c r="U270" i="1" s="1"/>
  <c r="CH270" i="1" s="1"/>
  <c r="Q351" i="1"/>
  <c r="U351" i="1" s="1"/>
  <c r="CH351" i="1" s="1"/>
  <c r="Q70" i="1"/>
  <c r="U70" i="1" s="1"/>
  <c r="CH70" i="1" s="1"/>
  <c r="Q26" i="1"/>
  <c r="U26" i="1" s="1"/>
  <c r="CH26" i="1" s="1"/>
  <c r="Q63" i="1"/>
  <c r="U63" i="1" s="1"/>
  <c r="CH63" i="1" s="1"/>
  <c r="Q86" i="1"/>
  <c r="U86" i="1" s="1"/>
  <c r="CH86" i="1" s="1"/>
  <c r="Q55" i="1"/>
  <c r="U55" i="1" s="1"/>
  <c r="CH55" i="1" s="1"/>
  <c r="Q127" i="1"/>
  <c r="U127" i="1" s="1"/>
  <c r="CH127" i="1" s="1"/>
  <c r="Q151" i="1"/>
  <c r="U151" i="1" s="1"/>
  <c r="CH151" i="1" s="1"/>
  <c r="Q269" i="1"/>
  <c r="U269" i="1" s="1"/>
  <c r="CH269" i="1" s="1"/>
  <c r="Q111" i="1"/>
  <c r="U111" i="1" s="1"/>
  <c r="CH111" i="1" s="1"/>
  <c r="Q316" i="1"/>
  <c r="U316" i="1" s="1"/>
  <c r="CH316" i="1" s="1"/>
  <c r="Q200" i="1"/>
  <c r="U200" i="1" s="1"/>
  <c r="CH200" i="1" s="1"/>
  <c r="Q375" i="1"/>
  <c r="U375" i="1" s="1"/>
  <c r="CH375" i="1" s="1"/>
  <c r="Q400" i="1"/>
  <c r="U400" i="1" s="1"/>
  <c r="CH400" i="1" s="1"/>
  <c r="Q452" i="1"/>
  <c r="U452" i="1" s="1"/>
  <c r="CH452" i="1" s="1"/>
  <c r="Q468" i="1"/>
  <c r="U468" i="1" s="1"/>
  <c r="CH468" i="1" s="1"/>
  <c r="Q268" i="1"/>
  <c r="U268" i="1" s="1"/>
  <c r="CH268" i="1" s="1"/>
  <c r="Q302" i="1"/>
  <c r="U302" i="1" s="1"/>
  <c r="CH302" i="1" s="1"/>
  <c r="Q398" i="1"/>
  <c r="U398" i="1" s="1"/>
  <c r="CH398" i="1" s="1"/>
  <c r="Q497" i="1"/>
  <c r="U497" i="1" s="1"/>
  <c r="CH497" i="1" s="1"/>
  <c r="Q484" i="1"/>
  <c r="U484" i="1" s="1"/>
  <c r="CH484" i="1" s="1"/>
  <c r="Q490" i="1"/>
  <c r="U490" i="1" s="1"/>
  <c r="CH490" i="1" s="1"/>
  <c r="Q343" i="1"/>
  <c r="U343" i="1" s="1"/>
  <c r="CH343" i="1" s="1"/>
  <c r="Q277" i="1"/>
  <c r="U277" i="1" s="1"/>
  <c r="CH277" i="1" s="1"/>
  <c r="Q482" i="1"/>
  <c r="U482" i="1" s="1"/>
  <c r="CH482" i="1" s="1"/>
  <c r="Q331" i="1"/>
  <c r="U331" i="1" s="1"/>
  <c r="CH331" i="1" s="1"/>
  <c r="Q153" i="1"/>
  <c r="U153" i="1" s="1"/>
  <c r="CH153" i="1" s="1"/>
  <c r="Q66" i="1"/>
  <c r="Q124" i="1"/>
  <c r="U124" i="1" s="1"/>
  <c r="CH124" i="1" s="1"/>
  <c r="Q117" i="1"/>
  <c r="U117" i="1" s="1"/>
  <c r="CH117" i="1" s="1"/>
  <c r="Q116" i="1"/>
  <c r="U116" i="1" s="1"/>
  <c r="CH116" i="1" s="1"/>
  <c r="Q189" i="1"/>
  <c r="U189" i="1" s="1"/>
  <c r="CH189" i="1" s="1"/>
  <c r="Q203" i="1"/>
  <c r="U203" i="1" s="1"/>
  <c r="CH203" i="1" s="1"/>
  <c r="Q195" i="1"/>
  <c r="U195" i="1" s="1"/>
  <c r="CH195" i="1" s="1"/>
  <c r="Q241" i="1"/>
  <c r="U241" i="1" s="1"/>
  <c r="CH241" i="1" s="1"/>
  <c r="Q281" i="1"/>
  <c r="U281" i="1" s="1"/>
  <c r="CH281" i="1" s="1"/>
  <c r="Q315" i="1"/>
  <c r="U315" i="1" s="1"/>
  <c r="CH315" i="1" s="1"/>
  <c r="Q335" i="1"/>
  <c r="U335" i="1" s="1"/>
  <c r="CH335" i="1" s="1"/>
  <c r="Q353" i="1"/>
  <c r="U353" i="1" s="1"/>
  <c r="CH353" i="1" s="1"/>
  <c r="Q295" i="1"/>
  <c r="U295" i="1" s="1"/>
  <c r="CH295" i="1" s="1"/>
  <c r="Q323" i="1"/>
  <c r="U323" i="1" s="1"/>
  <c r="CH323" i="1" s="1"/>
  <c r="Q404" i="1"/>
  <c r="U404" i="1" s="1"/>
  <c r="CH404" i="1" s="1"/>
  <c r="Q437" i="1"/>
  <c r="U437" i="1" s="1"/>
  <c r="CH437" i="1" s="1"/>
  <c r="Q473" i="1"/>
  <c r="U473" i="1" s="1"/>
  <c r="CH473" i="1" s="1"/>
  <c r="Q285" i="1"/>
  <c r="U285" i="1" s="1"/>
  <c r="CH285" i="1" s="1"/>
  <c r="Q244" i="1"/>
  <c r="U244" i="1" s="1"/>
  <c r="CH244" i="1" s="1"/>
  <c r="Q376" i="1"/>
  <c r="U376" i="1" s="1"/>
  <c r="CH376" i="1" s="1"/>
  <c r="Q381" i="1"/>
  <c r="U381" i="1" s="1"/>
  <c r="CH381" i="1" s="1"/>
  <c r="Q386" i="1"/>
  <c r="U386" i="1" s="1"/>
  <c r="CH386" i="1" s="1"/>
  <c r="Q427" i="1"/>
  <c r="U427" i="1" s="1"/>
  <c r="CH427" i="1" s="1"/>
  <c r="Q461" i="1"/>
  <c r="U461" i="1" s="1"/>
  <c r="CH461" i="1" s="1"/>
  <c r="Q467" i="1"/>
  <c r="U467" i="1" s="1"/>
  <c r="CH467" i="1" s="1"/>
  <c r="Q501" i="1"/>
  <c r="U501" i="1" s="1"/>
  <c r="CH501" i="1" s="1"/>
  <c r="Q163" i="1"/>
  <c r="U163" i="1" s="1"/>
  <c r="CH163" i="1" s="1"/>
  <c r="Q219" i="1"/>
  <c r="U219" i="1" s="1"/>
  <c r="CH219" i="1" s="1"/>
  <c r="Q49" i="1"/>
  <c r="U49" i="1" s="1"/>
  <c r="CH49" i="1" s="1"/>
  <c r="Q318" i="1"/>
  <c r="U318" i="1" s="1"/>
  <c r="CH318" i="1" s="1"/>
  <c r="Q368" i="1"/>
  <c r="U368" i="1" s="1"/>
  <c r="CH368" i="1" s="1"/>
  <c r="Q397" i="1"/>
  <c r="U397" i="1" s="1"/>
  <c r="CH397" i="1" s="1"/>
  <c r="Q431" i="1"/>
  <c r="U431" i="1" s="1"/>
  <c r="CH431" i="1" s="1"/>
  <c r="Q291" i="1"/>
  <c r="U291" i="1" s="1"/>
  <c r="CH291" i="1" s="1"/>
  <c r="Q337" i="1"/>
  <c r="U337" i="1" s="1"/>
  <c r="CH337" i="1" s="1"/>
  <c r="Q418" i="1"/>
  <c r="U418" i="1" s="1"/>
  <c r="CH418" i="1" s="1"/>
  <c r="Q478" i="1"/>
  <c r="U478" i="1" s="1"/>
  <c r="CH478" i="1" s="1"/>
  <c r="Q438" i="1"/>
  <c r="U438" i="1" s="1"/>
  <c r="CH438" i="1" s="1"/>
  <c r="Q458" i="1"/>
  <c r="U458" i="1" s="1"/>
  <c r="CH458" i="1" s="1"/>
  <c r="Q492" i="1"/>
  <c r="U492" i="1" s="1"/>
  <c r="CH492" i="1" s="1"/>
  <c r="Q41" i="1"/>
  <c r="U41" i="1" s="1"/>
  <c r="CH41" i="1" s="1"/>
  <c r="Q126" i="1"/>
  <c r="U126" i="1" s="1"/>
  <c r="CH126" i="1" s="1"/>
  <c r="Q261" i="1"/>
  <c r="U261" i="1" s="1"/>
  <c r="CH261" i="1" s="1"/>
  <c r="T327" i="1"/>
  <c r="Q390" i="1"/>
  <c r="U390" i="1" s="1"/>
  <c r="CH390" i="1" s="1"/>
  <c r="Q95" i="1"/>
  <c r="U95" i="1" s="1"/>
  <c r="CH95" i="1" s="1"/>
  <c r="Q224" i="1"/>
  <c r="U224" i="1" s="1"/>
  <c r="CH224" i="1" s="1"/>
  <c r="Q255" i="1"/>
  <c r="U255" i="1" s="1"/>
  <c r="CH255" i="1" s="1"/>
  <c r="Q350" i="1"/>
  <c r="U350" i="1" s="1"/>
  <c r="CH350" i="1" s="1"/>
  <c r="Q423" i="1"/>
  <c r="U423" i="1" s="1"/>
  <c r="CH423" i="1" s="1"/>
  <c r="Q446" i="1"/>
  <c r="U446" i="1" s="1"/>
  <c r="CH446" i="1" s="1"/>
  <c r="Q471" i="1"/>
  <c r="U471" i="1" s="1"/>
  <c r="CH471" i="1" s="1"/>
  <c r="Q498" i="1"/>
  <c r="U498" i="1" s="1"/>
  <c r="CH498" i="1" s="1"/>
  <c r="Q366" i="1"/>
  <c r="U366" i="1" s="1"/>
  <c r="CH366" i="1" s="1"/>
  <c r="Q414" i="1"/>
  <c r="U414" i="1" s="1"/>
  <c r="CH414" i="1" s="1"/>
  <c r="Q474" i="1"/>
  <c r="U474" i="1" s="1"/>
  <c r="CH474" i="1" s="1"/>
  <c r="Q167" i="1"/>
  <c r="U167" i="1" s="1"/>
  <c r="CH167" i="1" s="1"/>
  <c r="Q192" i="1"/>
  <c r="U192" i="1" s="1"/>
  <c r="CH192" i="1" s="1"/>
  <c r="Q142" i="1"/>
  <c r="U142" i="1" s="1"/>
  <c r="CH142" i="1" s="1"/>
  <c r="Q430" i="1"/>
  <c r="U430" i="1" s="1"/>
  <c r="CH430" i="1" s="1"/>
  <c r="Q363" i="1"/>
  <c r="U363" i="1" s="1"/>
  <c r="CH363" i="1" s="1"/>
  <c r="Q157" i="1"/>
  <c r="U157" i="1" s="1"/>
  <c r="CH157" i="1" s="1"/>
  <c r="Q379" i="1"/>
  <c r="U379" i="1" s="1"/>
  <c r="CH379" i="1" s="1"/>
  <c r="Q7" i="1"/>
  <c r="U7" i="1" s="1"/>
  <c r="CH7" i="1" s="1"/>
  <c r="Q48" i="1"/>
  <c r="U48" i="1" s="1"/>
  <c r="CH48" i="1" s="1"/>
  <c r="Q96" i="1"/>
  <c r="U96" i="1" s="1"/>
  <c r="CH96" i="1" s="1"/>
  <c r="Q179" i="1"/>
  <c r="U179" i="1" s="1"/>
  <c r="CH179" i="1" s="1"/>
  <c r="Q278" i="1"/>
  <c r="U278" i="1" s="1"/>
  <c r="CH278" i="1" s="1"/>
  <c r="Q328" i="1"/>
  <c r="U328" i="1" s="1"/>
  <c r="CH328" i="1" s="1"/>
  <c r="Q42" i="1"/>
  <c r="U42" i="1" s="1"/>
  <c r="CH42" i="1" s="1"/>
  <c r="Q97" i="1"/>
  <c r="U97" i="1" s="1"/>
  <c r="CH97" i="1" s="1"/>
  <c r="Q52" i="1"/>
  <c r="U52" i="1" s="1"/>
  <c r="CH52" i="1" s="1"/>
  <c r="Q218" i="1"/>
  <c r="U218" i="1" s="1"/>
  <c r="CH218" i="1" s="1"/>
  <c r="Q39" i="1"/>
  <c r="U39" i="1" s="1"/>
  <c r="CH39" i="1" s="1"/>
  <c r="Q215" i="1"/>
  <c r="U215" i="1" s="1"/>
  <c r="CH215" i="1" s="1"/>
  <c r="Q321" i="1"/>
  <c r="U321" i="1" s="1"/>
  <c r="CH321" i="1" s="1"/>
  <c r="Q369" i="1"/>
  <c r="U369" i="1" s="1"/>
  <c r="CH369" i="1" s="1"/>
  <c r="Q407" i="1"/>
  <c r="U407" i="1" s="1"/>
  <c r="CH407" i="1" s="1"/>
  <c r="Q476" i="1"/>
  <c r="U476" i="1" s="1"/>
  <c r="CH476" i="1" s="1"/>
  <c r="Q314" i="1"/>
  <c r="U314" i="1" s="1"/>
  <c r="CH314" i="1" s="1"/>
  <c r="Q256" i="1"/>
  <c r="U256" i="1" s="1"/>
  <c r="CH256" i="1" s="1"/>
  <c r="Q444" i="1"/>
  <c r="U444" i="1" s="1"/>
  <c r="CH444" i="1" s="1"/>
  <c r="Q311" i="1"/>
  <c r="U311" i="1" s="1"/>
  <c r="CH311" i="1" s="1"/>
  <c r="Q428" i="1"/>
  <c r="U428" i="1" s="1"/>
  <c r="CH428" i="1" s="1"/>
  <c r="Q494" i="1"/>
  <c r="U494" i="1" s="1"/>
  <c r="CH494" i="1" s="1"/>
  <c r="Q495" i="1"/>
  <c r="U495" i="1" s="1"/>
  <c r="CH495" i="1" s="1"/>
  <c r="Q265" i="1"/>
  <c r="U265" i="1" s="1"/>
  <c r="CH265" i="1" s="1"/>
  <c r="Q119" i="1"/>
  <c r="U119" i="1" s="1"/>
  <c r="CH119" i="1" s="1"/>
  <c r="Q273" i="1"/>
  <c r="U273" i="1" s="1"/>
  <c r="CH273" i="1" s="1"/>
  <c r="Q330" i="1"/>
  <c r="U330" i="1" s="1"/>
  <c r="CH330" i="1" s="1"/>
  <c r="Q341" i="1"/>
  <c r="U341" i="1" s="1"/>
  <c r="CH341" i="1" s="1"/>
  <c r="Q365" i="1"/>
  <c r="U365" i="1" s="1"/>
  <c r="CH365" i="1" s="1"/>
  <c r="Q453" i="1"/>
  <c r="U453" i="1" s="1"/>
  <c r="CH453" i="1" s="1"/>
  <c r="Q201" i="1"/>
  <c r="U201" i="1" s="1"/>
  <c r="CH201" i="1" s="1"/>
  <c r="Q150" i="1"/>
  <c r="U150" i="1" s="1"/>
  <c r="CH150" i="1" s="1"/>
  <c r="Q245" i="1"/>
  <c r="U245" i="1" s="1"/>
  <c r="CH245" i="1" s="1"/>
  <c r="Q267" i="1"/>
  <c r="U267" i="1" s="1"/>
  <c r="CH267" i="1" s="1"/>
  <c r="Q399" i="1"/>
  <c r="U399" i="1" s="1"/>
  <c r="CH399" i="1" s="1"/>
  <c r="Q319" i="1"/>
  <c r="U319" i="1" s="1"/>
  <c r="CH319" i="1" s="1"/>
  <c r="Q447" i="1"/>
  <c r="U447" i="1" s="1"/>
  <c r="CH447" i="1" s="1"/>
  <c r="Q104" i="1"/>
  <c r="U104" i="1" s="1"/>
  <c r="CH104" i="1" s="1"/>
  <c r="Q354" i="1"/>
  <c r="U354" i="1" s="1"/>
  <c r="CH354" i="1" s="1"/>
  <c r="Q260" i="1"/>
  <c r="U260" i="1" s="1"/>
  <c r="CH260" i="1" s="1"/>
  <c r="Q479" i="1"/>
  <c r="U479" i="1" s="1"/>
  <c r="CH479" i="1" s="1"/>
  <c r="Q443" i="1"/>
  <c r="U443" i="1" s="1"/>
  <c r="CH443" i="1" s="1"/>
  <c r="Q264" i="1"/>
  <c r="U264" i="1" s="1"/>
  <c r="CH264" i="1" s="1"/>
  <c r="Q336" i="1"/>
  <c r="Q9" i="1"/>
  <c r="U9" i="1" s="1"/>
  <c r="CH9" i="1" s="1"/>
  <c r="Q191" i="1"/>
  <c r="U191" i="1" s="1"/>
  <c r="CH191" i="1" s="1"/>
  <c r="Q254" i="1"/>
  <c r="U254" i="1" s="1"/>
  <c r="CH254" i="1" s="1"/>
  <c r="Q286" i="1"/>
  <c r="U286" i="1" s="1"/>
  <c r="CH286" i="1" s="1"/>
  <c r="Q296" i="1"/>
  <c r="U296" i="1" s="1"/>
  <c r="CH296" i="1" s="1"/>
  <c r="Q304" i="1"/>
  <c r="U304" i="1" s="1"/>
  <c r="CH304" i="1" s="1"/>
  <c r="Q416" i="1"/>
  <c r="U416" i="1" s="1"/>
  <c r="CH416" i="1" s="1"/>
  <c r="Q33" i="1"/>
  <c r="U33" i="1" s="1"/>
  <c r="CH33" i="1" s="1"/>
  <c r="Q78" i="1"/>
  <c r="U78" i="1" s="1"/>
  <c r="CH78" i="1" s="1"/>
  <c r="Q101" i="1"/>
  <c r="U101" i="1" s="1"/>
  <c r="CH101" i="1" s="1"/>
  <c r="Q115" i="1"/>
  <c r="U115" i="1" s="1"/>
  <c r="CH115" i="1" s="1"/>
  <c r="Q134" i="1"/>
  <c r="U134" i="1" s="1"/>
  <c r="CH134" i="1" s="1"/>
  <c r="Q170" i="1"/>
  <c r="U170" i="1" s="1"/>
  <c r="CH170" i="1" s="1"/>
  <c r="Q123" i="1"/>
  <c r="U123" i="1" s="1"/>
  <c r="CH123" i="1" s="1"/>
  <c r="Q231" i="1"/>
  <c r="U231" i="1" s="1"/>
  <c r="CH231" i="1" s="1"/>
  <c r="Q141" i="1"/>
  <c r="U141" i="1" s="1"/>
  <c r="CH141" i="1" s="1"/>
  <c r="Q129" i="1"/>
  <c r="U129" i="1" s="1"/>
  <c r="CH129" i="1" s="1"/>
  <c r="Q210" i="1"/>
  <c r="U210" i="1" s="1"/>
  <c r="CH210" i="1" s="1"/>
  <c r="Q247" i="1"/>
  <c r="U247" i="1" s="1"/>
  <c r="CH247" i="1" s="1"/>
  <c r="Q301" i="1"/>
  <c r="U301" i="1" s="1"/>
  <c r="CH301" i="1" s="1"/>
  <c r="Q248" i="1"/>
  <c r="U248" i="1" s="1"/>
  <c r="CH248" i="1" s="1"/>
  <c r="Q20" i="1"/>
  <c r="U20" i="1" s="1"/>
  <c r="CH20" i="1" s="1"/>
  <c r="Q16" i="1"/>
  <c r="U16" i="1" s="1"/>
  <c r="CH16" i="1" s="1"/>
  <c r="Q19" i="1"/>
  <c r="U19" i="1" s="1"/>
  <c r="CH19" i="1" s="1"/>
  <c r="Q13" i="1"/>
  <c r="U13" i="1" s="1"/>
  <c r="CH13" i="1" s="1"/>
  <c r="Q24" i="1"/>
  <c r="U24" i="1" s="1"/>
  <c r="CH24" i="1" s="1"/>
  <c r="Q44" i="1"/>
  <c r="U44" i="1" s="1"/>
  <c r="CH44" i="1" s="1"/>
  <c r="Q76" i="1"/>
  <c r="U76" i="1" s="1"/>
  <c r="CH76" i="1" s="1"/>
  <c r="Q145" i="1"/>
  <c r="U145" i="1" s="1"/>
  <c r="CH145" i="1" s="1"/>
  <c r="Q181" i="1"/>
  <c r="U181" i="1" s="1"/>
  <c r="CH181" i="1" s="1"/>
  <c r="Q175" i="1"/>
  <c r="U175" i="1" s="1"/>
  <c r="CH175" i="1" s="1"/>
  <c r="Q249" i="1"/>
  <c r="U249" i="1" s="1"/>
  <c r="CH249" i="1" s="1"/>
  <c r="Q149" i="1"/>
  <c r="U149" i="1" s="1"/>
  <c r="CH149" i="1" s="1"/>
  <c r="Q230" i="1"/>
  <c r="U230" i="1" s="1"/>
  <c r="CH230" i="1" s="1"/>
  <c r="Q258" i="1"/>
  <c r="U258" i="1" s="1"/>
  <c r="CH258" i="1" s="1"/>
  <c r="Q274" i="1"/>
  <c r="U274" i="1" s="1"/>
  <c r="CH274" i="1" s="1"/>
  <c r="Q290" i="1"/>
  <c r="U290" i="1" s="1"/>
  <c r="CH290" i="1" s="1"/>
  <c r="Q312" i="1"/>
  <c r="U312" i="1" s="1"/>
  <c r="CH312" i="1" s="1"/>
  <c r="Q320" i="1"/>
  <c r="U320" i="1" s="1"/>
  <c r="CH320" i="1" s="1"/>
  <c r="Q420" i="1"/>
  <c r="U420" i="1" s="1"/>
  <c r="CH420" i="1" s="1"/>
  <c r="Q73" i="1"/>
  <c r="U73" i="1" s="1"/>
  <c r="CH73" i="1" s="1"/>
  <c r="Q29" i="1"/>
  <c r="U29" i="1" s="1"/>
  <c r="CH29" i="1" s="1"/>
  <c r="Q38" i="1"/>
  <c r="U38" i="1" s="1"/>
  <c r="CH38" i="1" s="1"/>
  <c r="Q102" i="1"/>
  <c r="U102" i="1" s="1"/>
  <c r="CH102" i="1" s="1"/>
  <c r="Q59" i="1"/>
  <c r="U59" i="1" s="1"/>
  <c r="CH59" i="1" s="1"/>
  <c r="Q82" i="1"/>
  <c r="U82" i="1" s="1"/>
  <c r="CH82" i="1" s="1"/>
  <c r="Q90" i="1"/>
  <c r="U90" i="1" s="1"/>
  <c r="CH90" i="1" s="1"/>
  <c r="Q155" i="1"/>
  <c r="U155" i="1" s="1"/>
  <c r="CH155" i="1" s="1"/>
  <c r="Q171" i="1"/>
  <c r="U171" i="1" s="1"/>
  <c r="CH171" i="1" s="1"/>
  <c r="Q143" i="1"/>
  <c r="U143" i="1" s="1"/>
  <c r="CH143" i="1" s="1"/>
  <c r="Q99" i="1"/>
  <c r="U99" i="1" s="1"/>
  <c r="CH99" i="1" s="1"/>
  <c r="Q194" i="1"/>
  <c r="U194" i="1" s="1"/>
  <c r="CH194" i="1" s="1"/>
  <c r="Q216" i="1"/>
  <c r="U216" i="1" s="1"/>
  <c r="CH216" i="1" s="1"/>
  <c r="Q103" i="1"/>
  <c r="U103" i="1" s="1"/>
  <c r="CH103" i="1" s="1"/>
  <c r="Q176" i="1"/>
  <c r="U176" i="1" s="1"/>
  <c r="CH176" i="1" s="1"/>
  <c r="Q202" i="1"/>
  <c r="U202" i="1" s="1"/>
  <c r="CH202" i="1" s="1"/>
  <c r="Q221" i="1"/>
  <c r="U221" i="1" s="1"/>
  <c r="CH221" i="1" s="1"/>
  <c r="Q252" i="1"/>
  <c r="U252" i="1" s="1"/>
  <c r="CH252" i="1" s="1"/>
  <c r="Q322" i="1"/>
  <c r="U322" i="1" s="1"/>
  <c r="CH322" i="1" s="1"/>
  <c r="Q180" i="1"/>
  <c r="U180" i="1" s="1"/>
  <c r="CH180" i="1" s="1"/>
  <c r="Q293" i="1"/>
  <c r="U293" i="1" s="1"/>
  <c r="CH293" i="1" s="1"/>
  <c r="Q385" i="1"/>
  <c r="U385" i="1" s="1"/>
  <c r="CH385" i="1" s="1"/>
  <c r="Q403" i="1"/>
  <c r="U403" i="1" s="1"/>
  <c r="CH403" i="1" s="1"/>
  <c r="Q456" i="1"/>
  <c r="U456" i="1" s="1"/>
  <c r="CH456" i="1" s="1"/>
  <c r="Q472" i="1"/>
  <c r="U472" i="1" s="1"/>
  <c r="CH472" i="1" s="1"/>
  <c r="Q380" i="1"/>
  <c r="U380" i="1" s="1"/>
  <c r="CH380" i="1" s="1"/>
  <c r="Q393" i="1"/>
  <c r="U393" i="1" s="1"/>
  <c r="CH393" i="1" s="1"/>
  <c r="Q440" i="1"/>
  <c r="U440" i="1" s="1"/>
  <c r="CH440" i="1" s="1"/>
  <c r="Q405" i="1"/>
  <c r="U405" i="1" s="1"/>
  <c r="CH405" i="1" s="1"/>
  <c r="Q415" i="1"/>
  <c r="U415" i="1" s="1"/>
  <c r="CH415" i="1" s="1"/>
  <c r="Q493" i="1"/>
  <c r="U493" i="1" s="1"/>
  <c r="CH493" i="1" s="1"/>
  <c r="Q448" i="1"/>
  <c r="U448" i="1" s="1"/>
  <c r="CH448" i="1" s="1"/>
  <c r="Q486" i="1"/>
  <c r="U486" i="1" s="1"/>
  <c r="CH486" i="1" s="1"/>
  <c r="Q67" i="1"/>
  <c r="U67" i="1" s="1"/>
  <c r="CH67" i="1" s="1"/>
  <c r="Q128" i="1"/>
  <c r="U128" i="1" s="1"/>
  <c r="CH128" i="1" s="1"/>
  <c r="Q154" i="1"/>
  <c r="U154" i="1" s="1"/>
  <c r="CH154" i="1" s="1"/>
  <c r="Q34" i="1"/>
  <c r="U34" i="1" s="1"/>
  <c r="CH34" i="1" s="1"/>
  <c r="Q68" i="1"/>
  <c r="U68" i="1" s="1"/>
  <c r="CH68" i="1" s="1"/>
  <c r="Q125" i="1"/>
  <c r="U125" i="1" s="1"/>
  <c r="CH125" i="1" s="1"/>
  <c r="Q37" i="1"/>
  <c r="U37" i="1" s="1"/>
  <c r="CH37" i="1" s="1"/>
  <c r="Q193" i="1"/>
  <c r="U193" i="1" s="1"/>
  <c r="CH193" i="1" s="1"/>
  <c r="Q211" i="1"/>
  <c r="U211" i="1" s="1"/>
  <c r="CH211" i="1" s="1"/>
  <c r="Q45" i="1"/>
  <c r="U45" i="1" s="1"/>
  <c r="CH45" i="1" s="1"/>
  <c r="Q207" i="1"/>
  <c r="U207" i="1" s="1"/>
  <c r="CH207" i="1" s="1"/>
  <c r="Q243" i="1"/>
  <c r="U243" i="1" s="1"/>
  <c r="CH243" i="1" s="1"/>
  <c r="Q178" i="1"/>
  <c r="U178" i="1" s="1"/>
  <c r="CH178" i="1" s="1"/>
  <c r="Q297" i="1"/>
  <c r="U297" i="1" s="1"/>
  <c r="CH297" i="1" s="1"/>
  <c r="Q303" i="1"/>
  <c r="U303" i="1" s="1"/>
  <c r="CH303" i="1" s="1"/>
  <c r="Q340" i="1"/>
  <c r="U340" i="1" s="1"/>
  <c r="CH340" i="1" s="1"/>
  <c r="Q359" i="1"/>
  <c r="U359" i="1" s="1"/>
  <c r="CH359" i="1" s="1"/>
  <c r="Q228" i="1"/>
  <c r="U228" i="1" s="1"/>
  <c r="CH228" i="1" s="1"/>
  <c r="Q280" i="1"/>
  <c r="U280" i="1" s="1"/>
  <c r="CH280" i="1" s="1"/>
  <c r="Q300" i="1"/>
  <c r="U300" i="1" s="1"/>
  <c r="CH300" i="1" s="1"/>
  <c r="Q441" i="1"/>
  <c r="U441" i="1" s="1"/>
  <c r="CH441" i="1" s="1"/>
  <c r="Q417" i="1"/>
  <c r="U417" i="1" s="1"/>
  <c r="CH417" i="1" s="1"/>
  <c r="Q344" i="1"/>
  <c r="U344" i="1" s="1"/>
  <c r="CH344" i="1" s="1"/>
  <c r="Q370" i="1"/>
  <c r="U370" i="1" s="1"/>
  <c r="CH370" i="1" s="1"/>
  <c r="Q406" i="1"/>
  <c r="U406" i="1" s="1"/>
  <c r="CH406" i="1" s="1"/>
  <c r="Q429" i="1"/>
  <c r="U429" i="1" s="1"/>
  <c r="CH429" i="1" s="1"/>
  <c r="Q457" i="1"/>
  <c r="U457" i="1" s="1"/>
  <c r="CH457" i="1" s="1"/>
  <c r="Q463" i="1"/>
  <c r="U463" i="1" s="1"/>
  <c r="CH463" i="1" s="1"/>
  <c r="Q133" i="1"/>
  <c r="U133" i="1" s="1"/>
  <c r="CH133" i="1" s="1"/>
  <c r="Q166" i="1"/>
  <c r="U166" i="1" s="1"/>
  <c r="CH166" i="1" s="1"/>
  <c r="Q108" i="1"/>
  <c r="U108" i="1" s="1"/>
  <c r="CH108" i="1" s="1"/>
  <c r="Q148" i="1"/>
  <c r="U148" i="1" s="1"/>
  <c r="CH148" i="1" s="1"/>
  <c r="Q168" i="1"/>
  <c r="U168" i="1" s="1"/>
  <c r="CH168" i="1" s="1"/>
  <c r="Q239" i="1"/>
  <c r="U239" i="1" s="1"/>
  <c r="CH239" i="1" s="1"/>
  <c r="Q387" i="1"/>
  <c r="U387" i="1" s="1"/>
  <c r="CH387" i="1" s="1"/>
  <c r="Q421" i="1"/>
  <c r="U421" i="1" s="1"/>
  <c r="CH421" i="1" s="1"/>
  <c r="Q257" i="1"/>
  <c r="U257" i="1" s="1"/>
  <c r="CH257" i="1" s="1"/>
  <c r="Q332" i="1"/>
  <c r="U332" i="1" s="1"/>
  <c r="CH332" i="1" s="1"/>
  <c r="Q435" i="1"/>
  <c r="U435" i="1" s="1"/>
  <c r="CH435" i="1" s="1"/>
  <c r="Q310" i="1"/>
  <c r="U310" i="1" s="1"/>
  <c r="CH310" i="1" s="1"/>
  <c r="Q356" i="1"/>
  <c r="U356" i="1" s="1"/>
  <c r="CH356" i="1" s="1"/>
  <c r="Q462" i="1"/>
  <c r="U462" i="1" s="1"/>
  <c r="CH462" i="1" s="1"/>
  <c r="Q488" i="1"/>
  <c r="U488" i="1" s="1"/>
  <c r="CH488" i="1" s="1"/>
  <c r="Q196" i="1"/>
  <c r="U196" i="1" s="1"/>
  <c r="CH196" i="1" s="1"/>
  <c r="Q287" i="1"/>
  <c r="U287" i="1" s="1"/>
  <c r="CH287" i="1" s="1"/>
  <c r="Q345" i="1"/>
  <c r="U345" i="1" s="1"/>
  <c r="CH345" i="1" s="1"/>
  <c r="Q190" i="1"/>
  <c r="U190" i="1" s="1"/>
  <c r="CH190" i="1" s="1"/>
  <c r="Q259" i="1"/>
  <c r="U259" i="1" s="1"/>
  <c r="CH259" i="1" s="1"/>
  <c r="Q284" i="1"/>
  <c r="U284" i="1" s="1"/>
  <c r="CH284" i="1" s="1"/>
  <c r="Q324" i="1"/>
  <c r="U324" i="1" s="1"/>
  <c r="CH324" i="1" s="1"/>
  <c r="Q477" i="1"/>
  <c r="U477" i="1" s="1"/>
  <c r="CH477" i="1" s="1"/>
  <c r="Q451" i="1"/>
  <c r="U451" i="1" s="1"/>
  <c r="CH451" i="1" s="1"/>
  <c r="Q475" i="1"/>
  <c r="U475" i="1" s="1"/>
  <c r="CH475" i="1" s="1"/>
  <c r="Q434" i="1"/>
  <c r="U434" i="1" s="1"/>
  <c r="CH434" i="1" s="1"/>
  <c r="Q64" i="1"/>
  <c r="U64" i="1" s="1"/>
  <c r="CH64" i="1" s="1"/>
  <c r="Q237" i="1"/>
  <c r="U237" i="1" s="1"/>
  <c r="CH237" i="1" s="1"/>
  <c r="Q185" i="1"/>
  <c r="U185" i="1" s="1"/>
  <c r="CH185" i="1" s="1"/>
  <c r="Q362" i="1"/>
  <c r="U362" i="1" s="1"/>
  <c r="CH362" i="1" s="1"/>
  <c r="Q144" i="1"/>
  <c r="U144" i="1" s="1"/>
  <c r="CH144" i="1" s="1"/>
  <c r="Q348" i="1"/>
  <c r="U348" i="1" s="1"/>
  <c r="CH348" i="1" s="1"/>
  <c r="Q442" i="1"/>
  <c r="U442" i="1" s="1"/>
  <c r="CH442" i="1" s="1"/>
  <c r="Q382" i="1"/>
  <c r="U382" i="1" s="1"/>
  <c r="CH382" i="1" s="1"/>
  <c r="BC25" i="1"/>
  <c r="BG25" i="1"/>
  <c r="BK25" i="1"/>
  <c r="BD25" i="1"/>
  <c r="BH25" i="1"/>
  <c r="BL25" i="1"/>
  <c r="BA25" i="1"/>
  <c r="BE25" i="1"/>
  <c r="BI25" i="1"/>
  <c r="BM25" i="1"/>
  <c r="BJ25" i="1"/>
  <c r="BB25" i="1"/>
  <c r="BF25" i="1"/>
  <c r="BA91" i="1"/>
  <c r="BE91" i="1"/>
  <c r="BI91" i="1"/>
  <c r="BM91" i="1"/>
  <c r="BB91" i="1"/>
  <c r="BF91" i="1"/>
  <c r="BJ91" i="1"/>
  <c r="BH91" i="1"/>
  <c r="BC91" i="1"/>
  <c r="BK91" i="1"/>
  <c r="BD91" i="1"/>
  <c r="BL91" i="1"/>
  <c r="BG91" i="1"/>
  <c r="BB168" i="1"/>
  <c r="BF168" i="1"/>
  <c r="BJ168" i="1"/>
  <c r="BC168" i="1"/>
  <c r="BG168" i="1"/>
  <c r="BK168" i="1"/>
  <c r="BD168" i="1"/>
  <c r="BH168" i="1"/>
  <c r="BL168" i="1"/>
  <c r="BE168" i="1"/>
  <c r="BI168" i="1"/>
  <c r="BM168" i="1"/>
  <c r="BA168" i="1"/>
  <c r="BA273" i="1"/>
  <c r="BE273" i="1"/>
  <c r="BI273" i="1"/>
  <c r="BM273" i="1"/>
  <c r="BB273" i="1"/>
  <c r="BF273" i="1"/>
  <c r="BJ273" i="1"/>
  <c r="BC273" i="1"/>
  <c r="BG273" i="1"/>
  <c r="BK273" i="1"/>
  <c r="BL273" i="1"/>
  <c r="BD273" i="1"/>
  <c r="BH273" i="1"/>
  <c r="BD327" i="1"/>
  <c r="BH327" i="1"/>
  <c r="BL327" i="1"/>
  <c r="BA327" i="1"/>
  <c r="BE327" i="1"/>
  <c r="BI327" i="1"/>
  <c r="BM327" i="1"/>
  <c r="BC327" i="1"/>
  <c r="BK327" i="1"/>
  <c r="BF327" i="1"/>
  <c r="BG327" i="1"/>
  <c r="BB327" i="1"/>
  <c r="BJ327" i="1"/>
  <c r="BC401" i="1"/>
  <c r="BG401" i="1"/>
  <c r="BK401" i="1"/>
  <c r="BD401" i="1"/>
  <c r="BH401" i="1"/>
  <c r="BL401" i="1"/>
  <c r="BA401" i="1"/>
  <c r="BE401" i="1"/>
  <c r="BI401" i="1"/>
  <c r="BM401" i="1"/>
  <c r="BF401" i="1"/>
  <c r="BJ401" i="1"/>
  <c r="BB401" i="1"/>
  <c r="BA415" i="1"/>
  <c r="BE415" i="1"/>
  <c r="BI415" i="1"/>
  <c r="BM415" i="1"/>
  <c r="BB415" i="1"/>
  <c r="BF415" i="1"/>
  <c r="BJ415" i="1"/>
  <c r="BD415" i="1"/>
  <c r="BC415" i="1"/>
  <c r="BG415" i="1"/>
  <c r="BK415" i="1"/>
  <c r="BH415" i="1"/>
  <c r="BL415" i="1"/>
  <c r="BA107" i="1"/>
  <c r="BE107" i="1"/>
  <c r="BI107" i="1"/>
  <c r="BM107" i="1"/>
  <c r="BB107" i="1"/>
  <c r="BF107" i="1"/>
  <c r="BJ107" i="1"/>
  <c r="BH107" i="1"/>
  <c r="BC107" i="1"/>
  <c r="BK107" i="1"/>
  <c r="BD107" i="1"/>
  <c r="BL107" i="1"/>
  <c r="BG107" i="1"/>
  <c r="BC211" i="1"/>
  <c r="BG211" i="1"/>
  <c r="BK211" i="1"/>
  <c r="BD211" i="1"/>
  <c r="BH211" i="1"/>
  <c r="BL211" i="1"/>
  <c r="BA211" i="1"/>
  <c r="BE211" i="1"/>
  <c r="BI211" i="1"/>
  <c r="BM211" i="1"/>
  <c r="BF211" i="1"/>
  <c r="BJ211" i="1"/>
  <c r="BB211" i="1"/>
  <c r="BA189" i="1"/>
  <c r="BE189" i="1"/>
  <c r="BI189" i="1"/>
  <c r="BM189" i="1"/>
  <c r="BB189" i="1"/>
  <c r="BF189" i="1"/>
  <c r="BJ189" i="1"/>
  <c r="BC189" i="1"/>
  <c r="BG189" i="1"/>
  <c r="BK189" i="1"/>
  <c r="BD189" i="1"/>
  <c r="BH189" i="1"/>
  <c r="BL189" i="1"/>
  <c r="BA305" i="1"/>
  <c r="BE305" i="1"/>
  <c r="BI305" i="1"/>
  <c r="BM305" i="1"/>
  <c r="BB305" i="1"/>
  <c r="BF305" i="1"/>
  <c r="BJ305" i="1"/>
  <c r="BC305" i="1"/>
  <c r="BG305" i="1"/>
  <c r="BK305" i="1"/>
  <c r="BL305" i="1"/>
  <c r="BD305" i="1"/>
  <c r="BH305" i="1"/>
  <c r="BD318" i="1"/>
  <c r="BH318" i="1"/>
  <c r="BL318" i="1"/>
  <c r="BA318" i="1"/>
  <c r="BE318" i="1"/>
  <c r="BI318" i="1"/>
  <c r="BM318" i="1"/>
  <c r="BB318" i="1"/>
  <c r="BF318" i="1"/>
  <c r="BJ318" i="1"/>
  <c r="BC318" i="1"/>
  <c r="BG318" i="1"/>
  <c r="BK318" i="1"/>
  <c r="BB362" i="1"/>
  <c r="BF362" i="1"/>
  <c r="BJ362" i="1"/>
  <c r="BC362" i="1"/>
  <c r="BG362" i="1"/>
  <c r="BK362" i="1"/>
  <c r="BD362" i="1"/>
  <c r="BH362" i="1"/>
  <c r="BL362" i="1"/>
  <c r="BA362" i="1"/>
  <c r="BE362" i="1"/>
  <c r="BM362" i="1"/>
  <c r="BI362" i="1"/>
  <c r="BC332" i="1"/>
  <c r="BG332" i="1"/>
  <c r="BK332" i="1"/>
  <c r="BD332" i="1"/>
  <c r="BH332" i="1"/>
  <c r="BL332" i="1"/>
  <c r="BB332" i="1"/>
  <c r="BJ332" i="1"/>
  <c r="BE332" i="1"/>
  <c r="BM332" i="1"/>
  <c r="BF332" i="1"/>
  <c r="BA332" i="1"/>
  <c r="BI332" i="1"/>
  <c r="BA427" i="1"/>
  <c r="BE427" i="1"/>
  <c r="BI427" i="1"/>
  <c r="BM427" i="1"/>
  <c r="BH427" i="1"/>
  <c r="BB427" i="1"/>
  <c r="BF427" i="1"/>
  <c r="BJ427" i="1"/>
  <c r="BD427" i="1"/>
  <c r="BL427" i="1"/>
  <c r="BC427" i="1"/>
  <c r="BG427" i="1"/>
  <c r="BK427" i="1"/>
  <c r="BD368" i="1"/>
  <c r="BH368" i="1"/>
  <c r="BL368" i="1"/>
  <c r="BA368" i="1"/>
  <c r="BE368" i="1"/>
  <c r="BI368" i="1"/>
  <c r="BM368" i="1"/>
  <c r="BB368" i="1"/>
  <c r="BF368" i="1"/>
  <c r="BJ368" i="1"/>
  <c r="BC368" i="1"/>
  <c r="BG368" i="1"/>
  <c r="BK368" i="1"/>
  <c r="BD56" i="1"/>
  <c r="BH56" i="1"/>
  <c r="BL56" i="1"/>
  <c r="BA56" i="1"/>
  <c r="BE56" i="1"/>
  <c r="BI56" i="1"/>
  <c r="BM56" i="1"/>
  <c r="BB56" i="1"/>
  <c r="BJ56" i="1"/>
  <c r="BC56" i="1"/>
  <c r="BK56" i="1"/>
  <c r="BF56" i="1"/>
  <c r="BG56" i="1"/>
  <c r="BD50" i="1"/>
  <c r="BH50" i="1"/>
  <c r="BL50" i="1"/>
  <c r="BA50" i="1"/>
  <c r="BE50" i="1"/>
  <c r="BI50" i="1"/>
  <c r="BM50" i="1"/>
  <c r="BF50" i="1"/>
  <c r="BG50" i="1"/>
  <c r="BB50" i="1"/>
  <c r="BC50" i="1"/>
  <c r="BJ50" i="1"/>
  <c r="BK50" i="1"/>
  <c r="BB386" i="1"/>
  <c r="BF386" i="1"/>
  <c r="BJ386" i="1"/>
  <c r="BC386" i="1"/>
  <c r="BG386" i="1"/>
  <c r="BK386" i="1"/>
  <c r="BD386" i="1"/>
  <c r="BH386" i="1"/>
  <c r="BL386" i="1"/>
  <c r="BI386" i="1"/>
  <c r="BM386" i="1"/>
  <c r="BE386" i="1"/>
  <c r="BA386" i="1"/>
  <c r="BD282" i="1"/>
  <c r="BH282" i="1"/>
  <c r="BL282" i="1"/>
  <c r="BA282" i="1"/>
  <c r="BE282" i="1"/>
  <c r="BI282" i="1"/>
  <c r="BM282" i="1"/>
  <c r="BB282" i="1"/>
  <c r="BF282" i="1"/>
  <c r="BJ282" i="1"/>
  <c r="BG282" i="1"/>
  <c r="BK282" i="1"/>
  <c r="BC282" i="1"/>
  <c r="BD52" i="1"/>
  <c r="BH52" i="1"/>
  <c r="BL52" i="1"/>
  <c r="BA52" i="1"/>
  <c r="BE52" i="1"/>
  <c r="BI52" i="1"/>
  <c r="BM52" i="1"/>
  <c r="BF52" i="1"/>
  <c r="BG52" i="1"/>
  <c r="BB52" i="1"/>
  <c r="BJ52" i="1"/>
  <c r="BC52" i="1"/>
  <c r="BK52" i="1"/>
  <c r="BD250" i="1"/>
  <c r="BH250" i="1"/>
  <c r="BL250" i="1"/>
  <c r="BA250" i="1"/>
  <c r="BE250" i="1"/>
  <c r="BI250" i="1"/>
  <c r="BM250" i="1"/>
  <c r="BB250" i="1"/>
  <c r="BF250" i="1"/>
  <c r="BJ250" i="1"/>
  <c r="BK250" i="1"/>
  <c r="BC250" i="1"/>
  <c r="BG250" i="1"/>
  <c r="BB292" i="1"/>
  <c r="BF292" i="1"/>
  <c r="BJ292" i="1"/>
  <c r="BC292" i="1"/>
  <c r="BG292" i="1"/>
  <c r="BK292" i="1"/>
  <c r="BD292" i="1"/>
  <c r="BH292" i="1"/>
  <c r="BL292" i="1"/>
  <c r="BE292" i="1"/>
  <c r="BI292" i="1"/>
  <c r="BM292" i="1"/>
  <c r="BA292" i="1"/>
  <c r="BA71" i="1"/>
  <c r="BE71" i="1"/>
  <c r="BI71" i="1"/>
  <c r="BM71" i="1"/>
  <c r="BB71" i="1"/>
  <c r="BF71" i="1"/>
  <c r="BJ71" i="1"/>
  <c r="BG71" i="1"/>
  <c r="BH71" i="1"/>
  <c r="BC71" i="1"/>
  <c r="BK71" i="1"/>
  <c r="BD71" i="1"/>
  <c r="BL71" i="1"/>
  <c r="BC243" i="1"/>
  <c r="BG243" i="1"/>
  <c r="BK243" i="1"/>
  <c r="BD243" i="1"/>
  <c r="BH243" i="1"/>
  <c r="BL243" i="1"/>
  <c r="BA243" i="1"/>
  <c r="BE243" i="1"/>
  <c r="BI243" i="1"/>
  <c r="BM243" i="1"/>
  <c r="BF243" i="1"/>
  <c r="BJ243" i="1"/>
  <c r="BB243" i="1"/>
  <c r="BB58" i="1"/>
  <c r="BF58" i="1"/>
  <c r="BJ58" i="1"/>
  <c r="BC58" i="1"/>
  <c r="BG58" i="1"/>
  <c r="BK58" i="1"/>
  <c r="BH58" i="1"/>
  <c r="BA58" i="1"/>
  <c r="BI58" i="1"/>
  <c r="BD58" i="1"/>
  <c r="BL58" i="1"/>
  <c r="BE58" i="1"/>
  <c r="BM58" i="1"/>
  <c r="BD206" i="1"/>
  <c r="BH206" i="1"/>
  <c r="BL206" i="1"/>
  <c r="BA206" i="1"/>
  <c r="BE206" i="1"/>
  <c r="BI206" i="1"/>
  <c r="BM206" i="1"/>
  <c r="BB206" i="1"/>
  <c r="BF206" i="1"/>
  <c r="BJ206" i="1"/>
  <c r="BG206" i="1"/>
  <c r="BK206" i="1"/>
  <c r="BC206" i="1"/>
  <c r="BD29" i="1"/>
  <c r="BH29" i="1"/>
  <c r="BL29" i="1"/>
  <c r="BA29" i="1"/>
  <c r="BE29" i="1"/>
  <c r="BI29" i="1"/>
  <c r="BM29" i="1"/>
  <c r="BG29" i="1"/>
  <c r="BB29" i="1"/>
  <c r="BJ29" i="1"/>
  <c r="BC29" i="1"/>
  <c r="BF29" i="1"/>
  <c r="BK29" i="1"/>
  <c r="BA27" i="1"/>
  <c r="BE27" i="1"/>
  <c r="BI27" i="1"/>
  <c r="BM27" i="1"/>
  <c r="BB27" i="1"/>
  <c r="BF27" i="1"/>
  <c r="BJ27" i="1"/>
  <c r="BC27" i="1"/>
  <c r="BG27" i="1"/>
  <c r="BK27" i="1"/>
  <c r="BD27" i="1"/>
  <c r="BH27" i="1"/>
  <c r="BL27" i="1"/>
  <c r="BA45" i="1"/>
  <c r="BE45" i="1"/>
  <c r="BI45" i="1"/>
  <c r="BM45" i="1"/>
  <c r="BB45" i="1"/>
  <c r="BF45" i="1"/>
  <c r="BJ45" i="1"/>
  <c r="BG45" i="1"/>
  <c r="BH45" i="1"/>
  <c r="BC45" i="1"/>
  <c r="BD45" i="1"/>
  <c r="BK45" i="1"/>
  <c r="BL45" i="1"/>
  <c r="BC57" i="1"/>
  <c r="BG57" i="1"/>
  <c r="BK57" i="1"/>
  <c r="BD57" i="1"/>
  <c r="BH57" i="1"/>
  <c r="BL57" i="1"/>
  <c r="BE57" i="1"/>
  <c r="BM57" i="1"/>
  <c r="BF57" i="1"/>
  <c r="BA57" i="1"/>
  <c r="BI57" i="1"/>
  <c r="BB57" i="1"/>
  <c r="BJ57" i="1"/>
  <c r="BA99" i="1"/>
  <c r="BE99" i="1"/>
  <c r="BI99" i="1"/>
  <c r="BM99" i="1"/>
  <c r="BB99" i="1"/>
  <c r="BF99" i="1"/>
  <c r="BJ99" i="1"/>
  <c r="BH99" i="1"/>
  <c r="BC99" i="1"/>
  <c r="BK99" i="1"/>
  <c r="BD99" i="1"/>
  <c r="BL99" i="1"/>
  <c r="BG99" i="1"/>
  <c r="BC105" i="1"/>
  <c r="BG105" i="1"/>
  <c r="BK105" i="1"/>
  <c r="BD105" i="1"/>
  <c r="BH105" i="1"/>
  <c r="BL105" i="1"/>
  <c r="BB105" i="1"/>
  <c r="BJ105" i="1"/>
  <c r="BE105" i="1"/>
  <c r="BM105" i="1"/>
  <c r="BF105" i="1"/>
  <c r="BA105" i="1"/>
  <c r="BI105" i="1"/>
  <c r="BA166" i="1"/>
  <c r="BE166" i="1"/>
  <c r="BI166" i="1"/>
  <c r="BM166" i="1"/>
  <c r="BB166" i="1"/>
  <c r="BF166" i="1"/>
  <c r="BJ166" i="1"/>
  <c r="BC166" i="1"/>
  <c r="BG166" i="1"/>
  <c r="BK166" i="1"/>
  <c r="BD166" i="1"/>
  <c r="BH166" i="1"/>
  <c r="BL166" i="1"/>
  <c r="BA147" i="1"/>
  <c r="BE147" i="1"/>
  <c r="BI147" i="1"/>
  <c r="BM147" i="1"/>
  <c r="BB147" i="1"/>
  <c r="BF147" i="1"/>
  <c r="BJ147" i="1"/>
  <c r="BH147" i="1"/>
  <c r="BC147" i="1"/>
  <c r="BK147" i="1"/>
  <c r="BD147" i="1"/>
  <c r="BL147" i="1"/>
  <c r="BG147" i="1"/>
  <c r="BD182" i="1"/>
  <c r="BH182" i="1"/>
  <c r="BL182" i="1"/>
  <c r="BA182" i="1"/>
  <c r="BE182" i="1"/>
  <c r="BI182" i="1"/>
  <c r="BM182" i="1"/>
  <c r="BB182" i="1"/>
  <c r="BF182" i="1"/>
  <c r="BJ182" i="1"/>
  <c r="BC182" i="1"/>
  <c r="BG182" i="1"/>
  <c r="BK182" i="1"/>
  <c r="BA135" i="1"/>
  <c r="BE135" i="1"/>
  <c r="BI135" i="1"/>
  <c r="BM135" i="1"/>
  <c r="BB135" i="1"/>
  <c r="BF135" i="1"/>
  <c r="BJ135" i="1"/>
  <c r="BD135" i="1"/>
  <c r="BL135" i="1"/>
  <c r="BG135" i="1"/>
  <c r="BH135" i="1"/>
  <c r="BC135" i="1"/>
  <c r="BK135" i="1"/>
  <c r="BD155" i="1"/>
  <c r="BH155" i="1"/>
  <c r="BL155" i="1"/>
  <c r="BA155" i="1"/>
  <c r="BE155" i="1"/>
  <c r="BI155" i="1"/>
  <c r="BM155" i="1"/>
  <c r="BB155" i="1"/>
  <c r="BF155" i="1"/>
  <c r="BJ155" i="1"/>
  <c r="BC155" i="1"/>
  <c r="BG155" i="1"/>
  <c r="BK155" i="1"/>
  <c r="BD186" i="1"/>
  <c r="BH186" i="1"/>
  <c r="BL186" i="1"/>
  <c r="BA186" i="1"/>
  <c r="BE186" i="1"/>
  <c r="BI186" i="1"/>
  <c r="BM186" i="1"/>
  <c r="BB186" i="1"/>
  <c r="BF186" i="1"/>
  <c r="BJ186" i="1"/>
  <c r="BK186" i="1"/>
  <c r="BC186" i="1"/>
  <c r="BG186" i="1"/>
  <c r="BC164" i="1"/>
  <c r="BG164" i="1"/>
  <c r="BK164" i="1"/>
  <c r="BD164" i="1"/>
  <c r="BH164" i="1"/>
  <c r="BL164" i="1"/>
  <c r="BA164" i="1"/>
  <c r="BE164" i="1"/>
  <c r="BI164" i="1"/>
  <c r="BM164" i="1"/>
  <c r="BJ164" i="1"/>
  <c r="BB164" i="1"/>
  <c r="BF164" i="1"/>
  <c r="BA225" i="1"/>
  <c r="BE225" i="1"/>
  <c r="BI225" i="1"/>
  <c r="BM225" i="1"/>
  <c r="BB225" i="1"/>
  <c r="BF225" i="1"/>
  <c r="BJ225" i="1"/>
  <c r="BC225" i="1"/>
  <c r="BG225" i="1"/>
  <c r="BK225" i="1"/>
  <c r="BD225" i="1"/>
  <c r="BH225" i="1"/>
  <c r="BL225" i="1"/>
  <c r="BA269" i="1"/>
  <c r="BE269" i="1"/>
  <c r="BI269" i="1"/>
  <c r="BM269" i="1"/>
  <c r="BB269" i="1"/>
  <c r="BF269" i="1"/>
  <c r="BJ269" i="1"/>
  <c r="BC269" i="1"/>
  <c r="BG269" i="1"/>
  <c r="BK269" i="1"/>
  <c r="BD269" i="1"/>
  <c r="BH269" i="1"/>
  <c r="BL269" i="1"/>
  <c r="BC307" i="1"/>
  <c r="BG307" i="1"/>
  <c r="BK307" i="1"/>
  <c r="BD307" i="1"/>
  <c r="BH307" i="1"/>
  <c r="BL307" i="1"/>
  <c r="BA307" i="1"/>
  <c r="BE307" i="1"/>
  <c r="BI307" i="1"/>
  <c r="BM307" i="1"/>
  <c r="BB307" i="1"/>
  <c r="BF307" i="1"/>
  <c r="BJ307" i="1"/>
  <c r="BA281" i="1"/>
  <c r="BE281" i="1"/>
  <c r="BI281" i="1"/>
  <c r="BM281" i="1"/>
  <c r="BB281" i="1"/>
  <c r="BF281" i="1"/>
  <c r="BJ281" i="1"/>
  <c r="BC281" i="1"/>
  <c r="BG281" i="1"/>
  <c r="BK281" i="1"/>
  <c r="BD281" i="1"/>
  <c r="BH281" i="1"/>
  <c r="BL281" i="1"/>
  <c r="BC315" i="1"/>
  <c r="BG315" i="1"/>
  <c r="BK315" i="1"/>
  <c r="BD315" i="1"/>
  <c r="BH315" i="1"/>
  <c r="BL315" i="1"/>
  <c r="BA315" i="1"/>
  <c r="BE315" i="1"/>
  <c r="BI315" i="1"/>
  <c r="BM315" i="1"/>
  <c r="BJ315" i="1"/>
  <c r="BB315" i="1"/>
  <c r="BF315" i="1"/>
  <c r="BA339" i="1"/>
  <c r="BE339" i="1"/>
  <c r="BI339" i="1"/>
  <c r="BM339" i="1"/>
  <c r="BB339" i="1"/>
  <c r="BF339" i="1"/>
  <c r="BJ339" i="1"/>
  <c r="BC339" i="1"/>
  <c r="BG339" i="1"/>
  <c r="BK339" i="1"/>
  <c r="BL339" i="1"/>
  <c r="BH339" i="1"/>
  <c r="BD339" i="1"/>
  <c r="BC365" i="1"/>
  <c r="BG365" i="1"/>
  <c r="BK365" i="1"/>
  <c r="BD365" i="1"/>
  <c r="BH365" i="1"/>
  <c r="BL365" i="1"/>
  <c r="BA365" i="1"/>
  <c r="BE365" i="1"/>
  <c r="BI365" i="1"/>
  <c r="BM365" i="1"/>
  <c r="BJ365" i="1"/>
  <c r="BF365" i="1"/>
  <c r="BB365" i="1"/>
  <c r="BC373" i="1"/>
  <c r="BG373" i="1"/>
  <c r="BK373" i="1"/>
  <c r="BD373" i="1"/>
  <c r="BH373" i="1"/>
  <c r="BL373" i="1"/>
  <c r="BA373" i="1"/>
  <c r="BE373" i="1"/>
  <c r="BI373" i="1"/>
  <c r="BM373" i="1"/>
  <c r="BB373" i="1"/>
  <c r="BF373" i="1"/>
  <c r="BJ373" i="1"/>
  <c r="BC381" i="1"/>
  <c r="BG381" i="1"/>
  <c r="BK381" i="1"/>
  <c r="BD381" i="1"/>
  <c r="BH381" i="1"/>
  <c r="BL381" i="1"/>
  <c r="BA381" i="1"/>
  <c r="BE381" i="1"/>
  <c r="BI381" i="1"/>
  <c r="BM381" i="1"/>
  <c r="BJ381" i="1"/>
  <c r="BF381" i="1"/>
  <c r="BB381" i="1"/>
  <c r="BC389" i="1"/>
  <c r="BG389" i="1"/>
  <c r="BK389" i="1"/>
  <c r="BD389" i="1"/>
  <c r="BH389" i="1"/>
  <c r="BL389" i="1"/>
  <c r="BA389" i="1"/>
  <c r="BE389" i="1"/>
  <c r="BI389" i="1"/>
  <c r="BM389" i="1"/>
  <c r="BB389" i="1"/>
  <c r="BF389" i="1"/>
  <c r="BJ389" i="1"/>
  <c r="BC397" i="1"/>
  <c r="BG397" i="1"/>
  <c r="BK397" i="1"/>
  <c r="BD397" i="1"/>
  <c r="BH397" i="1"/>
  <c r="BL397" i="1"/>
  <c r="BA397" i="1"/>
  <c r="BE397" i="1"/>
  <c r="BI397" i="1"/>
  <c r="BM397" i="1"/>
  <c r="BJ397" i="1"/>
  <c r="BF397" i="1"/>
  <c r="BB397" i="1"/>
  <c r="BC421" i="1"/>
  <c r="BG421" i="1"/>
  <c r="BK421" i="1"/>
  <c r="BB421" i="1"/>
  <c r="BD421" i="1"/>
  <c r="BH421" i="1"/>
  <c r="BL421" i="1"/>
  <c r="BJ421" i="1"/>
  <c r="BA421" i="1"/>
  <c r="BE421" i="1"/>
  <c r="BI421" i="1"/>
  <c r="BM421" i="1"/>
  <c r="BF421" i="1"/>
  <c r="BC30" i="1"/>
  <c r="BG30" i="1"/>
  <c r="BK30" i="1"/>
  <c r="BD30" i="1"/>
  <c r="BH30" i="1"/>
  <c r="BL30" i="1"/>
  <c r="BB30" i="1"/>
  <c r="BJ30" i="1"/>
  <c r="BE30" i="1"/>
  <c r="BM30" i="1"/>
  <c r="BF30" i="1"/>
  <c r="BI30" i="1"/>
  <c r="BA30" i="1"/>
  <c r="BC101" i="1"/>
  <c r="BG101" i="1"/>
  <c r="BK101" i="1"/>
  <c r="BD101" i="1"/>
  <c r="BH101" i="1"/>
  <c r="BL101" i="1"/>
  <c r="BF101" i="1"/>
  <c r="BA101" i="1"/>
  <c r="BI101" i="1"/>
  <c r="BB101" i="1"/>
  <c r="BJ101" i="1"/>
  <c r="BE101" i="1"/>
  <c r="BM101" i="1"/>
  <c r="BD132" i="1"/>
  <c r="BH132" i="1"/>
  <c r="BL132" i="1"/>
  <c r="BA132" i="1"/>
  <c r="BE132" i="1"/>
  <c r="BI132" i="1"/>
  <c r="BM132" i="1"/>
  <c r="BC132" i="1"/>
  <c r="BK132" i="1"/>
  <c r="BF132" i="1"/>
  <c r="BG132" i="1"/>
  <c r="BB132" i="1"/>
  <c r="BJ132" i="1"/>
  <c r="BD38" i="1"/>
  <c r="BH38" i="1"/>
  <c r="BL38" i="1"/>
  <c r="BA38" i="1"/>
  <c r="BE38" i="1"/>
  <c r="BI38" i="1"/>
  <c r="BM38" i="1"/>
  <c r="BB38" i="1"/>
  <c r="BJ38" i="1"/>
  <c r="BC38" i="1"/>
  <c r="BK38" i="1"/>
  <c r="BF38" i="1"/>
  <c r="BG38" i="1"/>
  <c r="BB78" i="1"/>
  <c r="BF78" i="1"/>
  <c r="BJ78" i="1"/>
  <c r="BC78" i="1"/>
  <c r="BG78" i="1"/>
  <c r="BK78" i="1"/>
  <c r="BD78" i="1"/>
  <c r="BL78" i="1"/>
  <c r="BE78" i="1"/>
  <c r="BM78" i="1"/>
  <c r="BH78" i="1"/>
  <c r="BA78" i="1"/>
  <c r="BI78" i="1"/>
  <c r="BD136" i="1"/>
  <c r="BH136" i="1"/>
  <c r="BL136" i="1"/>
  <c r="BA136" i="1"/>
  <c r="BE136" i="1"/>
  <c r="BI136" i="1"/>
  <c r="BM136" i="1"/>
  <c r="BG136" i="1"/>
  <c r="BB136" i="1"/>
  <c r="BJ136" i="1"/>
  <c r="BC136" i="1"/>
  <c r="BK136" i="1"/>
  <c r="BF136" i="1"/>
  <c r="BC85" i="1"/>
  <c r="BG85" i="1"/>
  <c r="BK85" i="1"/>
  <c r="BD85" i="1"/>
  <c r="BH85" i="1"/>
  <c r="BL85" i="1"/>
  <c r="BA85" i="1"/>
  <c r="BI85" i="1"/>
  <c r="BB85" i="1"/>
  <c r="BJ85" i="1"/>
  <c r="BE85" i="1"/>
  <c r="BM85" i="1"/>
  <c r="BF85" i="1"/>
  <c r="BC97" i="1"/>
  <c r="BG97" i="1"/>
  <c r="BK97" i="1"/>
  <c r="BD97" i="1"/>
  <c r="BH97" i="1"/>
  <c r="BL97" i="1"/>
  <c r="BB97" i="1"/>
  <c r="BJ97" i="1"/>
  <c r="BE97" i="1"/>
  <c r="BM97" i="1"/>
  <c r="BF97" i="1"/>
  <c r="BI97" i="1"/>
  <c r="BA97" i="1"/>
  <c r="BA127" i="1"/>
  <c r="BE127" i="1"/>
  <c r="BI127" i="1"/>
  <c r="BM127" i="1"/>
  <c r="BB127" i="1"/>
  <c r="BF127" i="1"/>
  <c r="BJ127" i="1"/>
  <c r="BD127" i="1"/>
  <c r="BL127" i="1"/>
  <c r="BG127" i="1"/>
  <c r="BH127" i="1"/>
  <c r="BC127" i="1"/>
  <c r="BK127" i="1"/>
  <c r="BB134" i="1"/>
  <c r="BF134" i="1"/>
  <c r="BJ134" i="1"/>
  <c r="BC134" i="1"/>
  <c r="BG134" i="1"/>
  <c r="BK134" i="1"/>
  <c r="BA134" i="1"/>
  <c r="BI134" i="1"/>
  <c r="BD134" i="1"/>
  <c r="BL134" i="1"/>
  <c r="BE134" i="1"/>
  <c r="BM134" i="1"/>
  <c r="BH134" i="1"/>
  <c r="BB192" i="1"/>
  <c r="BF192" i="1"/>
  <c r="BJ192" i="1"/>
  <c r="BC192" i="1"/>
  <c r="BG192" i="1"/>
  <c r="BK192" i="1"/>
  <c r="BD192" i="1"/>
  <c r="BH192" i="1"/>
  <c r="BL192" i="1"/>
  <c r="BM192" i="1"/>
  <c r="BA192" i="1"/>
  <c r="BE192" i="1"/>
  <c r="BI192" i="1"/>
  <c r="BC203" i="1"/>
  <c r="BG203" i="1"/>
  <c r="BK203" i="1"/>
  <c r="BD203" i="1"/>
  <c r="BH203" i="1"/>
  <c r="BL203" i="1"/>
  <c r="BA203" i="1"/>
  <c r="BE203" i="1"/>
  <c r="BI203" i="1"/>
  <c r="BM203" i="1"/>
  <c r="BB203" i="1"/>
  <c r="BF203" i="1"/>
  <c r="BJ203" i="1"/>
  <c r="BC219" i="1"/>
  <c r="BG219" i="1"/>
  <c r="BK219" i="1"/>
  <c r="BD219" i="1"/>
  <c r="BH219" i="1"/>
  <c r="BL219" i="1"/>
  <c r="BA219" i="1"/>
  <c r="BE219" i="1"/>
  <c r="BI219" i="1"/>
  <c r="BM219" i="1"/>
  <c r="BB219" i="1"/>
  <c r="BF219" i="1"/>
  <c r="BJ219" i="1"/>
  <c r="BC251" i="1"/>
  <c r="BG251" i="1"/>
  <c r="BK251" i="1"/>
  <c r="BD251" i="1"/>
  <c r="BH251" i="1"/>
  <c r="BL251" i="1"/>
  <c r="BA251" i="1"/>
  <c r="BE251" i="1"/>
  <c r="BI251" i="1"/>
  <c r="BM251" i="1"/>
  <c r="BB251" i="1"/>
  <c r="BF251" i="1"/>
  <c r="BJ251" i="1"/>
  <c r="BC263" i="1"/>
  <c r="BG263" i="1"/>
  <c r="BK263" i="1"/>
  <c r="BD263" i="1"/>
  <c r="BH263" i="1"/>
  <c r="BL263" i="1"/>
  <c r="BA263" i="1"/>
  <c r="BE263" i="1"/>
  <c r="BI263" i="1"/>
  <c r="BM263" i="1"/>
  <c r="BB263" i="1"/>
  <c r="BF263" i="1"/>
  <c r="BJ263" i="1"/>
  <c r="BB150" i="1"/>
  <c r="BF150" i="1"/>
  <c r="BJ150" i="1"/>
  <c r="BC150" i="1"/>
  <c r="BG150" i="1"/>
  <c r="BK150" i="1"/>
  <c r="BA150" i="1"/>
  <c r="BI150" i="1"/>
  <c r="BD150" i="1"/>
  <c r="BL150" i="1"/>
  <c r="BE150" i="1"/>
  <c r="BM150" i="1"/>
  <c r="BH150" i="1"/>
  <c r="BB244" i="1"/>
  <c r="BF244" i="1"/>
  <c r="BJ244" i="1"/>
  <c r="BC244" i="1"/>
  <c r="BG244" i="1"/>
  <c r="BK244" i="1"/>
  <c r="BD244" i="1"/>
  <c r="BH244" i="1"/>
  <c r="BL244" i="1"/>
  <c r="BI244" i="1"/>
  <c r="BM244" i="1"/>
  <c r="BA244" i="1"/>
  <c r="BE244" i="1"/>
  <c r="BC247" i="1"/>
  <c r="BG247" i="1"/>
  <c r="BK247" i="1"/>
  <c r="BD247" i="1"/>
  <c r="BH247" i="1"/>
  <c r="BL247" i="1"/>
  <c r="BA247" i="1"/>
  <c r="BE247" i="1"/>
  <c r="BI247" i="1"/>
  <c r="BM247" i="1"/>
  <c r="BB247" i="1"/>
  <c r="BF247" i="1"/>
  <c r="BJ247" i="1"/>
  <c r="BD310" i="1"/>
  <c r="BH310" i="1"/>
  <c r="BL310" i="1"/>
  <c r="BA310" i="1"/>
  <c r="BE310" i="1"/>
  <c r="BI310" i="1"/>
  <c r="BM310" i="1"/>
  <c r="BB310" i="1"/>
  <c r="BF310" i="1"/>
  <c r="BJ310" i="1"/>
  <c r="BK310" i="1"/>
  <c r="BC310" i="1"/>
  <c r="BG310" i="1"/>
  <c r="BB248" i="1"/>
  <c r="BF248" i="1"/>
  <c r="BJ248" i="1"/>
  <c r="BC248" i="1"/>
  <c r="BG248" i="1"/>
  <c r="BK248" i="1"/>
  <c r="BD248" i="1"/>
  <c r="BH248" i="1"/>
  <c r="BL248" i="1"/>
  <c r="BE248" i="1"/>
  <c r="BI248" i="1"/>
  <c r="BM248" i="1"/>
  <c r="BA248" i="1"/>
  <c r="BA330" i="1"/>
  <c r="BE330" i="1"/>
  <c r="BI330" i="1"/>
  <c r="BM330" i="1"/>
  <c r="BB330" i="1"/>
  <c r="BF330" i="1"/>
  <c r="BJ330" i="1"/>
  <c r="BD330" i="1"/>
  <c r="BL330" i="1"/>
  <c r="BG330" i="1"/>
  <c r="BH330" i="1"/>
  <c r="BC330" i="1"/>
  <c r="BK330" i="1"/>
  <c r="BC341" i="1"/>
  <c r="BG341" i="1"/>
  <c r="BK341" i="1"/>
  <c r="BD341" i="1"/>
  <c r="BH341" i="1"/>
  <c r="BL341" i="1"/>
  <c r="BA341" i="1"/>
  <c r="BE341" i="1"/>
  <c r="BI341" i="1"/>
  <c r="BM341" i="1"/>
  <c r="BB341" i="1"/>
  <c r="BF341" i="1"/>
  <c r="BJ341" i="1"/>
  <c r="BA115" i="1"/>
  <c r="BE115" i="1"/>
  <c r="BI115" i="1"/>
  <c r="BM115" i="1"/>
  <c r="BB115" i="1"/>
  <c r="BF115" i="1"/>
  <c r="BJ115" i="1"/>
  <c r="BH115" i="1"/>
  <c r="BC115" i="1"/>
  <c r="BK115" i="1"/>
  <c r="BD115" i="1"/>
  <c r="BL115" i="1"/>
  <c r="BG115" i="1"/>
  <c r="BB320" i="1"/>
  <c r="BF320" i="1"/>
  <c r="BJ320" i="1"/>
  <c r="BC320" i="1"/>
  <c r="BG320" i="1"/>
  <c r="BK320" i="1"/>
  <c r="BD320" i="1"/>
  <c r="BH320" i="1"/>
  <c r="BL320" i="1"/>
  <c r="BI320" i="1"/>
  <c r="BM320" i="1"/>
  <c r="BA320" i="1"/>
  <c r="BE320" i="1"/>
  <c r="BC336" i="1"/>
  <c r="BG336" i="1"/>
  <c r="BK336" i="1"/>
  <c r="BD336" i="1"/>
  <c r="BH336" i="1"/>
  <c r="BL336" i="1"/>
  <c r="BF336" i="1"/>
  <c r="BA336" i="1"/>
  <c r="BI336" i="1"/>
  <c r="BB336" i="1"/>
  <c r="BJ336" i="1"/>
  <c r="BM336" i="1"/>
  <c r="BE336" i="1"/>
  <c r="BD348" i="1"/>
  <c r="BH348" i="1"/>
  <c r="BL348" i="1"/>
  <c r="BA348" i="1"/>
  <c r="BE348" i="1"/>
  <c r="BI348" i="1"/>
  <c r="BM348" i="1"/>
  <c r="BB348" i="1"/>
  <c r="BF348" i="1"/>
  <c r="BJ348" i="1"/>
  <c r="BG348" i="1"/>
  <c r="BK348" i="1"/>
  <c r="BC348" i="1"/>
  <c r="BD376" i="1"/>
  <c r="BH376" i="1"/>
  <c r="BL376" i="1"/>
  <c r="BA376" i="1"/>
  <c r="BE376" i="1"/>
  <c r="BI376" i="1"/>
  <c r="BM376" i="1"/>
  <c r="BB376" i="1"/>
  <c r="BF376" i="1"/>
  <c r="BJ376" i="1"/>
  <c r="BK376" i="1"/>
  <c r="BG376" i="1"/>
  <c r="BC376" i="1"/>
  <c r="BB394" i="1"/>
  <c r="BF394" i="1"/>
  <c r="BJ394" i="1"/>
  <c r="BC394" i="1"/>
  <c r="BG394" i="1"/>
  <c r="BK394" i="1"/>
  <c r="BD394" i="1"/>
  <c r="BH394" i="1"/>
  <c r="BL394" i="1"/>
  <c r="BA394" i="1"/>
  <c r="BE394" i="1"/>
  <c r="BI394" i="1"/>
  <c r="BM394" i="1"/>
  <c r="BA387" i="1"/>
  <c r="BE387" i="1"/>
  <c r="BI387" i="1"/>
  <c r="BM387" i="1"/>
  <c r="BB387" i="1"/>
  <c r="BF387" i="1"/>
  <c r="BJ387" i="1"/>
  <c r="BC387" i="1"/>
  <c r="BG387" i="1"/>
  <c r="BK387" i="1"/>
  <c r="BL387" i="1"/>
  <c r="BD387" i="1"/>
  <c r="BH387" i="1"/>
  <c r="BB333" i="1"/>
  <c r="BF333" i="1"/>
  <c r="BJ333" i="1"/>
  <c r="BC333" i="1"/>
  <c r="BG333" i="1"/>
  <c r="BK333" i="1"/>
  <c r="BE333" i="1"/>
  <c r="BM333" i="1"/>
  <c r="BH333" i="1"/>
  <c r="BA333" i="1"/>
  <c r="BI333" i="1"/>
  <c r="BD333" i="1"/>
  <c r="BL333" i="1"/>
  <c r="BC481" i="1"/>
  <c r="BG481" i="1"/>
  <c r="BK481" i="1"/>
  <c r="BB481" i="1"/>
  <c r="BD481" i="1"/>
  <c r="BH481" i="1"/>
  <c r="BL481" i="1"/>
  <c r="BJ481" i="1"/>
  <c r="BA481" i="1"/>
  <c r="BE481" i="1"/>
  <c r="BI481" i="1"/>
  <c r="BM481" i="1"/>
  <c r="BF481" i="1"/>
  <c r="BB366" i="1"/>
  <c r="BF366" i="1"/>
  <c r="BJ366" i="1"/>
  <c r="BC366" i="1"/>
  <c r="BG366" i="1"/>
  <c r="BK366" i="1"/>
  <c r="BD366" i="1"/>
  <c r="BH366" i="1"/>
  <c r="BL366" i="1"/>
  <c r="BM366" i="1"/>
  <c r="BA366" i="1"/>
  <c r="BI366" i="1"/>
  <c r="BE366" i="1"/>
  <c r="BB22" i="1"/>
  <c r="BF22" i="1"/>
  <c r="BJ22" i="1"/>
  <c r="BC22" i="1"/>
  <c r="BG22" i="1"/>
  <c r="BK22" i="1"/>
  <c r="BD22" i="1"/>
  <c r="BH22" i="1"/>
  <c r="BL22" i="1"/>
  <c r="BA22" i="1"/>
  <c r="BE22" i="1"/>
  <c r="BI22" i="1"/>
  <c r="BM22" i="1"/>
  <c r="BD72" i="1"/>
  <c r="BH72" i="1"/>
  <c r="BL72" i="1"/>
  <c r="BA72" i="1"/>
  <c r="BE72" i="1"/>
  <c r="BI72" i="1"/>
  <c r="BM72" i="1"/>
  <c r="BB72" i="1"/>
  <c r="BJ72" i="1"/>
  <c r="BC72" i="1"/>
  <c r="BK72" i="1"/>
  <c r="BF72" i="1"/>
  <c r="BG72" i="1"/>
  <c r="BB40" i="1"/>
  <c r="BF40" i="1"/>
  <c r="BJ40" i="1"/>
  <c r="BC40" i="1"/>
  <c r="BG40" i="1"/>
  <c r="BK40" i="1"/>
  <c r="BH40" i="1"/>
  <c r="BA40" i="1"/>
  <c r="BI40" i="1"/>
  <c r="BD40" i="1"/>
  <c r="BE40" i="1"/>
  <c r="BL40" i="1"/>
  <c r="BM40" i="1"/>
  <c r="BD167" i="1"/>
  <c r="BA167" i="1"/>
  <c r="BE167" i="1"/>
  <c r="BI167" i="1"/>
  <c r="BB167" i="1"/>
  <c r="BF167" i="1"/>
  <c r="BC167" i="1"/>
  <c r="BK167" i="1"/>
  <c r="BG167" i="1"/>
  <c r="BL167" i="1"/>
  <c r="BH167" i="1"/>
  <c r="BM167" i="1"/>
  <c r="BJ167" i="1"/>
  <c r="BC215" i="1"/>
  <c r="BG215" i="1"/>
  <c r="BK215" i="1"/>
  <c r="BD215" i="1"/>
  <c r="BH215" i="1"/>
  <c r="BL215" i="1"/>
  <c r="BA215" i="1"/>
  <c r="BE215" i="1"/>
  <c r="BI215" i="1"/>
  <c r="BM215" i="1"/>
  <c r="BB215" i="1"/>
  <c r="BF215" i="1"/>
  <c r="BJ215" i="1"/>
  <c r="BA181" i="1"/>
  <c r="BE181" i="1"/>
  <c r="BI181" i="1"/>
  <c r="BM181" i="1"/>
  <c r="BB181" i="1"/>
  <c r="BF181" i="1"/>
  <c r="BJ181" i="1"/>
  <c r="BC181" i="1"/>
  <c r="BG181" i="1"/>
  <c r="BK181" i="1"/>
  <c r="BL181" i="1"/>
  <c r="BD181" i="1"/>
  <c r="BH181" i="1"/>
  <c r="BC191" i="1"/>
  <c r="BG191" i="1"/>
  <c r="BK191" i="1"/>
  <c r="BD191" i="1"/>
  <c r="BH191" i="1"/>
  <c r="BL191" i="1"/>
  <c r="BA191" i="1"/>
  <c r="BE191" i="1"/>
  <c r="BI191" i="1"/>
  <c r="BM191" i="1"/>
  <c r="BJ191" i="1"/>
  <c r="BB191" i="1"/>
  <c r="BF191" i="1"/>
  <c r="BB272" i="1"/>
  <c r="BF272" i="1"/>
  <c r="BJ272" i="1"/>
  <c r="BC272" i="1"/>
  <c r="BG272" i="1"/>
  <c r="BK272" i="1"/>
  <c r="BD272" i="1"/>
  <c r="BH272" i="1"/>
  <c r="BL272" i="1"/>
  <c r="BI272" i="1"/>
  <c r="BM272" i="1"/>
  <c r="BA272" i="1"/>
  <c r="BE272" i="1"/>
  <c r="BB114" i="1"/>
  <c r="BF114" i="1"/>
  <c r="BJ114" i="1"/>
  <c r="BC114" i="1"/>
  <c r="BG114" i="1"/>
  <c r="BK114" i="1"/>
  <c r="BE114" i="1"/>
  <c r="BM114" i="1"/>
  <c r="BH114" i="1"/>
  <c r="BA114" i="1"/>
  <c r="BI114" i="1"/>
  <c r="BL114" i="1"/>
  <c r="BD114" i="1"/>
  <c r="BB184" i="1"/>
  <c r="BF184" i="1"/>
  <c r="BJ184" i="1"/>
  <c r="BC184" i="1"/>
  <c r="BG184" i="1"/>
  <c r="BK184" i="1"/>
  <c r="BD184" i="1"/>
  <c r="BH184" i="1"/>
  <c r="BL184" i="1"/>
  <c r="BE184" i="1"/>
  <c r="BI184" i="1"/>
  <c r="BM184" i="1"/>
  <c r="BA184" i="1"/>
  <c r="BC171" i="1"/>
  <c r="BG171" i="1"/>
  <c r="BK171" i="1"/>
  <c r="BD171" i="1"/>
  <c r="BH171" i="1"/>
  <c r="BL171" i="1"/>
  <c r="BA171" i="1"/>
  <c r="BE171" i="1"/>
  <c r="BI171" i="1"/>
  <c r="BM171" i="1"/>
  <c r="BB171" i="1"/>
  <c r="BF171" i="1"/>
  <c r="BJ171" i="1"/>
  <c r="BD226" i="1"/>
  <c r="BH226" i="1"/>
  <c r="BL226" i="1"/>
  <c r="BA226" i="1"/>
  <c r="BE226" i="1"/>
  <c r="BI226" i="1"/>
  <c r="BM226" i="1"/>
  <c r="BB226" i="1"/>
  <c r="BF226" i="1"/>
  <c r="BJ226" i="1"/>
  <c r="BC226" i="1"/>
  <c r="BG226" i="1"/>
  <c r="BK226" i="1"/>
  <c r="BA249" i="1"/>
  <c r="BE249" i="1"/>
  <c r="BI249" i="1"/>
  <c r="BM249" i="1"/>
  <c r="BB249" i="1"/>
  <c r="BF249" i="1"/>
  <c r="BJ249" i="1"/>
  <c r="BC249" i="1"/>
  <c r="BG249" i="1"/>
  <c r="BK249" i="1"/>
  <c r="BH249" i="1"/>
  <c r="BL249" i="1"/>
  <c r="BD249" i="1"/>
  <c r="BC465" i="1"/>
  <c r="BG465" i="1"/>
  <c r="BK465" i="1"/>
  <c r="BJ465" i="1"/>
  <c r="BD465" i="1"/>
  <c r="BH465" i="1"/>
  <c r="BL465" i="1"/>
  <c r="BF465" i="1"/>
  <c r="BA465" i="1"/>
  <c r="BE465" i="1"/>
  <c r="BI465" i="1"/>
  <c r="BM465" i="1"/>
  <c r="BB465" i="1"/>
  <c r="BA173" i="1"/>
  <c r="BE173" i="1"/>
  <c r="BI173" i="1"/>
  <c r="BM173" i="1"/>
  <c r="BB173" i="1"/>
  <c r="BF173" i="1"/>
  <c r="BJ173" i="1"/>
  <c r="BC173" i="1"/>
  <c r="BG173" i="1"/>
  <c r="BK173" i="1"/>
  <c r="BD173" i="1"/>
  <c r="BH173" i="1"/>
  <c r="BL173" i="1"/>
  <c r="BB346" i="1"/>
  <c r="BF346" i="1"/>
  <c r="BJ346" i="1"/>
  <c r="BC346" i="1"/>
  <c r="BG346" i="1"/>
  <c r="BK346" i="1"/>
  <c r="BD346" i="1"/>
  <c r="BH346" i="1"/>
  <c r="BL346" i="1"/>
  <c r="BA346" i="1"/>
  <c r="BM346" i="1"/>
  <c r="BE346" i="1"/>
  <c r="BI346" i="1"/>
  <c r="BD262" i="1"/>
  <c r="BH262" i="1"/>
  <c r="BL262" i="1"/>
  <c r="BA262" i="1"/>
  <c r="BE262" i="1"/>
  <c r="BI262" i="1"/>
  <c r="BM262" i="1"/>
  <c r="BB262" i="1"/>
  <c r="BF262" i="1"/>
  <c r="BJ262" i="1"/>
  <c r="BK262" i="1"/>
  <c r="BC262" i="1"/>
  <c r="BG262" i="1"/>
  <c r="BB308" i="1"/>
  <c r="BF308" i="1"/>
  <c r="BJ308" i="1"/>
  <c r="BC308" i="1"/>
  <c r="BG308" i="1"/>
  <c r="BK308" i="1"/>
  <c r="BD308" i="1"/>
  <c r="BH308" i="1"/>
  <c r="BL308" i="1"/>
  <c r="BE308" i="1"/>
  <c r="BI308" i="1"/>
  <c r="BM308" i="1"/>
  <c r="BA308" i="1"/>
  <c r="BD408" i="1"/>
  <c r="BH408" i="1"/>
  <c r="BL408" i="1"/>
  <c r="BA408" i="1"/>
  <c r="BE408" i="1"/>
  <c r="BI408" i="1"/>
  <c r="BM408" i="1"/>
  <c r="BB408" i="1"/>
  <c r="BF408" i="1"/>
  <c r="BJ408" i="1"/>
  <c r="BK408" i="1"/>
  <c r="BG408" i="1"/>
  <c r="BC408" i="1"/>
  <c r="BC473" i="1"/>
  <c r="BG473" i="1"/>
  <c r="BK473" i="1"/>
  <c r="BB473" i="1"/>
  <c r="BD473" i="1"/>
  <c r="BH473" i="1"/>
  <c r="BL473" i="1"/>
  <c r="BJ473" i="1"/>
  <c r="BA473" i="1"/>
  <c r="BE473" i="1"/>
  <c r="BI473" i="1"/>
  <c r="BM473" i="1"/>
  <c r="BF473" i="1"/>
  <c r="BB54" i="1"/>
  <c r="BF54" i="1"/>
  <c r="BJ54" i="1"/>
  <c r="BC54" i="1"/>
  <c r="BG54" i="1"/>
  <c r="BK54" i="1"/>
  <c r="BD54" i="1"/>
  <c r="BL54" i="1"/>
  <c r="BE54" i="1"/>
  <c r="BM54" i="1"/>
  <c r="BH54" i="1"/>
  <c r="BA54" i="1"/>
  <c r="BI54" i="1"/>
  <c r="BD218" i="1"/>
  <c r="BH218" i="1"/>
  <c r="BL218" i="1"/>
  <c r="BA218" i="1"/>
  <c r="BE218" i="1"/>
  <c r="BI218" i="1"/>
  <c r="BM218" i="1"/>
  <c r="BB218" i="1"/>
  <c r="BF218" i="1"/>
  <c r="BJ218" i="1"/>
  <c r="BK218" i="1"/>
  <c r="BC218" i="1"/>
  <c r="BG218" i="1"/>
  <c r="BC156" i="1"/>
  <c r="BG156" i="1"/>
  <c r="BK156" i="1"/>
  <c r="BD156" i="1"/>
  <c r="BH156" i="1"/>
  <c r="BL156" i="1"/>
  <c r="BA156" i="1"/>
  <c r="BE156" i="1"/>
  <c r="BI156" i="1"/>
  <c r="BM156" i="1"/>
  <c r="BB156" i="1"/>
  <c r="BF156" i="1"/>
  <c r="BJ156" i="1"/>
  <c r="BB252" i="1"/>
  <c r="BF252" i="1"/>
  <c r="BJ252" i="1"/>
  <c r="BC252" i="1"/>
  <c r="BG252" i="1"/>
  <c r="BK252" i="1"/>
  <c r="BD252" i="1"/>
  <c r="BH252" i="1"/>
  <c r="BL252" i="1"/>
  <c r="BA252" i="1"/>
  <c r="BE252" i="1"/>
  <c r="BI252" i="1"/>
  <c r="BM252" i="1"/>
  <c r="BA55" i="1"/>
  <c r="BE55" i="1"/>
  <c r="BI55" i="1"/>
  <c r="BM55" i="1"/>
  <c r="BB55" i="1"/>
  <c r="BF55" i="1"/>
  <c r="BJ55" i="1"/>
  <c r="BG55" i="1"/>
  <c r="BH55" i="1"/>
  <c r="BC55" i="1"/>
  <c r="BK55" i="1"/>
  <c r="BL55" i="1"/>
  <c r="BD55" i="1"/>
  <c r="BC73" i="1"/>
  <c r="BG73" i="1"/>
  <c r="BK73" i="1"/>
  <c r="BD73" i="1"/>
  <c r="BH73" i="1"/>
  <c r="BL73" i="1"/>
  <c r="BE73" i="1"/>
  <c r="BM73" i="1"/>
  <c r="BF73" i="1"/>
  <c r="BA73" i="1"/>
  <c r="BI73" i="1"/>
  <c r="BB73" i="1"/>
  <c r="BJ73" i="1"/>
  <c r="BB216" i="1"/>
  <c r="BF216" i="1"/>
  <c r="BJ216" i="1"/>
  <c r="BC216" i="1"/>
  <c r="BG216" i="1"/>
  <c r="BK216" i="1"/>
  <c r="BD216" i="1"/>
  <c r="BH216" i="1"/>
  <c r="BL216" i="1"/>
  <c r="BE216" i="1"/>
  <c r="BI216" i="1"/>
  <c r="BM216" i="1"/>
  <c r="BA216" i="1"/>
  <c r="BC271" i="1"/>
  <c r="BG271" i="1"/>
  <c r="BK271" i="1"/>
  <c r="BD271" i="1"/>
  <c r="BH271" i="1"/>
  <c r="BL271" i="1"/>
  <c r="BA271" i="1"/>
  <c r="BE271" i="1"/>
  <c r="BI271" i="1"/>
  <c r="BM271" i="1"/>
  <c r="BF271" i="1"/>
  <c r="BJ271" i="1"/>
  <c r="BB271" i="1"/>
  <c r="BB296" i="1"/>
  <c r="BF296" i="1"/>
  <c r="BJ296" i="1"/>
  <c r="BC296" i="1"/>
  <c r="BG296" i="1"/>
  <c r="BK296" i="1"/>
  <c r="BD296" i="1"/>
  <c r="BH296" i="1"/>
  <c r="BL296" i="1"/>
  <c r="BA296" i="1"/>
  <c r="BE296" i="1"/>
  <c r="BI296" i="1"/>
  <c r="BM296" i="1"/>
  <c r="BA103" i="1"/>
  <c r="BE103" i="1"/>
  <c r="BI103" i="1"/>
  <c r="BM103" i="1"/>
  <c r="BB103" i="1"/>
  <c r="BF103" i="1"/>
  <c r="BJ103" i="1"/>
  <c r="BD103" i="1"/>
  <c r="BL103" i="1"/>
  <c r="BG103" i="1"/>
  <c r="BH103" i="1"/>
  <c r="BC103" i="1"/>
  <c r="BK103" i="1"/>
  <c r="BD294" i="1"/>
  <c r="BH294" i="1"/>
  <c r="BL294" i="1"/>
  <c r="BA294" i="1"/>
  <c r="BE294" i="1"/>
  <c r="BI294" i="1"/>
  <c r="BM294" i="1"/>
  <c r="BB294" i="1"/>
  <c r="BF294" i="1"/>
  <c r="BJ294" i="1"/>
  <c r="BK294" i="1"/>
  <c r="BC294" i="1"/>
  <c r="BG294" i="1"/>
  <c r="BB264" i="1"/>
  <c r="BF264" i="1"/>
  <c r="BJ264" i="1"/>
  <c r="BC264" i="1"/>
  <c r="BG264" i="1"/>
  <c r="BK264" i="1"/>
  <c r="BD264" i="1"/>
  <c r="BH264" i="1"/>
  <c r="BL264" i="1"/>
  <c r="BA264" i="1"/>
  <c r="BE264" i="1"/>
  <c r="BI264" i="1"/>
  <c r="BM264" i="1"/>
  <c r="BD144" i="1"/>
  <c r="BH144" i="1"/>
  <c r="BL144" i="1"/>
  <c r="BA144" i="1"/>
  <c r="BE144" i="1"/>
  <c r="BI144" i="1"/>
  <c r="BM144" i="1"/>
  <c r="BG144" i="1"/>
  <c r="BB144" i="1"/>
  <c r="BJ144" i="1"/>
  <c r="BC144" i="1"/>
  <c r="BK144" i="1"/>
  <c r="BF144" i="1"/>
  <c r="BB398" i="1"/>
  <c r="BF398" i="1"/>
  <c r="BJ398" i="1"/>
  <c r="BC398" i="1"/>
  <c r="BG398" i="1"/>
  <c r="BK398" i="1"/>
  <c r="BD398" i="1"/>
  <c r="BH398" i="1"/>
  <c r="BL398" i="1"/>
  <c r="BM398" i="1"/>
  <c r="BA398" i="1"/>
  <c r="BE398" i="1"/>
  <c r="BI398" i="1"/>
  <c r="BC183" i="1"/>
  <c r="BG183" i="1"/>
  <c r="BK183" i="1"/>
  <c r="BD183" i="1"/>
  <c r="BH183" i="1"/>
  <c r="BL183" i="1"/>
  <c r="BA183" i="1"/>
  <c r="BE183" i="1"/>
  <c r="BI183" i="1"/>
  <c r="BM183" i="1"/>
  <c r="BB183" i="1"/>
  <c r="BF183" i="1"/>
  <c r="BJ183" i="1"/>
  <c r="BA79" i="1"/>
  <c r="BE79" i="1"/>
  <c r="BI79" i="1"/>
  <c r="BM79" i="1"/>
  <c r="BB79" i="1"/>
  <c r="BF79" i="1"/>
  <c r="BJ79" i="1"/>
  <c r="BG79" i="1"/>
  <c r="BH79" i="1"/>
  <c r="BC79" i="1"/>
  <c r="BK79" i="1"/>
  <c r="BD79" i="1"/>
  <c r="BL79" i="1"/>
  <c r="BB70" i="1"/>
  <c r="BF70" i="1"/>
  <c r="BJ70" i="1"/>
  <c r="BC70" i="1"/>
  <c r="BG70" i="1"/>
  <c r="BK70" i="1"/>
  <c r="BD70" i="1"/>
  <c r="BL70" i="1"/>
  <c r="BE70" i="1"/>
  <c r="BM70" i="1"/>
  <c r="BH70" i="1"/>
  <c r="BI70" i="1"/>
  <c r="BA70" i="1"/>
  <c r="BC125" i="1"/>
  <c r="BG125" i="1"/>
  <c r="BK125" i="1"/>
  <c r="BD125" i="1"/>
  <c r="BH125" i="1"/>
  <c r="BL125" i="1"/>
  <c r="BF125" i="1"/>
  <c r="BA125" i="1"/>
  <c r="BI125" i="1"/>
  <c r="BB125" i="1"/>
  <c r="BJ125" i="1"/>
  <c r="BE125" i="1"/>
  <c r="BM125" i="1"/>
  <c r="BC117" i="1"/>
  <c r="BG117" i="1"/>
  <c r="BK117" i="1"/>
  <c r="BD117" i="1"/>
  <c r="BH117" i="1"/>
  <c r="BL117" i="1"/>
  <c r="BF117" i="1"/>
  <c r="BA117" i="1"/>
  <c r="BI117" i="1"/>
  <c r="BB117" i="1"/>
  <c r="BJ117" i="1"/>
  <c r="BE117" i="1"/>
  <c r="BM117" i="1"/>
  <c r="BA162" i="1"/>
  <c r="BE162" i="1"/>
  <c r="BI162" i="1"/>
  <c r="BM162" i="1"/>
  <c r="BB162" i="1"/>
  <c r="BF162" i="1"/>
  <c r="BJ162" i="1"/>
  <c r="BC162" i="1"/>
  <c r="BG162" i="1"/>
  <c r="BK162" i="1"/>
  <c r="BD162" i="1"/>
  <c r="BH162" i="1"/>
  <c r="BL162" i="1"/>
  <c r="BA233" i="1"/>
  <c r="BE233" i="1"/>
  <c r="BI233" i="1"/>
  <c r="BM233" i="1"/>
  <c r="BB233" i="1"/>
  <c r="BF233" i="1"/>
  <c r="BJ233" i="1"/>
  <c r="BC233" i="1"/>
  <c r="BG233" i="1"/>
  <c r="BK233" i="1"/>
  <c r="BH233" i="1"/>
  <c r="BL233" i="1"/>
  <c r="BD233" i="1"/>
  <c r="BA209" i="1"/>
  <c r="BE209" i="1"/>
  <c r="BI209" i="1"/>
  <c r="BM209" i="1"/>
  <c r="BB209" i="1"/>
  <c r="BF209" i="1"/>
  <c r="BJ209" i="1"/>
  <c r="BC209" i="1"/>
  <c r="BG209" i="1"/>
  <c r="BK209" i="1"/>
  <c r="BD209" i="1"/>
  <c r="BH209" i="1"/>
  <c r="BL209" i="1"/>
  <c r="BC319" i="1"/>
  <c r="BG319" i="1"/>
  <c r="BK319" i="1"/>
  <c r="BD319" i="1"/>
  <c r="BH319" i="1"/>
  <c r="BL319" i="1"/>
  <c r="BA319" i="1"/>
  <c r="BE319" i="1"/>
  <c r="BI319" i="1"/>
  <c r="BM319" i="1"/>
  <c r="BF319" i="1"/>
  <c r="BJ319" i="1"/>
  <c r="BB319" i="1"/>
  <c r="BC295" i="1"/>
  <c r="BG295" i="1"/>
  <c r="BK295" i="1"/>
  <c r="BD295" i="1"/>
  <c r="BH295" i="1"/>
  <c r="BL295" i="1"/>
  <c r="BA295" i="1"/>
  <c r="BE295" i="1"/>
  <c r="BI295" i="1"/>
  <c r="BM295" i="1"/>
  <c r="BB295" i="1"/>
  <c r="BF295" i="1"/>
  <c r="BJ295" i="1"/>
  <c r="BC299" i="1"/>
  <c r="BG299" i="1"/>
  <c r="BK299" i="1"/>
  <c r="BD299" i="1"/>
  <c r="BH299" i="1"/>
  <c r="BL299" i="1"/>
  <c r="BA299" i="1"/>
  <c r="BE299" i="1"/>
  <c r="BI299" i="1"/>
  <c r="BM299" i="1"/>
  <c r="BJ299" i="1"/>
  <c r="BB299" i="1"/>
  <c r="BF299" i="1"/>
  <c r="BC393" i="1"/>
  <c r="BG393" i="1"/>
  <c r="BK393" i="1"/>
  <c r="BD393" i="1"/>
  <c r="BH393" i="1"/>
  <c r="BL393" i="1"/>
  <c r="BA393" i="1"/>
  <c r="BE393" i="1"/>
  <c r="BI393" i="1"/>
  <c r="BM393" i="1"/>
  <c r="BJ393" i="1"/>
  <c r="BB393" i="1"/>
  <c r="BF393" i="1"/>
  <c r="BA419" i="1"/>
  <c r="BE419" i="1"/>
  <c r="BI419" i="1"/>
  <c r="BM419" i="1"/>
  <c r="BD419" i="1"/>
  <c r="BB419" i="1"/>
  <c r="BF419" i="1"/>
  <c r="BJ419" i="1"/>
  <c r="BL419" i="1"/>
  <c r="BC419" i="1"/>
  <c r="BG419" i="1"/>
  <c r="BK419" i="1"/>
  <c r="BH419" i="1"/>
  <c r="BC77" i="1"/>
  <c r="BG77" i="1"/>
  <c r="BK77" i="1"/>
  <c r="BD77" i="1"/>
  <c r="BH77" i="1"/>
  <c r="BL77" i="1"/>
  <c r="BA77" i="1"/>
  <c r="BI77" i="1"/>
  <c r="BB77" i="1"/>
  <c r="BJ77" i="1"/>
  <c r="BE77" i="1"/>
  <c r="BM77" i="1"/>
  <c r="BF77" i="1"/>
  <c r="BB122" i="1"/>
  <c r="BF122" i="1"/>
  <c r="BJ122" i="1"/>
  <c r="BC122" i="1"/>
  <c r="BG122" i="1"/>
  <c r="BK122" i="1"/>
  <c r="BE122" i="1"/>
  <c r="BM122" i="1"/>
  <c r="BH122" i="1"/>
  <c r="BA122" i="1"/>
  <c r="BI122" i="1"/>
  <c r="BD122" i="1"/>
  <c r="BL122" i="1"/>
  <c r="BB26" i="1"/>
  <c r="BF26" i="1"/>
  <c r="BJ26" i="1"/>
  <c r="BC26" i="1"/>
  <c r="BG26" i="1"/>
  <c r="BK26" i="1"/>
  <c r="BD26" i="1"/>
  <c r="BH26" i="1"/>
  <c r="BL26" i="1"/>
  <c r="BM26" i="1"/>
  <c r="BA26" i="1"/>
  <c r="BE26" i="1"/>
  <c r="BI26" i="1"/>
  <c r="BB188" i="1"/>
  <c r="BF188" i="1"/>
  <c r="BJ188" i="1"/>
  <c r="BC188" i="1"/>
  <c r="BG188" i="1"/>
  <c r="BK188" i="1"/>
  <c r="BD188" i="1"/>
  <c r="BH188" i="1"/>
  <c r="BL188" i="1"/>
  <c r="BA188" i="1"/>
  <c r="BE188" i="1"/>
  <c r="BI188" i="1"/>
  <c r="BM188" i="1"/>
  <c r="BC223" i="1"/>
  <c r="BG223" i="1"/>
  <c r="BK223" i="1"/>
  <c r="BD223" i="1"/>
  <c r="BH223" i="1"/>
  <c r="BL223" i="1"/>
  <c r="BA223" i="1"/>
  <c r="BE223" i="1"/>
  <c r="BI223" i="1"/>
  <c r="BM223" i="1"/>
  <c r="BJ223" i="1"/>
  <c r="BB223" i="1"/>
  <c r="BF223" i="1"/>
  <c r="BB212" i="1"/>
  <c r="BF212" i="1"/>
  <c r="BJ212" i="1"/>
  <c r="BC212" i="1"/>
  <c r="BG212" i="1"/>
  <c r="BK212" i="1"/>
  <c r="BD212" i="1"/>
  <c r="BH212" i="1"/>
  <c r="BL212" i="1"/>
  <c r="BI212" i="1"/>
  <c r="BM212" i="1"/>
  <c r="BA212" i="1"/>
  <c r="BE212" i="1"/>
  <c r="BC255" i="1"/>
  <c r="BG255" i="1"/>
  <c r="BK255" i="1"/>
  <c r="BD255" i="1"/>
  <c r="BH255" i="1"/>
  <c r="BL255" i="1"/>
  <c r="BA255" i="1"/>
  <c r="BE255" i="1"/>
  <c r="BI255" i="1"/>
  <c r="BM255" i="1"/>
  <c r="BJ255" i="1"/>
  <c r="BB255" i="1"/>
  <c r="BF255" i="1"/>
  <c r="BA317" i="1"/>
  <c r="BE317" i="1"/>
  <c r="BI317" i="1"/>
  <c r="BM317" i="1"/>
  <c r="BB317" i="1"/>
  <c r="BF317" i="1"/>
  <c r="BJ317" i="1"/>
  <c r="BC317" i="1"/>
  <c r="BG317" i="1"/>
  <c r="BK317" i="1"/>
  <c r="BD317" i="1"/>
  <c r="BH317" i="1"/>
  <c r="BL317" i="1"/>
  <c r="BD266" i="1"/>
  <c r="BH266" i="1"/>
  <c r="BL266" i="1"/>
  <c r="BA266" i="1"/>
  <c r="BE266" i="1"/>
  <c r="BI266" i="1"/>
  <c r="BM266" i="1"/>
  <c r="BB266" i="1"/>
  <c r="BF266" i="1"/>
  <c r="BJ266" i="1"/>
  <c r="BG266" i="1"/>
  <c r="BK266" i="1"/>
  <c r="BC266" i="1"/>
  <c r="BA334" i="1"/>
  <c r="BE334" i="1"/>
  <c r="BI334" i="1"/>
  <c r="BM334" i="1"/>
  <c r="BB334" i="1"/>
  <c r="BF334" i="1"/>
  <c r="BJ334" i="1"/>
  <c r="BH334" i="1"/>
  <c r="BC334" i="1"/>
  <c r="BK334" i="1"/>
  <c r="BD334" i="1"/>
  <c r="BL334" i="1"/>
  <c r="BG334" i="1"/>
  <c r="BA185" i="1"/>
  <c r="BE185" i="1"/>
  <c r="BI185" i="1"/>
  <c r="BM185" i="1"/>
  <c r="BB185" i="1"/>
  <c r="BF185" i="1"/>
  <c r="BJ185" i="1"/>
  <c r="BC185" i="1"/>
  <c r="BG185" i="1"/>
  <c r="BK185" i="1"/>
  <c r="BH185" i="1"/>
  <c r="BL185" i="1"/>
  <c r="BD185" i="1"/>
  <c r="BD340" i="1"/>
  <c r="BH340" i="1"/>
  <c r="BL340" i="1"/>
  <c r="BA340" i="1"/>
  <c r="BE340" i="1"/>
  <c r="BI340" i="1"/>
  <c r="BM340" i="1"/>
  <c r="BB340" i="1"/>
  <c r="BF340" i="1"/>
  <c r="BJ340" i="1"/>
  <c r="BC340" i="1"/>
  <c r="BG340" i="1"/>
  <c r="BK340" i="1"/>
  <c r="BB374" i="1"/>
  <c r="BF374" i="1"/>
  <c r="BJ374" i="1"/>
  <c r="BC374" i="1"/>
  <c r="BG374" i="1"/>
  <c r="BK374" i="1"/>
  <c r="BD374" i="1"/>
  <c r="BH374" i="1"/>
  <c r="BL374" i="1"/>
  <c r="BE374" i="1"/>
  <c r="BI374" i="1"/>
  <c r="BA374" i="1"/>
  <c r="BM374" i="1"/>
  <c r="BC291" i="1"/>
  <c r="BG291" i="1"/>
  <c r="BK291" i="1"/>
  <c r="BD291" i="1"/>
  <c r="BH291" i="1"/>
  <c r="BL291" i="1"/>
  <c r="BA291" i="1"/>
  <c r="BE291" i="1"/>
  <c r="BI291" i="1"/>
  <c r="BM291" i="1"/>
  <c r="BB291" i="1"/>
  <c r="BF291" i="1"/>
  <c r="BJ291" i="1"/>
  <c r="BD60" i="1"/>
  <c r="BH60" i="1"/>
  <c r="BL60" i="1"/>
  <c r="BA60" i="1"/>
  <c r="BE60" i="1"/>
  <c r="BI60" i="1"/>
  <c r="BM60" i="1"/>
  <c r="BF60" i="1"/>
  <c r="BG60" i="1"/>
  <c r="BB60" i="1"/>
  <c r="BJ60" i="1"/>
  <c r="BK60" i="1"/>
  <c r="BC60" i="1"/>
  <c r="BB82" i="1"/>
  <c r="BF82" i="1"/>
  <c r="BJ82" i="1"/>
  <c r="BC82" i="1"/>
  <c r="BG82" i="1"/>
  <c r="BK82" i="1"/>
  <c r="BH82" i="1"/>
  <c r="BA82" i="1"/>
  <c r="BI82" i="1"/>
  <c r="BD82" i="1"/>
  <c r="BL82" i="1"/>
  <c r="BM82" i="1"/>
  <c r="BE82" i="1"/>
  <c r="BB110" i="1"/>
  <c r="BF110" i="1"/>
  <c r="BJ110" i="1"/>
  <c r="BC110" i="1"/>
  <c r="BG110" i="1"/>
  <c r="BK110" i="1"/>
  <c r="BA110" i="1"/>
  <c r="BI110" i="1"/>
  <c r="BD110" i="1"/>
  <c r="BL110" i="1"/>
  <c r="BE110" i="1"/>
  <c r="BM110" i="1"/>
  <c r="BH110" i="1"/>
  <c r="BB268" i="1"/>
  <c r="BF268" i="1"/>
  <c r="BJ268" i="1"/>
  <c r="BC268" i="1"/>
  <c r="BG268" i="1"/>
  <c r="BK268" i="1"/>
  <c r="BD268" i="1"/>
  <c r="BH268" i="1"/>
  <c r="BL268" i="1"/>
  <c r="BM268" i="1"/>
  <c r="BA268" i="1"/>
  <c r="BE268" i="1"/>
  <c r="BI268" i="1"/>
  <c r="BC461" i="1"/>
  <c r="BG461" i="1"/>
  <c r="BK461" i="1"/>
  <c r="BF461" i="1"/>
  <c r="BD461" i="1"/>
  <c r="BH461" i="1"/>
  <c r="BL461" i="1"/>
  <c r="BJ461" i="1"/>
  <c r="BA461" i="1"/>
  <c r="BE461" i="1"/>
  <c r="BI461" i="1"/>
  <c r="BM461" i="1"/>
  <c r="BB461" i="1"/>
  <c r="BC477" i="1"/>
  <c r="BG477" i="1"/>
  <c r="BK477" i="1"/>
  <c r="BJ477" i="1"/>
  <c r="BD477" i="1"/>
  <c r="BH477" i="1"/>
  <c r="BL477" i="1"/>
  <c r="BB477" i="1"/>
  <c r="BA477" i="1"/>
  <c r="BE477" i="1"/>
  <c r="BI477" i="1"/>
  <c r="BM477" i="1"/>
  <c r="BF477" i="1"/>
  <c r="BC493" i="1"/>
  <c r="BG493" i="1"/>
  <c r="BK493" i="1"/>
  <c r="BF493" i="1"/>
  <c r="BD493" i="1"/>
  <c r="BH493" i="1"/>
  <c r="BL493" i="1"/>
  <c r="BA493" i="1"/>
  <c r="BE493" i="1"/>
  <c r="BI493" i="1"/>
  <c r="BM493" i="1"/>
  <c r="BB493" i="1"/>
  <c r="BJ493" i="1"/>
  <c r="BD194" i="1"/>
  <c r="BH194" i="1"/>
  <c r="BL194" i="1"/>
  <c r="BA194" i="1"/>
  <c r="BE194" i="1"/>
  <c r="BI194" i="1"/>
  <c r="BM194" i="1"/>
  <c r="BB194" i="1"/>
  <c r="BF194" i="1"/>
  <c r="BJ194" i="1"/>
  <c r="BC194" i="1"/>
  <c r="BG194" i="1"/>
  <c r="BK194" i="1"/>
  <c r="BC425" i="1"/>
  <c r="BG425" i="1"/>
  <c r="BK425" i="1"/>
  <c r="BJ425" i="1"/>
  <c r="BD425" i="1"/>
  <c r="BH425" i="1"/>
  <c r="BL425" i="1"/>
  <c r="BB425" i="1"/>
  <c r="BA425" i="1"/>
  <c r="BE425" i="1"/>
  <c r="BI425" i="1"/>
  <c r="BM425" i="1"/>
  <c r="BF425" i="1"/>
  <c r="BB44" i="1"/>
  <c r="BF44" i="1"/>
  <c r="BJ44" i="1"/>
  <c r="BC44" i="1"/>
  <c r="BG44" i="1"/>
  <c r="BK44" i="1"/>
  <c r="BD44" i="1"/>
  <c r="BL44" i="1"/>
  <c r="BE44" i="1"/>
  <c r="BM44" i="1"/>
  <c r="BA44" i="1"/>
  <c r="BH44" i="1"/>
  <c r="BI44" i="1"/>
  <c r="BD46" i="1"/>
  <c r="BH46" i="1"/>
  <c r="BL46" i="1"/>
  <c r="BA46" i="1"/>
  <c r="BE46" i="1"/>
  <c r="BI46" i="1"/>
  <c r="BM46" i="1"/>
  <c r="BB46" i="1"/>
  <c r="BJ46" i="1"/>
  <c r="BC46" i="1"/>
  <c r="BK46" i="1"/>
  <c r="BF46" i="1"/>
  <c r="BG46" i="1"/>
  <c r="BB130" i="1"/>
  <c r="BF130" i="1"/>
  <c r="BJ130" i="1"/>
  <c r="BC130" i="1"/>
  <c r="BG130" i="1"/>
  <c r="BK130" i="1"/>
  <c r="BE130" i="1"/>
  <c r="BM130" i="1"/>
  <c r="BH130" i="1"/>
  <c r="BA130" i="1"/>
  <c r="BI130" i="1"/>
  <c r="BD130" i="1"/>
  <c r="BL130" i="1"/>
  <c r="BB31" i="1"/>
  <c r="BF31" i="1"/>
  <c r="BJ31" i="1"/>
  <c r="BC31" i="1"/>
  <c r="BE31" i="1"/>
  <c r="BK31" i="1"/>
  <c r="BG31" i="1"/>
  <c r="BL31" i="1"/>
  <c r="BH31" i="1"/>
  <c r="BI31" i="1"/>
  <c r="BA31" i="1"/>
  <c r="BD31" i="1"/>
  <c r="BM31" i="1"/>
  <c r="BC35" i="1"/>
  <c r="BG35" i="1"/>
  <c r="BK35" i="1"/>
  <c r="BD35" i="1"/>
  <c r="BH35" i="1"/>
  <c r="BL35" i="1"/>
  <c r="BA35" i="1"/>
  <c r="BI35" i="1"/>
  <c r="BB35" i="1"/>
  <c r="BJ35" i="1"/>
  <c r="BE35" i="1"/>
  <c r="BF35" i="1"/>
  <c r="BM35" i="1"/>
  <c r="BC39" i="1"/>
  <c r="BG39" i="1"/>
  <c r="BK39" i="1"/>
  <c r="BD39" i="1"/>
  <c r="BH39" i="1"/>
  <c r="BL39" i="1"/>
  <c r="BE39" i="1"/>
  <c r="BM39" i="1"/>
  <c r="BF39" i="1"/>
  <c r="BA39" i="1"/>
  <c r="BB39" i="1"/>
  <c r="BI39" i="1"/>
  <c r="BJ39" i="1"/>
  <c r="BC43" i="1"/>
  <c r="BG43" i="1"/>
  <c r="BK43" i="1"/>
  <c r="BD43" i="1"/>
  <c r="BH43" i="1"/>
  <c r="BL43" i="1"/>
  <c r="BA43" i="1"/>
  <c r="BI43" i="1"/>
  <c r="BB43" i="1"/>
  <c r="BJ43" i="1"/>
  <c r="BM43" i="1"/>
  <c r="BE43" i="1"/>
  <c r="BF43" i="1"/>
  <c r="BC47" i="1"/>
  <c r="BG47" i="1"/>
  <c r="BK47" i="1"/>
  <c r="BD47" i="1"/>
  <c r="BH47" i="1"/>
  <c r="BL47" i="1"/>
  <c r="BE47" i="1"/>
  <c r="BM47" i="1"/>
  <c r="BF47" i="1"/>
  <c r="BI47" i="1"/>
  <c r="BJ47" i="1"/>
  <c r="BA47" i="1"/>
  <c r="BB47" i="1"/>
  <c r="BA33" i="1"/>
  <c r="BE33" i="1"/>
  <c r="BI33" i="1"/>
  <c r="BM33" i="1"/>
  <c r="BB33" i="1"/>
  <c r="BF33" i="1"/>
  <c r="BJ33" i="1"/>
  <c r="BC33" i="1"/>
  <c r="BK33" i="1"/>
  <c r="BD33" i="1"/>
  <c r="BL33" i="1"/>
  <c r="BG33" i="1"/>
  <c r="BH33" i="1"/>
  <c r="BB74" i="1"/>
  <c r="BF74" i="1"/>
  <c r="BJ74" i="1"/>
  <c r="BC74" i="1"/>
  <c r="BG74" i="1"/>
  <c r="BK74" i="1"/>
  <c r="BH74" i="1"/>
  <c r="BA74" i="1"/>
  <c r="BI74" i="1"/>
  <c r="BD74" i="1"/>
  <c r="BL74" i="1"/>
  <c r="BE74" i="1"/>
  <c r="BM74" i="1"/>
  <c r="BA95" i="1"/>
  <c r="BE95" i="1"/>
  <c r="BI95" i="1"/>
  <c r="BM95" i="1"/>
  <c r="BB95" i="1"/>
  <c r="BF95" i="1"/>
  <c r="BJ95" i="1"/>
  <c r="BD95" i="1"/>
  <c r="BL95" i="1"/>
  <c r="BG95" i="1"/>
  <c r="BH95" i="1"/>
  <c r="BC95" i="1"/>
  <c r="BK95" i="1"/>
  <c r="BC53" i="1"/>
  <c r="BG53" i="1"/>
  <c r="BK53" i="1"/>
  <c r="BD53" i="1"/>
  <c r="BH53" i="1"/>
  <c r="BL53" i="1"/>
  <c r="BA53" i="1"/>
  <c r="BI53" i="1"/>
  <c r="BB53" i="1"/>
  <c r="BJ53" i="1"/>
  <c r="BE53" i="1"/>
  <c r="BM53" i="1"/>
  <c r="BF53" i="1"/>
  <c r="BC113" i="1"/>
  <c r="BG113" i="1"/>
  <c r="BK113" i="1"/>
  <c r="BD113" i="1"/>
  <c r="BH113" i="1"/>
  <c r="BL113" i="1"/>
  <c r="BB113" i="1"/>
  <c r="BJ113" i="1"/>
  <c r="BE113" i="1"/>
  <c r="BM113" i="1"/>
  <c r="BF113" i="1"/>
  <c r="BA113" i="1"/>
  <c r="BI113" i="1"/>
  <c r="BC129" i="1"/>
  <c r="BG129" i="1"/>
  <c r="BK129" i="1"/>
  <c r="BD129" i="1"/>
  <c r="BH129" i="1"/>
  <c r="BL129" i="1"/>
  <c r="BB129" i="1"/>
  <c r="BJ129" i="1"/>
  <c r="BE129" i="1"/>
  <c r="BM129" i="1"/>
  <c r="BF129" i="1"/>
  <c r="BI129" i="1"/>
  <c r="BA129" i="1"/>
  <c r="BA83" i="1"/>
  <c r="BE83" i="1"/>
  <c r="BI83" i="1"/>
  <c r="BM83" i="1"/>
  <c r="BB83" i="1"/>
  <c r="BF83" i="1"/>
  <c r="BJ83" i="1"/>
  <c r="BC83" i="1"/>
  <c r="BK83" i="1"/>
  <c r="BD83" i="1"/>
  <c r="BL83" i="1"/>
  <c r="BG83" i="1"/>
  <c r="BH83" i="1"/>
  <c r="BD170" i="1"/>
  <c r="BH170" i="1"/>
  <c r="BL170" i="1"/>
  <c r="BA170" i="1"/>
  <c r="BE170" i="1"/>
  <c r="BI170" i="1"/>
  <c r="BM170" i="1"/>
  <c r="BB170" i="1"/>
  <c r="BF170" i="1"/>
  <c r="BJ170" i="1"/>
  <c r="BK170" i="1"/>
  <c r="BC170" i="1"/>
  <c r="BG170" i="1"/>
  <c r="BC121" i="1"/>
  <c r="BG121" i="1"/>
  <c r="BK121" i="1"/>
  <c r="BD121" i="1"/>
  <c r="BH121" i="1"/>
  <c r="BL121" i="1"/>
  <c r="BB121" i="1"/>
  <c r="BJ121" i="1"/>
  <c r="BE121" i="1"/>
  <c r="BM121" i="1"/>
  <c r="BF121" i="1"/>
  <c r="BA121" i="1"/>
  <c r="BI121" i="1"/>
  <c r="BA151" i="1"/>
  <c r="BE151" i="1"/>
  <c r="BI151" i="1"/>
  <c r="BM151" i="1"/>
  <c r="BB151" i="1"/>
  <c r="BF151" i="1"/>
  <c r="BJ151" i="1"/>
  <c r="BD151" i="1"/>
  <c r="BL151" i="1"/>
  <c r="BG151" i="1"/>
  <c r="BH151" i="1"/>
  <c r="BK151" i="1"/>
  <c r="BC151" i="1"/>
  <c r="BA201" i="1"/>
  <c r="BE201" i="1"/>
  <c r="BI201" i="1"/>
  <c r="BM201" i="1"/>
  <c r="BB201" i="1"/>
  <c r="BF201" i="1"/>
  <c r="BJ201" i="1"/>
  <c r="BC201" i="1"/>
  <c r="BG201" i="1"/>
  <c r="BK201" i="1"/>
  <c r="BH201" i="1"/>
  <c r="BL201" i="1"/>
  <c r="BD201" i="1"/>
  <c r="BA143" i="1"/>
  <c r="BE143" i="1"/>
  <c r="BI143" i="1"/>
  <c r="BM143" i="1"/>
  <c r="BB143" i="1"/>
  <c r="BF143" i="1"/>
  <c r="BJ143" i="1"/>
  <c r="BD143" i="1"/>
  <c r="BL143" i="1"/>
  <c r="BG143" i="1"/>
  <c r="BH143" i="1"/>
  <c r="BC143" i="1"/>
  <c r="BK143" i="1"/>
  <c r="BA241" i="1"/>
  <c r="BE241" i="1"/>
  <c r="BI241" i="1"/>
  <c r="BM241" i="1"/>
  <c r="BB241" i="1"/>
  <c r="BF241" i="1"/>
  <c r="BJ241" i="1"/>
  <c r="BC241" i="1"/>
  <c r="BG241" i="1"/>
  <c r="BK241" i="1"/>
  <c r="BD241" i="1"/>
  <c r="BH241" i="1"/>
  <c r="BL241" i="1"/>
  <c r="BA197" i="1"/>
  <c r="BE197" i="1"/>
  <c r="BI197" i="1"/>
  <c r="BM197" i="1"/>
  <c r="BB197" i="1"/>
  <c r="BF197" i="1"/>
  <c r="BJ197" i="1"/>
  <c r="BC197" i="1"/>
  <c r="BG197" i="1"/>
  <c r="BK197" i="1"/>
  <c r="BL197" i="1"/>
  <c r="BD197" i="1"/>
  <c r="BH197" i="1"/>
  <c r="BA213" i="1"/>
  <c r="BE213" i="1"/>
  <c r="BI213" i="1"/>
  <c r="BM213" i="1"/>
  <c r="BB213" i="1"/>
  <c r="BF213" i="1"/>
  <c r="BJ213" i="1"/>
  <c r="BC213" i="1"/>
  <c r="BG213" i="1"/>
  <c r="BK213" i="1"/>
  <c r="BL213" i="1"/>
  <c r="BD213" i="1"/>
  <c r="BH213" i="1"/>
  <c r="BA229" i="1"/>
  <c r="BE229" i="1"/>
  <c r="BI229" i="1"/>
  <c r="BM229" i="1"/>
  <c r="BB229" i="1"/>
  <c r="BF229" i="1"/>
  <c r="BJ229" i="1"/>
  <c r="BC229" i="1"/>
  <c r="BG229" i="1"/>
  <c r="BK229" i="1"/>
  <c r="BL229" i="1"/>
  <c r="BD229" i="1"/>
  <c r="BH229" i="1"/>
  <c r="BA245" i="1"/>
  <c r="BE245" i="1"/>
  <c r="BI245" i="1"/>
  <c r="BM245" i="1"/>
  <c r="BB245" i="1"/>
  <c r="BF245" i="1"/>
  <c r="BJ245" i="1"/>
  <c r="BC245" i="1"/>
  <c r="BG245" i="1"/>
  <c r="BK245" i="1"/>
  <c r="BL245" i="1"/>
  <c r="BD245" i="1"/>
  <c r="BH245" i="1"/>
  <c r="BA277" i="1"/>
  <c r="BE277" i="1"/>
  <c r="BI277" i="1"/>
  <c r="BM277" i="1"/>
  <c r="BB277" i="1"/>
  <c r="BF277" i="1"/>
  <c r="BJ277" i="1"/>
  <c r="BC277" i="1"/>
  <c r="BG277" i="1"/>
  <c r="BK277" i="1"/>
  <c r="BH277" i="1"/>
  <c r="BL277" i="1"/>
  <c r="BD277" i="1"/>
  <c r="BC323" i="1"/>
  <c r="BG323" i="1"/>
  <c r="BK323" i="1"/>
  <c r="BD323" i="1"/>
  <c r="BH323" i="1"/>
  <c r="BL323" i="1"/>
  <c r="BA323" i="1"/>
  <c r="BE323" i="1"/>
  <c r="BI323" i="1"/>
  <c r="BM323" i="1"/>
  <c r="BB323" i="1"/>
  <c r="BF323" i="1"/>
  <c r="BJ323" i="1"/>
  <c r="BA257" i="1"/>
  <c r="BE257" i="1"/>
  <c r="BI257" i="1"/>
  <c r="BM257" i="1"/>
  <c r="BB257" i="1"/>
  <c r="BF257" i="1"/>
  <c r="BJ257" i="1"/>
  <c r="BC257" i="1"/>
  <c r="BG257" i="1"/>
  <c r="BK257" i="1"/>
  <c r="BD257" i="1"/>
  <c r="BH257" i="1"/>
  <c r="BL257" i="1"/>
  <c r="BA289" i="1"/>
  <c r="BE289" i="1"/>
  <c r="BI289" i="1"/>
  <c r="BM289" i="1"/>
  <c r="BB289" i="1"/>
  <c r="BF289" i="1"/>
  <c r="BJ289" i="1"/>
  <c r="BC289" i="1"/>
  <c r="BG289" i="1"/>
  <c r="BK289" i="1"/>
  <c r="BL289" i="1"/>
  <c r="BD289" i="1"/>
  <c r="BH289" i="1"/>
  <c r="BD331" i="1"/>
  <c r="BH331" i="1"/>
  <c r="BL331" i="1"/>
  <c r="BA331" i="1"/>
  <c r="BE331" i="1"/>
  <c r="BI331" i="1"/>
  <c r="BM331" i="1"/>
  <c r="BG331" i="1"/>
  <c r="BB331" i="1"/>
  <c r="BJ331" i="1"/>
  <c r="BC331" i="1"/>
  <c r="BK331" i="1"/>
  <c r="BF331" i="1"/>
  <c r="BA359" i="1"/>
  <c r="BE359" i="1"/>
  <c r="BI359" i="1"/>
  <c r="BM359" i="1"/>
  <c r="BB359" i="1"/>
  <c r="BF359" i="1"/>
  <c r="BJ359" i="1"/>
  <c r="BC359" i="1"/>
  <c r="BG359" i="1"/>
  <c r="BK359" i="1"/>
  <c r="BH359" i="1"/>
  <c r="BL359" i="1"/>
  <c r="BD359" i="1"/>
  <c r="BC409" i="1"/>
  <c r="BG409" i="1"/>
  <c r="BK409" i="1"/>
  <c r="BD409" i="1"/>
  <c r="BH409" i="1"/>
  <c r="BL409" i="1"/>
  <c r="BA409" i="1"/>
  <c r="BE409" i="1"/>
  <c r="BI409" i="1"/>
  <c r="BM409" i="1"/>
  <c r="BB409" i="1"/>
  <c r="BF409" i="1"/>
  <c r="BJ409" i="1"/>
  <c r="BC405" i="1"/>
  <c r="BG405" i="1"/>
  <c r="BK405" i="1"/>
  <c r="BD405" i="1"/>
  <c r="BH405" i="1"/>
  <c r="BL405" i="1"/>
  <c r="BA405" i="1"/>
  <c r="BE405" i="1"/>
  <c r="BI405" i="1"/>
  <c r="BM405" i="1"/>
  <c r="BB405" i="1"/>
  <c r="BF405" i="1"/>
  <c r="BJ405" i="1"/>
  <c r="BB426" i="1"/>
  <c r="BF426" i="1"/>
  <c r="BJ426" i="1"/>
  <c r="BI426" i="1"/>
  <c r="BC426" i="1"/>
  <c r="BG426" i="1"/>
  <c r="BK426" i="1"/>
  <c r="BA426" i="1"/>
  <c r="BD426" i="1"/>
  <c r="BH426" i="1"/>
  <c r="BL426" i="1"/>
  <c r="BE426" i="1"/>
  <c r="BM426" i="1"/>
  <c r="BB430" i="1"/>
  <c r="BF430" i="1"/>
  <c r="BJ430" i="1"/>
  <c r="BE430" i="1"/>
  <c r="BC430" i="1"/>
  <c r="BG430" i="1"/>
  <c r="BK430" i="1"/>
  <c r="BA430" i="1"/>
  <c r="BM430" i="1"/>
  <c r="BD430" i="1"/>
  <c r="BH430" i="1"/>
  <c r="BL430" i="1"/>
  <c r="BI430" i="1"/>
  <c r="BB434" i="1"/>
  <c r="BF434" i="1"/>
  <c r="BJ434" i="1"/>
  <c r="BA434" i="1"/>
  <c r="BM434" i="1"/>
  <c r="BC434" i="1"/>
  <c r="BG434" i="1"/>
  <c r="BK434" i="1"/>
  <c r="BE434" i="1"/>
  <c r="BD434" i="1"/>
  <c r="BH434" i="1"/>
  <c r="BL434" i="1"/>
  <c r="BI434" i="1"/>
  <c r="BB438" i="1"/>
  <c r="BF438" i="1"/>
  <c r="BJ438" i="1"/>
  <c r="BI438" i="1"/>
  <c r="BC438" i="1"/>
  <c r="BG438" i="1"/>
  <c r="BK438" i="1"/>
  <c r="BA438" i="1"/>
  <c r="BM438" i="1"/>
  <c r="BD438" i="1"/>
  <c r="BH438" i="1"/>
  <c r="BL438" i="1"/>
  <c r="BE438" i="1"/>
  <c r="BB442" i="1"/>
  <c r="BF442" i="1"/>
  <c r="BJ442" i="1"/>
  <c r="BE442" i="1"/>
  <c r="BC442" i="1"/>
  <c r="BG442" i="1"/>
  <c r="BK442" i="1"/>
  <c r="BM442" i="1"/>
  <c r="BD442" i="1"/>
  <c r="BH442" i="1"/>
  <c r="BL442" i="1"/>
  <c r="BA442" i="1"/>
  <c r="BI442" i="1"/>
  <c r="BB446" i="1"/>
  <c r="BF446" i="1"/>
  <c r="BJ446" i="1"/>
  <c r="BA446" i="1"/>
  <c r="BM446" i="1"/>
  <c r="BC446" i="1"/>
  <c r="BG446" i="1"/>
  <c r="BK446" i="1"/>
  <c r="BE446" i="1"/>
  <c r="BD446" i="1"/>
  <c r="BH446" i="1"/>
  <c r="BL446" i="1"/>
  <c r="BI446" i="1"/>
  <c r="BB450" i="1"/>
  <c r="BF450" i="1"/>
  <c r="BJ450" i="1"/>
  <c r="BI450" i="1"/>
  <c r="BC450" i="1"/>
  <c r="BG450" i="1"/>
  <c r="BK450" i="1"/>
  <c r="BA450" i="1"/>
  <c r="BD450" i="1"/>
  <c r="BH450" i="1"/>
  <c r="BL450" i="1"/>
  <c r="BE450" i="1"/>
  <c r="BM450" i="1"/>
  <c r="BB454" i="1"/>
  <c r="BF454" i="1"/>
  <c r="BJ454" i="1"/>
  <c r="BA454" i="1"/>
  <c r="BM454" i="1"/>
  <c r="BC454" i="1"/>
  <c r="BG454" i="1"/>
  <c r="BK454" i="1"/>
  <c r="BE454" i="1"/>
  <c r="BD454" i="1"/>
  <c r="BH454" i="1"/>
  <c r="BL454" i="1"/>
  <c r="BI454" i="1"/>
  <c r="BB458" i="1"/>
  <c r="BF458" i="1"/>
  <c r="BJ458" i="1"/>
  <c r="BI458" i="1"/>
  <c r="BC458" i="1"/>
  <c r="BG458" i="1"/>
  <c r="BK458" i="1"/>
  <c r="BA458" i="1"/>
  <c r="BM458" i="1"/>
  <c r="BD458" i="1"/>
  <c r="BH458" i="1"/>
  <c r="BL458" i="1"/>
  <c r="BE458" i="1"/>
  <c r="BB462" i="1"/>
  <c r="BF462" i="1"/>
  <c r="BJ462" i="1"/>
  <c r="BA462" i="1"/>
  <c r="BM462" i="1"/>
  <c r="BC462" i="1"/>
  <c r="BG462" i="1"/>
  <c r="BK462" i="1"/>
  <c r="BI462" i="1"/>
  <c r="BD462" i="1"/>
  <c r="BH462" i="1"/>
  <c r="BL462" i="1"/>
  <c r="BE462" i="1"/>
  <c r="BB466" i="1"/>
  <c r="BF466" i="1"/>
  <c r="BJ466" i="1"/>
  <c r="BC466" i="1"/>
  <c r="BG466" i="1"/>
  <c r="BK466" i="1"/>
  <c r="BE466" i="1"/>
  <c r="BM466" i="1"/>
  <c r="BD466" i="1"/>
  <c r="BH466" i="1"/>
  <c r="BL466" i="1"/>
  <c r="BA466" i="1"/>
  <c r="BI466" i="1"/>
  <c r="BB470" i="1"/>
  <c r="BF470" i="1"/>
  <c r="BJ470" i="1"/>
  <c r="BE470" i="1"/>
  <c r="BC470" i="1"/>
  <c r="BG470" i="1"/>
  <c r="BK470" i="1"/>
  <c r="BI470" i="1"/>
  <c r="BD470" i="1"/>
  <c r="BH470" i="1"/>
  <c r="BL470" i="1"/>
  <c r="BA470" i="1"/>
  <c r="BM470" i="1"/>
  <c r="BB474" i="1"/>
  <c r="BF474" i="1"/>
  <c r="BJ474" i="1"/>
  <c r="BA474" i="1"/>
  <c r="BM474" i="1"/>
  <c r="BC474" i="1"/>
  <c r="BG474" i="1"/>
  <c r="BK474" i="1"/>
  <c r="BI474" i="1"/>
  <c r="BD474" i="1"/>
  <c r="BH474" i="1"/>
  <c r="BL474" i="1"/>
  <c r="BE474" i="1"/>
  <c r="BB478" i="1"/>
  <c r="BF478" i="1"/>
  <c r="BJ478" i="1"/>
  <c r="BI478" i="1"/>
  <c r="BC478" i="1"/>
  <c r="BG478" i="1"/>
  <c r="BK478" i="1"/>
  <c r="BA478" i="1"/>
  <c r="BM478" i="1"/>
  <c r="BD478" i="1"/>
  <c r="BH478" i="1"/>
  <c r="BL478" i="1"/>
  <c r="BE478" i="1"/>
  <c r="BB482" i="1"/>
  <c r="BF482" i="1"/>
  <c r="BJ482" i="1"/>
  <c r="BA482" i="1"/>
  <c r="BM482" i="1"/>
  <c r="BC482" i="1"/>
  <c r="BG482" i="1"/>
  <c r="BK482" i="1"/>
  <c r="BI482" i="1"/>
  <c r="BD482" i="1"/>
  <c r="BH482" i="1"/>
  <c r="BL482" i="1"/>
  <c r="BE482" i="1"/>
  <c r="BB486" i="1"/>
  <c r="BF486" i="1"/>
  <c r="BJ486" i="1"/>
  <c r="BI486" i="1"/>
  <c r="BC486" i="1"/>
  <c r="BG486" i="1"/>
  <c r="BK486" i="1"/>
  <c r="BE486" i="1"/>
  <c r="BM486" i="1"/>
  <c r="BD486" i="1"/>
  <c r="BH486" i="1"/>
  <c r="BL486" i="1"/>
  <c r="BA486" i="1"/>
  <c r="BB490" i="1"/>
  <c r="BF490" i="1"/>
  <c r="BJ490" i="1"/>
  <c r="BI490" i="1"/>
  <c r="BC490" i="1"/>
  <c r="BG490" i="1"/>
  <c r="BK490" i="1"/>
  <c r="BA490" i="1"/>
  <c r="BM490" i="1"/>
  <c r="BD490" i="1"/>
  <c r="BH490" i="1"/>
  <c r="BL490" i="1"/>
  <c r="BE490" i="1"/>
  <c r="BB494" i="1"/>
  <c r="BF494" i="1"/>
  <c r="BJ494" i="1"/>
  <c r="BE494" i="1"/>
  <c r="BC494" i="1"/>
  <c r="BG494" i="1"/>
  <c r="BK494" i="1"/>
  <c r="BA494" i="1"/>
  <c r="BM494" i="1"/>
  <c r="BD494" i="1"/>
  <c r="BH494" i="1"/>
  <c r="BL494" i="1"/>
  <c r="BI494" i="1"/>
  <c r="BB498" i="1"/>
  <c r="BF498" i="1"/>
  <c r="BJ498" i="1"/>
  <c r="BA498" i="1"/>
  <c r="BM498" i="1"/>
  <c r="BC498" i="1"/>
  <c r="BG498" i="1"/>
  <c r="BK498" i="1"/>
  <c r="BI498" i="1"/>
  <c r="BD498" i="1"/>
  <c r="BH498" i="1"/>
  <c r="BL498" i="1"/>
  <c r="BE498" i="1"/>
  <c r="BA63" i="1"/>
  <c r="BE63" i="1"/>
  <c r="BI63" i="1"/>
  <c r="BM63" i="1"/>
  <c r="BB63" i="1"/>
  <c r="BF63" i="1"/>
  <c r="BJ63" i="1"/>
  <c r="BG63" i="1"/>
  <c r="BH63" i="1"/>
  <c r="BC63" i="1"/>
  <c r="BK63" i="1"/>
  <c r="BD63" i="1"/>
  <c r="BL63" i="1"/>
  <c r="BA111" i="1"/>
  <c r="BE111" i="1"/>
  <c r="BI111" i="1"/>
  <c r="BM111" i="1"/>
  <c r="BB111" i="1"/>
  <c r="BF111" i="1"/>
  <c r="BJ111" i="1"/>
  <c r="BD111" i="1"/>
  <c r="BL111" i="1"/>
  <c r="BG111" i="1"/>
  <c r="BH111" i="1"/>
  <c r="BC111" i="1"/>
  <c r="BK111" i="1"/>
  <c r="BA123" i="1"/>
  <c r="BE123" i="1"/>
  <c r="BI123" i="1"/>
  <c r="BM123" i="1"/>
  <c r="BB123" i="1"/>
  <c r="BF123" i="1"/>
  <c r="BJ123" i="1"/>
  <c r="BH123" i="1"/>
  <c r="BC123" i="1"/>
  <c r="BK123" i="1"/>
  <c r="BD123" i="1"/>
  <c r="BL123" i="1"/>
  <c r="BG123" i="1"/>
  <c r="BB196" i="1"/>
  <c r="BF196" i="1"/>
  <c r="BJ196" i="1"/>
  <c r="BC196" i="1"/>
  <c r="BG196" i="1"/>
  <c r="BK196" i="1"/>
  <c r="BD196" i="1"/>
  <c r="BH196" i="1"/>
  <c r="BL196" i="1"/>
  <c r="BI196" i="1"/>
  <c r="BM196" i="1"/>
  <c r="BA196" i="1"/>
  <c r="BE196" i="1"/>
  <c r="BB208" i="1"/>
  <c r="BF208" i="1"/>
  <c r="BJ208" i="1"/>
  <c r="BC208" i="1"/>
  <c r="BG208" i="1"/>
  <c r="BK208" i="1"/>
  <c r="BD208" i="1"/>
  <c r="BH208" i="1"/>
  <c r="BL208" i="1"/>
  <c r="BM208" i="1"/>
  <c r="BA208" i="1"/>
  <c r="BE208" i="1"/>
  <c r="BI208" i="1"/>
  <c r="BA193" i="1"/>
  <c r="BE193" i="1"/>
  <c r="BI193" i="1"/>
  <c r="BM193" i="1"/>
  <c r="BB193" i="1"/>
  <c r="BF193" i="1"/>
  <c r="BJ193" i="1"/>
  <c r="BC193" i="1"/>
  <c r="BG193" i="1"/>
  <c r="BK193" i="1"/>
  <c r="BD193" i="1"/>
  <c r="BH193" i="1"/>
  <c r="BL193" i="1"/>
  <c r="BB224" i="1"/>
  <c r="BF224" i="1"/>
  <c r="BJ224" i="1"/>
  <c r="BC224" i="1"/>
  <c r="BG224" i="1"/>
  <c r="BK224" i="1"/>
  <c r="BD224" i="1"/>
  <c r="BH224" i="1"/>
  <c r="BL224" i="1"/>
  <c r="BM224" i="1"/>
  <c r="BA224" i="1"/>
  <c r="BE224" i="1"/>
  <c r="BI224" i="1"/>
  <c r="BD214" i="1"/>
  <c r="BH214" i="1"/>
  <c r="BL214" i="1"/>
  <c r="BA214" i="1"/>
  <c r="BE214" i="1"/>
  <c r="BI214" i="1"/>
  <c r="BM214" i="1"/>
  <c r="BB214" i="1"/>
  <c r="BF214" i="1"/>
  <c r="BJ214" i="1"/>
  <c r="BC214" i="1"/>
  <c r="BG214" i="1"/>
  <c r="BK214" i="1"/>
  <c r="BC267" i="1"/>
  <c r="BG267" i="1"/>
  <c r="BK267" i="1"/>
  <c r="BD267" i="1"/>
  <c r="BH267" i="1"/>
  <c r="BL267" i="1"/>
  <c r="BA267" i="1"/>
  <c r="BE267" i="1"/>
  <c r="BI267" i="1"/>
  <c r="BM267" i="1"/>
  <c r="BJ267" i="1"/>
  <c r="BB267" i="1"/>
  <c r="BF267" i="1"/>
  <c r="BD298" i="1"/>
  <c r="BH298" i="1"/>
  <c r="BL298" i="1"/>
  <c r="BA298" i="1"/>
  <c r="BE298" i="1"/>
  <c r="BI298" i="1"/>
  <c r="BM298" i="1"/>
  <c r="BB298" i="1"/>
  <c r="BF298" i="1"/>
  <c r="BJ298" i="1"/>
  <c r="BG298" i="1"/>
  <c r="BK298" i="1"/>
  <c r="BC298" i="1"/>
  <c r="BD246" i="1"/>
  <c r="BH246" i="1"/>
  <c r="BL246" i="1"/>
  <c r="BA246" i="1"/>
  <c r="BE246" i="1"/>
  <c r="BI246" i="1"/>
  <c r="BM246" i="1"/>
  <c r="BB246" i="1"/>
  <c r="BF246" i="1"/>
  <c r="BJ246" i="1"/>
  <c r="BC246" i="1"/>
  <c r="BG246" i="1"/>
  <c r="BK246" i="1"/>
  <c r="BD278" i="1"/>
  <c r="BH278" i="1"/>
  <c r="BL278" i="1"/>
  <c r="BA278" i="1"/>
  <c r="BE278" i="1"/>
  <c r="BI278" i="1"/>
  <c r="BM278" i="1"/>
  <c r="BB278" i="1"/>
  <c r="BF278" i="1"/>
  <c r="BJ278" i="1"/>
  <c r="BK278" i="1"/>
  <c r="BC278" i="1"/>
  <c r="BG278" i="1"/>
  <c r="BB329" i="1"/>
  <c r="BF329" i="1"/>
  <c r="BJ329" i="1"/>
  <c r="BC329" i="1"/>
  <c r="BG329" i="1"/>
  <c r="BK329" i="1"/>
  <c r="BA329" i="1"/>
  <c r="BI329" i="1"/>
  <c r="BD329" i="1"/>
  <c r="BL329" i="1"/>
  <c r="BE329" i="1"/>
  <c r="BM329" i="1"/>
  <c r="BH329" i="1"/>
  <c r="BB280" i="1"/>
  <c r="BF280" i="1"/>
  <c r="BJ280" i="1"/>
  <c r="BC280" i="1"/>
  <c r="BG280" i="1"/>
  <c r="BK280" i="1"/>
  <c r="BD280" i="1"/>
  <c r="BH280" i="1"/>
  <c r="BL280" i="1"/>
  <c r="BA280" i="1"/>
  <c r="BE280" i="1"/>
  <c r="BI280" i="1"/>
  <c r="BM280" i="1"/>
  <c r="BD306" i="1"/>
  <c r="BH306" i="1"/>
  <c r="BL306" i="1"/>
  <c r="BA306" i="1"/>
  <c r="BE306" i="1"/>
  <c r="BI306" i="1"/>
  <c r="BM306" i="1"/>
  <c r="BB306" i="1"/>
  <c r="BF306" i="1"/>
  <c r="BJ306" i="1"/>
  <c r="BC306" i="1"/>
  <c r="BG306" i="1"/>
  <c r="BK306" i="1"/>
  <c r="BB337" i="1"/>
  <c r="BF337" i="1"/>
  <c r="BJ337" i="1"/>
  <c r="BC337" i="1"/>
  <c r="BG337" i="1"/>
  <c r="BK337" i="1"/>
  <c r="BA337" i="1"/>
  <c r="BI337" i="1"/>
  <c r="BD337" i="1"/>
  <c r="BL337" i="1"/>
  <c r="BE337" i="1"/>
  <c r="BM337" i="1"/>
  <c r="BH337" i="1"/>
  <c r="BD356" i="1"/>
  <c r="BH356" i="1"/>
  <c r="BL356" i="1"/>
  <c r="BA356" i="1"/>
  <c r="BE356" i="1"/>
  <c r="BI356" i="1"/>
  <c r="BM356" i="1"/>
  <c r="BB356" i="1"/>
  <c r="BF356" i="1"/>
  <c r="BJ356" i="1"/>
  <c r="BC356" i="1"/>
  <c r="BK356" i="1"/>
  <c r="BG356" i="1"/>
  <c r="BB390" i="1"/>
  <c r="BF390" i="1"/>
  <c r="BJ390" i="1"/>
  <c r="BC390" i="1"/>
  <c r="BG390" i="1"/>
  <c r="BK390" i="1"/>
  <c r="BD390" i="1"/>
  <c r="BH390" i="1"/>
  <c r="BL390" i="1"/>
  <c r="BE390" i="1"/>
  <c r="BA390" i="1"/>
  <c r="BI390" i="1"/>
  <c r="BM390" i="1"/>
  <c r="BD254" i="1"/>
  <c r="BH254" i="1"/>
  <c r="BL254" i="1"/>
  <c r="BA254" i="1"/>
  <c r="BE254" i="1"/>
  <c r="BI254" i="1"/>
  <c r="BM254" i="1"/>
  <c r="BB254" i="1"/>
  <c r="BF254" i="1"/>
  <c r="BJ254" i="1"/>
  <c r="BG254" i="1"/>
  <c r="BK254" i="1"/>
  <c r="BC254" i="1"/>
  <c r="BC469" i="1"/>
  <c r="BG469" i="1"/>
  <c r="BK469" i="1"/>
  <c r="BB469" i="1"/>
  <c r="BJ469" i="1"/>
  <c r="BD469" i="1"/>
  <c r="BH469" i="1"/>
  <c r="BL469" i="1"/>
  <c r="BF469" i="1"/>
  <c r="BA469" i="1"/>
  <c r="BE469" i="1"/>
  <c r="BI469" i="1"/>
  <c r="BM469" i="1"/>
  <c r="BC235" i="1"/>
  <c r="BG235" i="1"/>
  <c r="BK235" i="1"/>
  <c r="BD235" i="1"/>
  <c r="BH235" i="1"/>
  <c r="BL235" i="1"/>
  <c r="BA235" i="1"/>
  <c r="BE235" i="1"/>
  <c r="BI235" i="1"/>
  <c r="BM235" i="1"/>
  <c r="BB235" i="1"/>
  <c r="BF235" i="1"/>
  <c r="BJ235" i="1"/>
  <c r="BB350" i="1"/>
  <c r="BF350" i="1"/>
  <c r="BJ350" i="1"/>
  <c r="BC350" i="1"/>
  <c r="BG350" i="1"/>
  <c r="BK350" i="1"/>
  <c r="BD350" i="1"/>
  <c r="BH350" i="1"/>
  <c r="BL350" i="1"/>
  <c r="BM350" i="1"/>
  <c r="BI350" i="1"/>
  <c r="BA350" i="1"/>
  <c r="BE350" i="1"/>
  <c r="BD258" i="1"/>
  <c r="BA258" i="1"/>
  <c r="BE258" i="1"/>
  <c r="BI258" i="1"/>
  <c r="BM258" i="1"/>
  <c r="BB258" i="1"/>
  <c r="BF258" i="1"/>
  <c r="BJ258" i="1"/>
  <c r="BC258" i="1"/>
  <c r="BL258" i="1"/>
  <c r="BG258" i="1"/>
  <c r="BH258" i="1"/>
  <c r="BK258" i="1"/>
  <c r="BA371" i="1"/>
  <c r="BE371" i="1"/>
  <c r="BI371" i="1"/>
  <c r="BM371" i="1"/>
  <c r="BB371" i="1"/>
  <c r="BF371" i="1"/>
  <c r="BJ371" i="1"/>
  <c r="BC371" i="1"/>
  <c r="BG371" i="1"/>
  <c r="BK371" i="1"/>
  <c r="BL371" i="1"/>
  <c r="BD371" i="1"/>
  <c r="BH371" i="1"/>
  <c r="BD28" i="1"/>
  <c r="BA28" i="1"/>
  <c r="BE28" i="1"/>
  <c r="BI28" i="1"/>
  <c r="BM28" i="1"/>
  <c r="BB28" i="1"/>
  <c r="BF28" i="1"/>
  <c r="BJ28" i="1"/>
  <c r="BC28" i="1"/>
  <c r="BL28" i="1"/>
  <c r="BG28" i="1"/>
  <c r="BH28" i="1"/>
  <c r="BK28" i="1"/>
  <c r="BD42" i="1"/>
  <c r="BH42" i="1"/>
  <c r="BL42" i="1"/>
  <c r="BA42" i="1"/>
  <c r="BE42" i="1"/>
  <c r="BI42" i="1"/>
  <c r="BM42" i="1"/>
  <c r="BF42" i="1"/>
  <c r="BG42" i="1"/>
  <c r="BJ42" i="1"/>
  <c r="BK42" i="1"/>
  <c r="BB42" i="1"/>
  <c r="BC42" i="1"/>
  <c r="BA119" i="1"/>
  <c r="BE119" i="1"/>
  <c r="BI119" i="1"/>
  <c r="BM119" i="1"/>
  <c r="BB119" i="1"/>
  <c r="BF119" i="1"/>
  <c r="BJ119" i="1"/>
  <c r="BD119" i="1"/>
  <c r="BL119" i="1"/>
  <c r="BG119" i="1"/>
  <c r="BH119" i="1"/>
  <c r="BK119" i="1"/>
  <c r="BC119" i="1"/>
  <c r="BD124" i="1"/>
  <c r="BH124" i="1"/>
  <c r="BL124" i="1"/>
  <c r="BA124" i="1"/>
  <c r="BE124" i="1"/>
  <c r="BI124" i="1"/>
  <c r="BM124" i="1"/>
  <c r="BC124" i="1"/>
  <c r="BK124" i="1"/>
  <c r="BF124" i="1"/>
  <c r="BG124" i="1"/>
  <c r="BJ124" i="1"/>
  <c r="BB124" i="1"/>
  <c r="BC175" i="1"/>
  <c r="BG175" i="1"/>
  <c r="BK175" i="1"/>
  <c r="BD175" i="1"/>
  <c r="BH175" i="1"/>
  <c r="BL175" i="1"/>
  <c r="BA175" i="1"/>
  <c r="BE175" i="1"/>
  <c r="BI175" i="1"/>
  <c r="BM175" i="1"/>
  <c r="BJ175" i="1"/>
  <c r="BB175" i="1"/>
  <c r="BF175" i="1"/>
  <c r="BD314" i="1"/>
  <c r="BH314" i="1"/>
  <c r="BL314" i="1"/>
  <c r="BA314" i="1"/>
  <c r="BE314" i="1"/>
  <c r="BI314" i="1"/>
  <c r="BM314" i="1"/>
  <c r="BB314" i="1"/>
  <c r="BF314" i="1"/>
  <c r="BJ314" i="1"/>
  <c r="BG314" i="1"/>
  <c r="BK314" i="1"/>
  <c r="BC314" i="1"/>
  <c r="BB232" i="1"/>
  <c r="BF232" i="1"/>
  <c r="BJ232" i="1"/>
  <c r="BC232" i="1"/>
  <c r="BG232" i="1"/>
  <c r="BK232" i="1"/>
  <c r="BD232" i="1"/>
  <c r="BH232" i="1"/>
  <c r="BL232" i="1"/>
  <c r="BE232" i="1"/>
  <c r="BI232" i="1"/>
  <c r="BM232" i="1"/>
  <c r="BA232" i="1"/>
  <c r="BD259" i="1"/>
  <c r="BA259" i="1"/>
  <c r="BE259" i="1"/>
  <c r="BG259" i="1"/>
  <c r="BK259" i="1"/>
  <c r="BB259" i="1"/>
  <c r="BH259" i="1"/>
  <c r="BL259" i="1"/>
  <c r="BC259" i="1"/>
  <c r="BI259" i="1"/>
  <c r="BM259" i="1"/>
  <c r="BF259" i="1"/>
  <c r="BJ259" i="1"/>
  <c r="BC279" i="1"/>
  <c r="BG279" i="1"/>
  <c r="BK279" i="1"/>
  <c r="BD279" i="1"/>
  <c r="BH279" i="1"/>
  <c r="BL279" i="1"/>
  <c r="BA279" i="1"/>
  <c r="BE279" i="1"/>
  <c r="BI279" i="1"/>
  <c r="BM279" i="1"/>
  <c r="BB279" i="1"/>
  <c r="BF279" i="1"/>
  <c r="BJ279" i="1"/>
  <c r="BB370" i="1"/>
  <c r="BF370" i="1"/>
  <c r="BJ370" i="1"/>
  <c r="BC370" i="1"/>
  <c r="BG370" i="1"/>
  <c r="BK370" i="1"/>
  <c r="BD370" i="1"/>
  <c r="BH370" i="1"/>
  <c r="BL370" i="1"/>
  <c r="BI370" i="1"/>
  <c r="BM370" i="1"/>
  <c r="BE370" i="1"/>
  <c r="BA370" i="1"/>
  <c r="BC429" i="1"/>
  <c r="BG429" i="1"/>
  <c r="BK429" i="1"/>
  <c r="BF429" i="1"/>
  <c r="BD429" i="1"/>
  <c r="BH429" i="1"/>
  <c r="BL429" i="1"/>
  <c r="BA429" i="1"/>
  <c r="BE429" i="1"/>
  <c r="BI429" i="1"/>
  <c r="BM429" i="1"/>
  <c r="BB429" i="1"/>
  <c r="BJ429" i="1"/>
  <c r="BC453" i="1"/>
  <c r="BG453" i="1"/>
  <c r="BK453" i="1"/>
  <c r="BB453" i="1"/>
  <c r="BD453" i="1"/>
  <c r="BH453" i="1"/>
  <c r="BL453" i="1"/>
  <c r="BF453" i="1"/>
  <c r="BA453" i="1"/>
  <c r="BE453" i="1"/>
  <c r="BI453" i="1"/>
  <c r="BM453" i="1"/>
  <c r="BJ453" i="1"/>
  <c r="BA321" i="1"/>
  <c r="BE321" i="1"/>
  <c r="BI321" i="1"/>
  <c r="BM321" i="1"/>
  <c r="BB321" i="1"/>
  <c r="BF321" i="1"/>
  <c r="BJ321" i="1"/>
  <c r="BC321" i="1"/>
  <c r="BG321" i="1"/>
  <c r="BK321" i="1"/>
  <c r="BL321" i="1"/>
  <c r="BD321" i="1"/>
  <c r="BH321" i="1"/>
  <c r="BB284" i="1"/>
  <c r="BF284" i="1"/>
  <c r="BJ284" i="1"/>
  <c r="BC284" i="1"/>
  <c r="BG284" i="1"/>
  <c r="BK284" i="1"/>
  <c r="BD284" i="1"/>
  <c r="BH284" i="1"/>
  <c r="BL284" i="1"/>
  <c r="BM284" i="1"/>
  <c r="BA284" i="1"/>
  <c r="BE284" i="1"/>
  <c r="BI284" i="1"/>
  <c r="BA423" i="1"/>
  <c r="BE423" i="1"/>
  <c r="BI423" i="1"/>
  <c r="BM423" i="1"/>
  <c r="BL423" i="1"/>
  <c r="BB423" i="1"/>
  <c r="BF423" i="1"/>
  <c r="BJ423" i="1"/>
  <c r="BH423" i="1"/>
  <c r="BC423" i="1"/>
  <c r="BG423" i="1"/>
  <c r="BK423" i="1"/>
  <c r="BD423" i="1"/>
  <c r="BA154" i="1"/>
  <c r="BE154" i="1"/>
  <c r="BI154" i="1"/>
  <c r="BM154" i="1"/>
  <c r="BB154" i="1"/>
  <c r="BF154" i="1"/>
  <c r="BJ154" i="1"/>
  <c r="BC154" i="1"/>
  <c r="BG154" i="1"/>
  <c r="BK154" i="1"/>
  <c r="BL154" i="1"/>
  <c r="BD154" i="1"/>
  <c r="BH154" i="1"/>
  <c r="BD140" i="1"/>
  <c r="BH140" i="1"/>
  <c r="BL140" i="1"/>
  <c r="BA140" i="1"/>
  <c r="BE140" i="1"/>
  <c r="BI140" i="1"/>
  <c r="BM140" i="1"/>
  <c r="BC140" i="1"/>
  <c r="BK140" i="1"/>
  <c r="BF140" i="1"/>
  <c r="BG140" i="1"/>
  <c r="BB140" i="1"/>
  <c r="BJ140" i="1"/>
  <c r="BC69" i="1"/>
  <c r="BG69" i="1"/>
  <c r="BK69" i="1"/>
  <c r="BD69" i="1"/>
  <c r="BH69" i="1"/>
  <c r="BL69" i="1"/>
  <c r="BA69" i="1"/>
  <c r="BI69" i="1"/>
  <c r="BB69" i="1"/>
  <c r="BJ69" i="1"/>
  <c r="BE69" i="1"/>
  <c r="BM69" i="1"/>
  <c r="BF69" i="1"/>
  <c r="BD80" i="1"/>
  <c r="BH80" i="1"/>
  <c r="BL80" i="1"/>
  <c r="BA80" i="1"/>
  <c r="BE80" i="1"/>
  <c r="BI80" i="1"/>
  <c r="BM80" i="1"/>
  <c r="BB80" i="1"/>
  <c r="BJ80" i="1"/>
  <c r="BC80" i="1"/>
  <c r="BK80" i="1"/>
  <c r="BF80" i="1"/>
  <c r="BG80" i="1"/>
  <c r="BB165" i="1"/>
  <c r="BF165" i="1"/>
  <c r="BJ165" i="1"/>
  <c r="BC165" i="1"/>
  <c r="BG165" i="1"/>
  <c r="BK165" i="1"/>
  <c r="BD165" i="1"/>
  <c r="BH165" i="1"/>
  <c r="BL165" i="1"/>
  <c r="BM165" i="1"/>
  <c r="BA165" i="1"/>
  <c r="BE165" i="1"/>
  <c r="BI165" i="1"/>
  <c r="BD116" i="1"/>
  <c r="BH116" i="1"/>
  <c r="BL116" i="1"/>
  <c r="BA116" i="1"/>
  <c r="BE116" i="1"/>
  <c r="BI116" i="1"/>
  <c r="BM116" i="1"/>
  <c r="BC116" i="1"/>
  <c r="BK116" i="1"/>
  <c r="BF116" i="1"/>
  <c r="BG116" i="1"/>
  <c r="BB116" i="1"/>
  <c r="BJ116" i="1"/>
  <c r="BB200" i="1"/>
  <c r="BF200" i="1"/>
  <c r="BJ200" i="1"/>
  <c r="BC200" i="1"/>
  <c r="BG200" i="1"/>
  <c r="BK200" i="1"/>
  <c r="BD200" i="1"/>
  <c r="BH200" i="1"/>
  <c r="BL200" i="1"/>
  <c r="BE200" i="1"/>
  <c r="BI200" i="1"/>
  <c r="BM200" i="1"/>
  <c r="BA200" i="1"/>
  <c r="BB316" i="1"/>
  <c r="BF316" i="1"/>
  <c r="BJ316" i="1"/>
  <c r="BC316" i="1"/>
  <c r="BG316" i="1"/>
  <c r="BK316" i="1"/>
  <c r="BD316" i="1"/>
  <c r="BH316" i="1"/>
  <c r="BL316" i="1"/>
  <c r="BM316" i="1"/>
  <c r="BA316" i="1"/>
  <c r="BE316" i="1"/>
  <c r="BI316" i="1"/>
  <c r="BD64" i="1"/>
  <c r="BH64" i="1"/>
  <c r="BL64" i="1"/>
  <c r="BA64" i="1"/>
  <c r="BE64" i="1"/>
  <c r="BI64" i="1"/>
  <c r="BM64" i="1"/>
  <c r="BB64" i="1"/>
  <c r="BJ64" i="1"/>
  <c r="BC64" i="1"/>
  <c r="BK64" i="1"/>
  <c r="BF64" i="1"/>
  <c r="BG64" i="1"/>
  <c r="BB126" i="1"/>
  <c r="BF126" i="1"/>
  <c r="BJ126" i="1"/>
  <c r="BC126" i="1"/>
  <c r="BG126" i="1"/>
  <c r="BK126" i="1"/>
  <c r="BA126" i="1"/>
  <c r="BI126" i="1"/>
  <c r="BD126" i="1"/>
  <c r="BL126" i="1"/>
  <c r="BE126" i="1"/>
  <c r="BM126" i="1"/>
  <c r="BH126" i="1"/>
  <c r="BA301" i="1"/>
  <c r="BE301" i="1"/>
  <c r="BI301" i="1"/>
  <c r="BM301" i="1"/>
  <c r="BB301" i="1"/>
  <c r="BF301" i="1"/>
  <c r="BJ301" i="1"/>
  <c r="BC301" i="1"/>
  <c r="BG301" i="1"/>
  <c r="BK301" i="1"/>
  <c r="BD301" i="1"/>
  <c r="BH301" i="1"/>
  <c r="BL301" i="1"/>
  <c r="BD326" i="1"/>
  <c r="BA326" i="1"/>
  <c r="BE326" i="1"/>
  <c r="BI326" i="1"/>
  <c r="BM326" i="1"/>
  <c r="BB326" i="1"/>
  <c r="BF326" i="1"/>
  <c r="BJ326" i="1"/>
  <c r="BH326" i="1"/>
  <c r="BK326" i="1"/>
  <c r="BC326" i="1"/>
  <c r="BL326" i="1"/>
  <c r="BG326" i="1"/>
  <c r="BD270" i="1"/>
  <c r="BH270" i="1"/>
  <c r="BL270" i="1"/>
  <c r="BA270" i="1"/>
  <c r="BE270" i="1"/>
  <c r="BI270" i="1"/>
  <c r="BM270" i="1"/>
  <c r="BB270" i="1"/>
  <c r="BF270" i="1"/>
  <c r="BJ270" i="1"/>
  <c r="BC270" i="1"/>
  <c r="BG270" i="1"/>
  <c r="BK270" i="1"/>
  <c r="BB90" i="1"/>
  <c r="BC90" i="1"/>
  <c r="BF90" i="1"/>
  <c r="BJ90" i="1"/>
  <c r="BA90" i="1"/>
  <c r="BG90" i="1"/>
  <c r="BK90" i="1"/>
  <c r="BD90" i="1"/>
  <c r="BE90" i="1"/>
  <c r="BM90" i="1"/>
  <c r="BH90" i="1"/>
  <c r="BI90" i="1"/>
  <c r="BL90" i="1"/>
  <c r="BC199" i="1"/>
  <c r="BG199" i="1"/>
  <c r="BK199" i="1"/>
  <c r="BD199" i="1"/>
  <c r="BH199" i="1"/>
  <c r="BL199" i="1"/>
  <c r="BA199" i="1"/>
  <c r="BE199" i="1"/>
  <c r="BI199" i="1"/>
  <c r="BM199" i="1"/>
  <c r="BB199" i="1"/>
  <c r="BF199" i="1"/>
  <c r="BJ199" i="1"/>
  <c r="BD234" i="1"/>
  <c r="BH234" i="1"/>
  <c r="BL234" i="1"/>
  <c r="BA234" i="1"/>
  <c r="BE234" i="1"/>
  <c r="BI234" i="1"/>
  <c r="BM234" i="1"/>
  <c r="BB234" i="1"/>
  <c r="BF234" i="1"/>
  <c r="BJ234" i="1"/>
  <c r="BK234" i="1"/>
  <c r="BC234" i="1"/>
  <c r="BG234" i="1"/>
  <c r="BD152" i="1"/>
  <c r="BH152" i="1"/>
  <c r="BL152" i="1"/>
  <c r="BA152" i="1"/>
  <c r="BE152" i="1"/>
  <c r="BI152" i="1"/>
  <c r="BM152" i="1"/>
  <c r="BG152" i="1"/>
  <c r="BB152" i="1"/>
  <c r="BJ152" i="1"/>
  <c r="BC152" i="1"/>
  <c r="BK152" i="1"/>
  <c r="BF152" i="1"/>
  <c r="BB354" i="1"/>
  <c r="BF354" i="1"/>
  <c r="BJ354" i="1"/>
  <c r="BC354" i="1"/>
  <c r="BG354" i="1"/>
  <c r="BK354" i="1"/>
  <c r="BD354" i="1"/>
  <c r="BH354" i="1"/>
  <c r="BL354" i="1"/>
  <c r="BI354" i="1"/>
  <c r="BE354" i="1"/>
  <c r="BM354" i="1"/>
  <c r="BA354" i="1"/>
  <c r="BC449" i="1"/>
  <c r="BG449" i="1"/>
  <c r="BK449" i="1"/>
  <c r="BJ449" i="1"/>
  <c r="BD449" i="1"/>
  <c r="BH449" i="1"/>
  <c r="BL449" i="1"/>
  <c r="BF449" i="1"/>
  <c r="BA449" i="1"/>
  <c r="BE449" i="1"/>
  <c r="BI449" i="1"/>
  <c r="BM449" i="1"/>
  <c r="BB449" i="1"/>
  <c r="BB304" i="1"/>
  <c r="BF304" i="1"/>
  <c r="BJ304" i="1"/>
  <c r="BC304" i="1"/>
  <c r="BG304" i="1"/>
  <c r="BK304" i="1"/>
  <c r="BD304" i="1"/>
  <c r="BH304" i="1"/>
  <c r="BL304" i="1"/>
  <c r="BI304" i="1"/>
  <c r="BM304" i="1"/>
  <c r="BA304" i="1"/>
  <c r="BE304" i="1"/>
  <c r="BB106" i="1"/>
  <c r="BF106" i="1"/>
  <c r="BJ106" i="1"/>
  <c r="BC106" i="1"/>
  <c r="BG106" i="1"/>
  <c r="BK106" i="1"/>
  <c r="BE106" i="1"/>
  <c r="BM106" i="1"/>
  <c r="BH106" i="1"/>
  <c r="BA106" i="1"/>
  <c r="BI106" i="1"/>
  <c r="BD106" i="1"/>
  <c r="BL106" i="1"/>
  <c r="BA41" i="1"/>
  <c r="BE41" i="1"/>
  <c r="BI41" i="1"/>
  <c r="BM41" i="1"/>
  <c r="BB41" i="1"/>
  <c r="BF41" i="1"/>
  <c r="BJ41" i="1"/>
  <c r="BC41" i="1"/>
  <c r="BK41" i="1"/>
  <c r="BD41" i="1"/>
  <c r="BL41" i="1"/>
  <c r="BG41" i="1"/>
  <c r="BH41" i="1"/>
  <c r="BA23" i="1"/>
  <c r="BE23" i="1"/>
  <c r="BI23" i="1"/>
  <c r="BM23" i="1"/>
  <c r="BB23" i="1"/>
  <c r="BF23" i="1"/>
  <c r="BJ23" i="1"/>
  <c r="BC23" i="1"/>
  <c r="BG23" i="1"/>
  <c r="BK23" i="1"/>
  <c r="BD23" i="1"/>
  <c r="BH23" i="1"/>
  <c r="BL23" i="1"/>
  <c r="BD178" i="1"/>
  <c r="BH178" i="1"/>
  <c r="BL178" i="1"/>
  <c r="BA178" i="1"/>
  <c r="BE178" i="1"/>
  <c r="BI178" i="1"/>
  <c r="BM178" i="1"/>
  <c r="BB178" i="1"/>
  <c r="BF178" i="1"/>
  <c r="BJ178" i="1"/>
  <c r="BC178" i="1"/>
  <c r="BG178" i="1"/>
  <c r="BK178" i="1"/>
  <c r="BA139" i="1"/>
  <c r="BE139" i="1"/>
  <c r="BI139" i="1"/>
  <c r="BM139" i="1"/>
  <c r="BB139" i="1"/>
  <c r="BF139" i="1"/>
  <c r="BJ139" i="1"/>
  <c r="BH139" i="1"/>
  <c r="BC139" i="1"/>
  <c r="BK139" i="1"/>
  <c r="BD139" i="1"/>
  <c r="BL139" i="1"/>
  <c r="BG139" i="1"/>
  <c r="BA261" i="1"/>
  <c r="BE261" i="1"/>
  <c r="BI261" i="1"/>
  <c r="BM261" i="1"/>
  <c r="BB261" i="1"/>
  <c r="BF261" i="1"/>
  <c r="BJ261" i="1"/>
  <c r="BC261" i="1"/>
  <c r="BG261" i="1"/>
  <c r="BK261" i="1"/>
  <c r="BH261" i="1"/>
  <c r="BL261" i="1"/>
  <c r="BD261" i="1"/>
  <c r="BC303" i="1"/>
  <c r="BG303" i="1"/>
  <c r="BK303" i="1"/>
  <c r="BD303" i="1"/>
  <c r="BH303" i="1"/>
  <c r="BL303" i="1"/>
  <c r="BA303" i="1"/>
  <c r="BE303" i="1"/>
  <c r="BI303" i="1"/>
  <c r="BM303" i="1"/>
  <c r="BF303" i="1"/>
  <c r="BJ303" i="1"/>
  <c r="BB303" i="1"/>
  <c r="BC311" i="1"/>
  <c r="BG311" i="1"/>
  <c r="BK311" i="1"/>
  <c r="BD311" i="1"/>
  <c r="BH311" i="1"/>
  <c r="BL311" i="1"/>
  <c r="BA311" i="1"/>
  <c r="BE311" i="1"/>
  <c r="BI311" i="1"/>
  <c r="BM311" i="1"/>
  <c r="BB311" i="1"/>
  <c r="BF311" i="1"/>
  <c r="BJ311" i="1"/>
  <c r="BC345" i="1"/>
  <c r="BG345" i="1"/>
  <c r="BK345" i="1"/>
  <c r="BD345" i="1"/>
  <c r="BH345" i="1"/>
  <c r="BL345" i="1"/>
  <c r="BA345" i="1"/>
  <c r="BE345" i="1"/>
  <c r="BI345" i="1"/>
  <c r="BM345" i="1"/>
  <c r="BB345" i="1"/>
  <c r="BJ345" i="1"/>
  <c r="BF345" i="1"/>
  <c r="BC349" i="1"/>
  <c r="BG349" i="1"/>
  <c r="BK349" i="1"/>
  <c r="BD349" i="1"/>
  <c r="BH349" i="1"/>
  <c r="BL349" i="1"/>
  <c r="BA349" i="1"/>
  <c r="BE349" i="1"/>
  <c r="BI349" i="1"/>
  <c r="BM349" i="1"/>
  <c r="BJ349" i="1"/>
  <c r="BF349" i="1"/>
  <c r="BB349" i="1"/>
  <c r="BC417" i="1"/>
  <c r="BG417" i="1"/>
  <c r="BK417" i="1"/>
  <c r="BB417" i="1"/>
  <c r="BD417" i="1"/>
  <c r="BH417" i="1"/>
  <c r="BL417" i="1"/>
  <c r="BF417" i="1"/>
  <c r="BA417" i="1"/>
  <c r="BE417" i="1"/>
  <c r="BI417" i="1"/>
  <c r="BM417" i="1"/>
  <c r="BJ417" i="1"/>
  <c r="BA411" i="1"/>
  <c r="BE411" i="1"/>
  <c r="BI411" i="1"/>
  <c r="BM411" i="1"/>
  <c r="BB411" i="1"/>
  <c r="BF411" i="1"/>
  <c r="BJ411" i="1"/>
  <c r="BC411" i="1"/>
  <c r="BG411" i="1"/>
  <c r="BK411" i="1"/>
  <c r="BD411" i="1"/>
  <c r="BH411" i="1"/>
  <c r="BL411" i="1"/>
  <c r="BA309" i="1"/>
  <c r="BE309" i="1"/>
  <c r="BI309" i="1"/>
  <c r="BM309" i="1"/>
  <c r="BB309" i="1"/>
  <c r="BF309" i="1"/>
  <c r="BJ309" i="1"/>
  <c r="BC309" i="1"/>
  <c r="BG309" i="1"/>
  <c r="BK309" i="1"/>
  <c r="BH309" i="1"/>
  <c r="BL309" i="1"/>
  <c r="BD309" i="1"/>
  <c r="BD344" i="1"/>
  <c r="BH344" i="1"/>
  <c r="BL344" i="1"/>
  <c r="BA344" i="1"/>
  <c r="BE344" i="1"/>
  <c r="BI344" i="1"/>
  <c r="BM344" i="1"/>
  <c r="BB344" i="1"/>
  <c r="BF344" i="1"/>
  <c r="BJ344" i="1"/>
  <c r="BK344" i="1"/>
  <c r="BC344" i="1"/>
  <c r="BG344" i="1"/>
  <c r="BB382" i="1"/>
  <c r="BF382" i="1"/>
  <c r="BJ382" i="1"/>
  <c r="BC382" i="1"/>
  <c r="BG382" i="1"/>
  <c r="BK382" i="1"/>
  <c r="BD382" i="1"/>
  <c r="BH382" i="1"/>
  <c r="BL382" i="1"/>
  <c r="BM382" i="1"/>
  <c r="BA382" i="1"/>
  <c r="BE382" i="1"/>
  <c r="BI382" i="1"/>
  <c r="BB94" i="1"/>
  <c r="BF94" i="1"/>
  <c r="BJ94" i="1"/>
  <c r="BC94" i="1"/>
  <c r="BG94" i="1"/>
  <c r="BK94" i="1"/>
  <c r="BA94" i="1"/>
  <c r="BI94" i="1"/>
  <c r="BD94" i="1"/>
  <c r="BL94" i="1"/>
  <c r="BE94" i="1"/>
  <c r="BM94" i="1"/>
  <c r="BH94" i="1"/>
  <c r="BB36" i="1"/>
  <c r="BF36" i="1"/>
  <c r="BJ36" i="1"/>
  <c r="BC36" i="1"/>
  <c r="BG36" i="1"/>
  <c r="BK36" i="1"/>
  <c r="BD36" i="1"/>
  <c r="BL36" i="1"/>
  <c r="BE36" i="1"/>
  <c r="BM36" i="1"/>
  <c r="BH36" i="1"/>
  <c r="BI36" i="1"/>
  <c r="BA36" i="1"/>
  <c r="BA325" i="1"/>
  <c r="BE325" i="1"/>
  <c r="BI325" i="1"/>
  <c r="BM325" i="1"/>
  <c r="BB325" i="1"/>
  <c r="BF325" i="1"/>
  <c r="BJ325" i="1"/>
  <c r="BC325" i="1"/>
  <c r="BG325" i="1"/>
  <c r="BK325" i="1"/>
  <c r="BH325" i="1"/>
  <c r="BL325" i="1"/>
  <c r="BD325" i="1"/>
  <c r="BB342" i="1"/>
  <c r="BF342" i="1"/>
  <c r="BJ342" i="1"/>
  <c r="BC342" i="1"/>
  <c r="BG342" i="1"/>
  <c r="BK342" i="1"/>
  <c r="BD342" i="1"/>
  <c r="BH342" i="1"/>
  <c r="BL342" i="1"/>
  <c r="BE342" i="1"/>
  <c r="BA342" i="1"/>
  <c r="BI342" i="1"/>
  <c r="BM342" i="1"/>
  <c r="BC489" i="1"/>
  <c r="BG489" i="1"/>
  <c r="BK489" i="1"/>
  <c r="BJ489" i="1"/>
  <c r="BD489" i="1"/>
  <c r="BH489" i="1"/>
  <c r="BL489" i="1"/>
  <c r="BA489" i="1"/>
  <c r="BE489" i="1"/>
  <c r="BI489" i="1"/>
  <c r="BM489" i="1"/>
  <c r="BB489" i="1"/>
  <c r="BF489" i="1"/>
  <c r="BA293" i="1"/>
  <c r="BE293" i="1"/>
  <c r="BI293" i="1"/>
  <c r="BM293" i="1"/>
  <c r="BB293" i="1"/>
  <c r="BF293" i="1"/>
  <c r="BJ293" i="1"/>
  <c r="BC293" i="1"/>
  <c r="BG293" i="1"/>
  <c r="BK293" i="1"/>
  <c r="BH293" i="1"/>
  <c r="BL293" i="1"/>
  <c r="BD293" i="1"/>
  <c r="BC433" i="1"/>
  <c r="BG433" i="1"/>
  <c r="BK433" i="1"/>
  <c r="BB433" i="1"/>
  <c r="BD433" i="1"/>
  <c r="BH433" i="1"/>
  <c r="BL433" i="1"/>
  <c r="BF433" i="1"/>
  <c r="BA433" i="1"/>
  <c r="BE433" i="1"/>
  <c r="BI433" i="1"/>
  <c r="BM433" i="1"/>
  <c r="BJ433" i="1"/>
  <c r="BD128" i="1"/>
  <c r="BH128" i="1"/>
  <c r="BL128" i="1"/>
  <c r="BA128" i="1"/>
  <c r="BE128" i="1"/>
  <c r="BI128" i="1"/>
  <c r="BM128" i="1"/>
  <c r="BG128" i="1"/>
  <c r="BB128" i="1"/>
  <c r="BJ128" i="1"/>
  <c r="BC128" i="1"/>
  <c r="BK128" i="1"/>
  <c r="BF128" i="1"/>
  <c r="BA169" i="1"/>
  <c r="BE169" i="1"/>
  <c r="BI169" i="1"/>
  <c r="BM169" i="1"/>
  <c r="BB169" i="1"/>
  <c r="BF169" i="1"/>
  <c r="BJ169" i="1"/>
  <c r="BC169" i="1"/>
  <c r="BG169" i="1"/>
  <c r="BK169" i="1"/>
  <c r="BH169" i="1"/>
  <c r="BL169" i="1"/>
  <c r="BD169" i="1"/>
  <c r="BA177" i="1"/>
  <c r="BE177" i="1"/>
  <c r="BI177" i="1"/>
  <c r="BM177" i="1"/>
  <c r="BB177" i="1"/>
  <c r="BF177" i="1"/>
  <c r="BJ177" i="1"/>
  <c r="BC177" i="1"/>
  <c r="BG177" i="1"/>
  <c r="BK177" i="1"/>
  <c r="BD177" i="1"/>
  <c r="BH177" i="1"/>
  <c r="BL177" i="1"/>
  <c r="BA67" i="1"/>
  <c r="BE67" i="1"/>
  <c r="BI67" i="1"/>
  <c r="BM67" i="1"/>
  <c r="BB67" i="1"/>
  <c r="BF67" i="1"/>
  <c r="BJ67" i="1"/>
  <c r="BC67" i="1"/>
  <c r="BK67" i="1"/>
  <c r="BD67" i="1"/>
  <c r="BL67" i="1"/>
  <c r="BG67" i="1"/>
  <c r="BH67" i="1"/>
  <c r="BA37" i="1"/>
  <c r="BE37" i="1"/>
  <c r="BI37" i="1"/>
  <c r="BM37" i="1"/>
  <c r="BB37" i="1"/>
  <c r="BF37" i="1"/>
  <c r="BJ37" i="1"/>
  <c r="BG37" i="1"/>
  <c r="BH37" i="1"/>
  <c r="BK37" i="1"/>
  <c r="BL37" i="1"/>
  <c r="BC37" i="1"/>
  <c r="BD37" i="1"/>
  <c r="BA49" i="1"/>
  <c r="BE49" i="1"/>
  <c r="BI49" i="1"/>
  <c r="BM49" i="1"/>
  <c r="BB49" i="1"/>
  <c r="BF49" i="1"/>
  <c r="BJ49" i="1"/>
  <c r="BC49" i="1"/>
  <c r="BK49" i="1"/>
  <c r="BD49" i="1"/>
  <c r="BL49" i="1"/>
  <c r="BG49" i="1"/>
  <c r="BH49" i="1"/>
  <c r="BA87" i="1"/>
  <c r="BE87" i="1"/>
  <c r="BI87" i="1"/>
  <c r="BM87" i="1"/>
  <c r="BB87" i="1"/>
  <c r="BF87" i="1"/>
  <c r="BJ87" i="1"/>
  <c r="BG87" i="1"/>
  <c r="BH87" i="1"/>
  <c r="BC87" i="1"/>
  <c r="BK87" i="1"/>
  <c r="BL87" i="1"/>
  <c r="BD87" i="1"/>
  <c r="BA75" i="1"/>
  <c r="BE75" i="1"/>
  <c r="BI75" i="1"/>
  <c r="BM75" i="1"/>
  <c r="BB75" i="1"/>
  <c r="BF75" i="1"/>
  <c r="BJ75" i="1"/>
  <c r="BC75" i="1"/>
  <c r="BK75" i="1"/>
  <c r="BD75" i="1"/>
  <c r="BL75" i="1"/>
  <c r="BG75" i="1"/>
  <c r="BH75" i="1"/>
  <c r="BA158" i="1"/>
  <c r="BE158" i="1"/>
  <c r="BI158" i="1"/>
  <c r="BM158" i="1"/>
  <c r="BB158" i="1"/>
  <c r="BF158" i="1"/>
  <c r="BJ158" i="1"/>
  <c r="BC158" i="1"/>
  <c r="BG158" i="1"/>
  <c r="BK158" i="1"/>
  <c r="BH158" i="1"/>
  <c r="BL158" i="1"/>
  <c r="BD158" i="1"/>
  <c r="BC160" i="1"/>
  <c r="BG160" i="1"/>
  <c r="BK160" i="1"/>
  <c r="BD160" i="1"/>
  <c r="BH160" i="1"/>
  <c r="BL160" i="1"/>
  <c r="BA160" i="1"/>
  <c r="BE160" i="1"/>
  <c r="BI160" i="1"/>
  <c r="BM160" i="1"/>
  <c r="BB160" i="1"/>
  <c r="BF160" i="1"/>
  <c r="BJ160" i="1"/>
  <c r="BD174" i="1"/>
  <c r="BH174" i="1"/>
  <c r="BL174" i="1"/>
  <c r="BA174" i="1"/>
  <c r="BE174" i="1"/>
  <c r="BI174" i="1"/>
  <c r="BM174" i="1"/>
  <c r="BB174" i="1"/>
  <c r="BF174" i="1"/>
  <c r="BJ174" i="1"/>
  <c r="BG174" i="1"/>
  <c r="BK174" i="1"/>
  <c r="BC174" i="1"/>
  <c r="BB172" i="1"/>
  <c r="BF172" i="1"/>
  <c r="BJ172" i="1"/>
  <c r="BC172" i="1"/>
  <c r="BG172" i="1"/>
  <c r="BK172" i="1"/>
  <c r="BD172" i="1"/>
  <c r="BH172" i="1"/>
  <c r="BL172" i="1"/>
  <c r="BA172" i="1"/>
  <c r="BE172" i="1"/>
  <c r="BI172" i="1"/>
  <c r="BM172" i="1"/>
  <c r="BB176" i="1"/>
  <c r="BF176" i="1"/>
  <c r="BJ176" i="1"/>
  <c r="BC176" i="1"/>
  <c r="BG176" i="1"/>
  <c r="BK176" i="1"/>
  <c r="BD176" i="1"/>
  <c r="BH176" i="1"/>
  <c r="BL176" i="1"/>
  <c r="BM176" i="1"/>
  <c r="BA176" i="1"/>
  <c r="BE176" i="1"/>
  <c r="BI176" i="1"/>
  <c r="BB180" i="1"/>
  <c r="BF180" i="1"/>
  <c r="BJ180" i="1"/>
  <c r="BC180" i="1"/>
  <c r="BG180" i="1"/>
  <c r="BK180" i="1"/>
  <c r="BD180" i="1"/>
  <c r="BH180" i="1"/>
  <c r="BL180" i="1"/>
  <c r="BI180" i="1"/>
  <c r="BM180" i="1"/>
  <c r="BA180" i="1"/>
  <c r="BE180" i="1"/>
  <c r="BA217" i="1"/>
  <c r="BE217" i="1"/>
  <c r="BI217" i="1"/>
  <c r="BM217" i="1"/>
  <c r="BB217" i="1"/>
  <c r="BF217" i="1"/>
  <c r="BJ217" i="1"/>
  <c r="BC217" i="1"/>
  <c r="BG217" i="1"/>
  <c r="BK217" i="1"/>
  <c r="BH217" i="1"/>
  <c r="BL217" i="1"/>
  <c r="BD217" i="1"/>
  <c r="BC109" i="1"/>
  <c r="BG109" i="1"/>
  <c r="BK109" i="1"/>
  <c r="BD109" i="1"/>
  <c r="BH109" i="1"/>
  <c r="BL109" i="1"/>
  <c r="BF109" i="1"/>
  <c r="BA109" i="1"/>
  <c r="BI109" i="1"/>
  <c r="BB109" i="1"/>
  <c r="BJ109" i="1"/>
  <c r="BM109" i="1"/>
  <c r="BE109" i="1"/>
  <c r="BA205" i="1"/>
  <c r="BE205" i="1"/>
  <c r="BI205" i="1"/>
  <c r="BM205" i="1"/>
  <c r="BB205" i="1"/>
  <c r="BF205" i="1"/>
  <c r="BJ205" i="1"/>
  <c r="BC205" i="1"/>
  <c r="BG205" i="1"/>
  <c r="BK205" i="1"/>
  <c r="BD205" i="1"/>
  <c r="BH205" i="1"/>
  <c r="BL205" i="1"/>
  <c r="BA221" i="1"/>
  <c r="BE221" i="1"/>
  <c r="BI221" i="1"/>
  <c r="BM221" i="1"/>
  <c r="BB221" i="1"/>
  <c r="BF221" i="1"/>
  <c r="BJ221" i="1"/>
  <c r="BC221" i="1"/>
  <c r="BG221" i="1"/>
  <c r="BK221" i="1"/>
  <c r="BD221" i="1"/>
  <c r="BH221" i="1"/>
  <c r="BL221" i="1"/>
  <c r="BA237" i="1"/>
  <c r="BE237" i="1"/>
  <c r="BI237" i="1"/>
  <c r="BM237" i="1"/>
  <c r="BB237" i="1"/>
  <c r="BF237" i="1"/>
  <c r="BJ237" i="1"/>
  <c r="BC237" i="1"/>
  <c r="BG237" i="1"/>
  <c r="BK237" i="1"/>
  <c r="BD237" i="1"/>
  <c r="BH237" i="1"/>
  <c r="BL237" i="1"/>
  <c r="BD190" i="1"/>
  <c r="BH190" i="1"/>
  <c r="BL190" i="1"/>
  <c r="BA190" i="1"/>
  <c r="BE190" i="1"/>
  <c r="BI190" i="1"/>
  <c r="BM190" i="1"/>
  <c r="BB190" i="1"/>
  <c r="BF190" i="1"/>
  <c r="BJ190" i="1"/>
  <c r="BG190" i="1"/>
  <c r="BK190" i="1"/>
  <c r="BC190" i="1"/>
  <c r="BA253" i="1"/>
  <c r="BE253" i="1"/>
  <c r="BI253" i="1"/>
  <c r="BM253" i="1"/>
  <c r="BB253" i="1"/>
  <c r="BF253" i="1"/>
  <c r="BJ253" i="1"/>
  <c r="BC253" i="1"/>
  <c r="BG253" i="1"/>
  <c r="BK253" i="1"/>
  <c r="BD253" i="1"/>
  <c r="BH253" i="1"/>
  <c r="BL253" i="1"/>
  <c r="BA285" i="1"/>
  <c r="BE285" i="1"/>
  <c r="BI285" i="1"/>
  <c r="BM285" i="1"/>
  <c r="BB285" i="1"/>
  <c r="BF285" i="1"/>
  <c r="BJ285" i="1"/>
  <c r="BC285" i="1"/>
  <c r="BG285" i="1"/>
  <c r="BK285" i="1"/>
  <c r="BD285" i="1"/>
  <c r="BH285" i="1"/>
  <c r="BL285" i="1"/>
  <c r="BA265" i="1"/>
  <c r="BE265" i="1"/>
  <c r="BI265" i="1"/>
  <c r="BM265" i="1"/>
  <c r="BB265" i="1"/>
  <c r="BF265" i="1"/>
  <c r="BJ265" i="1"/>
  <c r="BC265" i="1"/>
  <c r="BG265" i="1"/>
  <c r="BK265" i="1"/>
  <c r="BD265" i="1"/>
  <c r="BH265" i="1"/>
  <c r="BL265" i="1"/>
  <c r="BC353" i="1"/>
  <c r="BG353" i="1"/>
  <c r="BK353" i="1"/>
  <c r="BD353" i="1"/>
  <c r="BH353" i="1"/>
  <c r="BL353" i="1"/>
  <c r="BA353" i="1"/>
  <c r="BE353" i="1"/>
  <c r="BI353" i="1"/>
  <c r="BM353" i="1"/>
  <c r="BF353" i="1"/>
  <c r="BJ353" i="1"/>
  <c r="BB353" i="1"/>
  <c r="BA343" i="1"/>
  <c r="BE343" i="1"/>
  <c r="BI343" i="1"/>
  <c r="BM343" i="1"/>
  <c r="BB343" i="1"/>
  <c r="BF343" i="1"/>
  <c r="BJ343" i="1"/>
  <c r="BC343" i="1"/>
  <c r="BG343" i="1"/>
  <c r="BK343" i="1"/>
  <c r="BH343" i="1"/>
  <c r="BL343" i="1"/>
  <c r="BD343" i="1"/>
  <c r="BC361" i="1"/>
  <c r="BG361" i="1"/>
  <c r="BK361" i="1"/>
  <c r="BD361" i="1"/>
  <c r="BH361" i="1"/>
  <c r="BL361" i="1"/>
  <c r="BA361" i="1"/>
  <c r="BE361" i="1"/>
  <c r="BI361" i="1"/>
  <c r="BM361" i="1"/>
  <c r="BJ361" i="1"/>
  <c r="BB361" i="1"/>
  <c r="BF361" i="1"/>
  <c r="BC369" i="1"/>
  <c r="BG369" i="1"/>
  <c r="BK369" i="1"/>
  <c r="BD369" i="1"/>
  <c r="BH369" i="1"/>
  <c r="BL369" i="1"/>
  <c r="BA369" i="1"/>
  <c r="BE369" i="1"/>
  <c r="BI369" i="1"/>
  <c r="BM369" i="1"/>
  <c r="BF369" i="1"/>
  <c r="BJ369" i="1"/>
  <c r="BB369" i="1"/>
  <c r="BC377" i="1"/>
  <c r="BG377" i="1"/>
  <c r="BK377" i="1"/>
  <c r="BD377" i="1"/>
  <c r="BH377" i="1"/>
  <c r="BL377" i="1"/>
  <c r="BA377" i="1"/>
  <c r="BE377" i="1"/>
  <c r="BI377" i="1"/>
  <c r="BM377" i="1"/>
  <c r="BB377" i="1"/>
  <c r="BJ377" i="1"/>
  <c r="BF377" i="1"/>
  <c r="BC385" i="1"/>
  <c r="BG385" i="1"/>
  <c r="BK385" i="1"/>
  <c r="BD385" i="1"/>
  <c r="BH385" i="1"/>
  <c r="BL385" i="1"/>
  <c r="BA385" i="1"/>
  <c r="BE385" i="1"/>
  <c r="BI385" i="1"/>
  <c r="BM385" i="1"/>
  <c r="BF385" i="1"/>
  <c r="BJ385" i="1"/>
  <c r="BB385" i="1"/>
  <c r="BC413" i="1"/>
  <c r="BG413" i="1"/>
  <c r="BD413" i="1"/>
  <c r="BH413" i="1"/>
  <c r="BL413" i="1"/>
  <c r="BA413" i="1"/>
  <c r="BE413" i="1"/>
  <c r="BI413" i="1"/>
  <c r="BJ413" i="1"/>
  <c r="BK413" i="1"/>
  <c r="BB413" i="1"/>
  <c r="BM413" i="1"/>
  <c r="BF413" i="1"/>
  <c r="BC93" i="1"/>
  <c r="BG93" i="1"/>
  <c r="BK93" i="1"/>
  <c r="BD93" i="1"/>
  <c r="BH93" i="1"/>
  <c r="BL93" i="1"/>
  <c r="BF93" i="1"/>
  <c r="BA93" i="1"/>
  <c r="BI93" i="1"/>
  <c r="BB93" i="1"/>
  <c r="BJ93" i="1"/>
  <c r="BE93" i="1"/>
  <c r="BM93" i="1"/>
  <c r="BD24" i="1"/>
  <c r="BH24" i="1"/>
  <c r="BL24" i="1"/>
  <c r="BA24" i="1"/>
  <c r="BE24" i="1"/>
  <c r="BI24" i="1"/>
  <c r="BM24" i="1"/>
  <c r="BB24" i="1"/>
  <c r="BF24" i="1"/>
  <c r="BJ24" i="1"/>
  <c r="BG24" i="1"/>
  <c r="BK24" i="1"/>
  <c r="BC24" i="1"/>
  <c r="BB62" i="1"/>
  <c r="BF62" i="1"/>
  <c r="BJ62" i="1"/>
  <c r="BC62" i="1"/>
  <c r="BG62" i="1"/>
  <c r="BK62" i="1"/>
  <c r="BD62" i="1"/>
  <c r="BL62" i="1"/>
  <c r="BE62" i="1"/>
  <c r="BM62" i="1"/>
  <c r="BH62" i="1"/>
  <c r="BA62" i="1"/>
  <c r="BI62" i="1"/>
  <c r="BB86" i="1"/>
  <c r="BF86" i="1"/>
  <c r="BJ86" i="1"/>
  <c r="BC86" i="1"/>
  <c r="BG86" i="1"/>
  <c r="BK86" i="1"/>
  <c r="BD86" i="1"/>
  <c r="BL86" i="1"/>
  <c r="BE86" i="1"/>
  <c r="BM86" i="1"/>
  <c r="BH86" i="1"/>
  <c r="BA86" i="1"/>
  <c r="BI86" i="1"/>
  <c r="BD148" i="1"/>
  <c r="BH148" i="1"/>
  <c r="BL148" i="1"/>
  <c r="BA148" i="1"/>
  <c r="BE148" i="1"/>
  <c r="BI148" i="1"/>
  <c r="BM148" i="1"/>
  <c r="BC148" i="1"/>
  <c r="BK148" i="1"/>
  <c r="BF148" i="1"/>
  <c r="BG148" i="1"/>
  <c r="BB148" i="1"/>
  <c r="BJ148" i="1"/>
  <c r="BD100" i="1"/>
  <c r="BH100" i="1"/>
  <c r="BL100" i="1"/>
  <c r="BA100" i="1"/>
  <c r="BE100" i="1"/>
  <c r="BI100" i="1"/>
  <c r="BM100" i="1"/>
  <c r="BC100" i="1"/>
  <c r="BK100" i="1"/>
  <c r="BF100" i="1"/>
  <c r="BG100" i="1"/>
  <c r="BB100" i="1"/>
  <c r="BJ100" i="1"/>
  <c r="BD120" i="1"/>
  <c r="BH120" i="1"/>
  <c r="BL120" i="1"/>
  <c r="BA120" i="1"/>
  <c r="BE120" i="1"/>
  <c r="BI120" i="1"/>
  <c r="BM120" i="1"/>
  <c r="BG120" i="1"/>
  <c r="BB120" i="1"/>
  <c r="BJ120" i="1"/>
  <c r="BC120" i="1"/>
  <c r="BK120" i="1"/>
  <c r="BF120" i="1"/>
  <c r="BB138" i="1"/>
  <c r="BF138" i="1"/>
  <c r="BJ138" i="1"/>
  <c r="BC138" i="1"/>
  <c r="BG138" i="1"/>
  <c r="BK138" i="1"/>
  <c r="BE138" i="1"/>
  <c r="BM138" i="1"/>
  <c r="BH138" i="1"/>
  <c r="BA138" i="1"/>
  <c r="BI138" i="1"/>
  <c r="BD138" i="1"/>
  <c r="BL138" i="1"/>
  <c r="BD159" i="1"/>
  <c r="BH159" i="1"/>
  <c r="BL159" i="1"/>
  <c r="BA159" i="1"/>
  <c r="BE159" i="1"/>
  <c r="BI159" i="1"/>
  <c r="BM159" i="1"/>
  <c r="BB159" i="1"/>
  <c r="BF159" i="1"/>
  <c r="BJ159" i="1"/>
  <c r="BK159" i="1"/>
  <c r="BC159" i="1"/>
  <c r="BG159" i="1"/>
  <c r="BB220" i="1"/>
  <c r="BF220" i="1"/>
  <c r="BJ220" i="1"/>
  <c r="BC220" i="1"/>
  <c r="BG220" i="1"/>
  <c r="BK220" i="1"/>
  <c r="BD220" i="1"/>
  <c r="BH220" i="1"/>
  <c r="BL220" i="1"/>
  <c r="BA220" i="1"/>
  <c r="BE220" i="1"/>
  <c r="BI220" i="1"/>
  <c r="BM220" i="1"/>
  <c r="BB204" i="1"/>
  <c r="BF204" i="1"/>
  <c r="BJ204" i="1"/>
  <c r="BC204" i="1"/>
  <c r="BG204" i="1"/>
  <c r="BK204" i="1"/>
  <c r="BD204" i="1"/>
  <c r="BH204" i="1"/>
  <c r="BL204" i="1"/>
  <c r="BA204" i="1"/>
  <c r="BE204" i="1"/>
  <c r="BI204" i="1"/>
  <c r="BM204" i="1"/>
  <c r="BB236" i="1"/>
  <c r="BF236" i="1"/>
  <c r="BJ236" i="1"/>
  <c r="BC236" i="1"/>
  <c r="BG236" i="1"/>
  <c r="BK236" i="1"/>
  <c r="BD236" i="1"/>
  <c r="BH236" i="1"/>
  <c r="BL236" i="1"/>
  <c r="BA236" i="1"/>
  <c r="BE236" i="1"/>
  <c r="BI236" i="1"/>
  <c r="BM236" i="1"/>
  <c r="BC179" i="1"/>
  <c r="BG179" i="1"/>
  <c r="BK179" i="1"/>
  <c r="BD179" i="1"/>
  <c r="BH179" i="1"/>
  <c r="BL179" i="1"/>
  <c r="BA179" i="1"/>
  <c r="BE179" i="1"/>
  <c r="BI179" i="1"/>
  <c r="BM179" i="1"/>
  <c r="BF179" i="1"/>
  <c r="BJ179" i="1"/>
  <c r="BB179" i="1"/>
  <c r="BC207" i="1"/>
  <c r="BG207" i="1"/>
  <c r="BK207" i="1"/>
  <c r="BD207" i="1"/>
  <c r="BH207" i="1"/>
  <c r="BL207" i="1"/>
  <c r="BA207" i="1"/>
  <c r="BE207" i="1"/>
  <c r="BI207" i="1"/>
  <c r="BM207" i="1"/>
  <c r="BJ207" i="1"/>
  <c r="BB207" i="1"/>
  <c r="BF207" i="1"/>
  <c r="BC227" i="1"/>
  <c r="BG227" i="1"/>
  <c r="BK227" i="1"/>
  <c r="BD227" i="1"/>
  <c r="BH227" i="1"/>
  <c r="BL227" i="1"/>
  <c r="BA227" i="1"/>
  <c r="BE227" i="1"/>
  <c r="BI227" i="1"/>
  <c r="BM227" i="1"/>
  <c r="BF227" i="1"/>
  <c r="BJ227" i="1"/>
  <c r="BB227" i="1"/>
  <c r="BC239" i="1"/>
  <c r="BG239" i="1"/>
  <c r="BK239" i="1"/>
  <c r="BD239" i="1"/>
  <c r="BH239" i="1"/>
  <c r="BL239" i="1"/>
  <c r="BA239" i="1"/>
  <c r="BE239" i="1"/>
  <c r="BI239" i="1"/>
  <c r="BM239" i="1"/>
  <c r="BJ239" i="1"/>
  <c r="BB239" i="1"/>
  <c r="BF239" i="1"/>
  <c r="BD163" i="1"/>
  <c r="BH163" i="1"/>
  <c r="BL163" i="1"/>
  <c r="BA163" i="1"/>
  <c r="BE163" i="1"/>
  <c r="BI163" i="1"/>
  <c r="BM163" i="1"/>
  <c r="BB163" i="1"/>
  <c r="BF163" i="1"/>
  <c r="BJ163" i="1"/>
  <c r="BG163" i="1"/>
  <c r="BK163" i="1"/>
  <c r="BC163" i="1"/>
  <c r="BC195" i="1"/>
  <c r="BG195" i="1"/>
  <c r="BK195" i="1"/>
  <c r="BD195" i="1"/>
  <c r="BH195" i="1"/>
  <c r="BL195" i="1"/>
  <c r="BA195" i="1"/>
  <c r="BE195" i="1"/>
  <c r="BI195" i="1"/>
  <c r="BM195" i="1"/>
  <c r="BF195" i="1"/>
  <c r="BJ195" i="1"/>
  <c r="BB195" i="1"/>
  <c r="BB228" i="1"/>
  <c r="BF228" i="1"/>
  <c r="BJ228" i="1"/>
  <c r="BC228" i="1"/>
  <c r="BG228" i="1"/>
  <c r="BK228" i="1"/>
  <c r="BD228" i="1"/>
  <c r="BH228" i="1"/>
  <c r="BL228" i="1"/>
  <c r="BI228" i="1"/>
  <c r="BM228" i="1"/>
  <c r="BA228" i="1"/>
  <c r="BE228" i="1"/>
  <c r="BB240" i="1"/>
  <c r="BF240" i="1"/>
  <c r="BJ240" i="1"/>
  <c r="BC240" i="1"/>
  <c r="BG240" i="1"/>
  <c r="BK240" i="1"/>
  <c r="BD240" i="1"/>
  <c r="BH240" i="1"/>
  <c r="BL240" i="1"/>
  <c r="BM240" i="1"/>
  <c r="BA240" i="1"/>
  <c r="BE240" i="1"/>
  <c r="BI240" i="1"/>
  <c r="BC283" i="1"/>
  <c r="BG283" i="1"/>
  <c r="BK283" i="1"/>
  <c r="BD283" i="1"/>
  <c r="BH283" i="1"/>
  <c r="BL283" i="1"/>
  <c r="BA283" i="1"/>
  <c r="BE283" i="1"/>
  <c r="BI283" i="1"/>
  <c r="BM283" i="1"/>
  <c r="BJ283" i="1"/>
  <c r="BB283" i="1"/>
  <c r="BF283" i="1"/>
  <c r="BC275" i="1"/>
  <c r="BG275" i="1"/>
  <c r="BK275" i="1"/>
  <c r="BD275" i="1"/>
  <c r="BH275" i="1"/>
  <c r="BL275" i="1"/>
  <c r="BA275" i="1"/>
  <c r="BE275" i="1"/>
  <c r="BI275" i="1"/>
  <c r="BM275" i="1"/>
  <c r="BB275" i="1"/>
  <c r="BF275" i="1"/>
  <c r="BJ275" i="1"/>
  <c r="BA297" i="1"/>
  <c r="BE297" i="1"/>
  <c r="BI297" i="1"/>
  <c r="BM297" i="1"/>
  <c r="BB297" i="1"/>
  <c r="BF297" i="1"/>
  <c r="BJ297" i="1"/>
  <c r="BC297" i="1"/>
  <c r="BG297" i="1"/>
  <c r="BK297" i="1"/>
  <c r="BD297" i="1"/>
  <c r="BH297" i="1"/>
  <c r="BL297" i="1"/>
  <c r="BD352" i="1"/>
  <c r="BH352" i="1"/>
  <c r="BL352" i="1"/>
  <c r="BA352" i="1"/>
  <c r="BE352" i="1"/>
  <c r="BI352" i="1"/>
  <c r="BM352" i="1"/>
  <c r="BB352" i="1"/>
  <c r="BF352" i="1"/>
  <c r="BJ352" i="1"/>
  <c r="BC352" i="1"/>
  <c r="BG352" i="1"/>
  <c r="BK352" i="1"/>
  <c r="BC357" i="1"/>
  <c r="BG357" i="1"/>
  <c r="BK357" i="1"/>
  <c r="BD357" i="1"/>
  <c r="BH357" i="1"/>
  <c r="BL357" i="1"/>
  <c r="BA357" i="1"/>
  <c r="BE357" i="1"/>
  <c r="BI357" i="1"/>
  <c r="BM357" i="1"/>
  <c r="BB357" i="1"/>
  <c r="BF357" i="1"/>
  <c r="BJ357" i="1"/>
  <c r="BD392" i="1"/>
  <c r="BH392" i="1"/>
  <c r="BL392" i="1"/>
  <c r="BA392" i="1"/>
  <c r="BE392" i="1"/>
  <c r="BI392" i="1"/>
  <c r="BM392" i="1"/>
  <c r="BB392" i="1"/>
  <c r="BF392" i="1"/>
  <c r="BJ392" i="1"/>
  <c r="BK392" i="1"/>
  <c r="BG392" i="1"/>
  <c r="BC392" i="1"/>
  <c r="BD384" i="1"/>
  <c r="BH384" i="1"/>
  <c r="BL384" i="1"/>
  <c r="BA384" i="1"/>
  <c r="BE384" i="1"/>
  <c r="BI384" i="1"/>
  <c r="BM384" i="1"/>
  <c r="BB384" i="1"/>
  <c r="BF384" i="1"/>
  <c r="BJ384" i="1"/>
  <c r="BC384" i="1"/>
  <c r="BG384" i="1"/>
  <c r="BK384" i="1"/>
  <c r="BB338" i="1"/>
  <c r="BF338" i="1"/>
  <c r="BJ338" i="1"/>
  <c r="BC338" i="1"/>
  <c r="BG338" i="1"/>
  <c r="BK338" i="1"/>
  <c r="BD338" i="1"/>
  <c r="BH338" i="1"/>
  <c r="BL338" i="1"/>
  <c r="BI338" i="1"/>
  <c r="BM338" i="1"/>
  <c r="BA338" i="1"/>
  <c r="BE338" i="1"/>
  <c r="BB414" i="1"/>
  <c r="BF414" i="1"/>
  <c r="BJ414" i="1"/>
  <c r="BA414" i="1"/>
  <c r="BM414" i="1"/>
  <c r="BC414" i="1"/>
  <c r="BG414" i="1"/>
  <c r="BK414" i="1"/>
  <c r="BE414" i="1"/>
  <c r="BD414" i="1"/>
  <c r="BH414" i="1"/>
  <c r="BL414" i="1"/>
  <c r="BI414" i="1"/>
  <c r="BB422" i="1"/>
  <c r="BF422" i="1"/>
  <c r="BJ422" i="1"/>
  <c r="BA422" i="1"/>
  <c r="BM422" i="1"/>
  <c r="BC422" i="1"/>
  <c r="BG422" i="1"/>
  <c r="BK422" i="1"/>
  <c r="BI422" i="1"/>
  <c r="BD422" i="1"/>
  <c r="BH422" i="1"/>
  <c r="BL422" i="1"/>
  <c r="BE422" i="1"/>
  <c r="BA32" i="1"/>
  <c r="BE32" i="1"/>
  <c r="BI32" i="1"/>
  <c r="BM32" i="1"/>
  <c r="BC32" i="1"/>
  <c r="BH32" i="1"/>
  <c r="BD32" i="1"/>
  <c r="BJ32" i="1"/>
  <c r="BF32" i="1"/>
  <c r="BG32" i="1"/>
  <c r="BK32" i="1"/>
  <c r="BL32" i="1"/>
  <c r="BB32" i="1"/>
  <c r="BA51" i="1"/>
  <c r="BE51" i="1"/>
  <c r="BI51" i="1"/>
  <c r="BM51" i="1"/>
  <c r="BB51" i="1"/>
  <c r="BF51" i="1"/>
  <c r="BJ51" i="1"/>
  <c r="BC51" i="1"/>
  <c r="BK51" i="1"/>
  <c r="BD51" i="1"/>
  <c r="BL51" i="1"/>
  <c r="BG51" i="1"/>
  <c r="BH51" i="1"/>
  <c r="BD34" i="1"/>
  <c r="BH34" i="1"/>
  <c r="BL34" i="1"/>
  <c r="BA34" i="1"/>
  <c r="BE34" i="1"/>
  <c r="BI34" i="1"/>
  <c r="BM34" i="1"/>
  <c r="BF34" i="1"/>
  <c r="BG34" i="1"/>
  <c r="BB34" i="1"/>
  <c r="BC34" i="1"/>
  <c r="BJ34" i="1"/>
  <c r="BK34" i="1"/>
  <c r="BB66" i="1"/>
  <c r="BF66" i="1"/>
  <c r="BJ66" i="1"/>
  <c r="BC66" i="1"/>
  <c r="BG66" i="1"/>
  <c r="BK66" i="1"/>
  <c r="BH66" i="1"/>
  <c r="BA66" i="1"/>
  <c r="BI66" i="1"/>
  <c r="BD66" i="1"/>
  <c r="BL66" i="1"/>
  <c r="BE66" i="1"/>
  <c r="BM66" i="1"/>
  <c r="BD68" i="1"/>
  <c r="BH68" i="1"/>
  <c r="BL68" i="1"/>
  <c r="BA68" i="1"/>
  <c r="BE68" i="1"/>
  <c r="BI68" i="1"/>
  <c r="BM68" i="1"/>
  <c r="BF68" i="1"/>
  <c r="BG68" i="1"/>
  <c r="BB68" i="1"/>
  <c r="BJ68" i="1"/>
  <c r="BC68" i="1"/>
  <c r="BK68" i="1"/>
  <c r="BA131" i="1"/>
  <c r="BE131" i="1"/>
  <c r="BI131" i="1"/>
  <c r="BM131" i="1"/>
  <c r="BB131" i="1"/>
  <c r="BF131" i="1"/>
  <c r="BJ131" i="1"/>
  <c r="BH131" i="1"/>
  <c r="BC131" i="1"/>
  <c r="BK131" i="1"/>
  <c r="BD131" i="1"/>
  <c r="BL131" i="1"/>
  <c r="BG131" i="1"/>
  <c r="BC187" i="1"/>
  <c r="BG187" i="1"/>
  <c r="BK187" i="1"/>
  <c r="BD187" i="1"/>
  <c r="BH187" i="1"/>
  <c r="BL187" i="1"/>
  <c r="BA187" i="1"/>
  <c r="BE187" i="1"/>
  <c r="BI187" i="1"/>
  <c r="BM187" i="1"/>
  <c r="BB187" i="1"/>
  <c r="BF187" i="1"/>
  <c r="BJ187" i="1"/>
  <c r="BD238" i="1"/>
  <c r="BH238" i="1"/>
  <c r="BL238" i="1"/>
  <c r="BA238" i="1"/>
  <c r="BE238" i="1"/>
  <c r="BI238" i="1"/>
  <c r="BM238" i="1"/>
  <c r="BB238" i="1"/>
  <c r="BF238" i="1"/>
  <c r="BJ238" i="1"/>
  <c r="BG238" i="1"/>
  <c r="BK238" i="1"/>
  <c r="BC238" i="1"/>
  <c r="BD302" i="1"/>
  <c r="BH302" i="1"/>
  <c r="BL302" i="1"/>
  <c r="BA302" i="1"/>
  <c r="BE302" i="1"/>
  <c r="BI302" i="1"/>
  <c r="BM302" i="1"/>
  <c r="BB302" i="1"/>
  <c r="BF302" i="1"/>
  <c r="BJ302" i="1"/>
  <c r="BC302" i="1"/>
  <c r="BG302" i="1"/>
  <c r="BK302" i="1"/>
  <c r="BD290" i="1"/>
  <c r="BH290" i="1"/>
  <c r="BL290" i="1"/>
  <c r="BA290" i="1"/>
  <c r="BE290" i="1"/>
  <c r="BI290" i="1"/>
  <c r="BM290" i="1"/>
  <c r="BB290" i="1"/>
  <c r="BF290" i="1"/>
  <c r="BJ290" i="1"/>
  <c r="BC290" i="1"/>
  <c r="BG290" i="1"/>
  <c r="BK290" i="1"/>
  <c r="BC328" i="1"/>
  <c r="BG328" i="1"/>
  <c r="BK328" i="1"/>
  <c r="BD328" i="1"/>
  <c r="BH328" i="1"/>
  <c r="BL328" i="1"/>
  <c r="BF328" i="1"/>
  <c r="BA328" i="1"/>
  <c r="BI328" i="1"/>
  <c r="BB328" i="1"/>
  <c r="BJ328" i="1"/>
  <c r="BM328" i="1"/>
  <c r="BE328" i="1"/>
  <c r="BD364" i="1"/>
  <c r="BH364" i="1"/>
  <c r="BL364" i="1"/>
  <c r="BA364" i="1"/>
  <c r="BE364" i="1"/>
  <c r="BI364" i="1"/>
  <c r="BM364" i="1"/>
  <c r="BB364" i="1"/>
  <c r="BF364" i="1"/>
  <c r="BJ364" i="1"/>
  <c r="BG364" i="1"/>
  <c r="BK364" i="1"/>
  <c r="BC364" i="1"/>
  <c r="BC457" i="1"/>
  <c r="BG457" i="1"/>
  <c r="BK457" i="1"/>
  <c r="BF457" i="1"/>
  <c r="BD457" i="1"/>
  <c r="BH457" i="1"/>
  <c r="BL457" i="1"/>
  <c r="BB457" i="1"/>
  <c r="BA457" i="1"/>
  <c r="BE457" i="1"/>
  <c r="BI457" i="1"/>
  <c r="BM457" i="1"/>
  <c r="BJ457" i="1"/>
  <c r="BB378" i="1"/>
  <c r="BF378" i="1"/>
  <c r="BJ378" i="1"/>
  <c r="BC378" i="1"/>
  <c r="BG378" i="1"/>
  <c r="BK378" i="1"/>
  <c r="BD378" i="1"/>
  <c r="BH378" i="1"/>
  <c r="BL378" i="1"/>
  <c r="BA378" i="1"/>
  <c r="BE378" i="1"/>
  <c r="BI378" i="1"/>
  <c r="BM378" i="1"/>
  <c r="BD416" i="1"/>
  <c r="BH416" i="1"/>
  <c r="BL416" i="1"/>
  <c r="BC416" i="1"/>
  <c r="BA416" i="1"/>
  <c r="BE416" i="1"/>
  <c r="BI416" i="1"/>
  <c r="BM416" i="1"/>
  <c r="BG416" i="1"/>
  <c r="BB416" i="1"/>
  <c r="BF416" i="1"/>
  <c r="BJ416" i="1"/>
  <c r="BK416" i="1"/>
  <c r="BB260" i="1"/>
  <c r="BF260" i="1"/>
  <c r="BJ260" i="1"/>
  <c r="BC260" i="1"/>
  <c r="BG260" i="1"/>
  <c r="BK260" i="1"/>
  <c r="BD260" i="1"/>
  <c r="BH260" i="1"/>
  <c r="BL260" i="1"/>
  <c r="BE260" i="1"/>
  <c r="BI260" i="1"/>
  <c r="BM260" i="1"/>
  <c r="BA260" i="1"/>
  <c r="BD404" i="1"/>
  <c r="BH404" i="1"/>
  <c r="BL404" i="1"/>
  <c r="BA404" i="1"/>
  <c r="BE404" i="1"/>
  <c r="BI404" i="1"/>
  <c r="BM404" i="1"/>
  <c r="BB404" i="1"/>
  <c r="BF404" i="1"/>
  <c r="BJ404" i="1"/>
  <c r="BC404" i="1"/>
  <c r="BK404" i="1"/>
  <c r="BG404" i="1"/>
  <c r="BB161" i="1"/>
  <c r="BF161" i="1"/>
  <c r="BJ161" i="1"/>
  <c r="BC161" i="1"/>
  <c r="BG161" i="1"/>
  <c r="BK161" i="1"/>
  <c r="BD161" i="1"/>
  <c r="BH161" i="1"/>
  <c r="BL161" i="1"/>
  <c r="BA161" i="1"/>
  <c r="BE161" i="1"/>
  <c r="BI161" i="1"/>
  <c r="BM161" i="1"/>
  <c r="BB142" i="1"/>
  <c r="BF142" i="1"/>
  <c r="BJ142" i="1"/>
  <c r="BC142" i="1"/>
  <c r="BG142" i="1"/>
  <c r="BK142" i="1"/>
  <c r="BA142" i="1"/>
  <c r="BI142" i="1"/>
  <c r="BD142" i="1"/>
  <c r="BL142" i="1"/>
  <c r="BE142" i="1"/>
  <c r="BM142" i="1"/>
  <c r="BH142" i="1"/>
  <c r="BB256" i="1"/>
  <c r="BF256" i="1"/>
  <c r="BJ256" i="1"/>
  <c r="BC256" i="1"/>
  <c r="BG256" i="1"/>
  <c r="BK256" i="1"/>
  <c r="BD256" i="1"/>
  <c r="BH256" i="1"/>
  <c r="BL256" i="1"/>
  <c r="BM256" i="1"/>
  <c r="BA256" i="1"/>
  <c r="BE256" i="1"/>
  <c r="BI256" i="1"/>
  <c r="BD274" i="1"/>
  <c r="BH274" i="1"/>
  <c r="BL274" i="1"/>
  <c r="BA274" i="1"/>
  <c r="BE274" i="1"/>
  <c r="BI274" i="1"/>
  <c r="BM274" i="1"/>
  <c r="BB274" i="1"/>
  <c r="BF274" i="1"/>
  <c r="BJ274" i="1"/>
  <c r="BC274" i="1"/>
  <c r="BG274" i="1"/>
  <c r="BK274" i="1"/>
  <c r="BC287" i="1"/>
  <c r="BG287" i="1"/>
  <c r="BK287" i="1"/>
  <c r="BD287" i="1"/>
  <c r="BH287" i="1"/>
  <c r="BL287" i="1"/>
  <c r="BA287" i="1"/>
  <c r="BE287" i="1"/>
  <c r="BI287" i="1"/>
  <c r="BM287" i="1"/>
  <c r="BF287" i="1"/>
  <c r="BJ287" i="1"/>
  <c r="BB287" i="1"/>
  <c r="BD286" i="1"/>
  <c r="BH286" i="1"/>
  <c r="BL286" i="1"/>
  <c r="BA286" i="1"/>
  <c r="BE286" i="1"/>
  <c r="BI286" i="1"/>
  <c r="BM286" i="1"/>
  <c r="BB286" i="1"/>
  <c r="BF286" i="1"/>
  <c r="BJ286" i="1"/>
  <c r="BC286" i="1"/>
  <c r="BG286" i="1"/>
  <c r="BK286" i="1"/>
  <c r="BC231" i="1"/>
  <c r="BG231" i="1"/>
  <c r="BK231" i="1"/>
  <c r="BD231" i="1"/>
  <c r="BH231" i="1"/>
  <c r="BL231" i="1"/>
  <c r="BA231" i="1"/>
  <c r="BE231" i="1"/>
  <c r="BI231" i="1"/>
  <c r="BM231" i="1"/>
  <c r="BB231" i="1"/>
  <c r="BF231" i="1"/>
  <c r="BJ231" i="1"/>
  <c r="BC441" i="1"/>
  <c r="BG441" i="1"/>
  <c r="BK441" i="1"/>
  <c r="BF441" i="1"/>
  <c r="BD441" i="1"/>
  <c r="BH441" i="1"/>
  <c r="BL441" i="1"/>
  <c r="BB441" i="1"/>
  <c r="BJ441" i="1"/>
  <c r="BA441" i="1"/>
  <c r="BE441" i="1"/>
  <c r="BI441" i="1"/>
  <c r="BM441" i="1"/>
  <c r="BD322" i="1"/>
  <c r="BH322" i="1"/>
  <c r="BL322" i="1"/>
  <c r="BA322" i="1"/>
  <c r="BE322" i="1"/>
  <c r="BI322" i="1"/>
  <c r="BM322" i="1"/>
  <c r="BB322" i="1"/>
  <c r="BF322" i="1"/>
  <c r="BJ322" i="1"/>
  <c r="BC322" i="1"/>
  <c r="BG322" i="1"/>
  <c r="BK322" i="1"/>
  <c r="BD108" i="1"/>
  <c r="BH108" i="1"/>
  <c r="BL108" i="1"/>
  <c r="BA108" i="1"/>
  <c r="BE108" i="1"/>
  <c r="BI108" i="1"/>
  <c r="BM108" i="1"/>
  <c r="BC108" i="1"/>
  <c r="BK108" i="1"/>
  <c r="BF108" i="1"/>
  <c r="BG108" i="1"/>
  <c r="BB108" i="1"/>
  <c r="BJ108" i="1"/>
  <c r="BB276" i="1"/>
  <c r="BF276" i="1"/>
  <c r="BJ276" i="1"/>
  <c r="BC276" i="1"/>
  <c r="BG276" i="1"/>
  <c r="BK276" i="1"/>
  <c r="BD276" i="1"/>
  <c r="BH276" i="1"/>
  <c r="BL276" i="1"/>
  <c r="BE276" i="1"/>
  <c r="BI276" i="1"/>
  <c r="BM276" i="1"/>
  <c r="BA276" i="1"/>
  <c r="BA313" i="1"/>
  <c r="BE313" i="1"/>
  <c r="BI313" i="1"/>
  <c r="BM313" i="1"/>
  <c r="BB313" i="1"/>
  <c r="BF313" i="1"/>
  <c r="BJ313" i="1"/>
  <c r="BC313" i="1"/>
  <c r="BG313" i="1"/>
  <c r="BK313" i="1"/>
  <c r="BD313" i="1"/>
  <c r="BH313" i="1"/>
  <c r="BL313" i="1"/>
  <c r="AW6" i="1"/>
  <c r="N11" i="2" s="1"/>
  <c r="AY6" i="1"/>
  <c r="V11" i="2" s="1"/>
  <c r="AX6" i="1"/>
  <c r="R11" i="2" s="1"/>
  <c r="AU6" i="1"/>
  <c r="T11" i="2" s="1"/>
  <c r="AV6" i="1"/>
  <c r="P11" i="2" s="1"/>
  <c r="AT6" i="1"/>
  <c r="L11" i="2" s="1"/>
  <c r="AK7" i="1"/>
  <c r="F11" i="2" s="1"/>
  <c r="AJ7" i="1"/>
  <c r="D11" i="2" s="1"/>
  <c r="T350" i="1"/>
  <c r="T437" i="1"/>
  <c r="T473" i="1"/>
  <c r="T318" i="1"/>
  <c r="T498" i="1"/>
  <c r="T126" i="1"/>
  <c r="T421" i="1"/>
  <c r="T280" i="1"/>
  <c r="T108" i="1"/>
  <c r="T144" i="1"/>
  <c r="T300" i="1"/>
  <c r="T217" i="1"/>
  <c r="T168" i="1"/>
  <c r="T338" i="1"/>
  <c r="T136" i="1"/>
  <c r="T152" i="1"/>
  <c r="T346" i="1"/>
  <c r="T426" i="1"/>
  <c r="T288" i="1"/>
  <c r="Q338" i="1"/>
  <c r="U338" i="1" s="1"/>
  <c r="CH338" i="1" s="1"/>
  <c r="T491" i="1"/>
  <c r="T409" i="1"/>
  <c r="T485" i="1"/>
  <c r="T53" i="1"/>
  <c r="T470" i="1"/>
  <c r="T413" i="1"/>
  <c r="T235" i="1"/>
  <c r="T112" i="1"/>
  <c r="T212" i="1"/>
  <c r="T307" i="1"/>
  <c r="T366" i="1"/>
  <c r="Q327" i="1"/>
  <c r="U327" i="1" s="1"/>
  <c r="CH327" i="1" s="1"/>
  <c r="T363" i="1"/>
  <c r="T379" i="1"/>
  <c r="T471" i="1"/>
  <c r="T368" i="1"/>
  <c r="T446" i="1"/>
  <c r="T189" i="1"/>
  <c r="T261" i="1"/>
  <c r="T386" i="1"/>
  <c r="T414" i="1"/>
  <c r="T142" i="1"/>
  <c r="T192" i="1"/>
  <c r="T41" i="1"/>
  <c r="T224" i="1"/>
  <c r="T465" i="1"/>
  <c r="T83" i="1"/>
  <c r="T148" i="1"/>
  <c r="T435" i="1"/>
  <c r="Q413" i="1"/>
  <c r="U413" i="1" s="1"/>
  <c r="CH413" i="1" s="1"/>
  <c r="T345" i="1"/>
  <c r="T488" i="1"/>
  <c r="T382" i="1"/>
  <c r="T356" i="1"/>
  <c r="T60" i="1"/>
  <c r="T401" i="1"/>
  <c r="T391" i="1"/>
  <c r="T188" i="1"/>
  <c r="T279" i="1"/>
  <c r="T398" i="1"/>
  <c r="T316" i="1"/>
  <c r="T50" i="1"/>
  <c r="T69" i="1"/>
  <c r="T389" i="1"/>
  <c r="T233" i="1"/>
  <c r="T58" i="1"/>
  <c r="T79" i="1"/>
  <c r="T227" i="1"/>
  <c r="T306" i="1"/>
  <c r="T275" i="1"/>
  <c r="T358" i="1"/>
  <c r="T410" i="1"/>
  <c r="T205" i="1"/>
  <c r="T487" i="1"/>
  <c r="T320" i="1"/>
  <c r="T330" i="1"/>
  <c r="T332" i="1"/>
  <c r="T450" i="1"/>
  <c r="T380" i="1"/>
  <c r="T430" i="1"/>
  <c r="U187" i="1"/>
  <c r="CH187" i="1" s="1"/>
  <c r="T343" i="1"/>
  <c r="T201" i="1"/>
  <c r="T459" i="1"/>
  <c r="T492" i="1"/>
  <c r="T474" i="1"/>
  <c r="T442" i="1"/>
  <c r="T497" i="1"/>
  <c r="T223" i="1"/>
  <c r="T147" i="1"/>
  <c r="T225" i="1"/>
  <c r="T303" i="1"/>
  <c r="T396" i="1"/>
  <c r="T423" i="1"/>
  <c r="T333" i="1"/>
  <c r="T239" i="1"/>
  <c r="T384" i="1"/>
  <c r="T404" i="1"/>
  <c r="T451" i="1"/>
  <c r="T434" i="1"/>
  <c r="T150" i="1"/>
  <c r="T310" i="1"/>
  <c r="T462" i="1"/>
  <c r="T131" i="1"/>
  <c r="T284" i="1"/>
  <c r="T394" i="1"/>
  <c r="T424" i="1"/>
  <c r="T377" i="1"/>
  <c r="T455" i="1"/>
  <c r="T196" i="1"/>
  <c r="T297" i="1"/>
  <c r="T348" i="1"/>
  <c r="T283" i="1"/>
  <c r="T34" i="1"/>
  <c r="T185" i="1"/>
  <c r="T190" i="1"/>
  <c r="T285" i="1"/>
  <c r="T324" i="1"/>
  <c r="T475" i="1"/>
  <c r="T116" i="1"/>
  <c r="T128" i="1"/>
  <c r="T229" i="1"/>
  <c r="T359" i="1"/>
  <c r="T64" i="1"/>
  <c r="T397" i="1"/>
  <c r="T47" i="1"/>
  <c r="T61" i="1"/>
  <c r="T390" i="1"/>
  <c r="T403" i="1"/>
  <c r="T208" i="1"/>
  <c r="T160" i="1"/>
  <c r="T373" i="1"/>
  <c r="T125" i="1"/>
  <c r="T37" i="1"/>
  <c r="T166" i="1"/>
  <c r="T334" i="1"/>
  <c r="T178" i="1"/>
  <c r="T114" i="1"/>
  <c r="T289" i="1"/>
  <c r="T309" i="1"/>
  <c r="T305" i="1"/>
  <c r="T447" i="1"/>
  <c r="T496" i="1"/>
  <c r="T140" i="1"/>
  <c r="T218" i="1"/>
  <c r="T264" i="1"/>
  <c r="T56" i="1"/>
  <c r="T439" i="1"/>
  <c r="T295" i="1"/>
  <c r="T372" i="1"/>
  <c r="T113" i="1"/>
  <c r="T431" i="1"/>
  <c r="T399" i="1"/>
  <c r="T255" i="1"/>
  <c r="T31" i="1"/>
  <c r="T170" i="1"/>
  <c r="T240" i="1"/>
  <c r="T207" i="1"/>
  <c r="T340" i="1"/>
  <c r="T329" i="1"/>
  <c r="T23" i="1"/>
  <c r="T45" i="1"/>
  <c r="T186" i="1"/>
  <c r="T253" i="1"/>
  <c r="T339" i="1"/>
  <c r="T354" i="1"/>
  <c r="T405" i="1"/>
  <c r="T479" i="1"/>
  <c r="T138" i="1"/>
  <c r="T158" i="1"/>
  <c r="T213" i="1"/>
  <c r="T123" i="1"/>
  <c r="T419" i="1"/>
  <c r="T432" i="1"/>
  <c r="T463" i="1"/>
  <c r="T42" i="1"/>
  <c r="U132" i="1"/>
  <c r="CH132" i="1" s="1"/>
  <c r="T93" i="1"/>
  <c r="T260" i="1"/>
  <c r="T483" i="1"/>
  <c r="T35" i="1"/>
  <c r="T319" i="1"/>
  <c r="Q334" i="1"/>
  <c r="U334" i="1" s="1"/>
  <c r="CH334" i="1" s="1"/>
  <c r="T443" i="1"/>
  <c r="T466" i="1"/>
  <c r="T27" i="1"/>
  <c r="T67" i="1"/>
  <c r="T203" i="1"/>
  <c r="T204" i="1"/>
  <c r="T162" i="1"/>
  <c r="T454" i="1"/>
  <c r="T68" i="1"/>
  <c r="T291" i="1"/>
  <c r="T376" i="1"/>
  <c r="T75" i="1"/>
  <c r="T104" i="1"/>
  <c r="T74" i="1"/>
  <c r="T122" i="1"/>
  <c r="T143" i="1"/>
  <c r="T272" i="1"/>
  <c r="T277" i="1"/>
  <c r="T362" i="1"/>
  <c r="T367" i="1"/>
  <c r="T378" i="1"/>
  <c r="T429" i="1"/>
  <c r="T445" i="1"/>
  <c r="T457" i="1"/>
  <c r="T489" i="1"/>
  <c r="T134" i="1"/>
  <c r="T164" i="1"/>
  <c r="T172" i="1"/>
  <c r="T251" i="1"/>
  <c r="T323" i="1"/>
  <c r="T220" i="1"/>
  <c r="T244" i="1"/>
  <c r="T381" i="1"/>
  <c r="T139" i="1"/>
  <c r="T174" i="1"/>
  <c r="T25" i="1"/>
  <c r="T259" i="1"/>
  <c r="T49" i="1"/>
  <c r="T91" i="1"/>
  <c r="T99" i="1"/>
  <c r="T101" i="1"/>
  <c r="T151" i="1"/>
  <c r="T257" i="1"/>
  <c r="T268" i="1"/>
  <c r="T273" i="1"/>
  <c r="T335" i="1"/>
  <c r="T351" i="1"/>
  <c r="T353" i="1"/>
  <c r="T349" i="1"/>
  <c r="T418" i="1"/>
  <c r="T501" i="1"/>
  <c r="T444" i="1"/>
  <c r="T63" i="1"/>
  <c r="T78" i="1"/>
  <c r="T70" i="1"/>
  <c r="T82" i="1"/>
  <c r="T95" i="1"/>
  <c r="T219" i="1"/>
  <c r="T236" i="1"/>
  <c r="T417" i="1"/>
  <c r="T109" i="1"/>
  <c r="T210" i="1"/>
  <c r="T370" i="1"/>
  <c r="T361" i="1"/>
  <c r="T467" i="1"/>
  <c r="T87" i="1"/>
  <c r="T39" i="1"/>
  <c r="T292" i="1"/>
  <c r="T438" i="1"/>
  <c r="T478" i="1"/>
  <c r="T458" i="1"/>
  <c r="T184" i="1"/>
  <c r="T51" i="1"/>
  <c r="T135" i="1"/>
  <c r="T315" i="1"/>
  <c r="T243" i="1"/>
  <c r="T228" i="1"/>
  <c r="T271" i="1"/>
  <c r="T337" i="1"/>
  <c r="T360" i="1"/>
  <c r="T495" i="1"/>
  <c r="T344" i="1"/>
  <c r="T369" i="1"/>
  <c r="T385" i="1"/>
  <c r="T484" i="1"/>
  <c r="T92" i="1"/>
  <c r="T281" i="1"/>
  <c r="T226" i="1"/>
  <c r="T371" i="1"/>
  <c r="T387" i="1"/>
  <c r="T347" i="1"/>
  <c r="T406" i="1"/>
  <c r="T433" i="1"/>
  <c r="T441" i="1"/>
  <c r="T461" i="1"/>
  <c r="T477" i="1"/>
  <c r="T481" i="1"/>
  <c r="T154" i="1"/>
  <c r="T163" i="1"/>
  <c r="T117" i="1"/>
  <c r="T302" i="1"/>
  <c r="T427" i="1"/>
  <c r="T119" i="1"/>
  <c r="T30" i="1"/>
  <c r="T364" i="1"/>
  <c r="T43" i="1"/>
  <c r="T191" i="1"/>
  <c r="T234" i="1"/>
  <c r="T269" i="1"/>
  <c r="T374" i="1"/>
  <c r="T322" i="1"/>
  <c r="T129" i="1"/>
  <c r="T176" i="1"/>
  <c r="T237" i="1"/>
  <c r="T245" i="1"/>
  <c r="T232" i="1"/>
  <c r="T293" i="1"/>
  <c r="T341" i="1"/>
  <c r="T440" i="1"/>
  <c r="T317" i="1"/>
  <c r="T46" i="1"/>
  <c r="T62" i="1"/>
  <c r="T76" i="1"/>
  <c r="T100" i="1"/>
  <c r="T105" i="1"/>
  <c r="T77" i="1"/>
  <c r="T85" i="1"/>
  <c r="T156" i="1"/>
  <c r="T177" i="1"/>
  <c r="T193" i="1"/>
  <c r="T161" i="1"/>
  <c r="T276" i="1"/>
  <c r="T248" i="1"/>
  <c r="T393" i="1"/>
  <c r="T425" i="1"/>
  <c r="T449" i="1"/>
  <c r="T453" i="1"/>
  <c r="T469" i="1"/>
  <c r="T90" i="1"/>
  <c r="T124" i="1"/>
  <c r="T94" i="1"/>
  <c r="T195" i="1"/>
  <c r="T155" i="1"/>
  <c r="T209" i="1"/>
  <c r="T241" i="1"/>
  <c r="T199" i="1"/>
  <c r="T252" i="1"/>
  <c r="T263" i="1"/>
  <c r="T326" i="1"/>
  <c r="T411" i="1"/>
  <c r="T342" i="1"/>
  <c r="T494" i="1"/>
  <c r="T436" i="1"/>
  <c r="T182" i="1"/>
  <c r="T202" i="1"/>
  <c r="T256" i="1"/>
  <c r="T388" i="1"/>
  <c r="T500" i="1"/>
  <c r="T146" i="1"/>
  <c r="T211" i="1"/>
  <c r="T298" i="1"/>
  <c r="T180" i="1"/>
  <c r="T476" i="1"/>
  <c r="T499" i="1"/>
  <c r="T331" i="1"/>
  <c r="T72" i="1"/>
  <c r="T365" i="1"/>
  <c r="T352" i="1"/>
  <c r="T266" i="1"/>
  <c r="T98" i="1"/>
  <c r="T38" i="1"/>
  <c r="T40" i="1"/>
  <c r="T73" i="1"/>
  <c r="T118" i="1"/>
  <c r="T141" i="1"/>
  <c r="T194" i="1"/>
  <c r="T304" i="1"/>
  <c r="T375" i="1"/>
  <c r="T402" i="1"/>
  <c r="T408" i="1"/>
  <c r="T493" i="1"/>
  <c r="T26" i="1"/>
  <c r="T33" i="1"/>
  <c r="T97" i="1"/>
  <c r="T120" i="1"/>
  <c r="T103" i="1"/>
  <c r="T267" i="1"/>
  <c r="T215" i="1"/>
  <c r="T200" i="1"/>
  <c r="T357" i="1"/>
  <c r="T314" i="1"/>
  <c r="T171" i="1"/>
  <c r="T287" i="1"/>
  <c r="T313" i="1"/>
  <c r="T311" i="1"/>
  <c r="T428" i="1"/>
  <c r="T456" i="1"/>
  <c r="T464" i="1"/>
  <c r="T486" i="1"/>
  <c r="T490" i="1"/>
  <c r="T55" i="1"/>
  <c r="T294" i="1"/>
  <c r="T133" i="1"/>
  <c r="T159" i="1"/>
  <c r="T221" i="1"/>
  <c r="T242" i="1"/>
  <c r="T65" i="1"/>
  <c r="T282" i="1"/>
  <c r="T308" i="1"/>
  <c r="T89" i="1"/>
  <c r="T86" i="1"/>
  <c r="T132" i="1"/>
  <c r="T127" i="1"/>
  <c r="T216" i="1"/>
  <c r="T111" i="1"/>
  <c r="T231" i="1"/>
  <c r="T299" i="1"/>
  <c r="T247" i="1"/>
  <c r="T321" i="1"/>
  <c r="T472" i="1"/>
  <c r="T448" i="1"/>
  <c r="T482" i="1"/>
  <c r="T325" i="1"/>
  <c r="T480" i="1"/>
  <c r="T57" i="1"/>
  <c r="T102" i="1"/>
  <c r="T115" i="1"/>
  <c r="T265" i="1"/>
  <c r="T296" i="1"/>
  <c r="T383" i="1"/>
  <c r="T400" i="1"/>
  <c r="T395" i="1"/>
  <c r="T22" i="1"/>
  <c r="T59" i="1"/>
  <c r="T52" i="1"/>
  <c r="T107" i="1"/>
  <c r="T29" i="1"/>
  <c r="T81" i="1"/>
  <c r="T197" i="1"/>
  <c r="T301" i="1"/>
  <c r="T407" i="1"/>
  <c r="T415" i="1"/>
  <c r="T468" i="1"/>
  <c r="T452" i="1"/>
  <c r="T460" i="1"/>
  <c r="T24" i="1"/>
  <c r="T32" i="1"/>
  <c r="T48" i="1"/>
  <c r="T84" i="1"/>
  <c r="T71" i="1"/>
  <c r="T80" i="1"/>
  <c r="T149" i="1"/>
  <c r="T214" i="1"/>
  <c r="T278" i="1"/>
  <c r="T416" i="1"/>
  <c r="T422" i="1"/>
  <c r="T28" i="1"/>
  <c r="T36" i="1"/>
  <c r="T54" i="1"/>
  <c r="T88" i="1"/>
  <c r="T110" i="1"/>
  <c r="T130" i="1"/>
  <c r="T137" i="1"/>
  <c r="T165" i="1"/>
  <c r="T145" i="1"/>
  <c r="T238" i="1"/>
  <c r="T249" i="1"/>
  <c r="T258" i="1"/>
  <c r="T290" i="1"/>
  <c r="T250" i="1"/>
  <c r="T254" i="1"/>
  <c r="T286" i="1"/>
  <c r="T420" i="1"/>
  <c r="T96" i="1"/>
  <c r="T175" i="1"/>
  <c r="T179" i="1"/>
  <c r="T183" i="1"/>
  <c r="T222" i="1"/>
  <c r="T230" i="1"/>
  <c r="T262" i="1"/>
  <c r="T328" i="1"/>
  <c r="T44" i="1"/>
  <c r="T153" i="1"/>
  <c r="T181" i="1"/>
  <c r="T106" i="1"/>
  <c r="T157" i="1"/>
  <c r="T173" i="1"/>
  <c r="T206" i="1"/>
  <c r="T169" i="1"/>
  <c r="T187" i="1"/>
  <c r="T198" i="1"/>
  <c r="T246" i="1"/>
  <c r="T274" i="1"/>
  <c r="T270" i="1"/>
  <c r="T312" i="1"/>
  <c r="T355" i="1"/>
  <c r="T412" i="1"/>
  <c r="T8" i="1"/>
  <c r="U6" i="1"/>
  <c r="CH6" i="1" s="1"/>
  <c r="T9" i="1"/>
  <c r="Q10" i="1"/>
  <c r="U10" i="1" s="1"/>
  <c r="CH10" i="1" s="1"/>
  <c r="T10" i="1"/>
  <c r="T11" i="1"/>
  <c r="T12" i="1"/>
  <c r="T13" i="1"/>
  <c r="T7" i="1"/>
  <c r="Q14" i="1"/>
  <c r="U14" i="1" s="1"/>
  <c r="CH14" i="1" s="1"/>
  <c r="T14" i="1"/>
  <c r="T15" i="1"/>
  <c r="T16" i="1"/>
  <c r="T17" i="1"/>
  <c r="Q18" i="1"/>
  <c r="U18" i="1" s="1"/>
  <c r="CH18" i="1" s="1"/>
  <c r="T18" i="1"/>
  <c r="T19" i="1"/>
  <c r="T20" i="1"/>
  <c r="T21" i="1"/>
  <c r="T6" i="1"/>
  <c r="DI505" i="1" l="1"/>
  <c r="BK12" i="2" s="1"/>
  <c r="CY505" i="1"/>
  <c r="AQ12" i="2" s="1"/>
  <c r="DK505" i="1"/>
  <c r="BO12" i="2" s="1"/>
  <c r="DJ505" i="1"/>
  <c r="BM12" i="2" s="1"/>
  <c r="DH505" i="1"/>
  <c r="BI12" i="2" s="1"/>
  <c r="DG505" i="1"/>
  <c r="BG12" i="2" s="1"/>
  <c r="DF505" i="1"/>
  <c r="BE12" i="2" s="1"/>
  <c r="DE505" i="1"/>
  <c r="BC12" i="2" s="1"/>
  <c r="DD505" i="1"/>
  <c r="BA12" i="2" s="1"/>
  <c r="DC505" i="1"/>
  <c r="AY12" i="2" s="1"/>
  <c r="DA505" i="1"/>
  <c r="AU12" i="2" s="1"/>
  <c r="DB505" i="1"/>
  <c r="AW12" i="2" s="1"/>
  <c r="CZ505" i="1"/>
  <c r="AS12" i="2" s="1"/>
  <c r="CT6" i="1"/>
  <c r="H30" i="2" s="1"/>
  <c r="V121" i="1"/>
  <c r="EH121" i="1" s="1"/>
  <c r="V211" i="1"/>
  <c r="EH211" i="1" s="1"/>
  <c r="V454" i="1"/>
  <c r="EH454" i="1" s="1"/>
  <c r="V361" i="1"/>
  <c r="EH361" i="1" s="1"/>
  <c r="V280" i="1"/>
  <c r="EH280" i="1" s="1"/>
  <c r="V168" i="1"/>
  <c r="EH168" i="1" s="1"/>
  <c r="U66" i="1"/>
  <c r="U392" i="1"/>
  <c r="V142" i="1"/>
  <c r="EH142" i="1" s="1"/>
  <c r="V385" i="1"/>
  <c r="EH385" i="1" s="1"/>
  <c r="V123" i="1"/>
  <c r="EH123" i="1" s="1"/>
  <c r="V283" i="1"/>
  <c r="EH283" i="1" s="1"/>
  <c r="V369" i="1"/>
  <c r="EH369" i="1" s="1"/>
  <c r="V17" i="1"/>
  <c r="EH17" i="1" s="1"/>
  <c r="V274" i="1"/>
  <c r="EH274" i="1" s="1"/>
  <c r="V267" i="1"/>
  <c r="EH267" i="1" s="1"/>
  <c r="V390" i="1"/>
  <c r="EH390" i="1" s="1"/>
  <c r="V295" i="1"/>
  <c r="EH295" i="1" s="1"/>
  <c r="V167" i="1"/>
  <c r="EH167" i="1" s="1"/>
  <c r="V471" i="1"/>
  <c r="EH471" i="1" s="1"/>
  <c r="U336" i="1"/>
  <c r="V144" i="1"/>
  <c r="EH144" i="1" s="1"/>
  <c r="V108" i="1"/>
  <c r="EH108" i="1" s="1"/>
  <c r="V446" i="1"/>
  <c r="EH446" i="1" s="1"/>
  <c r="V405" i="1"/>
  <c r="EH405" i="1" s="1"/>
  <c r="V346" i="1"/>
  <c r="EH346" i="1" s="1"/>
  <c r="V249" i="1"/>
  <c r="EH249" i="1" s="1"/>
  <c r="V498" i="1"/>
  <c r="EH498" i="1" s="1"/>
  <c r="V327" i="1"/>
  <c r="EH327" i="1" s="1"/>
  <c r="V409" i="1"/>
  <c r="EH409" i="1" s="1"/>
  <c r="V166" i="1"/>
  <c r="EH166" i="1" s="1"/>
  <c r="V128" i="1"/>
  <c r="EH128" i="1" s="1"/>
  <c r="V223" i="1"/>
  <c r="EH223" i="1" s="1"/>
  <c r="V365" i="1"/>
  <c r="EH365" i="1" s="1"/>
  <c r="V305" i="1"/>
  <c r="EH305" i="1" s="1"/>
  <c r="V474" i="1"/>
  <c r="EH474" i="1" s="1"/>
  <c r="V264" i="1"/>
  <c r="EH264" i="1" s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V473" i="1"/>
  <c r="EH473" i="1" s="1"/>
  <c r="V434" i="1"/>
  <c r="EH434" i="1" s="1"/>
  <c r="V300" i="1"/>
  <c r="EH300" i="1" s="1"/>
  <c r="V317" i="1"/>
  <c r="EH317" i="1" s="1"/>
  <c r="V12" i="1"/>
  <c r="EH12" i="1" s="1"/>
  <c r="V437" i="1"/>
  <c r="EH437" i="1" s="1"/>
  <c r="V259" i="1"/>
  <c r="EH259" i="1" s="1"/>
  <c r="V189" i="1"/>
  <c r="EH189" i="1" s="1"/>
  <c r="V288" i="1"/>
  <c r="EH288" i="1" s="1"/>
  <c r="V350" i="1"/>
  <c r="EH350" i="1" s="1"/>
  <c r="V470" i="1"/>
  <c r="EH470" i="1" s="1"/>
  <c r="V212" i="1"/>
  <c r="EH212" i="1" s="1"/>
  <c r="V164" i="1"/>
  <c r="EH164" i="1" s="1"/>
  <c r="V373" i="1"/>
  <c r="EH373" i="1" s="1"/>
  <c r="V481" i="1"/>
  <c r="EH481" i="1" s="1"/>
  <c r="V418" i="1"/>
  <c r="EH418" i="1" s="1"/>
  <c r="V489" i="1"/>
  <c r="EH489" i="1" s="1"/>
  <c r="V318" i="1"/>
  <c r="EH318" i="1" s="1"/>
  <c r="V480" i="1"/>
  <c r="EH480" i="1" s="1"/>
  <c r="V429" i="1"/>
  <c r="EH429" i="1" s="1"/>
  <c r="V329" i="1"/>
  <c r="EH329" i="1" s="1"/>
  <c r="V261" i="1"/>
  <c r="EH261" i="1" s="1"/>
  <c r="V491" i="1"/>
  <c r="EH491" i="1" s="1"/>
  <c r="V136" i="1"/>
  <c r="EH136" i="1" s="1"/>
  <c r="V363" i="1"/>
  <c r="EH363" i="1" s="1"/>
  <c r="V426" i="1"/>
  <c r="EH426" i="1" s="1"/>
  <c r="V500" i="1"/>
  <c r="EH500" i="1" s="1"/>
  <c r="V50" i="1"/>
  <c r="EH50" i="1" s="1"/>
  <c r="V126" i="1"/>
  <c r="EH126" i="1" s="1"/>
  <c r="V487" i="1"/>
  <c r="EH487" i="1" s="1"/>
  <c r="V255" i="1"/>
  <c r="EH255" i="1" s="1"/>
  <c r="V60" i="1"/>
  <c r="EH60" i="1" s="1"/>
  <c r="V217" i="1"/>
  <c r="EH217" i="1" s="1"/>
  <c r="V313" i="1"/>
  <c r="EH313" i="1" s="1"/>
  <c r="V116" i="1"/>
  <c r="EH116" i="1" s="1"/>
  <c r="V386" i="1"/>
  <c r="EH386" i="1" s="1"/>
  <c r="V423" i="1"/>
  <c r="EH423" i="1" s="1"/>
  <c r="V421" i="1"/>
  <c r="EH421" i="1" s="1"/>
  <c r="V485" i="1"/>
  <c r="EH485" i="1" s="1"/>
  <c r="V457" i="1"/>
  <c r="EH457" i="1" s="1"/>
  <c r="V488" i="1"/>
  <c r="EH488" i="1" s="1"/>
  <c r="V465" i="1"/>
  <c r="EH465" i="1" s="1"/>
  <c r="V54" i="1"/>
  <c r="EH54" i="1" s="1"/>
  <c r="V322" i="1"/>
  <c r="EH322" i="1" s="1"/>
  <c r="V364" i="1"/>
  <c r="EH364" i="1" s="1"/>
  <c r="V46" i="1"/>
  <c r="EH46" i="1" s="1"/>
  <c r="V338" i="1"/>
  <c r="EH338" i="1" s="1"/>
  <c r="V275" i="1"/>
  <c r="EH275" i="1" s="1"/>
  <c r="V152" i="1"/>
  <c r="EH152" i="1" s="1"/>
  <c r="V490" i="1"/>
  <c r="EH490" i="1" s="1"/>
  <c r="V368" i="1"/>
  <c r="EH368" i="1" s="1"/>
  <c r="V307" i="1"/>
  <c r="EH307" i="1" s="1"/>
  <c r="V231" i="1"/>
  <c r="EH231" i="1" s="1"/>
  <c r="V234" i="1"/>
  <c r="EH234" i="1" s="1"/>
  <c r="V333" i="1"/>
  <c r="EH333" i="1" s="1"/>
  <c r="V225" i="1"/>
  <c r="EH225" i="1" s="1"/>
  <c r="V422" i="1"/>
  <c r="EH422" i="1" s="1"/>
  <c r="V224" i="1"/>
  <c r="EH224" i="1" s="1"/>
  <c r="V495" i="1"/>
  <c r="EH495" i="1" s="1"/>
  <c r="V492" i="1"/>
  <c r="EH492" i="1" s="1"/>
  <c r="V310" i="1"/>
  <c r="EH310" i="1" s="1"/>
  <c r="V442" i="1"/>
  <c r="EH442" i="1" s="1"/>
  <c r="V192" i="1"/>
  <c r="EH192" i="1" s="1"/>
  <c r="V279" i="1"/>
  <c r="EH279" i="1" s="1"/>
  <c r="V366" i="1"/>
  <c r="EH366" i="1" s="1"/>
  <c r="V413" i="1"/>
  <c r="EH413" i="1" s="1"/>
  <c r="V235" i="1"/>
  <c r="EH235" i="1" s="1"/>
  <c r="V112" i="1"/>
  <c r="EH112" i="1" s="1"/>
  <c r="V395" i="1"/>
  <c r="EH395" i="1" s="1"/>
  <c r="V127" i="1"/>
  <c r="EH127" i="1" s="1"/>
  <c r="V374" i="1"/>
  <c r="EH374" i="1" s="1"/>
  <c r="V461" i="1"/>
  <c r="EH461" i="1" s="1"/>
  <c r="V178" i="1"/>
  <c r="EH178" i="1" s="1"/>
  <c r="V435" i="1"/>
  <c r="EH435" i="1" s="1"/>
  <c r="V53" i="1"/>
  <c r="EH53" i="1" s="1"/>
  <c r="V441" i="1"/>
  <c r="EH441" i="1" s="1"/>
  <c r="V67" i="1"/>
  <c r="EH67" i="1" s="1"/>
  <c r="V414" i="1"/>
  <c r="EH414" i="1" s="1"/>
  <c r="V38" i="1"/>
  <c r="EH38" i="1" s="1"/>
  <c r="V229" i="1"/>
  <c r="EH229" i="1" s="1"/>
  <c r="V239" i="1"/>
  <c r="EH239" i="1" s="1"/>
  <c r="V199" i="1"/>
  <c r="EH199" i="1" s="1"/>
  <c r="V445" i="1"/>
  <c r="EH445" i="1" s="1"/>
  <c r="V382" i="1"/>
  <c r="EH382" i="1" s="1"/>
  <c r="V131" i="1"/>
  <c r="EH131" i="1" s="1"/>
  <c r="V450" i="1"/>
  <c r="EH450" i="1" s="1"/>
  <c r="V118" i="1"/>
  <c r="EH118" i="1" s="1"/>
  <c r="V69" i="1"/>
  <c r="EH69" i="1" s="1"/>
  <c r="V379" i="1"/>
  <c r="EH379" i="1" s="1"/>
  <c r="V41" i="1"/>
  <c r="EH41" i="1" s="1"/>
  <c r="V147" i="1"/>
  <c r="EH147" i="1" s="1"/>
  <c r="V233" i="1"/>
  <c r="EH233" i="1" s="1"/>
  <c r="V302" i="1"/>
  <c r="EH302" i="1" s="1"/>
  <c r="V170" i="1"/>
  <c r="EH170" i="1" s="1"/>
  <c r="V188" i="1"/>
  <c r="EH188" i="1" s="1"/>
  <c r="V345" i="1"/>
  <c r="EH345" i="1" s="1"/>
  <c r="V148" i="1"/>
  <c r="EH148" i="1" s="1"/>
  <c r="V402" i="1"/>
  <c r="EH402" i="1" s="1"/>
  <c r="V83" i="1"/>
  <c r="EH83" i="1" s="1"/>
  <c r="V398" i="1"/>
  <c r="EH398" i="1" s="1"/>
  <c r="V356" i="1"/>
  <c r="EH356" i="1" s="1"/>
  <c r="V358" i="1"/>
  <c r="EH358" i="1" s="1"/>
  <c r="V31" i="1"/>
  <c r="EH31" i="1" s="1"/>
  <c r="V138" i="1"/>
  <c r="EH138" i="1" s="1"/>
  <c r="V377" i="1"/>
  <c r="EH377" i="1" s="1"/>
  <c r="V401" i="1"/>
  <c r="EH401" i="1" s="1"/>
  <c r="V384" i="1"/>
  <c r="EH384" i="1" s="1"/>
  <c r="V443" i="1"/>
  <c r="EH443" i="1" s="1"/>
  <c r="V391" i="1"/>
  <c r="EH391" i="1" s="1"/>
  <c r="V332" i="1"/>
  <c r="EH332" i="1" s="1"/>
  <c r="V462" i="1"/>
  <c r="EH462" i="1" s="1"/>
  <c r="V397" i="1"/>
  <c r="EH397" i="1" s="1"/>
  <c r="V58" i="1"/>
  <c r="EH58" i="1" s="1"/>
  <c r="V230" i="1"/>
  <c r="EH230" i="1" s="1"/>
  <c r="V140" i="1"/>
  <c r="EH140" i="1" s="1"/>
  <c r="V113" i="1"/>
  <c r="EH113" i="1" s="1"/>
  <c r="V277" i="1"/>
  <c r="EH277" i="1" s="1"/>
  <c r="V68" i="1"/>
  <c r="EH68" i="1" s="1"/>
  <c r="V174" i="1"/>
  <c r="EH174" i="1" s="1"/>
  <c r="V176" i="1"/>
  <c r="EH176" i="1" s="1"/>
  <c r="V334" i="1"/>
  <c r="EH334" i="1" s="1"/>
  <c r="V372" i="1"/>
  <c r="EH372" i="1" s="1"/>
  <c r="V328" i="1"/>
  <c r="EH328" i="1" s="1"/>
  <c r="V242" i="1"/>
  <c r="EH242" i="1" s="1"/>
  <c r="V207" i="1"/>
  <c r="EH207" i="1" s="1"/>
  <c r="V89" i="1"/>
  <c r="EH89" i="1" s="1"/>
  <c r="V122" i="1"/>
  <c r="EH122" i="1" s="1"/>
  <c r="V304" i="1"/>
  <c r="EH304" i="1" s="1"/>
  <c r="V256" i="1"/>
  <c r="EH256" i="1" s="1"/>
  <c r="V297" i="1"/>
  <c r="EH297" i="1" s="1"/>
  <c r="V226" i="1"/>
  <c r="EH226" i="1" s="1"/>
  <c r="V399" i="1"/>
  <c r="EH399" i="1" s="1"/>
  <c r="V316" i="1"/>
  <c r="EH316" i="1" s="1"/>
  <c r="V80" i="1"/>
  <c r="EH80" i="1" s="1"/>
  <c r="V157" i="1"/>
  <c r="EH157" i="1" s="1"/>
  <c r="V73" i="1"/>
  <c r="EH73" i="1" s="1"/>
  <c r="V477" i="1"/>
  <c r="EH477" i="1" s="1"/>
  <c r="V362" i="1"/>
  <c r="EH362" i="1" s="1"/>
  <c r="V432" i="1"/>
  <c r="EH432" i="1" s="1"/>
  <c r="V451" i="1"/>
  <c r="EH451" i="1" s="1"/>
  <c r="V482" i="1"/>
  <c r="EH482" i="1" s="1"/>
  <c r="V415" i="1"/>
  <c r="EH415" i="1" s="1"/>
  <c r="V59" i="1"/>
  <c r="EH59" i="1" s="1"/>
  <c r="V160" i="1"/>
  <c r="EH160" i="1" s="1"/>
  <c r="V472" i="1"/>
  <c r="EH472" i="1" s="1"/>
  <c r="V285" i="1"/>
  <c r="EH285" i="1" s="1"/>
  <c r="V340" i="1"/>
  <c r="EH340" i="1" s="1"/>
  <c r="V496" i="1"/>
  <c r="EH496" i="1" s="1"/>
  <c r="V56" i="1"/>
  <c r="EH56" i="1" s="1"/>
  <c r="V64" i="1"/>
  <c r="EH64" i="1" s="1"/>
  <c r="V185" i="1"/>
  <c r="EH185" i="1" s="1"/>
  <c r="V355" i="1"/>
  <c r="EH355" i="1" s="1"/>
  <c r="V420" i="1"/>
  <c r="EH420" i="1" s="1"/>
  <c r="V456" i="1"/>
  <c r="EH456" i="1" s="1"/>
  <c r="V200" i="1"/>
  <c r="EH200" i="1" s="1"/>
  <c r="V180" i="1"/>
  <c r="EH180" i="1" s="1"/>
  <c r="V330" i="1"/>
  <c r="EH330" i="1" s="1"/>
  <c r="V439" i="1"/>
  <c r="EH439" i="1" s="1"/>
  <c r="V101" i="1"/>
  <c r="EH101" i="1" s="1"/>
  <c r="V227" i="1"/>
  <c r="EH227" i="1" s="1"/>
  <c r="V339" i="1"/>
  <c r="EH339" i="1" s="1"/>
  <c r="V253" i="1"/>
  <c r="EH253" i="1" s="1"/>
  <c r="V119" i="1"/>
  <c r="EH119" i="1" s="1"/>
  <c r="V208" i="1"/>
  <c r="EH208" i="1" s="1"/>
  <c r="V201" i="1"/>
  <c r="EH201" i="1" s="1"/>
  <c r="V47" i="1"/>
  <c r="EH47" i="1" s="1"/>
  <c r="V215" i="1"/>
  <c r="EH215" i="1" s="1"/>
  <c r="V447" i="1"/>
  <c r="EH447" i="1" s="1"/>
  <c r="V187" i="1"/>
  <c r="EH187" i="1" s="1"/>
  <c r="V286" i="1"/>
  <c r="EH286" i="1" s="1"/>
  <c r="V410" i="1"/>
  <c r="EH410" i="1" s="1"/>
  <c r="V100" i="1"/>
  <c r="EH100" i="1" s="1"/>
  <c r="V389" i="1"/>
  <c r="EH389" i="1" s="1"/>
  <c r="V169" i="1"/>
  <c r="EH169" i="1" s="1"/>
  <c r="V29" i="1"/>
  <c r="EH29" i="1" s="1"/>
  <c r="V204" i="1"/>
  <c r="EH204" i="1" s="1"/>
  <c r="V303" i="1"/>
  <c r="EH303" i="1" s="1"/>
  <c r="V296" i="1"/>
  <c r="EH296" i="1" s="1"/>
  <c r="V497" i="1"/>
  <c r="EH497" i="1" s="1"/>
  <c r="V238" i="1"/>
  <c r="EH238" i="1" s="1"/>
  <c r="V312" i="1"/>
  <c r="EH312" i="1" s="1"/>
  <c r="V52" i="1"/>
  <c r="EH52" i="1" s="1"/>
  <c r="V375" i="1"/>
  <c r="EH375" i="1" s="1"/>
  <c r="V380" i="1"/>
  <c r="EH380" i="1" s="1"/>
  <c r="V84" i="1"/>
  <c r="EH84" i="1" s="1"/>
  <c r="V24" i="1"/>
  <c r="EH24" i="1" s="1"/>
  <c r="V151" i="1"/>
  <c r="EH151" i="1" s="1"/>
  <c r="V216" i="1"/>
  <c r="EH216" i="1" s="1"/>
  <c r="V320" i="1"/>
  <c r="EH320" i="1" s="1"/>
  <c r="V79" i="1"/>
  <c r="EH79" i="1" s="1"/>
  <c r="V196" i="1"/>
  <c r="EH196" i="1" s="1"/>
  <c r="V23" i="1"/>
  <c r="EH23" i="1" s="1"/>
  <c r="V81" i="1"/>
  <c r="EH81" i="1" s="1"/>
  <c r="V263" i="1"/>
  <c r="EH263" i="1" s="1"/>
  <c r="V190" i="1"/>
  <c r="EH190" i="1" s="1"/>
  <c r="V430" i="1"/>
  <c r="EH430" i="1" s="1"/>
  <c r="V114" i="1"/>
  <c r="EH114" i="1" s="1"/>
  <c r="V469" i="1"/>
  <c r="EH469" i="1" s="1"/>
  <c r="V154" i="1"/>
  <c r="EH154" i="1" s="1"/>
  <c r="V134" i="1"/>
  <c r="EH134" i="1" s="1"/>
  <c r="V74" i="1"/>
  <c r="EH74" i="1" s="1"/>
  <c r="V416" i="1"/>
  <c r="EH416" i="1" s="1"/>
  <c r="V213" i="1"/>
  <c r="EH213" i="1" s="1"/>
  <c r="V205" i="1"/>
  <c r="EH205" i="1" s="1"/>
  <c r="V143" i="1"/>
  <c r="EH143" i="1" s="1"/>
  <c r="V61" i="1"/>
  <c r="EH61" i="1" s="1"/>
  <c r="V132" i="1"/>
  <c r="EH132" i="1" s="1"/>
  <c r="V33" i="1"/>
  <c r="EH33" i="1" s="1"/>
  <c r="V326" i="1"/>
  <c r="EH326" i="1" s="1"/>
  <c r="V104" i="1"/>
  <c r="EH104" i="1" s="1"/>
  <c r="V246" i="1"/>
  <c r="EH246" i="1" s="1"/>
  <c r="V343" i="1"/>
  <c r="EH343" i="1" s="1"/>
  <c r="V321" i="1"/>
  <c r="EH321" i="1" s="1"/>
  <c r="V287" i="1"/>
  <c r="EH287" i="1" s="1"/>
  <c r="V248" i="1"/>
  <c r="EH248" i="1" s="1"/>
  <c r="V71" i="1"/>
  <c r="EH71" i="1" s="1"/>
  <c r="V85" i="1"/>
  <c r="EH85" i="1" s="1"/>
  <c r="V433" i="1"/>
  <c r="EH433" i="1" s="1"/>
  <c r="V42" i="1"/>
  <c r="EH42" i="1" s="1"/>
  <c r="V378" i="1"/>
  <c r="EH378" i="1" s="1"/>
  <c r="V306" i="1"/>
  <c r="EH306" i="1" s="1"/>
  <c r="V393" i="1"/>
  <c r="EH393" i="1" s="1"/>
  <c r="V273" i="1"/>
  <c r="EH273" i="1" s="1"/>
  <c r="V218" i="1"/>
  <c r="EH218" i="1" s="1"/>
  <c r="V501" i="1"/>
  <c r="V403" i="1"/>
  <c r="EH403" i="1" s="1"/>
  <c r="V455" i="1"/>
  <c r="EH455" i="1" s="1"/>
  <c r="V404" i="1"/>
  <c r="EH404" i="1" s="1"/>
  <c r="V219" i="1"/>
  <c r="EH219" i="1" s="1"/>
  <c r="V466" i="1"/>
  <c r="EH466" i="1" s="1"/>
  <c r="V272" i="1"/>
  <c r="EH272" i="1" s="1"/>
  <c r="V311" i="1"/>
  <c r="EH311" i="1" s="1"/>
  <c r="V48" i="1"/>
  <c r="EH48" i="1" s="1"/>
  <c r="V460" i="1"/>
  <c r="EH460" i="1" s="1"/>
  <c r="V301" i="1"/>
  <c r="EH301" i="1" s="1"/>
  <c r="V464" i="1"/>
  <c r="EH464" i="1" s="1"/>
  <c r="V141" i="1"/>
  <c r="EH141" i="1" s="1"/>
  <c r="V95" i="1"/>
  <c r="EH95" i="1" s="1"/>
  <c r="V155" i="1"/>
  <c r="EH155" i="1" s="1"/>
  <c r="V27" i="1"/>
  <c r="EH27" i="1" s="1"/>
  <c r="V436" i="1"/>
  <c r="EH436" i="1" s="1"/>
  <c r="V34" i="1"/>
  <c r="EH34" i="1" s="1"/>
  <c r="V459" i="1"/>
  <c r="EH459" i="1" s="1"/>
  <c r="V271" i="1"/>
  <c r="EH271" i="1" s="1"/>
  <c r="V478" i="1"/>
  <c r="EH478" i="1" s="1"/>
  <c r="V467" i="1"/>
  <c r="EH467" i="1" s="1"/>
  <c r="V284" i="1"/>
  <c r="EH284" i="1" s="1"/>
  <c r="V360" i="1"/>
  <c r="EH360" i="1" s="1"/>
  <c r="V400" i="1"/>
  <c r="EH400" i="1" s="1"/>
  <c r="V90" i="1"/>
  <c r="EH90" i="1" s="1"/>
  <c r="V282" i="1"/>
  <c r="EH282" i="1" s="1"/>
  <c r="V22" i="1"/>
  <c r="EH22" i="1" s="1"/>
  <c r="V396" i="1"/>
  <c r="EH396" i="1" s="1"/>
  <c r="V351" i="1"/>
  <c r="EH351" i="1" s="1"/>
  <c r="V357" i="1"/>
  <c r="EH357" i="1" s="1"/>
  <c r="V156" i="1"/>
  <c r="EH156" i="1" s="1"/>
  <c r="V172" i="1"/>
  <c r="EH172" i="1" s="1"/>
  <c r="V309" i="1"/>
  <c r="EH309" i="1" s="1"/>
  <c r="V99" i="1"/>
  <c r="EH99" i="1" s="1"/>
  <c r="V424" i="1"/>
  <c r="EH424" i="1" s="1"/>
  <c r="V91" i="1"/>
  <c r="EH91" i="1" s="1"/>
  <c r="V483" i="1"/>
  <c r="EH483" i="1" s="1"/>
  <c r="V186" i="1"/>
  <c r="EH186" i="1" s="1"/>
  <c r="V45" i="1"/>
  <c r="EH45" i="1" s="1"/>
  <c r="V281" i="1"/>
  <c r="EH281" i="1" s="1"/>
  <c r="V406" i="1"/>
  <c r="EH406" i="1" s="1"/>
  <c r="V182" i="1"/>
  <c r="EH182" i="1" s="1"/>
  <c r="V276" i="1"/>
  <c r="EH276" i="1" s="1"/>
  <c r="V193" i="1"/>
  <c r="EH193" i="1" s="1"/>
  <c r="V92" i="1"/>
  <c r="EH92" i="1" s="1"/>
  <c r="V349" i="1"/>
  <c r="EH349" i="1" s="1"/>
  <c r="V419" i="1"/>
  <c r="EH419" i="1" s="1"/>
  <c r="V354" i="1"/>
  <c r="EH354" i="1" s="1"/>
  <c r="V359" i="1"/>
  <c r="EH359" i="1" s="1"/>
  <c r="V475" i="1"/>
  <c r="EH475" i="1" s="1"/>
  <c r="V139" i="1"/>
  <c r="EH139" i="1" s="1"/>
  <c r="V37" i="1"/>
  <c r="EH37" i="1" s="1"/>
  <c r="V348" i="1"/>
  <c r="EH348" i="1" s="1"/>
  <c r="V324" i="1"/>
  <c r="EH324" i="1" s="1"/>
  <c r="V394" i="1"/>
  <c r="EH394" i="1" s="1"/>
  <c r="V289" i="1"/>
  <c r="EH289" i="1" s="1"/>
  <c r="V96" i="1"/>
  <c r="EH96" i="1" s="1"/>
  <c r="V463" i="1"/>
  <c r="EH463" i="1" s="1"/>
  <c r="V494" i="1"/>
  <c r="EH494" i="1" s="1"/>
  <c r="V195" i="1"/>
  <c r="EH195" i="1" s="1"/>
  <c r="V387" i="1"/>
  <c r="EH387" i="1" s="1"/>
  <c r="V135" i="1"/>
  <c r="EH135" i="1" s="1"/>
  <c r="V438" i="1"/>
  <c r="EH438" i="1" s="1"/>
  <c r="V63" i="1"/>
  <c r="EH63" i="1" s="1"/>
  <c r="V323" i="1"/>
  <c r="EH323" i="1" s="1"/>
  <c r="V206" i="1"/>
  <c r="EH206" i="1" s="1"/>
  <c r="V106" i="1"/>
  <c r="EH106" i="1" s="1"/>
  <c r="V44" i="1"/>
  <c r="EH44" i="1" s="1"/>
  <c r="V237" i="1"/>
  <c r="EH237" i="1" s="1"/>
  <c r="V117" i="1"/>
  <c r="EH117" i="1" s="1"/>
  <c r="V191" i="1"/>
  <c r="EH191" i="1" s="1"/>
  <c r="V352" i="1"/>
  <c r="EH352" i="1" s="1"/>
  <c r="V202" i="1"/>
  <c r="EH202" i="1" s="1"/>
  <c r="V293" i="1"/>
  <c r="EH293" i="1" s="1"/>
  <c r="V251" i="1"/>
  <c r="EH251" i="1" s="1"/>
  <c r="V292" i="1"/>
  <c r="EH292" i="1" s="1"/>
  <c r="V203" i="1"/>
  <c r="EH203" i="1" s="1"/>
  <c r="V150" i="1"/>
  <c r="EH150" i="1" s="1"/>
  <c r="V245" i="1"/>
  <c r="EH245" i="1" s="1"/>
  <c r="V214" i="1"/>
  <c r="EH214" i="1" s="1"/>
  <c r="V105" i="1"/>
  <c r="EH105" i="1" s="1"/>
  <c r="V244" i="1"/>
  <c r="EH244" i="1" s="1"/>
  <c r="V40" i="1"/>
  <c r="EH40" i="1" s="1"/>
  <c r="V290" i="1"/>
  <c r="EH290" i="1" s="1"/>
  <c r="V36" i="1"/>
  <c r="EH36" i="1" s="1"/>
  <c r="V125" i="1"/>
  <c r="EH125" i="1" s="1"/>
  <c r="V102" i="1"/>
  <c r="EH102" i="1" s="1"/>
  <c r="V347" i="1"/>
  <c r="EH347" i="1" s="1"/>
  <c r="V431" i="1"/>
  <c r="EH431" i="1" s="1"/>
  <c r="V240" i="1"/>
  <c r="EH240" i="1" s="1"/>
  <c r="V210" i="1"/>
  <c r="EH210" i="1" s="1"/>
  <c r="V268" i="1"/>
  <c r="EH268" i="1" s="1"/>
  <c r="V367" i="1"/>
  <c r="EH367" i="1" s="1"/>
  <c r="V254" i="1"/>
  <c r="EH254" i="1" s="1"/>
  <c r="V145" i="1"/>
  <c r="EH145" i="1" s="1"/>
  <c r="V130" i="1"/>
  <c r="EH130" i="1" s="1"/>
  <c r="V407" i="1"/>
  <c r="EH407" i="1" s="1"/>
  <c r="V228" i="1"/>
  <c r="EH228" i="1" s="1"/>
  <c r="V493" i="1"/>
  <c r="EH493" i="1" s="1"/>
  <c r="V103" i="1"/>
  <c r="EH103" i="1" s="1"/>
  <c r="V243" i="1"/>
  <c r="EH243" i="1" s="1"/>
  <c r="V51" i="1"/>
  <c r="EH51" i="1" s="1"/>
  <c r="V82" i="1"/>
  <c r="EH82" i="1" s="1"/>
  <c r="V98" i="1"/>
  <c r="EH98" i="1" s="1"/>
  <c r="V72" i="1"/>
  <c r="EH72" i="1" s="1"/>
  <c r="V146" i="1"/>
  <c r="EH146" i="1" s="1"/>
  <c r="V177" i="1"/>
  <c r="EH177" i="1" s="1"/>
  <c r="V198" i="1"/>
  <c r="EH198" i="1" s="1"/>
  <c r="V222" i="1"/>
  <c r="EH222" i="1" s="1"/>
  <c r="V88" i="1"/>
  <c r="EH88" i="1" s="1"/>
  <c r="V319" i="1"/>
  <c r="EH319" i="1" s="1"/>
  <c r="V171" i="1"/>
  <c r="EH171" i="1" s="1"/>
  <c r="V486" i="1"/>
  <c r="EH486" i="1" s="1"/>
  <c r="V453" i="1"/>
  <c r="EH453" i="1" s="1"/>
  <c r="V458" i="1"/>
  <c r="EH458" i="1" s="1"/>
  <c r="V291" i="1"/>
  <c r="EH291" i="1" s="1"/>
  <c r="V479" i="1"/>
  <c r="EH479" i="1" s="1"/>
  <c r="V162" i="1"/>
  <c r="EH162" i="1" s="1"/>
  <c r="V93" i="1"/>
  <c r="EH93" i="1" s="1"/>
  <c r="V158" i="1"/>
  <c r="EH158" i="1" s="1"/>
  <c r="V25" i="1"/>
  <c r="EH25" i="1" s="1"/>
  <c r="V220" i="1"/>
  <c r="EH220" i="1" s="1"/>
  <c r="V124" i="1"/>
  <c r="EH124" i="1" s="1"/>
  <c r="V381" i="1"/>
  <c r="EH381" i="1" s="1"/>
  <c r="V161" i="1"/>
  <c r="EH161" i="1" s="1"/>
  <c r="V449" i="1"/>
  <c r="EH449" i="1" s="1"/>
  <c r="V76" i="1"/>
  <c r="EH76" i="1" s="1"/>
  <c r="V370" i="1"/>
  <c r="EH370" i="1" s="1"/>
  <c r="V257" i="1"/>
  <c r="EH257" i="1" s="1"/>
  <c r="V70" i="1"/>
  <c r="EH70" i="1" s="1"/>
  <c r="V75" i="1"/>
  <c r="EH75" i="1" s="1"/>
  <c r="V9" i="1"/>
  <c r="EH9" i="1" s="1"/>
  <c r="V175" i="1"/>
  <c r="EH175" i="1" s="1"/>
  <c r="V133" i="1"/>
  <c r="EH133" i="1" s="1"/>
  <c r="V250" i="1"/>
  <c r="EH250" i="1" s="1"/>
  <c r="V335" i="1"/>
  <c r="EH335" i="1" s="1"/>
  <c r="V241" i="1"/>
  <c r="EH241" i="1" s="1"/>
  <c r="V440" i="1"/>
  <c r="EH440" i="1" s="1"/>
  <c r="V308" i="1"/>
  <c r="EH308" i="1" s="1"/>
  <c r="V159" i="1"/>
  <c r="EH159" i="1" s="1"/>
  <c r="V411" i="1"/>
  <c r="EH411" i="1" s="1"/>
  <c r="V376" i="1"/>
  <c r="EH376" i="1" s="1"/>
  <c r="V353" i="1"/>
  <c r="EH353" i="1" s="1"/>
  <c r="V39" i="1"/>
  <c r="EH39" i="1" s="1"/>
  <c r="V484" i="1"/>
  <c r="EH484" i="1" s="1"/>
  <c r="V337" i="1"/>
  <c r="EH337" i="1" s="1"/>
  <c r="V184" i="1"/>
  <c r="EH184" i="1" s="1"/>
  <c r="V371" i="1"/>
  <c r="EH371" i="1" s="1"/>
  <c r="V344" i="1"/>
  <c r="EH344" i="1" s="1"/>
  <c r="V87" i="1"/>
  <c r="EH87" i="1" s="1"/>
  <c r="V444" i="1"/>
  <c r="EH444" i="1" s="1"/>
  <c r="V109" i="1"/>
  <c r="EH109" i="1" s="1"/>
  <c r="V35" i="1"/>
  <c r="EH35" i="1" s="1"/>
  <c r="V65" i="1"/>
  <c r="EH65" i="1" s="1"/>
  <c r="V270" i="1"/>
  <c r="EH270" i="1" s="1"/>
  <c r="V262" i="1"/>
  <c r="EH262" i="1" s="1"/>
  <c r="V129" i="1"/>
  <c r="EH129" i="1" s="1"/>
  <c r="V194" i="1"/>
  <c r="EH194" i="1" s="1"/>
  <c r="V342" i="1"/>
  <c r="EH342" i="1" s="1"/>
  <c r="V260" i="1"/>
  <c r="EH260" i="1" s="1"/>
  <c r="V30" i="1"/>
  <c r="EH30" i="1" s="1"/>
  <c r="V77" i="1"/>
  <c r="EH77" i="1" s="1"/>
  <c r="V163" i="1"/>
  <c r="EH163" i="1" s="1"/>
  <c r="V232" i="1"/>
  <c r="EH232" i="1" s="1"/>
  <c r="V325" i="1"/>
  <c r="EH325" i="1" s="1"/>
  <c r="V314" i="1"/>
  <c r="EH314" i="1" s="1"/>
  <c r="V476" i="1"/>
  <c r="EH476" i="1" s="1"/>
  <c r="V417" i="1"/>
  <c r="EH417" i="1" s="1"/>
  <c r="V252" i="1"/>
  <c r="EH252" i="1" s="1"/>
  <c r="V331" i="1"/>
  <c r="EH331" i="1" s="1"/>
  <c r="V165" i="1"/>
  <c r="EH165" i="1" s="1"/>
  <c r="V315" i="1"/>
  <c r="EH315" i="1" s="1"/>
  <c r="V111" i="1"/>
  <c r="EH111" i="1" s="1"/>
  <c r="V115" i="1"/>
  <c r="EH115" i="1" s="1"/>
  <c r="V408" i="1"/>
  <c r="EH408" i="1" s="1"/>
  <c r="V55" i="1"/>
  <c r="EH55" i="1" s="1"/>
  <c r="V26" i="1"/>
  <c r="EH26" i="1" s="1"/>
  <c r="V94" i="1"/>
  <c r="EH94" i="1" s="1"/>
  <c r="V425" i="1"/>
  <c r="EH425" i="1" s="1"/>
  <c r="V236" i="1"/>
  <c r="EH236" i="1" s="1"/>
  <c r="V412" i="1"/>
  <c r="EH412" i="1" s="1"/>
  <c r="V299" i="1"/>
  <c r="EH299" i="1" s="1"/>
  <c r="V181" i="1"/>
  <c r="EH181" i="1" s="1"/>
  <c r="V247" i="1"/>
  <c r="EH247" i="1" s="1"/>
  <c r="V341" i="1"/>
  <c r="EH341" i="1" s="1"/>
  <c r="V43" i="1"/>
  <c r="EH43" i="1" s="1"/>
  <c r="V427" i="1"/>
  <c r="EH427" i="1" s="1"/>
  <c r="V49" i="1"/>
  <c r="EH49" i="1" s="1"/>
  <c r="V153" i="1"/>
  <c r="EH153" i="1" s="1"/>
  <c r="V209" i="1"/>
  <c r="EH209" i="1" s="1"/>
  <c r="V179" i="1"/>
  <c r="EH179" i="1" s="1"/>
  <c r="V197" i="1"/>
  <c r="EH197" i="1" s="1"/>
  <c r="V32" i="1"/>
  <c r="EH32" i="1" s="1"/>
  <c r="V78" i="1"/>
  <c r="EH78" i="1" s="1"/>
  <c r="V383" i="1"/>
  <c r="EH383" i="1" s="1"/>
  <c r="V97" i="1"/>
  <c r="EH97" i="1" s="1"/>
  <c r="V266" i="1"/>
  <c r="EH266" i="1" s="1"/>
  <c r="V57" i="1"/>
  <c r="EH57" i="1" s="1"/>
  <c r="V28" i="1"/>
  <c r="EH28" i="1" s="1"/>
  <c r="V149" i="1"/>
  <c r="EH149" i="1" s="1"/>
  <c r="V499" i="1"/>
  <c r="EH499" i="1" s="1"/>
  <c r="V298" i="1"/>
  <c r="EH298" i="1" s="1"/>
  <c r="V7" i="1"/>
  <c r="EH7" i="1" s="1"/>
  <c r="V388" i="1"/>
  <c r="EH388" i="1" s="1"/>
  <c r="V62" i="1"/>
  <c r="EH62" i="1" s="1"/>
  <c r="V120" i="1"/>
  <c r="EH120" i="1" s="1"/>
  <c r="V173" i="1"/>
  <c r="EH173" i="1" s="1"/>
  <c r="V278" i="1"/>
  <c r="EH278" i="1" s="1"/>
  <c r="V448" i="1"/>
  <c r="EH448" i="1" s="1"/>
  <c r="V265" i="1"/>
  <c r="EH265" i="1" s="1"/>
  <c r="V86" i="1"/>
  <c r="EH86" i="1" s="1"/>
  <c r="V269" i="1"/>
  <c r="EH269" i="1" s="1"/>
  <c r="V15" i="1"/>
  <c r="EH15" i="1" s="1"/>
  <c r="V221" i="1"/>
  <c r="EH221" i="1" s="1"/>
  <c r="V183" i="1"/>
  <c r="EH183" i="1" s="1"/>
  <c r="V468" i="1"/>
  <c r="EH468" i="1" s="1"/>
  <c r="V452" i="1"/>
  <c r="EH452" i="1" s="1"/>
  <c r="V428" i="1"/>
  <c r="EH428" i="1" s="1"/>
  <c r="V294" i="1"/>
  <c r="EH294" i="1" s="1"/>
  <c r="V137" i="1"/>
  <c r="EH137" i="1" s="1"/>
  <c r="V258" i="1"/>
  <c r="EH258" i="1" s="1"/>
  <c r="V107" i="1"/>
  <c r="EH107" i="1" s="1"/>
  <c r="V110" i="1"/>
  <c r="EH110" i="1" s="1"/>
  <c r="V16" i="1"/>
  <c r="EH16" i="1" s="1"/>
  <c r="V14" i="1"/>
  <c r="EH14" i="1" s="1"/>
  <c r="V10" i="1"/>
  <c r="EH10" i="1" s="1"/>
  <c r="V13" i="1"/>
  <c r="EH13" i="1" s="1"/>
  <c r="V21" i="1"/>
  <c r="EH21" i="1" s="1"/>
  <c r="V20" i="1"/>
  <c r="EH20" i="1" s="1"/>
  <c r="V11" i="1"/>
  <c r="EH11" i="1" s="1"/>
  <c r="V8" i="1"/>
  <c r="EH8" i="1" s="1"/>
  <c r="V19" i="1"/>
  <c r="EH19" i="1" s="1"/>
  <c r="V18" i="1"/>
  <c r="EH18" i="1" s="1"/>
  <c r="V6" i="1"/>
  <c r="EH6" i="1" s="1"/>
  <c r="V392" i="1" l="1"/>
  <c r="EH392" i="1" s="1"/>
  <c r="CH392" i="1"/>
  <c r="V66" i="1"/>
  <c r="EH66" i="1" s="1"/>
  <c r="EH501" i="1" s="1"/>
  <c r="BO31" i="2" s="1"/>
  <c r="CH66" i="1"/>
  <c r="V336" i="1"/>
  <c r="EH336" i="1" s="1"/>
  <c r="CH336" i="1"/>
  <c r="CJ6" i="1" l="1"/>
  <c r="H25" i="2" s="1"/>
</calcChain>
</file>

<file path=xl/sharedStrings.xml><?xml version="1.0" encoding="utf-8"?>
<sst xmlns="http://schemas.openxmlformats.org/spreadsheetml/2006/main" count="192" uniqueCount="103">
  <si>
    <t>Gender</t>
  </si>
  <si>
    <t>Age</t>
  </si>
  <si>
    <t>Field of Work</t>
  </si>
  <si>
    <t>Health</t>
  </si>
  <si>
    <t>IT</t>
  </si>
  <si>
    <t>Agriculture</t>
  </si>
  <si>
    <t>Construction</t>
  </si>
  <si>
    <t>General work</t>
  </si>
  <si>
    <t>Teaching</t>
  </si>
  <si>
    <t>Field of Study</t>
  </si>
  <si>
    <t>Education</t>
  </si>
  <si>
    <t>High School</t>
  </si>
  <si>
    <t>Colledge</t>
  </si>
  <si>
    <t>University</t>
  </si>
  <si>
    <t>Technical</t>
  </si>
  <si>
    <t>other</t>
  </si>
  <si>
    <t>Kids</t>
  </si>
  <si>
    <t>Cars</t>
  </si>
  <si>
    <t>Area</t>
  </si>
  <si>
    <t>Lahore</t>
  </si>
  <si>
    <t>Karachi</t>
  </si>
  <si>
    <t>Gujranwala</t>
  </si>
  <si>
    <t>Multan</t>
  </si>
  <si>
    <t>Sawat</t>
  </si>
  <si>
    <t>Islamabad</t>
  </si>
  <si>
    <t>Pindi</t>
  </si>
  <si>
    <t>Peshawar</t>
  </si>
  <si>
    <t>Queta</t>
  </si>
  <si>
    <t>kashmir</t>
  </si>
  <si>
    <t>Kohat</t>
  </si>
  <si>
    <t>Naran</t>
  </si>
  <si>
    <t>Attock</t>
  </si>
  <si>
    <t>Income</t>
  </si>
  <si>
    <t>Value of House</t>
  </si>
  <si>
    <t>Mortgage Left</t>
  </si>
  <si>
    <t>Value of Cars</t>
  </si>
  <si>
    <t>left to pay on cars</t>
  </si>
  <si>
    <t>Debts</t>
  </si>
  <si>
    <t>Investents</t>
  </si>
  <si>
    <t>Value of person</t>
  </si>
  <si>
    <t>value of Debts</t>
  </si>
  <si>
    <t>Net worth of person (R)</t>
  </si>
  <si>
    <t>Column1</t>
  </si>
  <si>
    <t>Column2</t>
  </si>
  <si>
    <t>Column3</t>
  </si>
  <si>
    <t>Column4</t>
  </si>
  <si>
    <t>Women</t>
  </si>
  <si>
    <t xml:space="preserve">Men VS Women </t>
  </si>
  <si>
    <t>Men</t>
  </si>
  <si>
    <t>Number of Men</t>
  </si>
  <si>
    <t>Number of Womens</t>
  </si>
  <si>
    <t xml:space="preserve">Averge Age </t>
  </si>
  <si>
    <t>Agricuture</t>
  </si>
  <si>
    <t>No  Teachers</t>
  </si>
  <si>
    <t>No Agricuturists</t>
  </si>
  <si>
    <t>No Construction</t>
  </si>
  <si>
    <t>No IT</t>
  </si>
  <si>
    <t>No Health</t>
  </si>
  <si>
    <t>No General</t>
  </si>
  <si>
    <r>
      <rPr>
        <sz val="12"/>
        <color theme="1"/>
        <rFont val="Times New Roman"/>
        <family val="1"/>
      </rPr>
      <t>•</t>
    </r>
    <r>
      <rPr>
        <b/>
        <sz val="12"/>
        <color theme="1"/>
        <rFont val="Times New Roman"/>
        <family val="1"/>
      </rPr>
      <t xml:space="preserve">	Number of men in each profession</t>
    </r>
  </si>
  <si>
    <t xml:space="preserve">Number of persons per area </t>
  </si>
  <si>
    <t>Kashmir</t>
  </si>
  <si>
    <t xml:space="preserve">Average Income </t>
  </si>
  <si>
    <t xml:space="preserve">Car Value </t>
  </si>
  <si>
    <t>Average value of one Car</t>
  </si>
  <si>
    <t>Debet Ammount</t>
  </si>
  <si>
    <t>Number of persons debt greter then x</t>
  </si>
  <si>
    <t>Number of persons that have x% left on their mortgage</t>
  </si>
  <si>
    <t>Percentage Left to pay</t>
  </si>
  <si>
    <t>less Then</t>
  </si>
  <si>
    <t>x</t>
  </si>
  <si>
    <t>Question 1</t>
  </si>
  <si>
    <t>Question 3</t>
  </si>
  <si>
    <t>Question 4</t>
  </si>
  <si>
    <t>Question 5</t>
  </si>
  <si>
    <t>Question 6</t>
  </si>
  <si>
    <t>Question 7</t>
  </si>
  <si>
    <t>Question 8</t>
  </si>
  <si>
    <t xml:space="preserve">Advance </t>
  </si>
  <si>
    <t>Average income per terrotorry</t>
  </si>
  <si>
    <t xml:space="preserve">Averages </t>
  </si>
  <si>
    <t>Average income per sector</t>
  </si>
  <si>
    <t>Genral Work</t>
  </si>
  <si>
    <t>Averages</t>
  </si>
  <si>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Times New Roman"/>
        <family val="1"/>
      </rPr>
      <t>% Of people having higher total debt then their yearly income</t>
    </r>
  </si>
  <si>
    <t xml:space="preserve">% </t>
  </si>
  <si>
    <r>
      <rPr>
        <b/>
        <sz val="7"/>
        <color theme="1"/>
        <rFont val="Times New Roman"/>
        <family val="1"/>
      </rPr>
      <t xml:space="preserve">   </t>
    </r>
    <r>
      <rPr>
        <b/>
        <sz val="12"/>
        <color theme="1"/>
        <rFont val="Times New Roman"/>
        <family val="1"/>
      </rPr>
      <t>Average of income having more than x% of their net worth</t>
    </r>
  </si>
  <si>
    <t>X</t>
  </si>
  <si>
    <t>Average</t>
  </si>
  <si>
    <t>Question 2</t>
  </si>
  <si>
    <t>Basic Analysis Visualizations</t>
  </si>
  <si>
    <t>Number Of Persons in Each Profession</t>
  </si>
  <si>
    <t>Number of Man Vs Women</t>
  </si>
  <si>
    <t>Average Age</t>
  </si>
  <si>
    <t>Aerage Income</t>
  </si>
  <si>
    <t>Average Value of Car</t>
  </si>
  <si>
    <t>Number of persons with debt higher than x</t>
  </si>
  <si>
    <t>Advance Analysis Visualizations</t>
  </si>
  <si>
    <t xml:space="preserve">    </t>
  </si>
  <si>
    <t>Gujranwalae</t>
  </si>
  <si>
    <t xml:space="preserve">Average income per territory </t>
  </si>
  <si>
    <t>% Of people having higher total debt then their yearly income</t>
  </si>
  <si>
    <t>Average of income having more than x% of their net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</si>
</sst>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6" formatCode="_([$$-409]* #,##0.00_);_([$$-409]* \(#,##0.00\);_([$$-409]* &quot;-&quot;??_);_(@_)"/>
    <numFmt numFmtId="179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7"/>
      <color theme="1"/>
      <name val="Times New Roman"/>
      <family val="1"/>
    </font>
    <font>
      <b/>
      <sz val="22"/>
      <name val="Times New Roman"/>
      <family val="1"/>
    </font>
    <font>
      <b/>
      <sz val="14"/>
      <color theme="1"/>
      <name val="Times New Roman"/>
      <family val="1"/>
    </font>
    <font>
      <sz val="11"/>
      <name val="Times New Roman"/>
      <family val="1"/>
    </font>
    <font>
      <b/>
      <sz val="1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4" xfId="0" applyFont="1" applyBorder="1"/>
    <xf numFmtId="0" fontId="8" fillId="0" borderId="0" xfId="0" applyFont="1" applyBorder="1"/>
    <xf numFmtId="0" fontId="8" fillId="0" borderId="5" xfId="0" applyFont="1" applyBorder="1"/>
    <xf numFmtId="0" fontId="8" fillId="0" borderId="0" xfId="0" applyFont="1" applyFill="1" applyBorder="1"/>
    <xf numFmtId="0" fontId="9" fillId="0" borderId="2" xfId="0" applyFont="1" applyBorder="1" applyAlignment="1">
      <alignment horizontal="center"/>
    </xf>
    <xf numFmtId="0" fontId="0" fillId="0" borderId="3" xfId="0" applyBorder="1"/>
    <xf numFmtId="0" fontId="8" fillId="0" borderId="4" xfId="0" applyFont="1" applyFill="1" applyBorder="1"/>
    <xf numFmtId="0" fontId="8" fillId="0" borderId="5" xfId="0" applyFont="1" applyFill="1" applyBorder="1"/>
    <xf numFmtId="0" fontId="2" fillId="0" borderId="4" xfId="0" applyFont="1" applyFill="1" applyBorder="1"/>
    <xf numFmtId="0" fontId="2" fillId="0" borderId="6" xfId="0" applyFont="1" applyFill="1" applyBorder="1"/>
    <xf numFmtId="0" fontId="8" fillId="0" borderId="1" xfId="0" applyFont="1" applyFill="1" applyBorder="1" applyAlignment="1"/>
    <xf numFmtId="176" fontId="0" fillId="0" borderId="6" xfId="0" applyNumberFormat="1" applyBorder="1" applyAlignment="1">
      <alignment horizontal="left"/>
    </xf>
    <xf numFmtId="0" fontId="8" fillId="0" borderId="2" xfId="0" applyFont="1" applyFill="1" applyBorder="1" applyAlignment="1"/>
    <xf numFmtId="0" fontId="2" fillId="0" borderId="3" xfId="0" applyFont="1" applyBorder="1"/>
    <xf numFmtId="176" fontId="0" fillId="0" borderId="0" xfId="0" applyNumberFormat="1" applyBorder="1"/>
    <xf numFmtId="176" fontId="0" fillId="0" borderId="5" xfId="0" applyNumberFormat="1" applyBorder="1"/>
    <xf numFmtId="176" fontId="0" fillId="0" borderId="7" xfId="0" applyNumberFormat="1" applyBorder="1"/>
    <xf numFmtId="0" fontId="8" fillId="0" borderId="0" xfId="0" applyFont="1"/>
    <xf numFmtId="0" fontId="8" fillId="0" borderId="0" xfId="0" applyFont="1" applyAlignment="1"/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179" fontId="0" fillId="0" borderId="2" xfId="1" applyNumberFormat="1" applyFont="1" applyBorder="1"/>
    <xf numFmtId="0" fontId="8" fillId="0" borderId="3" xfId="0" applyFont="1" applyBorder="1"/>
    <xf numFmtId="0" fontId="0" fillId="0" borderId="0" xfId="1" applyNumberFormat="1" applyFont="1" applyBorder="1"/>
    <xf numFmtId="0" fontId="8" fillId="0" borderId="1" xfId="0" applyFont="1" applyBorder="1" applyAlignment="1"/>
    <xf numFmtId="0" fontId="8" fillId="0" borderId="2" xfId="0" applyFont="1" applyBorder="1" applyAlignment="1"/>
    <xf numFmtId="9" fontId="8" fillId="0" borderId="2" xfId="0" applyNumberFormat="1" applyFont="1" applyBorder="1" applyAlignment="1"/>
    <xf numFmtId="9" fontId="0" fillId="0" borderId="4" xfId="2" applyFont="1" applyBorder="1"/>
    <xf numFmtId="9" fontId="0" fillId="0" borderId="6" xfId="2" applyFont="1" applyBorder="1"/>
    <xf numFmtId="0" fontId="8" fillId="0" borderId="0" xfId="0" applyFont="1" applyBorder="1" applyAlignment="1">
      <alignment horizontal="center"/>
    </xf>
    <xf numFmtId="0" fontId="8" fillId="0" borderId="2" xfId="0" applyFont="1" applyBorder="1"/>
    <xf numFmtId="0" fontId="8" fillId="0" borderId="1" xfId="0" applyFont="1" applyBorder="1"/>
    <xf numFmtId="0" fontId="7" fillId="0" borderId="0" xfId="0" applyFont="1" applyAlignment="1">
      <alignment horizontal="center"/>
    </xf>
    <xf numFmtId="0" fontId="0" fillId="0" borderId="6" xfId="0" applyBorder="1" applyAlignment="1"/>
    <xf numFmtId="44" fontId="0" fillId="0" borderId="7" xfId="1" applyFont="1" applyBorder="1"/>
    <xf numFmtId="0" fontId="0" fillId="0" borderId="0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3" xfId="0" applyBorder="1" applyAlignment="1"/>
    <xf numFmtId="0" fontId="7" fillId="0" borderId="2" xfId="0" applyFont="1" applyBorder="1" applyAlignment="1">
      <alignment horizontal="center"/>
    </xf>
    <xf numFmtId="9" fontId="8" fillId="0" borderId="0" xfId="2" applyFont="1" applyFill="1" applyBorder="1"/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0" fillId="0" borderId="7" xfId="0" applyNumberFormat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8" fillId="4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1" fontId="8" fillId="5" borderId="1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179" fontId="12" fillId="5" borderId="1" xfId="1" applyNumberFormat="1" applyFont="1" applyFill="1" applyBorder="1" applyAlignment="1">
      <alignment horizontal="center"/>
    </xf>
    <xf numFmtId="179" fontId="12" fillId="5" borderId="2" xfId="1" applyNumberFormat="1" applyFont="1" applyFill="1" applyBorder="1" applyAlignment="1">
      <alignment horizontal="center"/>
    </xf>
    <xf numFmtId="179" fontId="12" fillId="5" borderId="3" xfId="1" applyNumberFormat="1" applyFont="1" applyFill="1" applyBorder="1" applyAlignment="1">
      <alignment horizontal="center"/>
    </xf>
    <xf numFmtId="179" fontId="12" fillId="5" borderId="4" xfId="1" applyNumberFormat="1" applyFont="1" applyFill="1" applyBorder="1" applyAlignment="1">
      <alignment horizontal="center"/>
    </xf>
    <xf numFmtId="179" fontId="12" fillId="5" borderId="0" xfId="1" applyNumberFormat="1" applyFont="1" applyFill="1" applyBorder="1" applyAlignment="1">
      <alignment horizontal="center"/>
    </xf>
    <xf numFmtId="179" fontId="12" fillId="5" borderId="5" xfId="1" applyNumberFormat="1" applyFont="1" applyFill="1" applyBorder="1" applyAlignment="1">
      <alignment horizontal="center"/>
    </xf>
    <xf numFmtId="179" fontId="12" fillId="5" borderId="6" xfId="1" applyNumberFormat="1" applyFont="1" applyFill="1" applyBorder="1" applyAlignment="1">
      <alignment horizontal="center"/>
    </xf>
    <xf numFmtId="179" fontId="12" fillId="5" borderId="7" xfId="1" applyNumberFormat="1" applyFont="1" applyFill="1" applyBorder="1" applyAlignment="1">
      <alignment horizontal="center"/>
    </xf>
    <xf numFmtId="179" fontId="12" fillId="5" borderId="8" xfId="1" applyNumberFormat="1" applyFont="1" applyFill="1" applyBorder="1" applyAlignment="1">
      <alignment horizontal="center"/>
    </xf>
    <xf numFmtId="179" fontId="8" fillId="5" borderId="1" xfId="0" applyNumberFormat="1" applyFont="1" applyFill="1" applyBorder="1" applyAlignment="1">
      <alignment horizontal="center"/>
    </xf>
    <xf numFmtId="179" fontId="8" fillId="5" borderId="2" xfId="0" applyNumberFormat="1" applyFont="1" applyFill="1" applyBorder="1" applyAlignment="1">
      <alignment horizontal="center"/>
    </xf>
    <xf numFmtId="179" fontId="8" fillId="5" borderId="3" xfId="0" applyNumberFormat="1" applyFont="1" applyFill="1" applyBorder="1" applyAlignment="1">
      <alignment horizontal="center"/>
    </xf>
    <xf numFmtId="179" fontId="8" fillId="5" borderId="4" xfId="0" applyNumberFormat="1" applyFont="1" applyFill="1" applyBorder="1" applyAlignment="1">
      <alignment horizontal="center"/>
    </xf>
    <xf numFmtId="179" fontId="8" fillId="5" borderId="0" xfId="0" applyNumberFormat="1" applyFont="1" applyFill="1" applyBorder="1" applyAlignment="1">
      <alignment horizontal="center"/>
    </xf>
    <xf numFmtId="179" fontId="8" fillId="5" borderId="5" xfId="0" applyNumberFormat="1" applyFont="1" applyFill="1" applyBorder="1" applyAlignment="1">
      <alignment horizontal="center"/>
    </xf>
    <xf numFmtId="179" fontId="8" fillId="5" borderId="6" xfId="0" applyNumberFormat="1" applyFont="1" applyFill="1" applyBorder="1" applyAlignment="1">
      <alignment horizontal="center"/>
    </xf>
    <xf numFmtId="179" fontId="8" fillId="5" borderId="7" xfId="0" applyNumberFormat="1" applyFont="1" applyFill="1" applyBorder="1" applyAlignment="1">
      <alignment horizontal="center"/>
    </xf>
    <xf numFmtId="179" fontId="8" fillId="5" borderId="8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0" fillId="7" borderId="0" xfId="0" applyFill="1"/>
    <xf numFmtId="0" fontId="13" fillId="2" borderId="2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wrapText="1"/>
    </xf>
    <xf numFmtId="0" fontId="8" fillId="0" borderId="8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11" fillId="4" borderId="0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1" fontId="8" fillId="5" borderId="2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 wrapText="1"/>
    </xf>
    <xf numFmtId="1" fontId="8" fillId="5" borderId="3" xfId="0" applyNumberFormat="1" applyFont="1" applyFill="1" applyBorder="1" applyAlignment="1">
      <alignment horizontal="center"/>
    </xf>
    <xf numFmtId="1" fontId="8" fillId="5" borderId="0" xfId="0" applyNumberFormat="1" applyFont="1" applyFill="1" applyBorder="1" applyAlignment="1">
      <alignment horizontal="center"/>
    </xf>
    <xf numFmtId="1" fontId="8" fillId="5" borderId="5" xfId="0" applyNumberFormat="1" applyFont="1" applyFill="1" applyBorder="1" applyAlignment="1">
      <alignment horizontal="center"/>
    </xf>
    <xf numFmtId="1" fontId="8" fillId="5" borderId="7" xfId="0" applyNumberFormat="1" applyFont="1" applyFill="1" applyBorder="1" applyAlignment="1">
      <alignment horizontal="center"/>
    </xf>
    <xf numFmtId="1" fontId="8" fillId="5" borderId="8" xfId="0" applyNumberFormat="1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1" fontId="8" fillId="5" borderId="4" xfId="0" applyNumberFormat="1" applyFont="1" applyFill="1" applyBorder="1" applyAlignment="1">
      <alignment horizontal="center"/>
    </xf>
    <xf numFmtId="1" fontId="8" fillId="5" borderId="6" xfId="0" applyNumberFormat="1" applyFont="1" applyFill="1" applyBorder="1" applyAlignment="1">
      <alignment horizontal="center"/>
    </xf>
    <xf numFmtId="9" fontId="8" fillId="5" borderId="4" xfId="0" applyNumberFormat="1" applyFont="1" applyFill="1" applyBorder="1" applyAlignment="1">
      <alignment horizontal="center"/>
    </xf>
    <xf numFmtId="44" fontId="6" fillId="5" borderId="1" xfId="1" applyFont="1" applyFill="1" applyBorder="1" applyAlignment="1">
      <alignment horizontal="center"/>
    </xf>
    <xf numFmtId="44" fontId="6" fillId="5" borderId="3" xfId="1" applyFont="1" applyFill="1" applyBorder="1" applyAlignment="1">
      <alignment horizontal="center"/>
    </xf>
    <xf numFmtId="44" fontId="6" fillId="5" borderId="6" xfId="1" applyFont="1" applyFill="1" applyBorder="1" applyAlignment="1">
      <alignment horizontal="center"/>
    </xf>
    <xf numFmtId="44" fontId="6" fillId="5" borderId="8" xfId="1" applyFont="1" applyFill="1" applyBorder="1" applyAlignment="1">
      <alignment horizontal="center"/>
    </xf>
    <xf numFmtId="179" fontId="8" fillId="9" borderId="1" xfId="1" applyNumberFormat="1" applyFont="1" applyFill="1" applyBorder="1" applyAlignment="1">
      <alignment horizontal="center"/>
    </xf>
    <xf numFmtId="179" fontId="8" fillId="9" borderId="2" xfId="1" applyNumberFormat="1" applyFont="1" applyFill="1" applyBorder="1" applyAlignment="1">
      <alignment horizontal="center"/>
    </xf>
    <xf numFmtId="179" fontId="8" fillId="9" borderId="6" xfId="1" applyNumberFormat="1" applyFont="1" applyFill="1" applyBorder="1" applyAlignment="1">
      <alignment horizontal="center"/>
    </xf>
    <xf numFmtId="179" fontId="8" fillId="9" borderId="7" xfId="1" applyNumberFormat="1" applyFont="1" applyFill="1" applyBorder="1" applyAlignment="1">
      <alignment horizontal="center"/>
    </xf>
    <xf numFmtId="179" fontId="8" fillId="9" borderId="3" xfId="1" applyNumberFormat="1" applyFont="1" applyFill="1" applyBorder="1" applyAlignment="1">
      <alignment horizontal="center"/>
    </xf>
    <xf numFmtId="179" fontId="8" fillId="9" borderId="8" xfId="1" applyNumberFormat="1" applyFont="1" applyFill="1" applyBorder="1" applyAlignment="1">
      <alignment horizontal="center"/>
    </xf>
    <xf numFmtId="179" fontId="8" fillId="9" borderId="1" xfId="0" applyNumberFormat="1" applyFont="1" applyFill="1" applyBorder="1" applyAlignment="1">
      <alignment horizontal="center"/>
    </xf>
    <xf numFmtId="179" fontId="8" fillId="9" borderId="3" xfId="0" applyNumberFormat="1" applyFont="1" applyFill="1" applyBorder="1" applyAlignment="1">
      <alignment horizontal="center"/>
    </xf>
    <xf numFmtId="179" fontId="8" fillId="9" borderId="6" xfId="0" applyNumberFormat="1" applyFont="1" applyFill="1" applyBorder="1" applyAlignment="1">
      <alignment horizontal="center"/>
    </xf>
    <xf numFmtId="179" fontId="8" fillId="9" borderId="8" xfId="0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Men VS Women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7416341332104"/>
          <c:y val="0.13361076072610678"/>
          <c:w val="0.7875223896768776"/>
          <c:h val="0.7828212102327990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Dashboards!$D$11:$G$11</c:f>
              <c:numCache>
                <c:formatCode>General</c:formatCode>
                <c:ptCount val="4"/>
                <c:pt idx="0">
                  <c:v>254</c:v>
                </c:pt>
                <c:pt idx="2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B-4548-88CA-1E5286D614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26713872"/>
        <c:axId val="5267155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>
                    <a:gsLst>
                      <a:gs pos="0">
                        <a:schemeClr val="accent2"/>
                      </a:gs>
                      <a:gs pos="100000">
                        <a:schemeClr val="accent2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Dashboards!$D$12:$G$12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A5B-4548-88CA-1E5286D614AC}"/>
                  </c:ext>
                </c:extLst>
              </c15:ser>
            </c15:filteredBarSeries>
          </c:ext>
        </c:extLst>
      </c:barChart>
      <c:catAx>
        <c:axId val="5267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15512"/>
        <c:crosses val="autoZero"/>
        <c:auto val="1"/>
        <c:lblAlgn val="ctr"/>
        <c:lblOffset val="100"/>
        <c:noMultiLvlLbl val="0"/>
      </c:catAx>
      <c:valAx>
        <c:axId val="526715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671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Number of Persons In Each Profession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Dashboards!$L$10:$W$10</c:f>
              <c:strCache>
                <c:ptCount val="11"/>
                <c:pt idx="0">
                  <c:v>Teaching</c:v>
                </c:pt>
                <c:pt idx="2">
                  <c:v>IT</c:v>
                </c:pt>
                <c:pt idx="4">
                  <c:v>Construction</c:v>
                </c:pt>
                <c:pt idx="6">
                  <c:v>Health</c:v>
                </c:pt>
                <c:pt idx="8">
                  <c:v>Agriculture</c:v>
                </c:pt>
                <c:pt idx="10">
                  <c:v>General work</c:v>
                </c:pt>
              </c:strCache>
            </c:strRef>
          </c:cat>
          <c:val>
            <c:numRef>
              <c:f>Dashboards!$L$11:$W$11</c:f>
              <c:numCache>
                <c:formatCode>General</c:formatCode>
                <c:ptCount val="12"/>
                <c:pt idx="0">
                  <c:v>96</c:v>
                </c:pt>
                <c:pt idx="2">
                  <c:v>90</c:v>
                </c:pt>
                <c:pt idx="4">
                  <c:v>74</c:v>
                </c:pt>
                <c:pt idx="6">
                  <c:v>69</c:v>
                </c:pt>
                <c:pt idx="8">
                  <c:v>81</c:v>
                </c:pt>
                <c:pt idx="1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F-4A85-B4B6-5703507D4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7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8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9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solidFill>
                      <a:schemeClr val="accent5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ysClr val="windowText" lastClr="000000">
                          <a:lumMod val="75000"/>
                          <a:lumOff val="25000"/>
                        </a:sysClr>
                      </a:fgClr>
                      <a:bgClr>
                        <a:sysClr val="windowText" lastClr="000000">
                          <a:lumMod val="65000"/>
                          <a:lumOff val="35000"/>
                        </a:sys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pattFill prst="pct75">
                          <a:fgClr>
                            <a:schemeClr val="dk1">
                              <a:lumMod val="75000"/>
                              <a:lumOff val="25000"/>
                            </a:schemeClr>
                          </a:fgClr>
                          <a:bgClr>
                            <a:schemeClr val="dk1">
                              <a:lumMod val="65000"/>
                              <a:lumOff val="35000"/>
                            </a:schemeClr>
                          </a:bgClr>
                        </a:pattFill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Dashboards!$L$10:$W$10</c15:sqref>
                        </c15:formulaRef>
                      </c:ext>
                    </c:extLst>
                    <c:strCache>
                      <c:ptCount val="11"/>
                      <c:pt idx="0">
                        <c:v>Teaching</c:v>
                      </c:pt>
                      <c:pt idx="2">
                        <c:v>IT</c:v>
                      </c:pt>
                      <c:pt idx="4">
                        <c:v>Construction</c:v>
                      </c:pt>
                      <c:pt idx="6">
                        <c:v>Health</c:v>
                      </c:pt>
                      <c:pt idx="8">
                        <c:v>Agriculture</c:v>
                      </c:pt>
                      <c:pt idx="10">
                        <c:v>General work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Dashboards!$L$12:$W$12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F2F-4A85-B4B6-5703507D4708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Dashboards!$BU$11:$CF$11</c:f>
              <c:strCache>
                <c:ptCount val="11"/>
                <c:pt idx="0">
                  <c:v>Teaching</c:v>
                </c:pt>
                <c:pt idx="2">
                  <c:v>IT</c:v>
                </c:pt>
                <c:pt idx="4">
                  <c:v>Construction</c:v>
                </c:pt>
                <c:pt idx="6">
                  <c:v>Health</c:v>
                </c:pt>
                <c:pt idx="8">
                  <c:v>Agriculture</c:v>
                </c:pt>
                <c:pt idx="10">
                  <c:v>General work</c:v>
                </c:pt>
              </c:strCache>
            </c:strRef>
          </c:cat>
          <c:val>
            <c:numRef>
              <c:f>Dashboards!$BU$12:$CF$12</c:f>
              <c:numCache>
                <c:formatCode>_("$"* #,##0.00_);_("$"* \(#,##0.00\);_("$"* "-"??_);_(@_)</c:formatCode>
                <c:ptCount val="12"/>
                <c:pt idx="0">
                  <c:v>58333.3125</c:v>
                </c:pt>
                <c:pt idx="2">
                  <c:v>56677.944444444445</c:v>
                </c:pt>
                <c:pt idx="4">
                  <c:v>57221.851351351354</c:v>
                </c:pt>
                <c:pt idx="6">
                  <c:v>52760.797101449272</c:v>
                </c:pt>
                <c:pt idx="8">
                  <c:v>58121.518518518518</c:v>
                </c:pt>
                <c:pt idx="10">
                  <c:v>61475.651162790695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6-4E38-998C-44C6F163CC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5791496"/>
        <c:axId val="3657908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Dashboards!$BU$11:$CF$11</c15:sqref>
                        </c15:formulaRef>
                      </c:ext>
                    </c:extLst>
                    <c:strCache>
                      <c:ptCount val="11"/>
                      <c:pt idx="0">
                        <c:v>Teaching</c:v>
                      </c:pt>
                      <c:pt idx="2">
                        <c:v>IT</c:v>
                      </c:pt>
                      <c:pt idx="4">
                        <c:v>Construction</c:v>
                      </c:pt>
                      <c:pt idx="6">
                        <c:v>Health</c:v>
                      </c:pt>
                      <c:pt idx="8">
                        <c:v>Agriculture</c:v>
                      </c:pt>
                      <c:pt idx="10">
                        <c:v>General work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Dashboards!$BU$13:$CF$13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FB6-4E38-998C-44C6F163CCFB}"/>
                  </c:ext>
                </c:extLst>
              </c15:ser>
            </c15:filteredBarSeries>
          </c:ext>
        </c:extLst>
      </c:barChart>
      <c:catAx>
        <c:axId val="36579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90840"/>
        <c:auto val="1"/>
        <c:lblAlgn val="ctr"/>
        <c:lblOffset val="100"/>
        <c:noMultiLvlLbl val="0"/>
      </c:catAx>
      <c:valAx>
        <c:axId val="36579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91496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Teritorey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Dashboards!$AQ$11:$BP$11</c:f>
              <c:strCache>
                <c:ptCount val="25"/>
                <c:pt idx="0">
                  <c:v>Pindi</c:v>
                </c:pt>
                <c:pt idx="2">
                  <c:v>Attock</c:v>
                </c:pt>
                <c:pt idx="4">
                  <c:v>Gujranwalae</c:v>
                </c:pt>
                <c:pt idx="6">
                  <c:v>Islamabad</c:v>
                </c:pt>
                <c:pt idx="8">
                  <c:v>Karachi</c:v>
                </c:pt>
                <c:pt idx="10">
                  <c:v>Kashmir</c:v>
                </c:pt>
                <c:pt idx="12">
                  <c:v>Kohat</c:v>
                </c:pt>
                <c:pt idx="14">
                  <c:v>Lahore</c:v>
                </c:pt>
                <c:pt idx="16">
                  <c:v>Multan</c:v>
                </c:pt>
                <c:pt idx="18">
                  <c:v>Naran</c:v>
                </c:pt>
                <c:pt idx="20">
                  <c:v>Peshawar</c:v>
                </c:pt>
                <c:pt idx="22">
                  <c:v>Queta</c:v>
                </c:pt>
                <c:pt idx="24">
                  <c:v>Sawat</c:v>
                </c:pt>
              </c:strCache>
            </c:strRef>
          </c:cat>
          <c:val>
            <c:numRef>
              <c:f>Dashboards!$AQ$12:$BP$12</c:f>
              <c:numCache>
                <c:formatCode>"$"#,##0.00</c:formatCode>
                <c:ptCount val="26"/>
                <c:pt idx="0">
                  <c:v>55575.453333333331</c:v>
                </c:pt>
                <c:pt idx="2">
                  <c:v>56800.159090909088</c:v>
                </c:pt>
                <c:pt idx="4">
                  <c:v>55118.620689655174</c:v>
                </c:pt>
                <c:pt idx="6">
                  <c:v>63627.794117647056</c:v>
                </c:pt>
                <c:pt idx="8">
                  <c:v>61507.37837837838</c:v>
                </c:pt>
                <c:pt idx="10">
                  <c:v>56520.375</c:v>
                </c:pt>
                <c:pt idx="12">
                  <c:v>55575.453333333331</c:v>
                </c:pt>
                <c:pt idx="14">
                  <c:v>54734.666666666664</c:v>
                </c:pt>
                <c:pt idx="16">
                  <c:v>53954.551724137928</c:v>
                </c:pt>
                <c:pt idx="18">
                  <c:v>60308.552631578947</c:v>
                </c:pt>
                <c:pt idx="20">
                  <c:v>54387.914285714287</c:v>
                </c:pt>
                <c:pt idx="22">
                  <c:v>57724.551724137928</c:v>
                </c:pt>
                <c:pt idx="24">
                  <c:v>58025.61363636364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E-45F2-900F-1B0831C04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19336080"/>
        <c:axId val="5193350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Dashboards!$AQ$11:$BP$11</c15:sqref>
                        </c15:formulaRef>
                      </c:ext>
                    </c:extLst>
                    <c:strCache>
                      <c:ptCount val="25"/>
                      <c:pt idx="0">
                        <c:v>Pindi</c:v>
                      </c:pt>
                      <c:pt idx="2">
                        <c:v>Attock</c:v>
                      </c:pt>
                      <c:pt idx="4">
                        <c:v>Gujranwalae</c:v>
                      </c:pt>
                      <c:pt idx="6">
                        <c:v>Islamabad</c:v>
                      </c:pt>
                      <c:pt idx="8">
                        <c:v>Karachi</c:v>
                      </c:pt>
                      <c:pt idx="10">
                        <c:v>Kashmir</c:v>
                      </c:pt>
                      <c:pt idx="12">
                        <c:v>Kohat</c:v>
                      </c:pt>
                      <c:pt idx="14">
                        <c:v>Lahore</c:v>
                      </c:pt>
                      <c:pt idx="16">
                        <c:v>Multan</c:v>
                      </c:pt>
                      <c:pt idx="18">
                        <c:v>Naran</c:v>
                      </c:pt>
                      <c:pt idx="20">
                        <c:v>Peshawar</c:v>
                      </c:pt>
                      <c:pt idx="22">
                        <c:v>Queta</c:v>
                      </c:pt>
                      <c:pt idx="24">
                        <c:v>Sawat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Dashboards!$AQ$13:$BP$13</c15:sqref>
                        </c15:formulaRef>
                      </c:ext>
                    </c:extLst>
                    <c:numCache>
                      <c:formatCode>"$"#,##0.00</c:formatCode>
                      <c:ptCount val="2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DCE-45F2-900F-1B0831C04D4B}"/>
                  </c:ext>
                </c:extLst>
              </c15:ser>
            </c15:filteredBarSeries>
          </c:ext>
        </c:extLst>
      </c:barChart>
      <c:catAx>
        <c:axId val="51933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35096"/>
        <c:crosses val="autoZero"/>
        <c:auto val="1"/>
        <c:lblAlgn val="ctr"/>
        <c:lblOffset val="100"/>
        <c:noMultiLvlLbl val="0"/>
      </c:catAx>
      <c:valAx>
        <c:axId val="51933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24740</xdr:colOff>
      <xdr:row>12</xdr:row>
      <xdr:rowOff>49480</xdr:rowOff>
    </xdr:from>
    <xdr:to>
      <xdr:col>6</xdr:col>
      <xdr:colOff>593766</xdr:colOff>
      <xdr:row>31</xdr:row>
      <xdr:rowOff>173181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13EE4-410A-42CD-AF62-8C7959E2A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24740</xdr:colOff>
      <xdr:row>12</xdr:row>
      <xdr:rowOff>24739</xdr:rowOff>
    </xdr:from>
    <xdr:to>
      <xdr:col>22</xdr:col>
      <xdr:colOff>593766</xdr:colOff>
      <xdr:row>31</xdr:row>
      <xdr:rowOff>148442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D80FE9-E659-4A84-A234-B2D3CEDEB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45357</xdr:colOff>
      <xdr:row>13</xdr:row>
      <xdr:rowOff>60476</xdr:rowOff>
    </xdr:from>
    <xdr:to>
      <xdr:col>83</xdr:col>
      <xdr:colOff>559405</xdr:colOff>
      <xdr:row>32</xdr:row>
      <xdr:rowOff>166309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5D6B50-EDCD-45F3-88E4-74CDF1398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589644</xdr:colOff>
      <xdr:row>13</xdr:row>
      <xdr:rowOff>60476</xdr:rowOff>
    </xdr:from>
    <xdr:to>
      <xdr:col>65</xdr:col>
      <xdr:colOff>559406</xdr:colOff>
      <xdr:row>32</xdr:row>
      <xdr:rowOff>136070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1689E11-E990-4F6D-9455-E45EBD0BC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A08411-0E02-4B26-8E26-711DE4E92949}" name="Table1" displayName="Table1" ref="B5:V501" totalsRowShown="0">
  <autoFilter ref="B5:V501" xr:uid="{6EA08411-0E02-4B26-8E26-711DE4E92949}"/>
  <tableColumns count="21">
    <tableColumn id="1" xr3:uid="{ACF5EB7F-C802-4231-828D-37E92F3EA43E}" name="Column1">
      <calculatedColumnFormula>RANDBETWEEN(1,2)</calculatedColumnFormula>
    </tableColumn>
    <tableColumn id="2" xr3:uid="{516CB4AF-04BE-46BF-8712-F42BEECA7DAE}" name="Gender">
      <calculatedColumnFormula>IF(B6=1,"men","women")</calculatedColumnFormula>
    </tableColumn>
    <tableColumn id="3" xr3:uid="{E8DC6D69-8830-4F02-9D2D-3F5F77EF3270}" name="Age">
      <calculatedColumnFormula>RANDBETWEEN(25,45)</calculatedColumnFormula>
    </tableColumn>
    <tableColumn id="4" xr3:uid="{A7DCD16C-9535-4439-B5AD-A2A77E4EEFE3}" name="Column2">
      <calculatedColumnFormula>RANDBETWEEN(1,6)</calculatedColumnFormula>
    </tableColumn>
    <tableColumn id="5" xr3:uid="{75741800-D95C-417B-8EBA-7FBD2E1725FA}" name="Field of Work">
      <calculatedColumnFormula>VLOOKUP(E6,$Y$3:$Z$9,2)</calculatedColumnFormula>
    </tableColumn>
    <tableColumn id="6" xr3:uid="{65D7A64B-33F2-499D-B909-BF9E01F4C063}" name="Column3">
      <calculatedColumnFormula>RANDBETWEEN(1,6)</calculatedColumnFormula>
    </tableColumn>
    <tableColumn id="7" xr3:uid="{44A3C524-9A26-4866-B754-5CAF91DD9ED2}" name="Education">
      <calculatedColumnFormula>VLOOKUP(G6,$AA$2:$AB$8,2)</calculatedColumnFormula>
    </tableColumn>
    <tableColumn id="8" xr3:uid="{CEA93511-7DB4-4988-A494-CC3421C27486}" name="Kids">
      <calculatedColumnFormula>RANDBETWEEN(0,4)</calculatedColumnFormula>
    </tableColumn>
    <tableColumn id="9" xr3:uid="{0E4C0AD1-7139-49FC-9D1C-23A99FB4C869}" name="Cars">
      <calculatedColumnFormula>RANDBETWEEN(1,3)</calculatedColumnFormula>
    </tableColumn>
    <tableColumn id="10" xr3:uid="{587E6536-E62F-4951-ACA1-4E81DD86FBC3}" name="Income">
      <calculatedColumnFormula>RANDBETWEEN(25000,90000)</calculatedColumnFormula>
    </tableColumn>
    <tableColumn id="11" xr3:uid="{6EA029B2-8CE4-4CB4-BFDE-623E06D84591}" name="Column4">
      <calculatedColumnFormula>RANDBETWEEN(1,14)</calculatedColumnFormula>
    </tableColumn>
    <tableColumn id="12" xr3:uid="{B12F4808-3C0A-413A-9B07-7773854E8D14}" name="Area">
      <calculatedColumnFormula>VLOOKUP(L6,$AC$3:$AD$16,2)</calculatedColumnFormula>
    </tableColumn>
    <tableColumn id="13" xr3:uid="{AC2C0ECF-6465-4FEE-A444-7E2744864CA1}" name="Value of House">
      <calculatedColumnFormula>K6*RANDBETWEEN(3,6)</calculatedColumnFormula>
    </tableColumn>
    <tableColumn id="14" xr3:uid="{514F90FE-DA54-4E65-A888-42C92356FAB5}" name="Mortgage Left" dataDxfId="2">
      <calculatedColumnFormula>RAND()*Table1[[#This Row],[Value of House]]</calculatedColumnFormula>
    </tableColumn>
    <tableColumn id="15" xr3:uid="{92C6EE40-EFF0-4060-844C-242D9B40CE55}" name="Value of Cars" dataDxfId="1">
      <calculatedColumnFormula>J6*RAND()*K6</calculatedColumnFormula>
    </tableColumn>
    <tableColumn id="16" xr3:uid="{0B6AA91F-F294-48C6-B53F-1D86A639CB61}" name="left to pay on cars">
      <calculatedColumnFormula>RANDBETWEEN(0,P6)</calculatedColumnFormula>
    </tableColumn>
    <tableColumn id="17" xr3:uid="{8F8FFB11-8B3B-4E2B-9D8C-148F496E3A45}" name="Debts" dataDxfId="0">
      <calculatedColumnFormula>RAND()*K6*2</calculatedColumnFormula>
    </tableColumn>
    <tableColumn id="18" xr3:uid="{8D7E24C7-C179-47F7-AAFF-351520C5C714}" name="Investents">
      <calculatedColumnFormula>RAND()*K6*1.5</calculatedColumnFormula>
    </tableColumn>
    <tableColumn id="19" xr3:uid="{4A39DB53-D78C-447F-B833-46AEF8B411CE}" name="Value of person">
      <calculatedColumnFormula>N6+P6+S6</calculatedColumnFormula>
    </tableColumn>
    <tableColumn id="20" xr3:uid="{5A6E504F-A3F6-426B-BED1-134C602A9137}" name="value of Debts">
      <calculatedColumnFormula>O6+Q6+R6</calculatedColumnFormula>
    </tableColumn>
    <tableColumn id="21" xr3:uid="{85EA2BB3-CB02-4608-B0CB-D1CCCC3DC01B}" name="Net worth of person (R)">
      <calculatedColumnFormula>T6-U6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A5FD-05F9-491A-9F7C-4C33DD80451A}">
  <dimension ref="B2:EP505"/>
  <sheetViews>
    <sheetView tabSelected="1" topLeftCell="DX103" zoomScale="87" zoomScaleNormal="87" workbookViewId="0">
      <selection activeCell="BA5" sqref="BA5:BM5"/>
    </sheetView>
  </sheetViews>
  <sheetFormatPr defaultRowHeight="15" x14ac:dyDescent="0.25"/>
  <cols>
    <col min="2" max="2" width="16" customWidth="1"/>
    <col min="3" max="3" width="22.5703125" customWidth="1"/>
    <col min="4" max="4" width="15.5703125" customWidth="1"/>
    <col min="5" max="5" width="6" hidden="1" customWidth="1"/>
    <col min="6" max="6" width="22.42578125" customWidth="1"/>
    <col min="7" max="7" width="10.5703125" hidden="1" customWidth="1"/>
    <col min="8" max="8" width="19" customWidth="1"/>
    <col min="9" max="9" width="18" customWidth="1"/>
    <col min="10" max="10" width="17.42578125" customWidth="1"/>
    <col min="11" max="11" width="20.42578125" customWidth="1"/>
    <col min="12" max="12" width="0" hidden="1" customWidth="1"/>
    <col min="13" max="13" width="15.85546875" customWidth="1"/>
    <col min="14" max="14" width="24.42578125" customWidth="1"/>
    <col min="15" max="15" width="25.140625" customWidth="1"/>
    <col min="16" max="16" width="22.140625" customWidth="1"/>
    <col min="17" max="17" width="31.7109375" customWidth="1"/>
    <col min="18" max="18" width="14.85546875" customWidth="1"/>
    <col min="19" max="19" width="17.7109375" customWidth="1"/>
    <col min="20" max="20" width="26.5703125" customWidth="1"/>
    <col min="21" max="21" width="26.42578125" customWidth="1"/>
    <col min="22" max="22" width="36.28515625" customWidth="1"/>
    <col min="23" max="23" width="15.28515625" customWidth="1"/>
    <col min="24" max="24" width="14" customWidth="1"/>
    <col min="25" max="25" width="14" hidden="1" customWidth="1"/>
    <col min="26" max="26" width="11.85546875" hidden="1" customWidth="1"/>
    <col min="27" max="30" width="0" hidden="1" customWidth="1"/>
    <col min="32" max="32" width="16" customWidth="1"/>
    <col min="36" max="36" width="20.42578125" customWidth="1"/>
    <col min="37" max="38" width="18.28515625" customWidth="1"/>
    <col min="40" max="40" width="13.7109375" customWidth="1"/>
    <col min="41" max="41" width="14.5703125" customWidth="1"/>
    <col min="46" max="46" width="12" customWidth="1"/>
    <col min="47" max="47" width="16.28515625" customWidth="1"/>
    <col min="48" max="48" width="15.5703125" customWidth="1"/>
    <col min="50" max="50" width="11.85546875" customWidth="1"/>
    <col min="51" max="51" width="11.42578125" customWidth="1"/>
    <col min="53" max="53" width="11.7109375" customWidth="1"/>
    <col min="81" max="81" width="18.7109375" customWidth="1"/>
    <col min="83" max="83" width="12.42578125" bestFit="1" customWidth="1"/>
    <col min="85" max="85" width="22" customWidth="1"/>
    <col min="86" max="86" width="21" customWidth="1"/>
    <col min="87" max="87" width="12.42578125" bestFit="1" customWidth="1"/>
    <col min="88" max="88" width="39" customWidth="1"/>
    <col min="91" max="91" width="23.5703125" customWidth="1"/>
    <col min="92" max="92" width="12.7109375" customWidth="1"/>
    <col min="97" max="97" width="11.5703125" customWidth="1"/>
    <col min="103" max="103" width="12.42578125" bestFit="1" customWidth="1"/>
    <col min="104" max="104" width="11" customWidth="1"/>
    <col min="119" max="119" width="14.140625" customWidth="1"/>
    <col min="120" max="120" width="14.85546875" customWidth="1"/>
    <col min="121" max="121" width="13.42578125" customWidth="1"/>
    <col min="122" max="122" width="11.140625" customWidth="1"/>
    <col min="123" max="123" width="16.28515625" customWidth="1"/>
    <col min="128" max="128" width="11.85546875" customWidth="1"/>
    <col min="140" max="140" width="15.140625" customWidth="1"/>
  </cols>
  <sheetData>
    <row r="2" spans="2:146" ht="16.5" thickBot="1" x14ac:dyDescent="0.3">
      <c r="Z2" t="s">
        <v>9</v>
      </c>
      <c r="AB2" t="s">
        <v>10</v>
      </c>
      <c r="AD2" t="s">
        <v>18</v>
      </c>
      <c r="DC2" s="60" t="s">
        <v>78</v>
      </c>
      <c r="DD2" s="60"/>
      <c r="DE2" s="60"/>
      <c r="DX2" t="s">
        <v>72</v>
      </c>
      <c r="EJ2" t="s">
        <v>73</v>
      </c>
    </row>
    <row r="3" spans="2:146" ht="16.5" thickBot="1" x14ac:dyDescent="0.3">
      <c r="Y3">
        <v>1</v>
      </c>
      <c r="Z3" t="s">
        <v>3</v>
      </c>
      <c r="AA3">
        <v>1</v>
      </c>
      <c r="AB3" t="s">
        <v>11</v>
      </c>
      <c r="AC3">
        <v>1</v>
      </c>
      <c r="AD3" t="s">
        <v>19</v>
      </c>
      <c r="AF3" s="4" t="s">
        <v>47</v>
      </c>
      <c r="AG3" s="5"/>
      <c r="AH3" s="5"/>
      <c r="AI3" s="5"/>
      <c r="AJ3" s="5"/>
      <c r="AK3" s="6"/>
      <c r="AL3" s="19" t="s">
        <v>51</v>
      </c>
      <c r="AM3" s="21"/>
      <c r="AN3" s="58" t="s">
        <v>72</v>
      </c>
      <c r="AO3" s="23" t="s">
        <v>59</v>
      </c>
      <c r="AP3" s="23"/>
      <c r="AQ3" s="23"/>
      <c r="AR3" s="23"/>
      <c r="AS3" s="23"/>
      <c r="AT3" s="23"/>
      <c r="AU3" s="23"/>
      <c r="AV3" s="23"/>
      <c r="AW3" s="23"/>
      <c r="AX3" s="23"/>
      <c r="AY3" s="24"/>
      <c r="BA3" s="59" t="s">
        <v>73</v>
      </c>
      <c r="BB3" s="22"/>
      <c r="BC3" s="29" t="s">
        <v>60</v>
      </c>
      <c r="BD3" s="5"/>
      <c r="BE3" s="5"/>
      <c r="BF3" s="5"/>
      <c r="BG3" s="5"/>
      <c r="BH3" s="5"/>
      <c r="BI3" s="5"/>
      <c r="BJ3" s="29" t="s">
        <v>60</v>
      </c>
      <c r="BK3" s="5"/>
      <c r="BL3" s="5"/>
      <c r="BM3" s="5"/>
      <c r="BN3" s="5"/>
      <c r="BO3" s="5"/>
      <c r="BP3" s="5"/>
      <c r="BQ3" s="29" t="s">
        <v>60</v>
      </c>
      <c r="BR3" s="5"/>
      <c r="BS3" s="5"/>
      <c r="BT3" s="5"/>
      <c r="BU3" s="5"/>
      <c r="BV3" s="5"/>
      <c r="BW3" s="5"/>
      <c r="BX3" s="22"/>
      <c r="BY3" s="22"/>
      <c r="BZ3" s="22"/>
      <c r="CA3" s="30"/>
      <c r="CZ3" t="s">
        <v>71</v>
      </c>
      <c r="DO3" t="s">
        <v>89</v>
      </c>
    </row>
    <row r="4" spans="2:146" ht="16.5" thickBot="1" x14ac:dyDescent="0.3">
      <c r="AF4" s="44" t="s">
        <v>71</v>
      </c>
      <c r="AG4" s="18"/>
      <c r="AH4" s="18"/>
      <c r="AI4" s="18"/>
      <c r="AJ4" s="18"/>
      <c r="AK4" s="45"/>
      <c r="AL4" s="44"/>
      <c r="AM4" s="14"/>
      <c r="AN4" s="9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7"/>
      <c r="BA4" s="14"/>
      <c r="BB4" s="9"/>
      <c r="BC4" s="48"/>
      <c r="BD4" s="18"/>
      <c r="BE4" s="18"/>
      <c r="BF4" s="18"/>
      <c r="BG4" s="18"/>
      <c r="BH4" s="18"/>
      <c r="BI4" s="18"/>
      <c r="BJ4" s="48"/>
      <c r="BK4" s="18"/>
      <c r="BL4" s="18"/>
      <c r="BM4" s="18"/>
      <c r="BN4" s="18"/>
      <c r="BO4" s="18"/>
      <c r="BP4" s="18"/>
      <c r="BQ4" s="48"/>
      <c r="BR4" s="18"/>
      <c r="BS4" s="18"/>
      <c r="BT4" s="18"/>
      <c r="BU4" s="18"/>
      <c r="BV4" s="18"/>
      <c r="BW4" s="18"/>
      <c r="BX4" s="9"/>
      <c r="BY4" s="9"/>
      <c r="BZ4" s="9"/>
      <c r="CA4" s="10"/>
      <c r="CM4" s="43"/>
      <c r="CN4" s="43"/>
      <c r="CO4" s="43"/>
      <c r="CP4" s="43"/>
      <c r="CX4" s="21"/>
      <c r="CY4" s="64" t="s">
        <v>79</v>
      </c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30"/>
      <c r="DM4" s="21"/>
      <c r="DN4" s="22"/>
      <c r="DO4" s="66" t="s">
        <v>81</v>
      </c>
      <c r="DP4" s="66"/>
      <c r="DQ4" s="66"/>
      <c r="DR4" s="66"/>
      <c r="DS4" s="65"/>
      <c r="DT4" s="3"/>
      <c r="DU4" s="3"/>
      <c r="DV4" s="68" t="s">
        <v>84</v>
      </c>
      <c r="DW4" s="69"/>
      <c r="DX4" s="69"/>
      <c r="DY4" s="69"/>
      <c r="DZ4" s="69"/>
      <c r="EA4" s="69"/>
      <c r="EB4" s="69"/>
      <c r="EC4" s="70"/>
      <c r="EF4" s="71" t="s">
        <v>86</v>
      </c>
      <c r="EG4" s="69"/>
      <c r="EH4" s="69"/>
      <c r="EI4" s="69"/>
      <c r="EJ4" s="69"/>
      <c r="EK4" s="69"/>
      <c r="EL4" s="69"/>
      <c r="EM4" s="69"/>
      <c r="EN4" s="22"/>
      <c r="EO4" s="22" t="s">
        <v>87</v>
      </c>
      <c r="EP4" s="30">
        <v>100000</v>
      </c>
    </row>
    <row r="5" spans="2:146" ht="15.75" thickBot="1" x14ac:dyDescent="0.3">
      <c r="B5" t="s">
        <v>42</v>
      </c>
      <c r="C5" t="s">
        <v>0</v>
      </c>
      <c r="D5" t="s">
        <v>1</v>
      </c>
      <c r="E5" t="s">
        <v>43</v>
      </c>
      <c r="F5" t="s">
        <v>2</v>
      </c>
      <c r="G5" t="s">
        <v>44</v>
      </c>
      <c r="H5" t="s">
        <v>10</v>
      </c>
      <c r="I5" t="s">
        <v>16</v>
      </c>
      <c r="J5" t="s">
        <v>17</v>
      </c>
      <c r="K5" t="s">
        <v>32</v>
      </c>
      <c r="L5" t="s">
        <v>45</v>
      </c>
      <c r="M5" t="s">
        <v>18</v>
      </c>
      <c r="N5" t="s">
        <v>33</v>
      </c>
      <c r="O5" t="s">
        <v>34</v>
      </c>
      <c r="P5" t="s">
        <v>35</v>
      </c>
      <c r="Q5" t="s">
        <v>36</v>
      </c>
      <c r="R5" t="s">
        <v>37</v>
      </c>
      <c r="S5" t="s">
        <v>38</v>
      </c>
      <c r="T5" t="s">
        <v>39</v>
      </c>
      <c r="U5" t="s">
        <v>40</v>
      </c>
      <c r="V5" t="s">
        <v>41</v>
      </c>
      <c r="Y5">
        <v>2</v>
      </c>
      <c r="Z5" t="s">
        <v>4</v>
      </c>
      <c r="AA5">
        <v>2</v>
      </c>
      <c r="AB5" t="s">
        <v>12</v>
      </c>
      <c r="AC5">
        <v>2</v>
      </c>
      <c r="AD5" t="s">
        <v>20</v>
      </c>
      <c r="AF5" s="7"/>
      <c r="AG5" s="8"/>
      <c r="AH5" s="9"/>
      <c r="AI5" s="9"/>
      <c r="AJ5" s="9"/>
      <c r="AK5" s="10"/>
      <c r="AL5" s="20">
        <f ca="1">AVERAGE(Table1[Age])</f>
        <v>35.278225806451616</v>
      </c>
      <c r="AM5" s="25" t="s">
        <v>8</v>
      </c>
      <c r="AN5" s="26" t="s">
        <v>52</v>
      </c>
      <c r="AO5" s="26" t="s">
        <v>6</v>
      </c>
      <c r="AP5" s="26" t="s">
        <v>4</v>
      </c>
      <c r="AQ5" s="26" t="s">
        <v>3</v>
      </c>
      <c r="AR5" s="26" t="s">
        <v>7</v>
      </c>
      <c r="AS5" s="26"/>
      <c r="AT5" s="26" t="s">
        <v>53</v>
      </c>
      <c r="AU5" s="27" t="s">
        <v>54</v>
      </c>
      <c r="AV5" s="26" t="s">
        <v>55</v>
      </c>
      <c r="AW5" s="27" t="s">
        <v>56</v>
      </c>
      <c r="AX5" s="26" t="s">
        <v>57</v>
      </c>
      <c r="AY5" s="27" t="s">
        <v>58</v>
      </c>
      <c r="BA5" s="31" t="s">
        <v>25</v>
      </c>
      <c r="BB5" s="28" t="s">
        <v>31</v>
      </c>
      <c r="BC5" s="28" t="s">
        <v>21</v>
      </c>
      <c r="BD5" s="28" t="s">
        <v>24</v>
      </c>
      <c r="BE5" s="28" t="s">
        <v>20</v>
      </c>
      <c r="BF5" s="28" t="s">
        <v>61</v>
      </c>
      <c r="BG5" s="28" t="s">
        <v>29</v>
      </c>
      <c r="BH5" s="28" t="s">
        <v>19</v>
      </c>
      <c r="BI5" s="28" t="s">
        <v>22</v>
      </c>
      <c r="BJ5" s="28" t="s">
        <v>30</v>
      </c>
      <c r="BK5" s="28" t="s">
        <v>26</v>
      </c>
      <c r="BL5" s="28" t="s">
        <v>27</v>
      </c>
      <c r="BM5" s="28" t="s">
        <v>23</v>
      </c>
      <c r="BN5" s="9"/>
      <c r="BO5" s="28" t="s">
        <v>25</v>
      </c>
      <c r="BP5" s="28" t="s">
        <v>31</v>
      </c>
      <c r="BQ5" s="28" t="s">
        <v>21</v>
      </c>
      <c r="BR5" s="28" t="s">
        <v>24</v>
      </c>
      <c r="BS5" s="28" t="s">
        <v>20</v>
      </c>
      <c r="BT5" s="28" t="s">
        <v>61</v>
      </c>
      <c r="BU5" s="28" t="s">
        <v>29</v>
      </c>
      <c r="BV5" s="28" t="s">
        <v>19</v>
      </c>
      <c r="BW5" s="28" t="s">
        <v>22</v>
      </c>
      <c r="BX5" s="28" t="s">
        <v>30</v>
      </c>
      <c r="BY5" s="28" t="s">
        <v>26</v>
      </c>
      <c r="BZ5" s="28" t="s">
        <v>27</v>
      </c>
      <c r="CA5" s="32" t="s">
        <v>23</v>
      </c>
      <c r="CC5" s="35" t="s">
        <v>62</v>
      </c>
      <c r="CD5" s="35"/>
      <c r="CE5" s="37" t="s">
        <v>63</v>
      </c>
      <c r="CF5" s="22"/>
      <c r="CG5" s="38" t="s">
        <v>64</v>
      </c>
      <c r="CH5" s="35" t="s">
        <v>65</v>
      </c>
      <c r="CI5" s="49">
        <v>100000</v>
      </c>
      <c r="CJ5" s="50" t="s">
        <v>66</v>
      </c>
      <c r="CL5" s="43"/>
      <c r="CM5" s="52" t="s">
        <v>68</v>
      </c>
      <c r="CN5" s="53" t="s">
        <v>69</v>
      </c>
      <c r="CO5" s="54" t="s">
        <v>70</v>
      </c>
      <c r="CP5" s="54">
        <v>0.3</v>
      </c>
      <c r="CQ5" s="53"/>
      <c r="CR5" s="53" t="s">
        <v>67</v>
      </c>
      <c r="CS5" s="22"/>
      <c r="CT5" s="22"/>
      <c r="CU5" s="22"/>
      <c r="CV5" s="22"/>
      <c r="CW5" s="22"/>
      <c r="CX5" s="14"/>
      <c r="CY5" s="31" t="s">
        <v>25</v>
      </c>
      <c r="CZ5" s="28" t="s">
        <v>31</v>
      </c>
      <c r="DA5" s="28" t="s">
        <v>21</v>
      </c>
      <c r="DB5" s="28" t="s">
        <v>24</v>
      </c>
      <c r="DC5" s="28" t="s">
        <v>20</v>
      </c>
      <c r="DD5" s="28" t="s">
        <v>61</v>
      </c>
      <c r="DE5" s="28" t="s">
        <v>29</v>
      </c>
      <c r="DF5" s="28" t="s">
        <v>19</v>
      </c>
      <c r="DG5" s="28" t="s">
        <v>22</v>
      </c>
      <c r="DH5" s="28" t="s">
        <v>30</v>
      </c>
      <c r="DI5" s="28" t="s">
        <v>26</v>
      </c>
      <c r="DJ5" s="28" t="s">
        <v>27</v>
      </c>
      <c r="DK5" s="32" t="s">
        <v>23</v>
      </c>
      <c r="DM5" s="14"/>
      <c r="DN5" s="31" t="s">
        <v>4</v>
      </c>
      <c r="DO5" s="28" t="s">
        <v>5</v>
      </c>
      <c r="DP5" s="28" t="s">
        <v>6</v>
      </c>
      <c r="DQ5" s="28" t="s">
        <v>3</v>
      </c>
      <c r="DR5" s="28" t="s">
        <v>8</v>
      </c>
      <c r="DS5" s="32" t="s">
        <v>82</v>
      </c>
      <c r="DT5" s="28"/>
      <c r="DU5" s="28"/>
      <c r="DV5" s="31"/>
      <c r="DW5" s="28"/>
      <c r="DX5" s="28" t="s">
        <v>85</v>
      </c>
      <c r="DY5" s="67">
        <f ca="1">SUM(DX6:DX500)/COUNT(DX6:DX500)</f>
        <v>0.5252525252525253</v>
      </c>
      <c r="DZ5" s="32"/>
      <c r="EA5" s="9"/>
      <c r="EB5" s="9"/>
      <c r="EC5" s="10"/>
      <c r="EF5" s="14"/>
      <c r="EG5" s="9"/>
      <c r="EH5" s="9" t="s">
        <v>32</v>
      </c>
      <c r="EI5" s="9"/>
      <c r="EJ5" s="9"/>
      <c r="EK5" s="9"/>
      <c r="EL5" s="9"/>
      <c r="EM5" s="9"/>
      <c r="EN5" s="9"/>
      <c r="EO5" s="9"/>
      <c r="EP5" s="10"/>
    </row>
    <row r="6" spans="2:146" ht="15.75" thickBot="1" x14ac:dyDescent="0.3">
      <c r="B6">
        <f ca="1">RANDBETWEEN(1,2)</f>
        <v>2</v>
      </c>
      <c r="C6" t="str">
        <f ca="1">IF(B6=1,"men","women")</f>
        <v>women</v>
      </c>
      <c r="D6">
        <f ca="1">RANDBETWEEN(25,45)</f>
        <v>27</v>
      </c>
      <c r="E6">
        <f ca="1">RANDBETWEEN(1,6)</f>
        <v>6</v>
      </c>
      <c r="F6" t="str">
        <f ca="1">VLOOKUP(E6,$Y$3:$Z$9,2)</f>
        <v>Teaching</v>
      </c>
      <c r="G6">
        <f ca="1">RANDBETWEEN(1,6)</f>
        <v>3</v>
      </c>
      <c r="H6" t="str">
        <f ca="1">VLOOKUP(G6,$AA$2:$AB$8,2)</f>
        <v>University</v>
      </c>
      <c r="I6">
        <f ca="1">RANDBETWEEN(0,4)</f>
        <v>2</v>
      </c>
      <c r="J6">
        <f ca="1">RANDBETWEEN(1,3)</f>
        <v>1</v>
      </c>
      <c r="K6">
        <f ca="1">RANDBETWEEN(25000,90000)</f>
        <v>27721</v>
      </c>
      <c r="L6">
        <f ca="1">RANDBETWEEN(1,14)</f>
        <v>12</v>
      </c>
      <c r="M6" t="str">
        <f ca="1">VLOOKUP(L6,$AC$3:$AD$16,2)</f>
        <v>Kohat</v>
      </c>
      <c r="N6">
        <f ca="1">K6*RANDBETWEEN(3,6)</f>
        <v>138605</v>
      </c>
      <c r="O6">
        <f ca="1">RAND()*Table1[[#This Row],[Value of House]]</f>
        <v>36783.831042346319</v>
      </c>
      <c r="P6">
        <f t="shared" ref="P6:P69" ca="1" si="0">J6*RAND()*K6</f>
        <v>11371.994310307933</v>
      </c>
      <c r="Q6">
        <f ca="1">RANDBETWEEN(0,P6)</f>
        <v>1859</v>
      </c>
      <c r="R6">
        <f t="shared" ref="R6:R69" ca="1" si="1">RAND()*K6*2</f>
        <v>8760.2786643507006</v>
      </c>
      <c r="S6">
        <f ca="1">RAND()*K6*1.5</f>
        <v>6365.9784583889486</v>
      </c>
      <c r="T6">
        <f ca="1">N6+P6+S6</f>
        <v>156342.97276869687</v>
      </c>
      <c r="U6">
        <f ca="1">O6+Q6+R6</f>
        <v>47403.109706697018</v>
      </c>
      <c r="V6">
        <f ca="1">T6-U6</f>
        <v>108939.86306199984</v>
      </c>
      <c r="Y6">
        <v>3</v>
      </c>
      <c r="Z6" t="s">
        <v>5</v>
      </c>
      <c r="AA6">
        <v>3</v>
      </c>
      <c r="AB6" t="s">
        <v>13</v>
      </c>
      <c r="AC6">
        <v>3</v>
      </c>
      <c r="AD6" t="s">
        <v>21</v>
      </c>
      <c r="AF6" s="11" t="s">
        <v>48</v>
      </c>
      <c r="AG6" s="12" t="s">
        <v>46</v>
      </c>
      <c r="AH6" s="12"/>
      <c r="AI6" s="12"/>
      <c r="AJ6" s="12" t="s">
        <v>49</v>
      </c>
      <c r="AK6" s="13" t="s">
        <v>50</v>
      </c>
      <c r="AL6" s="12"/>
      <c r="AM6" s="14">
        <f ca="1">IF(Table1[[#This Row],[Field of Work]]= "Teaching",1,0)</f>
        <v>1</v>
      </c>
      <c r="AN6" s="9">
        <f ca="1">IF(Table1[[#This Row],[Field of Work]]= "Agriculture",1,0)</f>
        <v>0</v>
      </c>
      <c r="AO6" s="9">
        <f ca="1">IF(Table1[[#This Row],[Field of Work]]= "Construction",1,0)</f>
        <v>0</v>
      </c>
      <c r="AP6" s="9">
        <f ca="1">IF(Table1[[#This Row],[Field of Work]]= "IT",1,0)</f>
        <v>0</v>
      </c>
      <c r="AQ6" s="9">
        <f ca="1">IF(Table1[[#This Row],[Field of Work]]= "Health",1,0)</f>
        <v>0</v>
      </c>
      <c r="AR6" s="9">
        <f ca="1">IF(Table1[[#This Row],[Field of Work]]= "General work",1,0)</f>
        <v>0</v>
      </c>
      <c r="AS6" s="9"/>
      <c r="AT6" s="12">
        <f ca="1">SUM(AM6:AM501)</f>
        <v>96</v>
      </c>
      <c r="AU6" s="13">
        <f ca="1">SUM(AN6:AN500)</f>
        <v>81</v>
      </c>
      <c r="AV6" s="12">
        <f ca="1">SUM(AO6:AO500)</f>
        <v>74</v>
      </c>
      <c r="AW6" s="13">
        <f ca="1">SUM(AP6:AP500)</f>
        <v>90</v>
      </c>
      <c r="AX6" s="12">
        <f ca="1">SUM(AQ6:AQ500)</f>
        <v>69</v>
      </c>
      <c r="AY6" s="13">
        <f ca="1">SUM(AR6:AR500)</f>
        <v>86</v>
      </c>
      <c r="BA6" s="33">
        <f ca="1">IF(Table1[[#This Row],[Area]]= "Pindi",1,0)</f>
        <v>0</v>
      </c>
      <c r="BB6" s="9">
        <f ca="1">IF(Table1[[#This Row],[Area]]= "Attock",1,0)</f>
        <v>0</v>
      </c>
      <c r="BC6" s="9">
        <f ca="1">IF(Table1[[#This Row],[Area]]="Gujranwala",1,0)</f>
        <v>0</v>
      </c>
      <c r="BD6" s="9">
        <f ca="1">IF(Table1[[#This Row],[Area]]="Islamabad",1,0)</f>
        <v>0</v>
      </c>
      <c r="BE6" s="9">
        <f ca="1">IF(Table1[[#This Row],[Area]]="Karachi",1,0)</f>
        <v>0</v>
      </c>
      <c r="BF6" s="9">
        <f ca="1">IF(Table1[[#This Row],[Area]]="Kashmir",1,0)</f>
        <v>0</v>
      </c>
      <c r="BG6" s="9">
        <f ca="1">IF(Table1[[#This Row],[Area]]="Kohat",1,0)</f>
        <v>1</v>
      </c>
      <c r="BH6" s="9">
        <f ca="1">IF(Table1[[#This Row],[Area]]="Lahore",1,0)</f>
        <v>0</v>
      </c>
      <c r="BI6" s="9">
        <f ca="1">IF(Table1[[#This Row],[Area]]="Multan",1,0)</f>
        <v>0</v>
      </c>
      <c r="BJ6" s="9">
        <f ca="1">IF(Table1[[#This Row],[Area]]="Naran",1,0)</f>
        <v>0</v>
      </c>
      <c r="BK6" s="9">
        <f ca="1">IF(Table1[[#This Row],[Area]]="Peshawar",1,0)</f>
        <v>0</v>
      </c>
      <c r="BL6" s="9">
        <f ca="1">IF(Table1[[#This Row],[Area]]="Queta",1,0)</f>
        <v>0</v>
      </c>
      <c r="BM6" s="9">
        <f ca="1">IF(Table1[[#This Row],[Area]]="Sawat",1,0)</f>
        <v>0</v>
      </c>
      <c r="BN6" s="9"/>
      <c r="BO6" s="9">
        <f ca="1">SUM(BA6:BA501)</f>
        <v>75</v>
      </c>
      <c r="BP6" s="9">
        <f ca="1">SUM(BB6:BB501)</f>
        <v>44</v>
      </c>
      <c r="BQ6" s="9">
        <f ca="1">SUM(BC6:BC501)</f>
        <v>29</v>
      </c>
      <c r="BR6" s="9">
        <f ca="1">SUM(BD6:BD501)</f>
        <v>34</v>
      </c>
      <c r="BS6" s="9">
        <f ca="1">SUM(BE6:BE501)</f>
        <v>37</v>
      </c>
      <c r="BT6" s="9">
        <f ca="1">SUM(BF6:BF501)</f>
        <v>24</v>
      </c>
      <c r="BU6" s="9">
        <f ca="1">SUM(BG6:BG501)</f>
        <v>39</v>
      </c>
      <c r="BV6" s="9">
        <f ca="1">SUM(BH6:BH501)</f>
        <v>39</v>
      </c>
      <c r="BW6" s="9">
        <f ca="1">SUM(BI6:BI501)</f>
        <v>29</v>
      </c>
      <c r="BX6" s="9">
        <f ca="1">SUM(BJ6:BJ501)</f>
        <v>38</v>
      </c>
      <c r="BY6" s="9">
        <f ca="1">SUM(BK6:BK501)</f>
        <v>35</v>
      </c>
      <c r="BZ6" s="9">
        <f ca="1">SUM(BL6:BL501)</f>
        <v>29</v>
      </c>
      <c r="CA6" s="10">
        <f ca="1">SUM(BM6:BM501)</f>
        <v>44</v>
      </c>
      <c r="CC6" s="36">
        <f ca="1">AVERAGE(Table1[Income])</f>
        <v>57602.165322580644</v>
      </c>
      <c r="CD6" s="14"/>
      <c r="CE6" s="39">
        <f ca="1">Table1[[#This Row],[Value of Cars]]/Table1[[#This Row],[Cars]]</f>
        <v>11371.994310307933</v>
      </c>
      <c r="CF6" s="9"/>
      <c r="CG6" s="40">
        <f ca="1">AVERAGE(CE6:CE501)</f>
        <v>30225.777031700189</v>
      </c>
      <c r="CH6" s="14">
        <f ca="1">IF(Table1[[#This Row],[value of Debts]]&gt;$CI$5,1,0)</f>
        <v>0</v>
      </c>
      <c r="CI6" s="51"/>
      <c r="CJ6" s="10">
        <f ca="1">SUM(CH6:CH501)</f>
        <v>415</v>
      </c>
      <c r="CM6" s="55">
        <f ca="1">Table1[[#This Row],[Mortgage Left]]/Table1[[#This Row],[Value of House]]</f>
        <v>0.2653860325554368</v>
      </c>
      <c r="CN6" s="9">
        <f ca="1">IF(CM6&lt;$CP$5,1,0)</f>
        <v>1</v>
      </c>
      <c r="CO6" s="9"/>
      <c r="CP6" s="9"/>
      <c r="CQ6" s="9"/>
      <c r="CR6" s="9"/>
      <c r="CS6" s="9"/>
      <c r="CT6" s="9">
        <f ca="1">SUM(CN6:CN501)</f>
        <v>137</v>
      </c>
      <c r="CU6" s="9"/>
      <c r="CV6" s="9"/>
      <c r="CW6" s="9"/>
      <c r="CX6" s="14"/>
      <c r="CY6" s="9">
        <f ca="1">IF(Table1[[#This Row],[Area]]= "Pindi",Table1[[#This Row],[Income]],0)</f>
        <v>0</v>
      </c>
      <c r="CZ6" s="9">
        <f ca="1">IF(Table1[[#This Row],[Area]]= "Attock",Table1[[#This Row],[Income]],0)</f>
        <v>0</v>
      </c>
      <c r="DA6" s="9">
        <f ca="1">IF(Table1[[#This Row],[Area]]= "Gujranwala",Table1[[#This Row],[Income]],0)</f>
        <v>0</v>
      </c>
      <c r="DB6" s="9">
        <f ca="1">IF(Table1[[#This Row],[Area]]= "Islamabad",Table1[[#This Row],[Income]],0)</f>
        <v>0</v>
      </c>
      <c r="DC6" s="9">
        <f ca="1">IF(Table1[[#This Row],[Area]]= "Karachi",Table1[[#This Row],[Income]],0)</f>
        <v>0</v>
      </c>
      <c r="DD6" s="9">
        <f ca="1">IF(Table1[[#This Row],[Area]]= "Kashmir",Table1[[#This Row],[Income]],0)</f>
        <v>0</v>
      </c>
      <c r="DE6" s="9">
        <f ca="1">IF(Table1[[#This Row],[Area]]= "Kohat",Table1[[#This Row],[Income]],0)</f>
        <v>27721</v>
      </c>
      <c r="DF6" s="9">
        <f ca="1">IF(Table1[[#This Row],[Area]]= "Lahore",Table1[[#This Row],[Income]],0)</f>
        <v>0</v>
      </c>
      <c r="DG6" s="9">
        <f ca="1">IF(Table1[[#This Row],[Area]]= "Multan",Table1[[#This Row],[Income]],0)</f>
        <v>0</v>
      </c>
      <c r="DH6" s="9">
        <f ca="1">IF(Table1[[#This Row],[Area]]= "Naran",Table1[[#This Row],[Income]],0)</f>
        <v>0</v>
      </c>
      <c r="DI6" s="9">
        <f ca="1">IF(Table1[[#This Row],[Area]]= "Peshawar",Table1[[#This Row],[Income]],0)</f>
        <v>0</v>
      </c>
      <c r="DJ6" s="9">
        <f ca="1">IF(Table1[[#This Row],[Area]]= "Queta",Table1[[#This Row],[Income]],0)</f>
        <v>0</v>
      </c>
      <c r="DK6" s="10">
        <f ca="1">IF(Table1[[#This Row],[Area]]= "Sawat",Table1[[#This Row],[Income]],0)</f>
        <v>0</v>
      </c>
      <c r="DM6" s="14"/>
      <c r="DN6" s="9">
        <f ca="1">IF(Table1[[#This Row],[Field of Work]] = "IT",Table1[[#This Row],[Income]],0)</f>
        <v>0</v>
      </c>
      <c r="DO6" s="9">
        <f ca="1">IF(Table1[[#This Row],[Field of Work]] = "Agriculture",Table1[[#This Row],[Income]],0)</f>
        <v>0</v>
      </c>
      <c r="DP6" s="9">
        <f ca="1">IF(Table1[[#This Row],[Field of Work]] = "Construction",Table1[[#This Row],[Income]],0)</f>
        <v>0</v>
      </c>
      <c r="DQ6" s="9">
        <f ca="1">IF(Table1[[#This Row],[Field of Work]] = "Health",Table1[[#This Row],[Income]],0)</f>
        <v>0</v>
      </c>
      <c r="DR6" s="9">
        <f ca="1">IF(Table1[[#This Row],[Field of Work]] = "Teaching",Table1[[#This Row],[Income]],0)</f>
        <v>27721</v>
      </c>
      <c r="DS6" s="10">
        <f ca="1">IF(Table1[[#This Row],[Field of Work]] = "General work",Table1[[#This Row],[Income]],0)</f>
        <v>0</v>
      </c>
      <c r="DV6" s="14"/>
      <c r="DW6" s="9"/>
      <c r="DX6" s="9">
        <f ca="1">IF(Table1[[#This Row],[Debts]]&gt;Table1[[#This Row],[Income]],1,0)</f>
        <v>0</v>
      </c>
      <c r="DY6" s="9"/>
      <c r="DZ6" s="9"/>
      <c r="EA6" s="9"/>
      <c r="EB6" s="9"/>
      <c r="EC6" s="10"/>
      <c r="EF6" s="14"/>
      <c r="EG6" s="9"/>
      <c r="EH6" s="9">
        <f ca="1">IF(Table1[[#This Row],[Net worth of person (R)]]&gt;$EP$4,Table1[[#This Row],[Age]],0)</f>
        <v>27</v>
      </c>
      <c r="EI6" s="9"/>
      <c r="EJ6" s="9"/>
      <c r="EK6" s="9"/>
      <c r="EL6" s="9"/>
      <c r="EM6" s="9"/>
      <c r="EN6" s="9"/>
      <c r="EO6" s="9"/>
      <c r="EP6" s="10"/>
    </row>
    <row r="7" spans="2:146" x14ac:dyDescent="0.25">
      <c r="B7">
        <f t="shared" ref="B7:B70" ca="1" si="2">RANDBETWEEN(1,2)</f>
        <v>1</v>
      </c>
      <c r="C7" t="str">
        <f t="shared" ref="C7:C70" ca="1" si="3">IF(B7=1,"men","women")</f>
        <v>men</v>
      </c>
      <c r="D7">
        <f t="shared" ref="D7:D70" ca="1" si="4">RANDBETWEEN(25,45)</f>
        <v>42</v>
      </c>
      <c r="E7">
        <f t="shared" ref="E7:E70" ca="1" si="5">RANDBETWEEN(1,6)</f>
        <v>1</v>
      </c>
      <c r="F7" t="str">
        <f t="shared" ref="F7:F70" ca="1" si="6">VLOOKUP(E7,$Y$3:$Z$9,2)</f>
        <v>Health</v>
      </c>
      <c r="G7">
        <f t="shared" ref="G7:G70" ca="1" si="7">RANDBETWEEN(1,6)</f>
        <v>5</v>
      </c>
      <c r="H7" t="str">
        <f t="shared" ref="H7:H70" ca="1" si="8">VLOOKUP(G7,$AA$2:$AB$8,2)</f>
        <v>other</v>
      </c>
      <c r="I7">
        <f t="shared" ref="I7:I70" ca="1" si="9">RANDBETWEEN(0,4)</f>
        <v>3</v>
      </c>
      <c r="J7">
        <f t="shared" ref="J7:J70" ca="1" si="10">RANDBETWEEN(1,3)</f>
        <v>1</v>
      </c>
      <c r="K7">
        <f t="shared" ref="K7:K70" ca="1" si="11">RANDBETWEEN(25000,90000)</f>
        <v>47117</v>
      </c>
      <c r="L7">
        <f t="shared" ref="L7:L70" ca="1" si="12">RANDBETWEEN(1,14)</f>
        <v>2</v>
      </c>
      <c r="M7" t="str">
        <f t="shared" ref="M7:M70" ca="1" si="13">VLOOKUP(L7,$AC$3:$AD$16,2)</f>
        <v>Karachi</v>
      </c>
      <c r="N7">
        <f t="shared" ref="N7:N22" ca="1" si="14">K7*RANDBETWEEN(3,6)</f>
        <v>141351</v>
      </c>
      <c r="O7">
        <f ca="1">RAND()*Table1[[#This Row],[Value of House]]</f>
        <v>52212.023974000251</v>
      </c>
      <c r="P7">
        <f t="shared" ca="1" si="0"/>
        <v>40668.389368857992</v>
      </c>
      <c r="Q7">
        <f t="shared" ref="Q7:Q70" ca="1" si="15">RANDBETWEEN(0,P7)</f>
        <v>31944</v>
      </c>
      <c r="R7">
        <f t="shared" ca="1" si="1"/>
        <v>3472.0965253899271</v>
      </c>
      <c r="S7">
        <f t="shared" ref="S7:S22" ca="1" si="16">RAND()*K7*1.5</f>
        <v>67425.948689215031</v>
      </c>
      <c r="T7">
        <f t="shared" ref="T7:T22" ca="1" si="17">N7+P7+S7</f>
        <v>249445.33805807302</v>
      </c>
      <c r="U7">
        <f t="shared" ref="U7:U22" ca="1" si="18">O7+Q7+R7</f>
        <v>87628.120499390177</v>
      </c>
      <c r="V7">
        <f t="shared" ref="V7:V22" ca="1" si="19">T7-U7</f>
        <v>161817.21755868284</v>
      </c>
      <c r="Y7">
        <v>4</v>
      </c>
      <c r="Z7" t="s">
        <v>6</v>
      </c>
      <c r="AA7">
        <v>4</v>
      </c>
      <c r="AB7" t="s">
        <v>14</v>
      </c>
      <c r="AC7">
        <v>4</v>
      </c>
      <c r="AD7" t="s">
        <v>22</v>
      </c>
      <c r="AF7" s="14">
        <f ca="1">IF(C6 = "men", 1,0)</f>
        <v>0</v>
      </c>
      <c r="AG7" s="9">
        <f ca="1">IF(C6 = "women",1,0)</f>
        <v>1</v>
      </c>
      <c r="AH7" s="9"/>
      <c r="AI7" s="9"/>
      <c r="AJ7" s="9">
        <f ca="1">SUM(AF7:AF501)</f>
        <v>254</v>
      </c>
      <c r="AK7" s="10">
        <f ca="1">SUM(AG7:AG501)</f>
        <v>241</v>
      </c>
      <c r="AL7" s="9"/>
      <c r="AM7" s="14">
        <f ca="1">IF(Table1[[#This Row],[Field of Work]]= "Teaching",1,0)</f>
        <v>0</v>
      </c>
      <c r="AN7" s="9">
        <f ca="1">IF(Table1[[#This Row],[Field of Work]]= "Agriculture",1,0)</f>
        <v>0</v>
      </c>
      <c r="AO7" s="9">
        <f ca="1">IF(Table1[[#This Row],[Field of Work]]= "Construction",1,0)</f>
        <v>0</v>
      </c>
      <c r="AP7" s="9">
        <f ca="1">IF(Table1[[#This Row],[Field of Work]]= "IT",1,0)</f>
        <v>0</v>
      </c>
      <c r="AQ7" s="9">
        <f ca="1">IF(Table1[[#This Row],[Field of Work]]= "Health",1,0)</f>
        <v>1</v>
      </c>
      <c r="AR7" s="9">
        <f ca="1">IF(Table1[[#This Row],[Field of Work]]= "General work",1,0)</f>
        <v>0</v>
      </c>
      <c r="AS7" s="9"/>
      <c r="AT7" s="12"/>
      <c r="AU7" s="12"/>
      <c r="AV7" s="13"/>
      <c r="AW7" s="12"/>
      <c r="AX7" s="12"/>
      <c r="AY7" s="13"/>
      <c r="BA7" s="33">
        <f ca="1">IF(Table1[[#This Row],[Area]]= "Pindi",1,0)</f>
        <v>0</v>
      </c>
      <c r="BB7" s="9">
        <f ca="1">IF(Table1[[#This Row],[Area]]= "Attock",1,0)</f>
        <v>0</v>
      </c>
      <c r="BC7" s="9">
        <f ca="1">IF(Table1[[#This Row],[Area]]="Gujranwala",1,0)</f>
        <v>0</v>
      </c>
      <c r="BD7" s="9">
        <f ca="1">IF(Table1[[#This Row],[Area]]="Islamabad",1,0)</f>
        <v>0</v>
      </c>
      <c r="BE7" s="9">
        <f ca="1">IF(Table1[[#This Row],[Area]]="Karachi",1,0)</f>
        <v>1</v>
      </c>
      <c r="BF7" s="9">
        <f ca="1">IF(Table1[[#This Row],[Area]]="Kashmir",1,0)</f>
        <v>0</v>
      </c>
      <c r="BG7" s="9">
        <f ca="1">IF(Table1[[#This Row],[Area]]="Kohat",1,0)</f>
        <v>0</v>
      </c>
      <c r="BH7" s="9">
        <f ca="1">IF(Table1[[#This Row],[Area]]="Lahore",1,0)</f>
        <v>0</v>
      </c>
      <c r="BI7" s="9">
        <f ca="1">IF(Table1[[#This Row],[Area]]="Multan",1,0)</f>
        <v>0</v>
      </c>
      <c r="BJ7" s="9">
        <f ca="1">IF(Table1[[#This Row],[Area]]="Naran",1,0)</f>
        <v>0</v>
      </c>
      <c r="BK7" s="9">
        <f ca="1">IF(Table1[[#This Row],[Area]]="Peshawar",1,0)</f>
        <v>0</v>
      </c>
      <c r="BL7" s="9">
        <f ca="1">IF(Table1[[#This Row],[Area]]="Queta",1,0)</f>
        <v>0</v>
      </c>
      <c r="BM7" s="9">
        <f ca="1">IF(Table1[[#This Row],[Area]]="Sawat",1,0)</f>
        <v>0</v>
      </c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10"/>
      <c r="CD7" s="14"/>
      <c r="CE7" s="39">
        <f ca="1">Table1[[#This Row],[Value of Cars]]/Table1[[#This Row],[Cars]]</f>
        <v>40668.389368857992</v>
      </c>
      <c r="CF7" s="9"/>
      <c r="CG7" s="10"/>
      <c r="CH7" s="14">
        <f ca="1">IF(Table1[[#This Row],[value of Debts]]&gt;$CI$5,1,0)</f>
        <v>0</v>
      </c>
      <c r="CI7" s="9"/>
      <c r="CJ7" s="10"/>
      <c r="CM7" s="55">
        <f ca="1">Table1[[#This Row],[Mortgage Left]]/Table1[[#This Row],[Value of House]]</f>
        <v>0.36937852561354534</v>
      </c>
      <c r="CN7" s="9">
        <f t="shared" ref="CN7:CN70" ca="1" si="20">IF(CM7&lt;$CP$5,1,0)</f>
        <v>0</v>
      </c>
      <c r="CO7" s="9"/>
      <c r="CP7" s="9"/>
      <c r="CQ7" s="9"/>
      <c r="CR7" s="9"/>
      <c r="CS7" s="9"/>
      <c r="CT7" s="9"/>
      <c r="CU7" s="9"/>
      <c r="CV7" s="9"/>
      <c r="CW7" s="9"/>
      <c r="CX7" s="14"/>
      <c r="CY7" s="9">
        <f ca="1">IF(Table1[[#This Row],[Area]]= "Pindi",Table1[[#This Row],[Income]],0)</f>
        <v>0</v>
      </c>
      <c r="CZ7" s="9">
        <f ca="1">IF(Table1[[#This Row],[Area]]= "Attock",Table1[[#This Row],[Income]],0)</f>
        <v>0</v>
      </c>
      <c r="DA7" s="9">
        <f ca="1">IF(Table1[[#This Row],[Area]]= "Gujranwala",Table1[[#This Row],[Income]],0)</f>
        <v>0</v>
      </c>
      <c r="DB7" s="9">
        <f ca="1">IF(Table1[[#This Row],[Area]]= "Islamabad",Table1[[#This Row],[Income]],0)</f>
        <v>0</v>
      </c>
      <c r="DC7" s="9">
        <f ca="1">IF(Table1[[#This Row],[Area]]= "Karachi",Table1[[#This Row],[Income]],0)</f>
        <v>47117</v>
      </c>
      <c r="DD7" s="9">
        <f ca="1">IF(Table1[[#This Row],[Area]]= "Kashmir",Table1[[#This Row],[Income]],0)</f>
        <v>0</v>
      </c>
      <c r="DE7" s="9">
        <f ca="1">IF(Table1[[#This Row],[Area]]= "Kohat",Table1[[#This Row],[Income]],0)</f>
        <v>0</v>
      </c>
      <c r="DF7" s="9">
        <f ca="1">IF(Table1[[#This Row],[Area]]= "Lahore",Table1[[#This Row],[Income]],0)</f>
        <v>0</v>
      </c>
      <c r="DG7" s="9">
        <f ca="1">IF(Table1[[#This Row],[Area]]= "Multan",Table1[[#This Row],[Income]],0)</f>
        <v>0</v>
      </c>
      <c r="DH7" s="9">
        <f ca="1">IF(Table1[[#This Row],[Area]]= "Naran",Table1[[#This Row],[Income]],0)</f>
        <v>0</v>
      </c>
      <c r="DI7" s="9">
        <f ca="1">IF(Table1[[#This Row],[Area]]= "Peshawar",Table1[[#This Row],[Income]],0)</f>
        <v>0</v>
      </c>
      <c r="DJ7" s="9">
        <f ca="1">IF(Table1[[#This Row],[Area]]= "Queta",Table1[[#This Row],[Income]],0)</f>
        <v>0</v>
      </c>
      <c r="DK7" s="10">
        <f ca="1">IF(Table1[[#This Row],[Area]]= "Sawat",Table1[[#This Row],[Income]],0)</f>
        <v>0</v>
      </c>
      <c r="DM7" s="14"/>
      <c r="DN7" s="9">
        <f ca="1">IF(Table1[[#This Row],[Field of Work]] = "IT",Table1[[#This Row],[Income]],0)</f>
        <v>0</v>
      </c>
      <c r="DO7" s="9">
        <f ca="1">IF(Table1[[#This Row],[Field of Work]] = "Agriculture",Table1[[#This Row],[Income]],0)</f>
        <v>0</v>
      </c>
      <c r="DP7" s="9">
        <f ca="1">IF(Table1[[#This Row],[Field of Work]] = "Construction",Table1[[#This Row],[Income]],0)</f>
        <v>0</v>
      </c>
      <c r="DQ7" s="9">
        <f ca="1">IF(Table1[[#This Row],[Field of Work]] = "Health",Table1[[#This Row],[Income]],0)</f>
        <v>47117</v>
      </c>
      <c r="DR7" s="9">
        <f ca="1">IF(Table1[[#This Row],[Field of Work]] = "Teaching",Table1[[#This Row],[Income]],0)</f>
        <v>0</v>
      </c>
      <c r="DS7" s="10">
        <f ca="1">IF(Table1[[#This Row],[Field of Work]] = "General work",Table1[[#This Row],[Income]],0)</f>
        <v>0</v>
      </c>
      <c r="DV7" s="14"/>
      <c r="DW7" s="9"/>
      <c r="DX7" s="9">
        <f ca="1">IF(Table1[[#This Row],[Debts]]&gt;Table1[[#This Row],[Income]],1,0)</f>
        <v>0</v>
      </c>
      <c r="DY7" s="9"/>
      <c r="DZ7" s="9"/>
      <c r="EA7" s="9"/>
      <c r="EB7" s="9"/>
      <c r="EC7" s="10"/>
      <c r="EF7" s="14"/>
      <c r="EG7" s="9"/>
      <c r="EH7" s="9">
        <f ca="1">IF(Table1[[#This Row],[Net worth of person (R)]]&gt;$EP$4,Table1[[#This Row],[Age]],0)</f>
        <v>42</v>
      </c>
      <c r="EI7" s="9"/>
      <c r="EJ7" s="9"/>
      <c r="EK7" s="9"/>
      <c r="EL7" s="9"/>
      <c r="EM7" s="9"/>
      <c r="EN7" s="9"/>
      <c r="EO7" s="9"/>
      <c r="EP7" s="10"/>
    </row>
    <row r="8" spans="2:146" x14ac:dyDescent="0.25">
      <c r="B8">
        <f t="shared" ca="1" si="2"/>
        <v>1</v>
      </c>
      <c r="C8" t="str">
        <f t="shared" ca="1" si="3"/>
        <v>men</v>
      </c>
      <c r="D8">
        <f t="shared" ca="1" si="4"/>
        <v>27</v>
      </c>
      <c r="E8">
        <f t="shared" ca="1" si="5"/>
        <v>5</v>
      </c>
      <c r="F8" t="str">
        <f t="shared" ca="1" si="6"/>
        <v>General work</v>
      </c>
      <c r="G8">
        <f t="shared" ca="1" si="7"/>
        <v>1</v>
      </c>
      <c r="H8" t="str">
        <f t="shared" ca="1" si="8"/>
        <v>High School</v>
      </c>
      <c r="I8">
        <f t="shared" ca="1" si="9"/>
        <v>0</v>
      </c>
      <c r="J8">
        <f t="shared" ca="1" si="10"/>
        <v>2</v>
      </c>
      <c r="K8">
        <f t="shared" ca="1" si="11"/>
        <v>42071</v>
      </c>
      <c r="L8">
        <f t="shared" ca="1" si="12"/>
        <v>3</v>
      </c>
      <c r="M8" t="str">
        <f t="shared" ca="1" si="13"/>
        <v>Gujranwala</v>
      </c>
      <c r="N8">
        <f t="shared" ca="1" si="14"/>
        <v>168284</v>
      </c>
      <c r="O8">
        <f ca="1">RAND()*Table1[[#This Row],[Value of House]]</f>
        <v>121246.08992290756</v>
      </c>
      <c r="P8">
        <f t="shared" ca="1" si="0"/>
        <v>34892.795505497386</v>
      </c>
      <c r="Q8">
        <f t="shared" ca="1" si="15"/>
        <v>2715</v>
      </c>
      <c r="R8">
        <f t="shared" ca="1" si="1"/>
        <v>25035.63093648649</v>
      </c>
      <c r="S8">
        <f t="shared" ca="1" si="16"/>
        <v>9513.0015594606866</v>
      </c>
      <c r="T8">
        <f t="shared" ca="1" si="17"/>
        <v>212689.79706495805</v>
      </c>
      <c r="U8">
        <f t="shared" ca="1" si="18"/>
        <v>148996.72085939406</v>
      </c>
      <c r="V8">
        <f t="shared" ca="1" si="19"/>
        <v>63693.076205563993</v>
      </c>
      <c r="Y8">
        <v>5</v>
      </c>
      <c r="Z8" t="s">
        <v>7</v>
      </c>
      <c r="AA8">
        <v>5</v>
      </c>
      <c r="AB8" t="s">
        <v>15</v>
      </c>
      <c r="AC8">
        <v>5</v>
      </c>
      <c r="AD8" t="s">
        <v>23</v>
      </c>
      <c r="AF8" s="14">
        <f t="shared" ref="AF8:AF71" ca="1" si="21">IF(C7 = "men", 1,0)</f>
        <v>1</v>
      </c>
      <c r="AG8" s="9">
        <f t="shared" ref="AG8:AG71" ca="1" si="22">IF(C7 = "women",1,0)</f>
        <v>0</v>
      </c>
      <c r="AH8" s="9"/>
      <c r="AI8" s="9"/>
      <c r="AJ8" s="9"/>
      <c r="AK8" s="10"/>
      <c r="AL8" s="57" t="s">
        <v>71</v>
      </c>
      <c r="AM8" s="14">
        <f ca="1">IF(Table1[[#This Row],[Field of Work]]= "Teaching",1,0)</f>
        <v>0</v>
      </c>
      <c r="AN8" s="9">
        <f ca="1">IF(Table1[[#This Row],[Field of Work]]= "Agriculture",1,0)</f>
        <v>0</v>
      </c>
      <c r="AO8" s="9">
        <f ca="1">IF(Table1[[#This Row],[Field of Work]]= "Construction",1,0)</f>
        <v>0</v>
      </c>
      <c r="AP8" s="9">
        <f ca="1">IF(Table1[[#This Row],[Field of Work]]= "IT",1,0)</f>
        <v>0</v>
      </c>
      <c r="AQ8" s="9">
        <f ca="1">IF(Table1[[#This Row],[Field of Work]]= "Health",1,0)</f>
        <v>0</v>
      </c>
      <c r="AR8" s="9">
        <f ca="1">IF(Table1[[#This Row],[Field of Work]]= "General work",1,0)</f>
        <v>1</v>
      </c>
      <c r="AS8" s="9"/>
      <c r="AT8" s="9"/>
      <c r="AU8" s="9"/>
      <c r="AV8" s="9"/>
      <c r="AW8" s="9"/>
      <c r="AX8" s="9"/>
      <c r="AY8" s="10"/>
      <c r="BA8" s="33">
        <f ca="1">IF(Table1[[#This Row],[Area]]= "Pindi",1,0)</f>
        <v>0</v>
      </c>
      <c r="BB8" s="9">
        <f ca="1">IF(Table1[[#This Row],[Area]]= "Attock",1,0)</f>
        <v>0</v>
      </c>
      <c r="BC8" s="9">
        <f ca="1">IF(Table1[[#This Row],[Area]]="Gujranwala",1,0)</f>
        <v>1</v>
      </c>
      <c r="BD8" s="9">
        <f ca="1">IF(Table1[[#This Row],[Area]]="Islamabad",1,0)</f>
        <v>0</v>
      </c>
      <c r="BE8" s="9">
        <f ca="1">IF(Table1[[#This Row],[Area]]="Karachi",1,0)</f>
        <v>0</v>
      </c>
      <c r="BF8" s="9">
        <f ca="1">IF(Table1[[#This Row],[Area]]="Kashmir",1,0)</f>
        <v>0</v>
      </c>
      <c r="BG8" s="9">
        <f ca="1">IF(Table1[[#This Row],[Area]]="Kohat",1,0)</f>
        <v>0</v>
      </c>
      <c r="BH8" s="9">
        <f ca="1">IF(Table1[[#This Row],[Area]]="Lahore",1,0)</f>
        <v>0</v>
      </c>
      <c r="BI8" s="9">
        <f ca="1">IF(Table1[[#This Row],[Area]]="Multan",1,0)</f>
        <v>0</v>
      </c>
      <c r="BJ8" s="9">
        <f ca="1">IF(Table1[[#This Row],[Area]]="Naran",1,0)</f>
        <v>0</v>
      </c>
      <c r="BK8" s="9">
        <f ca="1">IF(Table1[[#This Row],[Area]]="Peshawar",1,0)</f>
        <v>0</v>
      </c>
      <c r="BL8" s="9">
        <f ca="1">IF(Table1[[#This Row],[Area]]="Queta",1,0)</f>
        <v>0</v>
      </c>
      <c r="BM8" s="9">
        <f ca="1">IF(Table1[[#This Row],[Area]]="Sawat",1,0)</f>
        <v>0</v>
      </c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10"/>
      <c r="CC8" s="42" t="s">
        <v>74</v>
      </c>
      <c r="CD8" s="14"/>
      <c r="CE8" s="39">
        <f ca="1">Table1[[#This Row],[Value of Cars]]/Table1[[#This Row],[Cars]]</f>
        <v>17446.397752748693</v>
      </c>
      <c r="CF8" s="9"/>
      <c r="CG8" s="10"/>
      <c r="CH8" s="14">
        <f ca="1">IF(Table1[[#This Row],[value of Debts]]&gt;$CI$5,1,0)</f>
        <v>1</v>
      </c>
      <c r="CI8" s="9"/>
      <c r="CJ8" s="10"/>
      <c r="CM8" s="55">
        <f ca="1">Table1[[#This Row],[Mortgage Left]]/Table1[[#This Row],[Value of House]]</f>
        <v>0.72048495354821351</v>
      </c>
      <c r="CN8" s="9">
        <f t="shared" ca="1" si="20"/>
        <v>0</v>
      </c>
      <c r="CO8" s="9"/>
      <c r="CP8" s="9"/>
      <c r="CQ8" s="9"/>
      <c r="CR8" s="9"/>
      <c r="CS8" s="9"/>
      <c r="CT8" s="9"/>
      <c r="CU8" s="9"/>
      <c r="CV8" s="9"/>
      <c r="CW8" s="9"/>
      <c r="CX8" s="14"/>
      <c r="CY8" s="9">
        <f ca="1">IF(Table1[[#This Row],[Area]]= "Pindi",Table1[[#This Row],[Income]],0)</f>
        <v>0</v>
      </c>
      <c r="CZ8" s="9">
        <f ca="1">IF(Table1[[#This Row],[Area]]= "Attock",Table1[[#This Row],[Income]],0)</f>
        <v>0</v>
      </c>
      <c r="DA8" s="9">
        <f ca="1">IF(Table1[[#This Row],[Area]]= "Gujranwala",Table1[[#This Row],[Income]],0)</f>
        <v>42071</v>
      </c>
      <c r="DB8" s="9">
        <f ca="1">IF(Table1[[#This Row],[Area]]= "Islamabad",Table1[[#This Row],[Income]],0)</f>
        <v>0</v>
      </c>
      <c r="DC8" s="9">
        <f ca="1">IF(Table1[[#This Row],[Area]]= "Karachi",Table1[[#This Row],[Income]],0)</f>
        <v>0</v>
      </c>
      <c r="DD8" s="9">
        <f ca="1">IF(Table1[[#This Row],[Area]]= "Kashmir",Table1[[#This Row],[Income]],0)</f>
        <v>0</v>
      </c>
      <c r="DE8" s="9">
        <f ca="1">IF(Table1[[#This Row],[Area]]= "Kohat",Table1[[#This Row],[Income]],0)</f>
        <v>0</v>
      </c>
      <c r="DF8" s="9">
        <f ca="1">IF(Table1[[#This Row],[Area]]= "Lahore",Table1[[#This Row],[Income]],0)</f>
        <v>0</v>
      </c>
      <c r="DG8" s="9">
        <f ca="1">IF(Table1[[#This Row],[Area]]= "Multan",Table1[[#This Row],[Income]],0)</f>
        <v>0</v>
      </c>
      <c r="DH8" s="9">
        <f ca="1">IF(Table1[[#This Row],[Area]]= "Naran",Table1[[#This Row],[Income]],0)</f>
        <v>0</v>
      </c>
      <c r="DI8" s="9">
        <f ca="1">IF(Table1[[#This Row],[Area]]= "Peshawar",Table1[[#This Row],[Income]],0)</f>
        <v>0</v>
      </c>
      <c r="DJ8" s="9">
        <f ca="1">IF(Table1[[#This Row],[Area]]= "Queta",Table1[[#This Row],[Income]],0)</f>
        <v>0</v>
      </c>
      <c r="DK8" s="10">
        <f ca="1">IF(Table1[[#This Row],[Area]]= "Sawat",Table1[[#This Row],[Income]],0)</f>
        <v>0</v>
      </c>
      <c r="DM8" s="14"/>
      <c r="DN8" s="9">
        <f ca="1">IF(Table1[[#This Row],[Field of Work]] = "IT",Table1[[#This Row],[Income]],0)</f>
        <v>0</v>
      </c>
      <c r="DO8" s="9">
        <f ca="1">IF(Table1[[#This Row],[Field of Work]] = "Agriculture",Table1[[#This Row],[Income]],0)</f>
        <v>0</v>
      </c>
      <c r="DP8" s="9">
        <f ca="1">IF(Table1[[#This Row],[Field of Work]] = "Construction",Table1[[#This Row],[Income]],0)</f>
        <v>0</v>
      </c>
      <c r="DQ8" s="9">
        <f ca="1">IF(Table1[[#This Row],[Field of Work]] = "Health",Table1[[#This Row],[Income]],0)</f>
        <v>0</v>
      </c>
      <c r="DR8" s="9">
        <f ca="1">IF(Table1[[#This Row],[Field of Work]] = "Teaching",Table1[[#This Row],[Income]],0)</f>
        <v>0</v>
      </c>
      <c r="DS8" s="10">
        <f ca="1">IF(Table1[[#This Row],[Field of Work]] = "General work",Table1[[#This Row],[Income]],0)</f>
        <v>42071</v>
      </c>
      <c r="DV8" s="14"/>
      <c r="DW8" s="9"/>
      <c r="DX8" s="9">
        <f ca="1">IF(Table1[[#This Row],[Debts]]&gt;Table1[[#This Row],[Income]],1,0)</f>
        <v>0</v>
      </c>
      <c r="DY8" s="9"/>
      <c r="DZ8" s="9"/>
      <c r="EA8" s="9"/>
      <c r="EB8" s="9"/>
      <c r="EC8" s="10"/>
      <c r="EF8" s="14"/>
      <c r="EG8" s="9"/>
      <c r="EH8" s="9">
        <f ca="1">IF(Table1[[#This Row],[Net worth of person (R)]]&gt;$EP$4,Table1[[#This Row],[Age]],0)</f>
        <v>0</v>
      </c>
      <c r="EI8" s="9"/>
      <c r="EJ8" s="9"/>
      <c r="EK8" s="9"/>
      <c r="EL8" s="9"/>
      <c r="EM8" s="9"/>
      <c r="EN8" s="9"/>
      <c r="EO8" s="9"/>
      <c r="EP8" s="10"/>
    </row>
    <row r="9" spans="2:146" x14ac:dyDescent="0.25">
      <c r="B9">
        <f t="shared" ca="1" si="2"/>
        <v>2</v>
      </c>
      <c r="C9" t="str">
        <f t="shared" ca="1" si="3"/>
        <v>women</v>
      </c>
      <c r="D9">
        <f t="shared" ca="1" si="4"/>
        <v>29</v>
      </c>
      <c r="E9">
        <f t="shared" ca="1" si="5"/>
        <v>6</v>
      </c>
      <c r="F9" t="str">
        <f t="shared" ca="1" si="6"/>
        <v>Teaching</v>
      </c>
      <c r="G9">
        <f t="shared" ca="1" si="7"/>
        <v>4</v>
      </c>
      <c r="H9" t="str">
        <f t="shared" ca="1" si="8"/>
        <v>Technical</v>
      </c>
      <c r="I9">
        <f t="shared" ca="1" si="9"/>
        <v>4</v>
      </c>
      <c r="J9">
        <f t="shared" ca="1" si="10"/>
        <v>2</v>
      </c>
      <c r="K9">
        <f t="shared" ca="1" si="11"/>
        <v>54426</v>
      </c>
      <c r="L9">
        <f t="shared" ca="1" si="12"/>
        <v>3</v>
      </c>
      <c r="M9" t="str">
        <f t="shared" ca="1" si="13"/>
        <v>Gujranwala</v>
      </c>
      <c r="N9">
        <f t="shared" ca="1" si="14"/>
        <v>326556</v>
      </c>
      <c r="O9">
        <f ca="1">RAND()*Table1[[#This Row],[Value of House]]</f>
        <v>229188.56485460437</v>
      </c>
      <c r="P9">
        <f t="shared" ca="1" si="0"/>
        <v>50192.492329849687</v>
      </c>
      <c r="Q9">
        <f t="shared" ca="1" si="15"/>
        <v>27881</v>
      </c>
      <c r="R9">
        <f t="shared" ca="1" si="1"/>
        <v>31075.300624645442</v>
      </c>
      <c r="S9">
        <f t="shared" ca="1" si="16"/>
        <v>38685.437008687666</v>
      </c>
      <c r="T9">
        <f t="shared" ca="1" si="17"/>
        <v>415433.92933853733</v>
      </c>
      <c r="U9">
        <f t="shared" ca="1" si="18"/>
        <v>288144.8654792498</v>
      </c>
      <c r="V9">
        <f t="shared" ca="1" si="19"/>
        <v>127289.06385928753</v>
      </c>
      <c r="Y9">
        <v>6</v>
      </c>
      <c r="Z9" t="s">
        <v>8</v>
      </c>
      <c r="AC9">
        <v>6</v>
      </c>
      <c r="AD9" t="s">
        <v>24</v>
      </c>
      <c r="AF9" s="14">
        <f t="shared" ca="1" si="21"/>
        <v>1</v>
      </c>
      <c r="AG9" s="9">
        <f t="shared" ca="1" si="22"/>
        <v>0</v>
      </c>
      <c r="AH9" s="9"/>
      <c r="AI9" s="9"/>
      <c r="AJ9" s="9"/>
      <c r="AK9" s="10"/>
      <c r="AL9" s="9"/>
      <c r="AM9" s="14">
        <f ca="1">IF(Table1[[#This Row],[Field of Work]]= "Teaching",1,0)</f>
        <v>1</v>
      </c>
      <c r="AN9" s="9">
        <f ca="1">IF(Table1[[#This Row],[Field of Work]]= "Agriculture",1,0)</f>
        <v>0</v>
      </c>
      <c r="AO9" s="9">
        <f ca="1">IF(Table1[[#This Row],[Field of Work]]= "Construction",1,0)</f>
        <v>0</v>
      </c>
      <c r="AP9" s="9">
        <f ca="1">IF(Table1[[#This Row],[Field of Work]]= "IT",1,0)</f>
        <v>0</v>
      </c>
      <c r="AQ9" s="9">
        <f ca="1">IF(Table1[[#This Row],[Field of Work]]= "Health",1,0)</f>
        <v>0</v>
      </c>
      <c r="AR9" s="9">
        <f ca="1">IF(Table1[[#This Row],[Field of Work]]= "General work",1,0)</f>
        <v>0</v>
      </c>
      <c r="AS9" s="9"/>
      <c r="AT9" s="9"/>
      <c r="AU9" s="9"/>
      <c r="AV9" s="9"/>
      <c r="AW9" s="9"/>
      <c r="AX9" s="9"/>
      <c r="AY9" s="10"/>
      <c r="BA9" s="33">
        <f ca="1">IF(Table1[[#This Row],[Area]]= "Pindi",1,0)</f>
        <v>0</v>
      </c>
      <c r="BB9" s="9">
        <f ca="1">IF(Table1[[#This Row],[Area]]= "Attock",1,0)</f>
        <v>0</v>
      </c>
      <c r="BC9" s="9">
        <f ca="1">IF(Table1[[#This Row],[Area]]="Gujranwala",1,0)</f>
        <v>1</v>
      </c>
      <c r="BD9" s="9">
        <f ca="1">IF(Table1[[#This Row],[Area]]="Islamabad",1,0)</f>
        <v>0</v>
      </c>
      <c r="BE9" s="9">
        <f ca="1">IF(Table1[[#This Row],[Area]]="Karachi",1,0)</f>
        <v>0</v>
      </c>
      <c r="BF9" s="9">
        <f ca="1">IF(Table1[[#This Row],[Area]]="Kashmir",1,0)</f>
        <v>0</v>
      </c>
      <c r="BG9" s="9">
        <f ca="1">IF(Table1[[#This Row],[Area]]="Kohat",1,0)</f>
        <v>0</v>
      </c>
      <c r="BH9" s="9">
        <f ca="1">IF(Table1[[#This Row],[Area]]="Lahore",1,0)</f>
        <v>0</v>
      </c>
      <c r="BI9" s="9">
        <f ca="1">IF(Table1[[#This Row],[Area]]="Multan",1,0)</f>
        <v>0</v>
      </c>
      <c r="BJ9" s="9">
        <f ca="1">IF(Table1[[#This Row],[Area]]="Naran",1,0)</f>
        <v>0</v>
      </c>
      <c r="BK9" s="9">
        <f ca="1">IF(Table1[[#This Row],[Area]]="Peshawar",1,0)</f>
        <v>0</v>
      </c>
      <c r="BL9" s="9">
        <f ca="1">IF(Table1[[#This Row],[Area]]="Queta",1,0)</f>
        <v>0</v>
      </c>
      <c r="BM9" s="9">
        <f ca="1">IF(Table1[[#This Row],[Area]]="Sawat",1,0)</f>
        <v>0</v>
      </c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10"/>
      <c r="CD9" s="14"/>
      <c r="CE9" s="39">
        <f ca="1">Table1[[#This Row],[Value of Cars]]/Table1[[#This Row],[Cars]]</f>
        <v>25096.246164924843</v>
      </c>
      <c r="CF9" s="9"/>
      <c r="CG9" s="10"/>
      <c r="CH9" s="14">
        <f ca="1">IF(Table1[[#This Row],[value of Debts]]&gt;$CI$5,1,0)</f>
        <v>1</v>
      </c>
      <c r="CI9" s="9"/>
      <c r="CJ9" s="10"/>
      <c r="CM9" s="55">
        <f ca="1">Table1[[#This Row],[Mortgage Left]]/Table1[[#This Row],[Value of House]]</f>
        <v>0.70183541216393008</v>
      </c>
      <c r="CN9" s="9">
        <f t="shared" ca="1" si="20"/>
        <v>0</v>
      </c>
      <c r="CO9" s="9"/>
      <c r="CP9" s="9"/>
      <c r="CQ9" s="9"/>
      <c r="CR9" s="9"/>
      <c r="CS9" s="9"/>
      <c r="CT9" s="9"/>
      <c r="CU9" s="9"/>
      <c r="CV9" s="9"/>
      <c r="CW9" s="9"/>
      <c r="CX9" s="14"/>
      <c r="CY9" s="9">
        <f ca="1">IF(Table1[[#This Row],[Area]]= "Pindi",Table1[[#This Row],[Income]],0)</f>
        <v>0</v>
      </c>
      <c r="CZ9" s="9">
        <f ca="1">IF(Table1[[#This Row],[Area]]= "Attock",Table1[[#This Row],[Income]],0)</f>
        <v>0</v>
      </c>
      <c r="DA9" s="9">
        <f ca="1">IF(Table1[[#This Row],[Area]]= "Gujranwala",Table1[[#This Row],[Income]],0)</f>
        <v>54426</v>
      </c>
      <c r="DB9" s="9">
        <f ca="1">IF(Table1[[#This Row],[Area]]= "Islamabad",Table1[[#This Row],[Income]],0)</f>
        <v>0</v>
      </c>
      <c r="DC9" s="9">
        <f ca="1">IF(Table1[[#This Row],[Area]]= "Karachi",Table1[[#This Row],[Income]],0)</f>
        <v>0</v>
      </c>
      <c r="DD9" s="9">
        <f ca="1">IF(Table1[[#This Row],[Area]]= "Kashmir",Table1[[#This Row],[Income]],0)</f>
        <v>0</v>
      </c>
      <c r="DE9" s="9">
        <f ca="1">IF(Table1[[#This Row],[Area]]= "Kohat",Table1[[#This Row],[Income]],0)</f>
        <v>0</v>
      </c>
      <c r="DF9" s="9">
        <f ca="1">IF(Table1[[#This Row],[Area]]= "Lahore",Table1[[#This Row],[Income]],0)</f>
        <v>0</v>
      </c>
      <c r="DG9" s="9">
        <f ca="1">IF(Table1[[#This Row],[Area]]= "Multan",Table1[[#This Row],[Income]],0)</f>
        <v>0</v>
      </c>
      <c r="DH9" s="9">
        <f ca="1">IF(Table1[[#This Row],[Area]]= "Naran",Table1[[#This Row],[Income]],0)</f>
        <v>0</v>
      </c>
      <c r="DI9" s="9">
        <f ca="1">IF(Table1[[#This Row],[Area]]= "Peshawar",Table1[[#This Row],[Income]],0)</f>
        <v>0</v>
      </c>
      <c r="DJ9" s="9">
        <f ca="1">IF(Table1[[#This Row],[Area]]= "Queta",Table1[[#This Row],[Income]],0)</f>
        <v>0</v>
      </c>
      <c r="DK9" s="10">
        <f ca="1">IF(Table1[[#This Row],[Area]]= "Sawat",Table1[[#This Row],[Income]],0)</f>
        <v>0</v>
      </c>
      <c r="DM9" s="14"/>
      <c r="DN9" s="9">
        <f ca="1">IF(Table1[[#This Row],[Field of Work]] = "IT",Table1[[#This Row],[Income]],0)</f>
        <v>0</v>
      </c>
      <c r="DO9" s="9">
        <f ca="1">IF(Table1[[#This Row],[Field of Work]] = "Agriculture",Table1[[#This Row],[Income]],0)</f>
        <v>0</v>
      </c>
      <c r="DP9" s="9">
        <f ca="1">IF(Table1[[#This Row],[Field of Work]] = "Construction",Table1[[#This Row],[Income]],0)</f>
        <v>0</v>
      </c>
      <c r="DQ9" s="9">
        <f ca="1">IF(Table1[[#This Row],[Field of Work]] = "Health",Table1[[#This Row],[Income]],0)</f>
        <v>0</v>
      </c>
      <c r="DR9" s="9">
        <f ca="1">IF(Table1[[#This Row],[Field of Work]] = "Teaching",Table1[[#This Row],[Income]],0)</f>
        <v>54426</v>
      </c>
      <c r="DS9" s="10">
        <f ca="1">IF(Table1[[#This Row],[Field of Work]] = "General work",Table1[[#This Row],[Income]],0)</f>
        <v>0</v>
      </c>
      <c r="DV9" s="14"/>
      <c r="DW9" s="9"/>
      <c r="DX9" s="9">
        <f ca="1">IF(Table1[[#This Row],[Debts]]&gt;Table1[[#This Row],[Income]],1,0)</f>
        <v>0</v>
      </c>
      <c r="DY9" s="9"/>
      <c r="DZ9" s="9"/>
      <c r="EA9" s="9"/>
      <c r="EB9" s="9"/>
      <c r="EC9" s="10"/>
      <c r="EF9" s="14"/>
      <c r="EG9" s="9"/>
      <c r="EH9" s="9">
        <f ca="1">IF(Table1[[#This Row],[Net worth of person (R)]]&gt;$EP$4,Table1[[#This Row],[Age]],0)</f>
        <v>29</v>
      </c>
      <c r="EI9" s="9"/>
      <c r="EJ9" s="9"/>
      <c r="EK9" s="9"/>
      <c r="EL9" s="9"/>
      <c r="EM9" s="9"/>
      <c r="EN9" s="9"/>
      <c r="EO9" s="9"/>
      <c r="EP9" s="10"/>
    </row>
    <row r="10" spans="2:146" x14ac:dyDescent="0.25">
      <c r="B10">
        <f t="shared" ca="1" si="2"/>
        <v>2</v>
      </c>
      <c r="C10" t="str">
        <f t="shared" ca="1" si="3"/>
        <v>women</v>
      </c>
      <c r="D10">
        <f t="shared" ca="1" si="4"/>
        <v>28</v>
      </c>
      <c r="E10">
        <f t="shared" ca="1" si="5"/>
        <v>1</v>
      </c>
      <c r="F10" t="str">
        <f t="shared" ca="1" si="6"/>
        <v>Health</v>
      </c>
      <c r="G10">
        <f t="shared" ca="1" si="7"/>
        <v>3</v>
      </c>
      <c r="H10" t="str">
        <f t="shared" ca="1" si="8"/>
        <v>University</v>
      </c>
      <c r="I10">
        <f t="shared" ca="1" si="9"/>
        <v>1</v>
      </c>
      <c r="J10">
        <f t="shared" ca="1" si="10"/>
        <v>3</v>
      </c>
      <c r="K10">
        <f t="shared" ca="1" si="11"/>
        <v>64323</v>
      </c>
      <c r="L10">
        <f t="shared" ca="1" si="12"/>
        <v>9</v>
      </c>
      <c r="M10" t="str">
        <f t="shared" ca="1" si="13"/>
        <v>Peshawar</v>
      </c>
      <c r="N10">
        <f t="shared" ca="1" si="14"/>
        <v>257292</v>
      </c>
      <c r="O10">
        <f ca="1">RAND()*Table1[[#This Row],[Value of House]]</f>
        <v>189615.44152027194</v>
      </c>
      <c r="P10">
        <f t="shared" ca="1" si="0"/>
        <v>52582.587238928565</v>
      </c>
      <c r="Q10">
        <f t="shared" ca="1" si="15"/>
        <v>5325</v>
      </c>
      <c r="R10">
        <f t="shared" ca="1" si="1"/>
        <v>121440.86867959985</v>
      </c>
      <c r="S10">
        <f t="shared" ca="1" si="16"/>
        <v>46719.077964917335</v>
      </c>
      <c r="T10">
        <f t="shared" ca="1" si="17"/>
        <v>356593.66520384589</v>
      </c>
      <c r="U10">
        <f t="shared" ca="1" si="18"/>
        <v>316381.31019987178</v>
      </c>
      <c r="V10">
        <f t="shared" ca="1" si="19"/>
        <v>40212.355003974109</v>
      </c>
      <c r="AC10">
        <v>7</v>
      </c>
      <c r="AD10" t="s">
        <v>25</v>
      </c>
      <c r="AF10" s="14">
        <f t="shared" ca="1" si="21"/>
        <v>0</v>
      </c>
      <c r="AG10" s="9">
        <f t="shared" ca="1" si="22"/>
        <v>1</v>
      </c>
      <c r="AH10" s="9"/>
      <c r="AI10" s="9"/>
      <c r="AJ10" s="9"/>
      <c r="AK10" s="10"/>
      <c r="AL10" s="9"/>
      <c r="AM10" s="14">
        <f ca="1">IF(Table1[[#This Row],[Field of Work]]= "Teaching",1,0)</f>
        <v>0</v>
      </c>
      <c r="AN10" s="9">
        <f ca="1">IF(Table1[[#This Row],[Field of Work]]= "Agriculture",1,0)</f>
        <v>0</v>
      </c>
      <c r="AO10" s="9">
        <f ca="1">IF(Table1[[#This Row],[Field of Work]]= "Construction",1,0)</f>
        <v>0</v>
      </c>
      <c r="AP10" s="9">
        <f ca="1">IF(Table1[[#This Row],[Field of Work]]= "IT",1,0)</f>
        <v>0</v>
      </c>
      <c r="AQ10" s="9">
        <f ca="1">IF(Table1[[#This Row],[Field of Work]]= "Health",1,0)</f>
        <v>1</v>
      </c>
      <c r="AR10" s="9">
        <f ca="1">IF(Table1[[#This Row],[Field of Work]]= "General work",1,0)</f>
        <v>0</v>
      </c>
      <c r="AS10" s="9"/>
      <c r="AT10" s="9"/>
      <c r="AU10" s="9"/>
      <c r="AV10" s="9"/>
      <c r="AW10" s="9"/>
      <c r="AX10" s="9"/>
      <c r="AY10" s="10"/>
      <c r="BA10" s="33">
        <f ca="1">IF(Table1[[#This Row],[Area]]= "Pindi",1,0)</f>
        <v>0</v>
      </c>
      <c r="BB10" s="9">
        <f ca="1">IF(Table1[[#This Row],[Area]]= "Attock",1,0)</f>
        <v>0</v>
      </c>
      <c r="BC10" s="9">
        <f ca="1">IF(Table1[[#This Row],[Area]]="Gujranwala",1,0)</f>
        <v>0</v>
      </c>
      <c r="BD10" s="9">
        <f ca="1">IF(Table1[[#This Row],[Area]]="Islamabad",1,0)</f>
        <v>0</v>
      </c>
      <c r="BE10" s="9">
        <f ca="1">IF(Table1[[#This Row],[Area]]="Karachi",1,0)</f>
        <v>0</v>
      </c>
      <c r="BF10" s="9">
        <f ca="1">IF(Table1[[#This Row],[Area]]="Kashmir",1,0)</f>
        <v>0</v>
      </c>
      <c r="BG10" s="9">
        <f ca="1">IF(Table1[[#This Row],[Area]]="Kohat",1,0)</f>
        <v>0</v>
      </c>
      <c r="BH10" s="9">
        <f ca="1">IF(Table1[[#This Row],[Area]]="Lahore",1,0)</f>
        <v>0</v>
      </c>
      <c r="BI10" s="9">
        <f ca="1">IF(Table1[[#This Row],[Area]]="Multan",1,0)</f>
        <v>0</v>
      </c>
      <c r="BJ10" s="9">
        <f ca="1">IF(Table1[[#This Row],[Area]]="Naran",1,0)</f>
        <v>0</v>
      </c>
      <c r="BK10" s="9">
        <f ca="1">IF(Table1[[#This Row],[Area]]="Peshawar",1,0)</f>
        <v>1</v>
      </c>
      <c r="BL10" s="9">
        <f ca="1">IF(Table1[[#This Row],[Area]]="Queta",1,0)</f>
        <v>0</v>
      </c>
      <c r="BM10" s="9">
        <f ca="1">IF(Table1[[#This Row],[Area]]="Sawat",1,0)</f>
        <v>0</v>
      </c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10"/>
      <c r="CD10" s="14"/>
      <c r="CE10" s="39">
        <f ca="1">Table1[[#This Row],[Value of Cars]]/Table1[[#This Row],[Cars]]</f>
        <v>17527.529079642856</v>
      </c>
      <c r="CF10" s="9"/>
      <c r="CG10" s="10"/>
      <c r="CH10" s="14">
        <f ca="1">IF(Table1[[#This Row],[value of Debts]]&gt;$CI$5,1,0)</f>
        <v>1</v>
      </c>
      <c r="CI10" s="9"/>
      <c r="CJ10" s="10"/>
      <c r="CM10" s="55">
        <f ca="1">Table1[[#This Row],[Mortgage Left]]/Table1[[#This Row],[Value of House]]</f>
        <v>0.73696594344274968</v>
      </c>
      <c r="CN10" s="9">
        <f t="shared" ca="1" si="20"/>
        <v>0</v>
      </c>
      <c r="CO10" s="9"/>
      <c r="CP10" s="9"/>
      <c r="CQ10" s="9"/>
      <c r="CR10" s="9"/>
      <c r="CS10" s="9"/>
      <c r="CT10" s="9"/>
      <c r="CU10" s="9"/>
      <c r="CV10" s="9"/>
      <c r="CW10" s="9"/>
      <c r="CX10" s="14"/>
      <c r="CY10" s="9">
        <f ca="1">IF(Table1[[#This Row],[Area]]= "Pindi",Table1[[#This Row],[Income]],0)</f>
        <v>0</v>
      </c>
      <c r="CZ10" s="9">
        <f ca="1">IF(Table1[[#This Row],[Area]]= "Attock",Table1[[#This Row],[Income]],0)</f>
        <v>0</v>
      </c>
      <c r="DA10" s="9">
        <f ca="1">IF(Table1[[#This Row],[Area]]= "Gujranwala",Table1[[#This Row],[Income]],0)</f>
        <v>0</v>
      </c>
      <c r="DB10" s="9">
        <f ca="1">IF(Table1[[#This Row],[Area]]= "Islamabad",Table1[[#This Row],[Income]],0)</f>
        <v>0</v>
      </c>
      <c r="DC10" s="9">
        <f ca="1">IF(Table1[[#This Row],[Area]]= "Karachi",Table1[[#This Row],[Income]],0)</f>
        <v>0</v>
      </c>
      <c r="DD10" s="9">
        <f ca="1">IF(Table1[[#This Row],[Area]]= "Kashmir",Table1[[#This Row],[Income]],0)</f>
        <v>0</v>
      </c>
      <c r="DE10" s="9">
        <f ca="1">IF(Table1[[#This Row],[Area]]= "Kohat",Table1[[#This Row],[Income]],0)</f>
        <v>0</v>
      </c>
      <c r="DF10" s="9">
        <f ca="1">IF(Table1[[#This Row],[Area]]= "Lahore",Table1[[#This Row],[Income]],0)</f>
        <v>0</v>
      </c>
      <c r="DG10" s="9">
        <f ca="1">IF(Table1[[#This Row],[Area]]= "Multan",Table1[[#This Row],[Income]],0)</f>
        <v>0</v>
      </c>
      <c r="DH10" s="9">
        <f ca="1">IF(Table1[[#This Row],[Area]]= "Naran",Table1[[#This Row],[Income]],0)</f>
        <v>0</v>
      </c>
      <c r="DI10" s="9">
        <f ca="1">IF(Table1[[#This Row],[Area]]= "Peshawar",Table1[[#This Row],[Income]],0)</f>
        <v>64323</v>
      </c>
      <c r="DJ10" s="9">
        <f ca="1">IF(Table1[[#This Row],[Area]]= "Queta",Table1[[#This Row],[Income]],0)</f>
        <v>0</v>
      </c>
      <c r="DK10" s="10">
        <f ca="1">IF(Table1[[#This Row],[Area]]= "Sawat",Table1[[#This Row],[Income]],0)</f>
        <v>0</v>
      </c>
      <c r="DM10" s="14"/>
      <c r="DN10" s="9">
        <f ca="1">IF(Table1[[#This Row],[Field of Work]] = "IT",Table1[[#This Row],[Income]],0)</f>
        <v>0</v>
      </c>
      <c r="DO10" s="9">
        <f ca="1">IF(Table1[[#This Row],[Field of Work]] = "Agriculture",Table1[[#This Row],[Income]],0)</f>
        <v>0</v>
      </c>
      <c r="DP10" s="9">
        <f ca="1">IF(Table1[[#This Row],[Field of Work]] = "Construction",Table1[[#This Row],[Income]],0)</f>
        <v>0</v>
      </c>
      <c r="DQ10" s="9">
        <f ca="1">IF(Table1[[#This Row],[Field of Work]] = "Health",Table1[[#This Row],[Income]],0)</f>
        <v>64323</v>
      </c>
      <c r="DR10" s="9">
        <f ca="1">IF(Table1[[#This Row],[Field of Work]] = "Teaching",Table1[[#This Row],[Income]],0)</f>
        <v>0</v>
      </c>
      <c r="DS10" s="10">
        <f ca="1">IF(Table1[[#This Row],[Field of Work]] = "General work",Table1[[#This Row],[Income]],0)</f>
        <v>0</v>
      </c>
      <c r="DV10" s="14"/>
      <c r="DW10" s="9"/>
      <c r="DX10" s="9">
        <f ca="1">IF(Table1[[#This Row],[Debts]]&gt;Table1[[#This Row],[Income]],1,0)</f>
        <v>1</v>
      </c>
      <c r="DY10" s="9"/>
      <c r="DZ10" s="9"/>
      <c r="EA10" s="9"/>
      <c r="EB10" s="9"/>
      <c r="EC10" s="10"/>
      <c r="EF10" s="14"/>
      <c r="EG10" s="9"/>
      <c r="EH10" s="9">
        <f ca="1">IF(Table1[[#This Row],[Net worth of person (R)]]&gt;$EP$4,Table1[[#This Row],[Age]],0)</f>
        <v>0</v>
      </c>
      <c r="EI10" s="9"/>
      <c r="EJ10" s="9"/>
      <c r="EK10" s="9"/>
      <c r="EL10" s="9"/>
      <c r="EM10" s="9"/>
      <c r="EN10" s="9"/>
      <c r="EO10" s="9"/>
      <c r="EP10" s="10"/>
    </row>
    <row r="11" spans="2:146" x14ac:dyDescent="0.25">
      <c r="B11">
        <f t="shared" ca="1" si="2"/>
        <v>2</v>
      </c>
      <c r="C11" t="str">
        <f t="shared" ca="1" si="3"/>
        <v>women</v>
      </c>
      <c r="D11">
        <f t="shared" ca="1" si="4"/>
        <v>44</v>
      </c>
      <c r="E11">
        <f t="shared" ca="1" si="5"/>
        <v>2</v>
      </c>
      <c r="F11" t="str">
        <f t="shared" ca="1" si="6"/>
        <v>IT</v>
      </c>
      <c r="G11">
        <f t="shared" ca="1" si="7"/>
        <v>2</v>
      </c>
      <c r="H11" t="str">
        <f t="shared" ca="1" si="8"/>
        <v>Colledge</v>
      </c>
      <c r="I11">
        <f t="shared" ca="1" si="9"/>
        <v>4</v>
      </c>
      <c r="J11">
        <f t="shared" ca="1" si="10"/>
        <v>1</v>
      </c>
      <c r="K11">
        <f t="shared" ca="1" si="11"/>
        <v>25212</v>
      </c>
      <c r="L11">
        <f t="shared" ca="1" si="12"/>
        <v>1</v>
      </c>
      <c r="M11" t="str">
        <f t="shared" ca="1" si="13"/>
        <v>Lahore</v>
      </c>
      <c r="N11">
        <f t="shared" ca="1" si="14"/>
        <v>126060</v>
      </c>
      <c r="O11">
        <f ca="1">RAND()*Table1[[#This Row],[Value of House]]</f>
        <v>118490.87591739536</v>
      </c>
      <c r="P11">
        <f t="shared" ca="1" si="0"/>
        <v>1180.8151213013325</v>
      </c>
      <c r="Q11">
        <f t="shared" ca="1" si="15"/>
        <v>244</v>
      </c>
      <c r="R11">
        <f t="shared" ca="1" si="1"/>
        <v>43842.87612716962</v>
      </c>
      <c r="S11">
        <f t="shared" ca="1" si="16"/>
        <v>24382.180514037849</v>
      </c>
      <c r="T11">
        <f t="shared" ca="1" si="17"/>
        <v>151622.99563533918</v>
      </c>
      <c r="U11">
        <f t="shared" ca="1" si="18"/>
        <v>162577.75204456499</v>
      </c>
      <c r="V11">
        <f t="shared" ca="1" si="19"/>
        <v>-10954.756409225811</v>
      </c>
      <c r="X11" s="1"/>
      <c r="AC11">
        <v>9</v>
      </c>
      <c r="AD11" t="s">
        <v>26</v>
      </c>
      <c r="AF11" s="14">
        <f t="shared" ca="1" si="21"/>
        <v>0</v>
      </c>
      <c r="AG11" s="9">
        <f t="shared" ca="1" si="22"/>
        <v>1</v>
      </c>
      <c r="AH11" s="9"/>
      <c r="AI11" s="9"/>
      <c r="AJ11" s="9"/>
      <c r="AK11" s="10"/>
      <c r="AL11" s="9"/>
      <c r="AM11" s="14">
        <f ca="1">IF(Table1[[#This Row],[Field of Work]]= "Teaching",1,0)</f>
        <v>0</v>
      </c>
      <c r="AN11" s="9">
        <f ca="1">IF(Table1[[#This Row],[Field of Work]]= "Agriculture",1,0)</f>
        <v>0</v>
      </c>
      <c r="AO11" s="9">
        <f ca="1">IF(Table1[[#This Row],[Field of Work]]= "Construction",1,0)</f>
        <v>0</v>
      </c>
      <c r="AP11" s="9">
        <f ca="1">IF(Table1[[#This Row],[Field of Work]]= "IT",1,0)</f>
        <v>1</v>
      </c>
      <c r="AQ11" s="9">
        <f ca="1">IF(Table1[[#This Row],[Field of Work]]= "Health",1,0)</f>
        <v>0</v>
      </c>
      <c r="AR11" s="9">
        <f ca="1">IF(Table1[[#This Row],[Field of Work]]= "General work",1,0)</f>
        <v>0</v>
      </c>
      <c r="AS11" s="9"/>
      <c r="AT11" s="9"/>
      <c r="AU11" s="9"/>
      <c r="AV11" s="9"/>
      <c r="AW11" s="9"/>
      <c r="AX11" s="9"/>
      <c r="AY11" s="10"/>
      <c r="BA11" s="33">
        <f ca="1">IF(Table1[[#This Row],[Area]]= "Pindi",1,0)</f>
        <v>0</v>
      </c>
      <c r="BB11" s="9">
        <f ca="1">IF(Table1[[#This Row],[Area]]= "Attock",1,0)</f>
        <v>0</v>
      </c>
      <c r="BC11" s="9">
        <f ca="1">IF(Table1[[#This Row],[Area]]="Gujranwala",1,0)</f>
        <v>0</v>
      </c>
      <c r="BD11" s="9">
        <f ca="1">IF(Table1[[#This Row],[Area]]="Islamabad",1,0)</f>
        <v>0</v>
      </c>
      <c r="BE11" s="9">
        <f ca="1">IF(Table1[[#This Row],[Area]]="Karachi",1,0)</f>
        <v>0</v>
      </c>
      <c r="BF11" s="9">
        <f ca="1">IF(Table1[[#This Row],[Area]]="Kashmir",1,0)</f>
        <v>0</v>
      </c>
      <c r="BG11" s="9">
        <f ca="1">IF(Table1[[#This Row],[Area]]="Kohat",1,0)</f>
        <v>0</v>
      </c>
      <c r="BH11" s="9">
        <f ca="1">IF(Table1[[#This Row],[Area]]="Lahore",1,0)</f>
        <v>1</v>
      </c>
      <c r="BI11" s="9">
        <f ca="1">IF(Table1[[#This Row],[Area]]="Multan",1,0)</f>
        <v>0</v>
      </c>
      <c r="BJ11" s="9">
        <f ca="1">IF(Table1[[#This Row],[Area]]="Naran",1,0)</f>
        <v>0</v>
      </c>
      <c r="BK11" s="9">
        <f ca="1">IF(Table1[[#This Row],[Area]]="Peshawar",1,0)</f>
        <v>0</v>
      </c>
      <c r="BL11" s="9">
        <f ca="1">IF(Table1[[#This Row],[Area]]="Queta",1,0)</f>
        <v>0</v>
      </c>
      <c r="BM11" s="9">
        <f ca="1">IF(Table1[[#This Row],[Area]]="Sawat",1,0)</f>
        <v>0</v>
      </c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10"/>
      <c r="CD11" s="14"/>
      <c r="CE11" s="39">
        <f ca="1">Table1[[#This Row],[Value of Cars]]/Table1[[#This Row],[Cars]]</f>
        <v>1180.8151213013325</v>
      </c>
      <c r="CF11" s="9"/>
      <c r="CG11" s="10"/>
      <c r="CH11" s="14">
        <f ca="1">IF(Table1[[#This Row],[value of Debts]]&gt;$CI$5,1,0)</f>
        <v>1</v>
      </c>
      <c r="CI11" s="9"/>
      <c r="CJ11" s="10"/>
      <c r="CM11" s="55">
        <f ca="1">Table1[[#This Row],[Mortgage Left]]/Table1[[#This Row],[Value of House]]</f>
        <v>0.93995617894173689</v>
      </c>
      <c r="CN11" s="9">
        <f t="shared" ca="1" si="20"/>
        <v>0</v>
      </c>
      <c r="CO11" s="9"/>
      <c r="CP11" s="9"/>
      <c r="CQ11" s="9"/>
      <c r="CR11" s="9"/>
      <c r="CS11" s="9"/>
      <c r="CT11" s="9"/>
      <c r="CU11" s="9"/>
      <c r="CV11" s="9"/>
      <c r="CW11" s="9"/>
      <c r="CX11" s="14"/>
      <c r="CY11" s="9">
        <f ca="1">IF(Table1[[#This Row],[Area]]= "Pindi",Table1[[#This Row],[Income]],0)</f>
        <v>0</v>
      </c>
      <c r="CZ11" s="9">
        <f ca="1">IF(Table1[[#This Row],[Area]]= "Attock",Table1[[#This Row],[Income]],0)</f>
        <v>0</v>
      </c>
      <c r="DA11" s="9">
        <f ca="1">IF(Table1[[#This Row],[Area]]= "Gujranwala",Table1[[#This Row],[Income]],0)</f>
        <v>0</v>
      </c>
      <c r="DB11" s="9">
        <f ca="1">IF(Table1[[#This Row],[Area]]= "Islamabad",Table1[[#This Row],[Income]],0)</f>
        <v>0</v>
      </c>
      <c r="DC11" s="9">
        <f ca="1">IF(Table1[[#This Row],[Area]]= "Karachi",Table1[[#This Row],[Income]],0)</f>
        <v>0</v>
      </c>
      <c r="DD11" s="9">
        <f ca="1">IF(Table1[[#This Row],[Area]]= "Kashmir",Table1[[#This Row],[Income]],0)</f>
        <v>0</v>
      </c>
      <c r="DE11" s="9">
        <f ca="1">IF(Table1[[#This Row],[Area]]= "Kohat",Table1[[#This Row],[Income]],0)</f>
        <v>0</v>
      </c>
      <c r="DF11" s="9">
        <f ca="1">IF(Table1[[#This Row],[Area]]= "Lahore",Table1[[#This Row],[Income]],0)</f>
        <v>25212</v>
      </c>
      <c r="DG11" s="9">
        <f ca="1">IF(Table1[[#This Row],[Area]]= "Multan",Table1[[#This Row],[Income]],0)</f>
        <v>0</v>
      </c>
      <c r="DH11" s="9">
        <f ca="1">IF(Table1[[#This Row],[Area]]= "Naran",Table1[[#This Row],[Income]],0)</f>
        <v>0</v>
      </c>
      <c r="DI11" s="9">
        <f ca="1">IF(Table1[[#This Row],[Area]]= "Peshawar",Table1[[#This Row],[Income]],0)</f>
        <v>0</v>
      </c>
      <c r="DJ11" s="9">
        <f ca="1">IF(Table1[[#This Row],[Area]]= "Queta",Table1[[#This Row],[Income]],0)</f>
        <v>0</v>
      </c>
      <c r="DK11" s="10">
        <f ca="1">IF(Table1[[#This Row],[Area]]= "Sawat",Table1[[#This Row],[Income]],0)</f>
        <v>0</v>
      </c>
      <c r="DM11" s="14"/>
      <c r="DN11" s="9">
        <f ca="1">IF(Table1[[#This Row],[Field of Work]] = "IT",Table1[[#This Row],[Income]],0)</f>
        <v>25212</v>
      </c>
      <c r="DO11" s="9">
        <f ca="1">IF(Table1[[#This Row],[Field of Work]] = "Agriculture",Table1[[#This Row],[Income]],0)</f>
        <v>0</v>
      </c>
      <c r="DP11" s="9">
        <f ca="1">IF(Table1[[#This Row],[Field of Work]] = "Construction",Table1[[#This Row],[Income]],0)</f>
        <v>0</v>
      </c>
      <c r="DQ11" s="9">
        <f ca="1">IF(Table1[[#This Row],[Field of Work]] = "Health",Table1[[#This Row],[Income]],0)</f>
        <v>0</v>
      </c>
      <c r="DR11" s="9">
        <f ca="1">IF(Table1[[#This Row],[Field of Work]] = "Teaching",Table1[[#This Row],[Income]],0)</f>
        <v>0</v>
      </c>
      <c r="DS11" s="10">
        <f ca="1">IF(Table1[[#This Row],[Field of Work]] = "General work",Table1[[#This Row],[Income]],0)</f>
        <v>0</v>
      </c>
      <c r="DV11" s="14"/>
      <c r="DW11" s="9"/>
      <c r="DX11" s="9">
        <f ca="1">IF(Table1[[#This Row],[Debts]]&gt;Table1[[#This Row],[Income]],1,0)</f>
        <v>1</v>
      </c>
      <c r="DY11" s="9"/>
      <c r="DZ11" s="9"/>
      <c r="EA11" s="9"/>
      <c r="EB11" s="9"/>
      <c r="EC11" s="10"/>
      <c r="EF11" s="14"/>
      <c r="EG11" s="9"/>
      <c r="EH11" s="9">
        <f ca="1">IF(Table1[[#This Row],[Net worth of person (R)]]&gt;$EP$4,Table1[[#This Row],[Age]],0)</f>
        <v>0</v>
      </c>
      <c r="EI11" s="9"/>
      <c r="EJ11" s="9"/>
      <c r="EK11" s="9"/>
      <c r="EL11" s="9"/>
      <c r="EM11" s="9"/>
      <c r="EN11" s="9"/>
      <c r="EO11" s="9"/>
      <c r="EP11" s="10"/>
    </row>
    <row r="12" spans="2:146" x14ac:dyDescent="0.25">
      <c r="B12">
        <f t="shared" ca="1" si="2"/>
        <v>1</v>
      </c>
      <c r="C12" t="str">
        <f t="shared" ca="1" si="3"/>
        <v>men</v>
      </c>
      <c r="D12">
        <f t="shared" ca="1" si="4"/>
        <v>37</v>
      </c>
      <c r="E12">
        <f t="shared" ca="1" si="5"/>
        <v>2</v>
      </c>
      <c r="F12" t="str">
        <f t="shared" ca="1" si="6"/>
        <v>IT</v>
      </c>
      <c r="G12">
        <f t="shared" ca="1" si="7"/>
        <v>6</v>
      </c>
      <c r="H12" t="str">
        <f t="shared" ca="1" si="8"/>
        <v>other</v>
      </c>
      <c r="I12">
        <f t="shared" ca="1" si="9"/>
        <v>2</v>
      </c>
      <c r="J12">
        <f t="shared" ca="1" si="10"/>
        <v>2</v>
      </c>
      <c r="K12">
        <f t="shared" ca="1" si="11"/>
        <v>30552</v>
      </c>
      <c r="L12">
        <f t="shared" ca="1" si="12"/>
        <v>5</v>
      </c>
      <c r="M12" t="str">
        <f t="shared" ca="1" si="13"/>
        <v>Sawat</v>
      </c>
      <c r="N12">
        <f t="shared" ca="1" si="14"/>
        <v>183312</v>
      </c>
      <c r="O12">
        <f ca="1">RAND()*Table1[[#This Row],[Value of House]]</f>
        <v>164166.76187897683</v>
      </c>
      <c r="P12">
        <f t="shared" ca="1" si="0"/>
        <v>12571.711208730392</v>
      </c>
      <c r="Q12">
        <f t="shared" ca="1" si="15"/>
        <v>8588</v>
      </c>
      <c r="R12">
        <f t="shared" ca="1" si="1"/>
        <v>45785.902168681328</v>
      </c>
      <c r="S12">
        <f t="shared" ca="1" si="16"/>
        <v>33970.292190108805</v>
      </c>
      <c r="T12">
        <f t="shared" ca="1" si="17"/>
        <v>229854.00339883918</v>
      </c>
      <c r="U12">
        <f t="shared" ca="1" si="18"/>
        <v>218540.66404765815</v>
      </c>
      <c r="V12">
        <f t="shared" ca="1" si="19"/>
        <v>11313.339351181028</v>
      </c>
      <c r="AC12">
        <v>10</v>
      </c>
      <c r="AD12" t="s">
        <v>27</v>
      </c>
      <c r="AF12" s="14">
        <f t="shared" ca="1" si="21"/>
        <v>0</v>
      </c>
      <c r="AG12" s="9">
        <f t="shared" ca="1" si="22"/>
        <v>1</v>
      </c>
      <c r="AH12" s="9"/>
      <c r="AI12" s="9"/>
      <c r="AJ12" s="9"/>
      <c r="AK12" s="10"/>
      <c r="AL12" s="9"/>
      <c r="AM12" s="14">
        <f ca="1">IF(Table1[[#This Row],[Field of Work]]= "Teaching",1,0)</f>
        <v>0</v>
      </c>
      <c r="AN12" s="9">
        <f ca="1">IF(Table1[[#This Row],[Field of Work]]= "Agriculture",1,0)</f>
        <v>0</v>
      </c>
      <c r="AO12" s="9">
        <f ca="1">IF(Table1[[#This Row],[Field of Work]]= "Construction",1,0)</f>
        <v>0</v>
      </c>
      <c r="AP12" s="9">
        <f ca="1">IF(Table1[[#This Row],[Field of Work]]= "IT",1,0)</f>
        <v>1</v>
      </c>
      <c r="AQ12" s="9">
        <f ca="1">IF(Table1[[#This Row],[Field of Work]]= "Health",1,0)</f>
        <v>0</v>
      </c>
      <c r="AR12" s="9">
        <f ca="1">IF(Table1[[#This Row],[Field of Work]]= "General work",1,0)</f>
        <v>0</v>
      </c>
      <c r="AS12" s="9"/>
      <c r="AT12" s="9"/>
      <c r="AU12" s="9"/>
      <c r="AV12" s="9"/>
      <c r="AW12" s="9"/>
      <c r="AX12" s="9"/>
      <c r="AY12" s="10"/>
      <c r="BA12" s="33">
        <f ca="1">IF(Table1[[#This Row],[Area]]= "Pindi",1,0)</f>
        <v>0</v>
      </c>
      <c r="BB12" s="9">
        <f ca="1">IF(Table1[[#This Row],[Area]]= "Attock",1,0)</f>
        <v>0</v>
      </c>
      <c r="BC12" s="9">
        <f ca="1">IF(Table1[[#This Row],[Area]]="Gujranwala",1,0)</f>
        <v>0</v>
      </c>
      <c r="BD12" s="9">
        <f ca="1">IF(Table1[[#This Row],[Area]]="Islamabad",1,0)</f>
        <v>0</v>
      </c>
      <c r="BE12" s="9">
        <f ca="1">IF(Table1[[#This Row],[Area]]="Karachi",1,0)</f>
        <v>0</v>
      </c>
      <c r="BF12" s="9">
        <f ca="1">IF(Table1[[#This Row],[Area]]="Kashmir",1,0)</f>
        <v>0</v>
      </c>
      <c r="BG12" s="9">
        <f ca="1">IF(Table1[[#This Row],[Area]]="Kohat",1,0)</f>
        <v>0</v>
      </c>
      <c r="BH12" s="9">
        <f ca="1">IF(Table1[[#This Row],[Area]]="Lahore",1,0)</f>
        <v>0</v>
      </c>
      <c r="BI12" s="9">
        <f ca="1">IF(Table1[[#This Row],[Area]]="Multan",1,0)</f>
        <v>0</v>
      </c>
      <c r="BJ12" s="9">
        <f ca="1">IF(Table1[[#This Row],[Area]]="Naran",1,0)</f>
        <v>0</v>
      </c>
      <c r="BK12" s="9">
        <f ca="1">IF(Table1[[#This Row],[Area]]="Peshawar",1,0)</f>
        <v>0</v>
      </c>
      <c r="BL12" s="9">
        <f ca="1">IF(Table1[[#This Row],[Area]]="Queta",1,0)</f>
        <v>0</v>
      </c>
      <c r="BM12" s="9">
        <f ca="1">IF(Table1[[#This Row],[Area]]="Sawat",1,0)</f>
        <v>1</v>
      </c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10"/>
      <c r="CD12" s="14"/>
      <c r="CE12" s="39">
        <f ca="1">Table1[[#This Row],[Value of Cars]]/Table1[[#This Row],[Cars]]</f>
        <v>6285.8556043651961</v>
      </c>
      <c r="CF12" s="9"/>
      <c r="CG12" s="10"/>
      <c r="CH12" s="14">
        <f ca="1">IF(Table1[[#This Row],[value of Debts]]&gt;$CI$5,1,0)</f>
        <v>1</v>
      </c>
      <c r="CI12" s="9"/>
      <c r="CJ12" s="10"/>
      <c r="CM12" s="55">
        <f ca="1">Table1[[#This Row],[Mortgage Left]]/Table1[[#This Row],[Value of House]]</f>
        <v>0.89555927532827551</v>
      </c>
      <c r="CN12" s="9">
        <f t="shared" ca="1" si="20"/>
        <v>0</v>
      </c>
      <c r="CO12" s="9"/>
      <c r="CP12" s="9"/>
      <c r="CQ12" s="9"/>
      <c r="CR12" s="9"/>
      <c r="CS12" s="26" t="s">
        <v>77</v>
      </c>
      <c r="CT12" s="9"/>
      <c r="CU12" s="9"/>
      <c r="CV12" s="9"/>
      <c r="CW12" s="9"/>
      <c r="CX12" s="14"/>
      <c r="CY12" s="9">
        <f ca="1">IF(Table1[[#This Row],[Area]]= "Pindi",Table1[[#This Row],[Income]],0)</f>
        <v>0</v>
      </c>
      <c r="CZ12" s="9">
        <f ca="1">IF(Table1[[#This Row],[Area]]= "Attock",Table1[[#This Row],[Income]],0)</f>
        <v>0</v>
      </c>
      <c r="DA12" s="9">
        <f ca="1">IF(Table1[[#This Row],[Area]]= "Gujranwala",Table1[[#This Row],[Income]],0)</f>
        <v>0</v>
      </c>
      <c r="DB12" s="9">
        <f ca="1">IF(Table1[[#This Row],[Area]]= "Islamabad",Table1[[#This Row],[Income]],0)</f>
        <v>0</v>
      </c>
      <c r="DC12" s="9">
        <f ca="1">IF(Table1[[#This Row],[Area]]= "Karachi",Table1[[#This Row],[Income]],0)</f>
        <v>0</v>
      </c>
      <c r="DD12" s="9">
        <f ca="1">IF(Table1[[#This Row],[Area]]= "Kashmir",Table1[[#This Row],[Income]],0)</f>
        <v>0</v>
      </c>
      <c r="DE12" s="9">
        <f ca="1">IF(Table1[[#This Row],[Area]]= "Kohat",Table1[[#This Row],[Income]],0)</f>
        <v>0</v>
      </c>
      <c r="DF12" s="9">
        <f ca="1">IF(Table1[[#This Row],[Area]]= "Lahore",Table1[[#This Row],[Income]],0)</f>
        <v>0</v>
      </c>
      <c r="DG12" s="9">
        <f ca="1">IF(Table1[[#This Row],[Area]]= "Multan",Table1[[#This Row],[Income]],0)</f>
        <v>0</v>
      </c>
      <c r="DH12" s="9">
        <f ca="1">IF(Table1[[#This Row],[Area]]= "Naran",Table1[[#This Row],[Income]],0)</f>
        <v>0</v>
      </c>
      <c r="DI12" s="9">
        <f ca="1">IF(Table1[[#This Row],[Area]]= "Peshawar",Table1[[#This Row],[Income]],0)</f>
        <v>0</v>
      </c>
      <c r="DJ12" s="9">
        <f ca="1">IF(Table1[[#This Row],[Area]]= "Queta",Table1[[#This Row],[Income]],0)</f>
        <v>0</v>
      </c>
      <c r="DK12" s="10">
        <f ca="1">IF(Table1[[#This Row],[Area]]= "Sawat",Table1[[#This Row],[Income]],0)</f>
        <v>30552</v>
      </c>
      <c r="DM12" s="14"/>
      <c r="DN12" s="9">
        <f ca="1">IF(Table1[[#This Row],[Field of Work]] = "IT",Table1[[#This Row],[Income]],0)</f>
        <v>30552</v>
      </c>
      <c r="DO12" s="9">
        <f ca="1">IF(Table1[[#This Row],[Field of Work]] = "Agriculture",Table1[[#This Row],[Income]],0)</f>
        <v>0</v>
      </c>
      <c r="DP12" s="9">
        <f ca="1">IF(Table1[[#This Row],[Field of Work]] = "Construction",Table1[[#This Row],[Income]],0)</f>
        <v>0</v>
      </c>
      <c r="DQ12" s="9">
        <f ca="1">IF(Table1[[#This Row],[Field of Work]] = "Health",Table1[[#This Row],[Income]],0)</f>
        <v>0</v>
      </c>
      <c r="DR12" s="9">
        <f ca="1">IF(Table1[[#This Row],[Field of Work]] = "Teaching",Table1[[#This Row],[Income]],0)</f>
        <v>0</v>
      </c>
      <c r="DS12" s="10">
        <f ca="1">IF(Table1[[#This Row],[Field of Work]] = "General work",Table1[[#This Row],[Income]],0)</f>
        <v>0</v>
      </c>
      <c r="DV12" s="14"/>
      <c r="DW12" s="9"/>
      <c r="DX12" s="9">
        <f ca="1">IF(Table1[[#This Row],[Debts]]&gt;Table1[[#This Row],[Income]],1,0)</f>
        <v>1</v>
      </c>
      <c r="DY12" s="9"/>
      <c r="DZ12" s="9"/>
      <c r="EA12" s="9"/>
      <c r="EB12" s="9"/>
      <c r="EC12" s="10"/>
      <c r="EF12" s="14"/>
      <c r="EG12" s="9"/>
      <c r="EH12" s="9">
        <f ca="1">IF(Table1[[#This Row],[Net worth of person (R)]]&gt;$EP$4,Table1[[#This Row],[Age]],0)</f>
        <v>0</v>
      </c>
      <c r="EI12" s="9"/>
      <c r="EJ12" s="9"/>
      <c r="EK12" s="9"/>
      <c r="EL12" s="9"/>
      <c r="EM12" s="9"/>
      <c r="EN12" s="9"/>
      <c r="EO12" s="9"/>
      <c r="EP12" s="10"/>
    </row>
    <row r="13" spans="2:146" x14ac:dyDescent="0.25">
      <c r="B13">
        <f t="shared" ca="1" si="2"/>
        <v>2</v>
      </c>
      <c r="C13" t="str">
        <f t="shared" ca="1" si="3"/>
        <v>women</v>
      </c>
      <c r="D13">
        <f t="shared" ca="1" si="4"/>
        <v>26</v>
      </c>
      <c r="E13">
        <f t="shared" ca="1" si="5"/>
        <v>2</v>
      </c>
      <c r="F13" t="str">
        <f t="shared" ca="1" si="6"/>
        <v>IT</v>
      </c>
      <c r="G13">
        <f t="shared" ca="1" si="7"/>
        <v>5</v>
      </c>
      <c r="H13" t="str">
        <f t="shared" ca="1" si="8"/>
        <v>other</v>
      </c>
      <c r="I13">
        <f t="shared" ca="1" si="9"/>
        <v>4</v>
      </c>
      <c r="J13">
        <f t="shared" ca="1" si="10"/>
        <v>3</v>
      </c>
      <c r="K13">
        <f t="shared" ca="1" si="11"/>
        <v>49465</v>
      </c>
      <c r="L13">
        <f t="shared" ca="1" si="12"/>
        <v>9</v>
      </c>
      <c r="M13" t="str">
        <f t="shared" ca="1" si="13"/>
        <v>Peshawar</v>
      </c>
      <c r="N13">
        <f t="shared" ca="1" si="14"/>
        <v>247325</v>
      </c>
      <c r="O13">
        <f ca="1">RAND()*Table1[[#This Row],[Value of House]]</f>
        <v>49762.642096871285</v>
      </c>
      <c r="P13">
        <f t="shared" ca="1" si="0"/>
        <v>118384.31181685564</v>
      </c>
      <c r="Q13">
        <f t="shared" ca="1" si="15"/>
        <v>31462</v>
      </c>
      <c r="R13">
        <f t="shared" ca="1" si="1"/>
        <v>77643.401822749176</v>
      </c>
      <c r="S13">
        <f t="shared" ca="1" si="16"/>
        <v>49224.724699854021</v>
      </c>
      <c r="T13">
        <f t="shared" ca="1" si="17"/>
        <v>414934.03651670966</v>
      </c>
      <c r="U13">
        <f t="shared" ca="1" si="18"/>
        <v>158868.04391962045</v>
      </c>
      <c r="V13">
        <f t="shared" ca="1" si="19"/>
        <v>256065.99259708921</v>
      </c>
      <c r="AC13">
        <v>11</v>
      </c>
      <c r="AD13" t="s">
        <v>28</v>
      </c>
      <c r="AF13" s="14">
        <f t="shared" ca="1" si="21"/>
        <v>1</v>
      </c>
      <c r="AG13" s="9">
        <f t="shared" ca="1" si="22"/>
        <v>0</v>
      </c>
      <c r="AH13" s="9"/>
      <c r="AI13" s="9"/>
      <c r="AJ13" s="9"/>
      <c r="AK13" s="10"/>
      <c r="AL13" s="9"/>
      <c r="AM13" s="14">
        <f ca="1">IF(Table1[[#This Row],[Field of Work]]= "Teaching",1,0)</f>
        <v>0</v>
      </c>
      <c r="AN13" s="9">
        <f ca="1">IF(Table1[[#This Row],[Field of Work]]= "Agriculture",1,0)</f>
        <v>0</v>
      </c>
      <c r="AO13" s="9">
        <f ca="1">IF(Table1[[#This Row],[Field of Work]]= "Construction",1,0)</f>
        <v>0</v>
      </c>
      <c r="AP13" s="9">
        <f ca="1">IF(Table1[[#This Row],[Field of Work]]= "IT",1,0)</f>
        <v>1</v>
      </c>
      <c r="AQ13" s="9">
        <f ca="1">IF(Table1[[#This Row],[Field of Work]]= "Health",1,0)</f>
        <v>0</v>
      </c>
      <c r="AR13" s="9">
        <f ca="1">IF(Table1[[#This Row],[Field of Work]]= "General work",1,0)</f>
        <v>0</v>
      </c>
      <c r="AS13" s="9"/>
      <c r="AT13" s="9"/>
      <c r="AU13" s="9"/>
      <c r="AV13" s="9"/>
      <c r="AW13" s="9"/>
      <c r="AX13" s="9"/>
      <c r="AY13" s="10"/>
      <c r="BA13" s="33">
        <f ca="1">IF(Table1[[#This Row],[Area]]= "Pindi",1,0)</f>
        <v>0</v>
      </c>
      <c r="BB13" s="9">
        <f ca="1">IF(Table1[[#This Row],[Area]]= "Attock",1,0)</f>
        <v>0</v>
      </c>
      <c r="BC13" s="9">
        <f ca="1">IF(Table1[[#This Row],[Area]]="Gujranwala",1,0)</f>
        <v>0</v>
      </c>
      <c r="BD13" s="9">
        <f ca="1">IF(Table1[[#This Row],[Area]]="Islamabad",1,0)</f>
        <v>0</v>
      </c>
      <c r="BE13" s="9">
        <f ca="1">IF(Table1[[#This Row],[Area]]="Karachi",1,0)</f>
        <v>0</v>
      </c>
      <c r="BF13" s="9">
        <f ca="1">IF(Table1[[#This Row],[Area]]="Kashmir",1,0)</f>
        <v>0</v>
      </c>
      <c r="BG13" s="9">
        <f ca="1">IF(Table1[[#This Row],[Area]]="Kohat",1,0)</f>
        <v>0</v>
      </c>
      <c r="BH13" s="9">
        <f ca="1">IF(Table1[[#This Row],[Area]]="Lahore",1,0)</f>
        <v>0</v>
      </c>
      <c r="BI13" s="9">
        <f ca="1">IF(Table1[[#This Row],[Area]]="Multan",1,0)</f>
        <v>0</v>
      </c>
      <c r="BJ13" s="9">
        <f ca="1">IF(Table1[[#This Row],[Area]]="Naran",1,0)</f>
        <v>0</v>
      </c>
      <c r="BK13" s="9">
        <f ca="1">IF(Table1[[#This Row],[Area]]="Peshawar",1,0)</f>
        <v>1</v>
      </c>
      <c r="BL13" s="9">
        <f ca="1">IF(Table1[[#This Row],[Area]]="Queta",1,0)</f>
        <v>0</v>
      </c>
      <c r="BM13" s="9">
        <f ca="1">IF(Table1[[#This Row],[Area]]="Sawat",1,0)</f>
        <v>0</v>
      </c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10"/>
      <c r="CD13" s="14"/>
      <c r="CE13" s="39">
        <f ca="1">Table1[[#This Row],[Value of Cars]]/Table1[[#This Row],[Cars]]</f>
        <v>39461.437272285213</v>
      </c>
      <c r="CF13" s="9"/>
      <c r="CG13" s="10"/>
      <c r="CH13" s="14">
        <f ca="1">IF(Table1[[#This Row],[value of Debts]]&gt;$CI$5,1,0)</f>
        <v>1</v>
      </c>
      <c r="CI13" s="9"/>
      <c r="CJ13" s="27" t="s">
        <v>76</v>
      </c>
      <c r="CM13" s="55">
        <f ca="1">Table1[[#This Row],[Mortgage Left]]/Table1[[#This Row],[Value of House]]</f>
        <v>0.2012034452516781</v>
      </c>
      <c r="CN13" s="9">
        <f t="shared" ca="1" si="20"/>
        <v>1</v>
      </c>
      <c r="CO13" s="9"/>
      <c r="CP13" s="9"/>
      <c r="CQ13" s="9"/>
      <c r="CR13" s="9"/>
      <c r="CS13" s="9"/>
      <c r="CT13" s="9"/>
      <c r="CU13" s="9"/>
      <c r="CV13" s="9"/>
      <c r="CW13" s="9"/>
      <c r="CX13" s="14"/>
      <c r="CY13" s="9">
        <f ca="1">IF(Table1[[#This Row],[Area]]= "Pindi",Table1[[#This Row],[Income]],0)</f>
        <v>0</v>
      </c>
      <c r="CZ13" s="9">
        <f ca="1">IF(Table1[[#This Row],[Area]]= "Attock",Table1[[#This Row],[Income]],0)</f>
        <v>0</v>
      </c>
      <c r="DA13" s="9">
        <f ca="1">IF(Table1[[#This Row],[Area]]= "Gujranwala",Table1[[#This Row],[Income]],0)</f>
        <v>0</v>
      </c>
      <c r="DB13" s="9">
        <f ca="1">IF(Table1[[#This Row],[Area]]= "Islamabad",Table1[[#This Row],[Income]],0)</f>
        <v>0</v>
      </c>
      <c r="DC13" s="9">
        <f ca="1">IF(Table1[[#This Row],[Area]]= "Karachi",Table1[[#This Row],[Income]],0)</f>
        <v>0</v>
      </c>
      <c r="DD13" s="9">
        <f ca="1">IF(Table1[[#This Row],[Area]]= "Kashmir",Table1[[#This Row],[Income]],0)</f>
        <v>0</v>
      </c>
      <c r="DE13" s="9">
        <f ca="1">IF(Table1[[#This Row],[Area]]= "Kohat",Table1[[#This Row],[Income]],0)</f>
        <v>0</v>
      </c>
      <c r="DF13" s="9">
        <f ca="1">IF(Table1[[#This Row],[Area]]= "Lahore",Table1[[#This Row],[Income]],0)</f>
        <v>0</v>
      </c>
      <c r="DG13" s="9">
        <f ca="1">IF(Table1[[#This Row],[Area]]= "Multan",Table1[[#This Row],[Income]],0)</f>
        <v>0</v>
      </c>
      <c r="DH13" s="9">
        <f ca="1">IF(Table1[[#This Row],[Area]]= "Naran",Table1[[#This Row],[Income]],0)</f>
        <v>0</v>
      </c>
      <c r="DI13" s="9">
        <f ca="1">IF(Table1[[#This Row],[Area]]= "Peshawar",Table1[[#This Row],[Income]],0)</f>
        <v>49465</v>
      </c>
      <c r="DJ13" s="9">
        <f ca="1">IF(Table1[[#This Row],[Area]]= "Queta",Table1[[#This Row],[Income]],0)</f>
        <v>0</v>
      </c>
      <c r="DK13" s="10">
        <f ca="1">IF(Table1[[#This Row],[Area]]= "Sawat",Table1[[#This Row],[Income]],0)</f>
        <v>0</v>
      </c>
      <c r="DM13" s="14"/>
      <c r="DN13" s="9">
        <f ca="1">IF(Table1[[#This Row],[Field of Work]] = "IT",Table1[[#This Row],[Income]],0)</f>
        <v>49465</v>
      </c>
      <c r="DO13" s="9">
        <f ca="1">IF(Table1[[#This Row],[Field of Work]] = "Agriculture",Table1[[#This Row],[Income]],0)</f>
        <v>0</v>
      </c>
      <c r="DP13" s="9">
        <f ca="1">IF(Table1[[#This Row],[Field of Work]] = "Construction",Table1[[#This Row],[Income]],0)</f>
        <v>0</v>
      </c>
      <c r="DQ13" s="9">
        <f ca="1">IF(Table1[[#This Row],[Field of Work]] = "Health",Table1[[#This Row],[Income]],0)</f>
        <v>0</v>
      </c>
      <c r="DR13" s="9">
        <f ca="1">IF(Table1[[#This Row],[Field of Work]] = "Teaching",Table1[[#This Row],[Income]],0)</f>
        <v>0</v>
      </c>
      <c r="DS13" s="10">
        <f ca="1">IF(Table1[[#This Row],[Field of Work]] = "General work",Table1[[#This Row],[Income]],0)</f>
        <v>0</v>
      </c>
      <c r="DV13" s="14"/>
      <c r="DW13" s="9"/>
      <c r="DX13" s="9">
        <f ca="1">IF(Table1[[#This Row],[Debts]]&gt;Table1[[#This Row],[Income]],1,0)</f>
        <v>1</v>
      </c>
      <c r="DY13" s="9"/>
      <c r="DZ13" s="9"/>
      <c r="EA13" s="9"/>
      <c r="EB13" s="9"/>
      <c r="EC13" s="10"/>
      <c r="EF13" s="14"/>
      <c r="EG13" s="9"/>
      <c r="EH13" s="9">
        <f ca="1">IF(Table1[[#This Row],[Net worth of person (R)]]&gt;$EP$4,Table1[[#This Row],[Age]],0)</f>
        <v>26</v>
      </c>
      <c r="EI13" s="9"/>
      <c r="EJ13" s="9"/>
      <c r="EK13" s="9"/>
      <c r="EL13" s="9"/>
      <c r="EM13" s="9"/>
      <c r="EN13" s="9"/>
      <c r="EO13" s="9"/>
      <c r="EP13" s="10"/>
    </row>
    <row r="14" spans="2:146" x14ac:dyDescent="0.25">
      <c r="B14">
        <f t="shared" ca="1" si="2"/>
        <v>1</v>
      </c>
      <c r="C14" t="str">
        <f t="shared" ca="1" si="3"/>
        <v>men</v>
      </c>
      <c r="D14">
        <f t="shared" ca="1" si="4"/>
        <v>45</v>
      </c>
      <c r="E14">
        <f t="shared" ca="1" si="5"/>
        <v>4</v>
      </c>
      <c r="F14" t="str">
        <f t="shared" ca="1" si="6"/>
        <v>Construction</v>
      </c>
      <c r="G14">
        <f t="shared" ca="1" si="7"/>
        <v>2</v>
      </c>
      <c r="H14" t="str">
        <f t="shared" ca="1" si="8"/>
        <v>Colledge</v>
      </c>
      <c r="I14">
        <f t="shared" ca="1" si="9"/>
        <v>0</v>
      </c>
      <c r="J14">
        <f t="shared" ca="1" si="10"/>
        <v>1</v>
      </c>
      <c r="K14">
        <f t="shared" ca="1" si="11"/>
        <v>43105</v>
      </c>
      <c r="L14">
        <f t="shared" ca="1" si="12"/>
        <v>5</v>
      </c>
      <c r="M14" t="str">
        <f t="shared" ca="1" si="13"/>
        <v>Sawat</v>
      </c>
      <c r="N14">
        <f t="shared" ca="1" si="14"/>
        <v>129315</v>
      </c>
      <c r="O14">
        <f ca="1">RAND()*Table1[[#This Row],[Value of House]]</f>
        <v>3915.326904904759</v>
      </c>
      <c r="P14">
        <f t="shared" ca="1" si="0"/>
        <v>42396.980814958966</v>
      </c>
      <c r="Q14">
        <f t="shared" ca="1" si="15"/>
        <v>24870</v>
      </c>
      <c r="R14">
        <f t="shared" ca="1" si="1"/>
        <v>30742.687092684537</v>
      </c>
      <c r="S14">
        <f t="shared" ca="1" si="16"/>
        <v>27085.258185712541</v>
      </c>
      <c r="T14">
        <f t="shared" ca="1" si="17"/>
        <v>198797.23900067151</v>
      </c>
      <c r="U14">
        <f t="shared" ca="1" si="18"/>
        <v>59528.013997589296</v>
      </c>
      <c r="V14">
        <f t="shared" ca="1" si="19"/>
        <v>139269.22500308222</v>
      </c>
      <c r="AC14">
        <v>12</v>
      </c>
      <c r="AD14" t="s">
        <v>29</v>
      </c>
      <c r="AF14" s="14">
        <f t="shared" ca="1" si="21"/>
        <v>0</v>
      </c>
      <c r="AG14" s="9">
        <f t="shared" ca="1" si="22"/>
        <v>1</v>
      </c>
      <c r="AH14" s="9"/>
      <c r="AI14" s="9"/>
      <c r="AJ14" s="9"/>
      <c r="AK14" s="10"/>
      <c r="AL14" s="9"/>
      <c r="AM14" s="14">
        <f ca="1">IF(Table1[[#This Row],[Field of Work]]= "Teaching",1,0)</f>
        <v>0</v>
      </c>
      <c r="AN14" s="9">
        <f ca="1">IF(Table1[[#This Row],[Field of Work]]= "Agriculture",1,0)</f>
        <v>0</v>
      </c>
      <c r="AO14" s="9">
        <f ca="1">IF(Table1[[#This Row],[Field of Work]]= "Construction",1,0)</f>
        <v>1</v>
      </c>
      <c r="AP14" s="9">
        <f ca="1">IF(Table1[[#This Row],[Field of Work]]= "IT",1,0)</f>
        <v>0</v>
      </c>
      <c r="AQ14" s="9">
        <f ca="1">IF(Table1[[#This Row],[Field of Work]]= "Health",1,0)</f>
        <v>0</v>
      </c>
      <c r="AR14" s="9">
        <f ca="1">IF(Table1[[#This Row],[Field of Work]]= "General work",1,0)</f>
        <v>0</v>
      </c>
      <c r="AS14" s="9"/>
      <c r="AT14" s="9"/>
      <c r="AU14" s="9"/>
      <c r="AV14" s="9"/>
      <c r="AW14" s="9"/>
      <c r="AX14" s="9"/>
      <c r="AY14" s="10"/>
      <c r="BA14" s="33">
        <f ca="1">IF(Table1[[#This Row],[Area]]= "Pindi",1,0)</f>
        <v>0</v>
      </c>
      <c r="BB14" s="9">
        <f ca="1">IF(Table1[[#This Row],[Area]]= "Attock",1,0)</f>
        <v>0</v>
      </c>
      <c r="BC14" s="9">
        <f ca="1">IF(Table1[[#This Row],[Area]]="Gujranwala",1,0)</f>
        <v>0</v>
      </c>
      <c r="BD14" s="9">
        <f ca="1">IF(Table1[[#This Row],[Area]]="Islamabad",1,0)</f>
        <v>0</v>
      </c>
      <c r="BE14" s="9">
        <f ca="1">IF(Table1[[#This Row],[Area]]="Karachi",1,0)</f>
        <v>0</v>
      </c>
      <c r="BF14" s="9">
        <f ca="1">IF(Table1[[#This Row],[Area]]="Kashmir",1,0)</f>
        <v>0</v>
      </c>
      <c r="BG14" s="9">
        <f ca="1">IF(Table1[[#This Row],[Area]]="Kohat",1,0)</f>
        <v>0</v>
      </c>
      <c r="BH14" s="9">
        <f ca="1">IF(Table1[[#This Row],[Area]]="Lahore",1,0)</f>
        <v>0</v>
      </c>
      <c r="BI14" s="9">
        <f ca="1">IF(Table1[[#This Row],[Area]]="Multan",1,0)</f>
        <v>0</v>
      </c>
      <c r="BJ14" s="9">
        <f ca="1">IF(Table1[[#This Row],[Area]]="Naran",1,0)</f>
        <v>0</v>
      </c>
      <c r="BK14" s="9">
        <f ca="1">IF(Table1[[#This Row],[Area]]="Peshawar",1,0)</f>
        <v>0</v>
      </c>
      <c r="BL14" s="9">
        <f ca="1">IF(Table1[[#This Row],[Area]]="Queta",1,0)</f>
        <v>0</v>
      </c>
      <c r="BM14" s="9">
        <f ca="1">IF(Table1[[#This Row],[Area]]="Sawat",1,0)</f>
        <v>1</v>
      </c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10"/>
      <c r="CD14" s="14"/>
      <c r="CE14" s="39">
        <f ca="1">Table1[[#This Row],[Value of Cars]]/Table1[[#This Row],[Cars]]</f>
        <v>42396.980814958966</v>
      </c>
      <c r="CF14" s="9"/>
      <c r="CG14" s="27" t="s">
        <v>75</v>
      </c>
      <c r="CH14" s="14">
        <f ca="1">IF(Table1[[#This Row],[value of Debts]]&gt;$CI$5,1,0)</f>
        <v>0</v>
      </c>
      <c r="CI14" s="9"/>
      <c r="CJ14" s="10"/>
      <c r="CM14" s="55">
        <f ca="1">Table1[[#This Row],[Mortgage Left]]/Table1[[#This Row],[Value of House]]</f>
        <v>3.0277438076826035E-2</v>
      </c>
      <c r="CN14" s="9">
        <f t="shared" ca="1" si="20"/>
        <v>1</v>
      </c>
      <c r="CO14" s="9"/>
      <c r="CP14" s="9"/>
      <c r="CQ14" s="9"/>
      <c r="CR14" s="9"/>
      <c r="CS14" s="9"/>
      <c r="CT14" s="9"/>
      <c r="CU14" s="9"/>
      <c r="CV14" s="9"/>
      <c r="CW14" s="9"/>
      <c r="CX14" s="14"/>
      <c r="CY14" s="9">
        <f ca="1">IF(Table1[[#This Row],[Area]]= "Pindi",Table1[[#This Row],[Income]],0)</f>
        <v>0</v>
      </c>
      <c r="CZ14" s="9">
        <f ca="1">IF(Table1[[#This Row],[Area]]= "Attock",Table1[[#This Row],[Income]],0)</f>
        <v>0</v>
      </c>
      <c r="DA14" s="9">
        <f ca="1">IF(Table1[[#This Row],[Area]]= "Gujranwala",Table1[[#This Row],[Income]],0)</f>
        <v>0</v>
      </c>
      <c r="DB14" s="9">
        <f ca="1">IF(Table1[[#This Row],[Area]]= "Islamabad",Table1[[#This Row],[Income]],0)</f>
        <v>0</v>
      </c>
      <c r="DC14" s="9">
        <f ca="1">IF(Table1[[#This Row],[Area]]= "Karachi",Table1[[#This Row],[Income]],0)</f>
        <v>0</v>
      </c>
      <c r="DD14" s="9">
        <f ca="1">IF(Table1[[#This Row],[Area]]= "Kashmir",Table1[[#This Row],[Income]],0)</f>
        <v>0</v>
      </c>
      <c r="DE14" s="9">
        <f ca="1">IF(Table1[[#This Row],[Area]]= "Kohat",Table1[[#This Row],[Income]],0)</f>
        <v>0</v>
      </c>
      <c r="DF14" s="9">
        <f ca="1">IF(Table1[[#This Row],[Area]]= "Lahore",Table1[[#This Row],[Income]],0)</f>
        <v>0</v>
      </c>
      <c r="DG14" s="9">
        <f ca="1">IF(Table1[[#This Row],[Area]]= "Multan",Table1[[#This Row],[Income]],0)</f>
        <v>0</v>
      </c>
      <c r="DH14" s="9">
        <f ca="1">IF(Table1[[#This Row],[Area]]= "Naran",Table1[[#This Row],[Income]],0)</f>
        <v>0</v>
      </c>
      <c r="DI14" s="9">
        <f ca="1">IF(Table1[[#This Row],[Area]]= "Peshawar",Table1[[#This Row],[Income]],0)</f>
        <v>0</v>
      </c>
      <c r="DJ14" s="9">
        <f ca="1">IF(Table1[[#This Row],[Area]]= "Queta",Table1[[#This Row],[Income]],0)</f>
        <v>0</v>
      </c>
      <c r="DK14" s="10">
        <f ca="1">IF(Table1[[#This Row],[Area]]= "Sawat",Table1[[#This Row],[Income]],0)</f>
        <v>43105</v>
      </c>
      <c r="DM14" s="14"/>
      <c r="DN14" s="9">
        <f ca="1">IF(Table1[[#This Row],[Field of Work]] = "IT",Table1[[#This Row],[Income]],0)</f>
        <v>0</v>
      </c>
      <c r="DO14" s="9">
        <f ca="1">IF(Table1[[#This Row],[Field of Work]] = "Agriculture",Table1[[#This Row],[Income]],0)</f>
        <v>0</v>
      </c>
      <c r="DP14" s="9">
        <f ca="1">IF(Table1[[#This Row],[Field of Work]] = "Construction",Table1[[#This Row],[Income]],0)</f>
        <v>43105</v>
      </c>
      <c r="DQ14" s="9">
        <f ca="1">IF(Table1[[#This Row],[Field of Work]] = "Health",Table1[[#This Row],[Income]],0)</f>
        <v>0</v>
      </c>
      <c r="DR14" s="9">
        <f ca="1">IF(Table1[[#This Row],[Field of Work]] = "Teaching",Table1[[#This Row],[Income]],0)</f>
        <v>0</v>
      </c>
      <c r="DS14" s="10">
        <f ca="1">IF(Table1[[#This Row],[Field of Work]] = "General work",Table1[[#This Row],[Income]],0)</f>
        <v>0</v>
      </c>
      <c r="DV14" s="14"/>
      <c r="DW14" s="9"/>
      <c r="DX14" s="9">
        <f ca="1">IF(Table1[[#This Row],[Debts]]&gt;Table1[[#This Row],[Income]],1,0)</f>
        <v>0</v>
      </c>
      <c r="DY14" s="9"/>
      <c r="DZ14" s="9"/>
      <c r="EA14" s="9"/>
      <c r="EB14" s="9"/>
      <c r="EC14" s="10"/>
      <c r="EF14" s="14"/>
      <c r="EG14" s="9"/>
      <c r="EH14" s="9">
        <f ca="1">IF(Table1[[#This Row],[Net worth of person (R)]]&gt;$EP$4,Table1[[#This Row],[Age]],0)</f>
        <v>45</v>
      </c>
      <c r="EI14" s="9"/>
      <c r="EJ14" s="9"/>
      <c r="EK14" s="9"/>
      <c r="EL14" s="9"/>
      <c r="EM14" s="9"/>
      <c r="EN14" s="9"/>
      <c r="EO14" s="9"/>
      <c r="EP14" s="10"/>
    </row>
    <row r="15" spans="2:146" x14ac:dyDescent="0.25">
      <c r="B15">
        <f t="shared" ca="1" si="2"/>
        <v>1</v>
      </c>
      <c r="C15" t="str">
        <f t="shared" ca="1" si="3"/>
        <v>men</v>
      </c>
      <c r="D15">
        <f t="shared" ca="1" si="4"/>
        <v>45</v>
      </c>
      <c r="E15">
        <f t="shared" ca="1" si="5"/>
        <v>1</v>
      </c>
      <c r="F15" t="str">
        <f t="shared" ca="1" si="6"/>
        <v>Health</v>
      </c>
      <c r="G15">
        <f t="shared" ca="1" si="7"/>
        <v>2</v>
      </c>
      <c r="H15" t="str">
        <f t="shared" ca="1" si="8"/>
        <v>Colledge</v>
      </c>
      <c r="I15">
        <f t="shared" ca="1" si="9"/>
        <v>0</v>
      </c>
      <c r="J15">
        <f t="shared" ca="1" si="10"/>
        <v>1</v>
      </c>
      <c r="K15">
        <f t="shared" ca="1" si="11"/>
        <v>28369</v>
      </c>
      <c r="L15">
        <f t="shared" ca="1" si="12"/>
        <v>1</v>
      </c>
      <c r="M15" t="str">
        <f t="shared" ca="1" si="13"/>
        <v>Lahore</v>
      </c>
      <c r="N15">
        <f t="shared" ca="1" si="14"/>
        <v>113476</v>
      </c>
      <c r="O15">
        <f ca="1">RAND()*Table1[[#This Row],[Value of House]]</f>
        <v>108799.33917281254</v>
      </c>
      <c r="P15">
        <f t="shared" ca="1" si="0"/>
        <v>13310.614467698237</v>
      </c>
      <c r="Q15">
        <f t="shared" ca="1" si="15"/>
        <v>8168</v>
      </c>
      <c r="R15">
        <f t="shared" ca="1" si="1"/>
        <v>14487.747473292628</v>
      </c>
      <c r="S15">
        <f t="shared" ca="1" si="16"/>
        <v>6042.9625808393785</v>
      </c>
      <c r="T15">
        <f t="shared" ca="1" si="17"/>
        <v>132829.57704853761</v>
      </c>
      <c r="U15">
        <f t="shared" ca="1" si="18"/>
        <v>131455.08664610516</v>
      </c>
      <c r="V15">
        <f t="shared" ca="1" si="19"/>
        <v>1374.4904024324496</v>
      </c>
      <c r="AC15">
        <v>13</v>
      </c>
      <c r="AD15" t="s">
        <v>30</v>
      </c>
      <c r="AF15" s="14">
        <f t="shared" ca="1" si="21"/>
        <v>1</v>
      </c>
      <c r="AG15" s="9">
        <f t="shared" ca="1" si="22"/>
        <v>0</v>
      </c>
      <c r="AH15" s="9"/>
      <c r="AI15" s="9"/>
      <c r="AJ15" s="9"/>
      <c r="AK15" s="10"/>
      <c r="AL15" s="9"/>
      <c r="AM15" s="14">
        <f ca="1">IF(Table1[[#This Row],[Field of Work]]= "Teaching",1,0)</f>
        <v>0</v>
      </c>
      <c r="AN15" s="9">
        <f ca="1">IF(Table1[[#This Row],[Field of Work]]= "Agriculture",1,0)</f>
        <v>0</v>
      </c>
      <c r="AO15" s="9">
        <f ca="1">IF(Table1[[#This Row],[Field of Work]]= "Construction",1,0)</f>
        <v>0</v>
      </c>
      <c r="AP15" s="9">
        <f ca="1">IF(Table1[[#This Row],[Field of Work]]= "IT",1,0)</f>
        <v>0</v>
      </c>
      <c r="AQ15" s="9">
        <f ca="1">IF(Table1[[#This Row],[Field of Work]]= "Health",1,0)</f>
        <v>1</v>
      </c>
      <c r="AR15" s="9">
        <f ca="1">IF(Table1[[#This Row],[Field of Work]]= "General work",1,0)</f>
        <v>0</v>
      </c>
      <c r="AS15" s="9"/>
      <c r="AT15" s="9"/>
      <c r="AU15" s="9"/>
      <c r="AV15" s="9"/>
      <c r="AW15" s="9"/>
      <c r="AX15" s="9"/>
      <c r="AY15" s="10"/>
      <c r="BA15" s="33">
        <f ca="1">IF(Table1[[#This Row],[Area]]= "Pindi",1,0)</f>
        <v>0</v>
      </c>
      <c r="BB15" s="9">
        <f ca="1">IF(Table1[[#This Row],[Area]]= "Attock",1,0)</f>
        <v>0</v>
      </c>
      <c r="BC15" s="9">
        <f ca="1">IF(Table1[[#This Row],[Area]]="Gujranwala",1,0)</f>
        <v>0</v>
      </c>
      <c r="BD15" s="9">
        <f ca="1">IF(Table1[[#This Row],[Area]]="Islamabad",1,0)</f>
        <v>0</v>
      </c>
      <c r="BE15" s="9">
        <f ca="1">IF(Table1[[#This Row],[Area]]="Karachi",1,0)</f>
        <v>0</v>
      </c>
      <c r="BF15" s="9">
        <f ca="1">IF(Table1[[#This Row],[Area]]="Kashmir",1,0)</f>
        <v>0</v>
      </c>
      <c r="BG15" s="9">
        <f ca="1">IF(Table1[[#This Row],[Area]]="Kohat",1,0)</f>
        <v>0</v>
      </c>
      <c r="BH15" s="9">
        <f ca="1">IF(Table1[[#This Row],[Area]]="Lahore",1,0)</f>
        <v>1</v>
      </c>
      <c r="BI15" s="9">
        <f ca="1">IF(Table1[[#This Row],[Area]]="Multan",1,0)</f>
        <v>0</v>
      </c>
      <c r="BJ15" s="9">
        <f ca="1">IF(Table1[[#This Row],[Area]]="Naran",1,0)</f>
        <v>0</v>
      </c>
      <c r="BK15" s="9">
        <f ca="1">IF(Table1[[#This Row],[Area]]="Peshawar",1,0)</f>
        <v>0</v>
      </c>
      <c r="BL15" s="9">
        <f ca="1">IF(Table1[[#This Row],[Area]]="Queta",1,0)</f>
        <v>0</v>
      </c>
      <c r="BM15" s="9">
        <f ca="1">IF(Table1[[#This Row],[Area]]="Sawat",1,0)</f>
        <v>0</v>
      </c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10"/>
      <c r="CD15" s="14"/>
      <c r="CE15" s="39">
        <f ca="1">Table1[[#This Row],[Value of Cars]]/Table1[[#This Row],[Cars]]</f>
        <v>13310.614467698237</v>
      </c>
      <c r="CF15" s="9"/>
      <c r="CG15" s="10"/>
      <c r="CH15" s="14">
        <f ca="1">IF(Table1[[#This Row],[value of Debts]]&gt;$CI$5,1,0)</f>
        <v>1</v>
      </c>
      <c r="CI15" s="9"/>
      <c r="CJ15" s="10"/>
      <c r="CM15" s="55">
        <f ca="1">Table1[[#This Row],[Mortgage Left]]/Table1[[#This Row],[Value of House]]</f>
        <v>0.9587872252530274</v>
      </c>
      <c r="CN15" s="9">
        <f t="shared" ca="1" si="20"/>
        <v>0</v>
      </c>
      <c r="CO15" s="9"/>
      <c r="CP15" s="9"/>
      <c r="CQ15" s="9"/>
      <c r="CR15" s="9"/>
      <c r="CS15" s="9"/>
      <c r="CT15" s="9"/>
      <c r="CU15" s="9"/>
      <c r="CV15" s="9"/>
      <c r="CW15" s="9"/>
      <c r="CX15" s="14"/>
      <c r="CY15" s="9">
        <f ca="1">IF(Table1[[#This Row],[Area]]= "Pindi",Table1[[#This Row],[Income]],0)</f>
        <v>0</v>
      </c>
      <c r="CZ15" s="9">
        <f ca="1">IF(Table1[[#This Row],[Area]]= "Attock",Table1[[#This Row],[Income]],0)</f>
        <v>0</v>
      </c>
      <c r="DA15" s="9">
        <f ca="1">IF(Table1[[#This Row],[Area]]= "Gujranwala",Table1[[#This Row],[Income]],0)</f>
        <v>0</v>
      </c>
      <c r="DB15" s="9">
        <f ca="1">IF(Table1[[#This Row],[Area]]= "Islamabad",Table1[[#This Row],[Income]],0)</f>
        <v>0</v>
      </c>
      <c r="DC15" s="9">
        <f ca="1">IF(Table1[[#This Row],[Area]]= "Karachi",Table1[[#This Row],[Income]],0)</f>
        <v>0</v>
      </c>
      <c r="DD15" s="9">
        <f ca="1">IF(Table1[[#This Row],[Area]]= "Kashmir",Table1[[#This Row],[Income]],0)</f>
        <v>0</v>
      </c>
      <c r="DE15" s="9">
        <f ca="1">IF(Table1[[#This Row],[Area]]= "Kohat",Table1[[#This Row],[Income]],0)</f>
        <v>0</v>
      </c>
      <c r="DF15" s="9">
        <f ca="1">IF(Table1[[#This Row],[Area]]= "Lahore",Table1[[#This Row],[Income]],0)</f>
        <v>28369</v>
      </c>
      <c r="DG15" s="9">
        <f ca="1">IF(Table1[[#This Row],[Area]]= "Multan",Table1[[#This Row],[Income]],0)</f>
        <v>0</v>
      </c>
      <c r="DH15" s="9">
        <f ca="1">IF(Table1[[#This Row],[Area]]= "Naran",Table1[[#This Row],[Income]],0)</f>
        <v>0</v>
      </c>
      <c r="DI15" s="9">
        <f ca="1">IF(Table1[[#This Row],[Area]]= "Peshawar",Table1[[#This Row],[Income]],0)</f>
        <v>0</v>
      </c>
      <c r="DJ15" s="9">
        <f ca="1">IF(Table1[[#This Row],[Area]]= "Queta",Table1[[#This Row],[Income]],0)</f>
        <v>0</v>
      </c>
      <c r="DK15" s="10">
        <f ca="1">IF(Table1[[#This Row],[Area]]= "Sawat",Table1[[#This Row],[Income]],0)</f>
        <v>0</v>
      </c>
      <c r="DM15" s="14"/>
      <c r="DN15" s="9">
        <f ca="1">IF(Table1[[#This Row],[Field of Work]] = "IT",Table1[[#This Row],[Income]],0)</f>
        <v>0</v>
      </c>
      <c r="DO15" s="9">
        <f ca="1">IF(Table1[[#This Row],[Field of Work]] = "Agriculture",Table1[[#This Row],[Income]],0)</f>
        <v>0</v>
      </c>
      <c r="DP15" s="9">
        <f ca="1">IF(Table1[[#This Row],[Field of Work]] = "Construction",Table1[[#This Row],[Income]],0)</f>
        <v>0</v>
      </c>
      <c r="DQ15" s="9">
        <f ca="1">IF(Table1[[#This Row],[Field of Work]] = "Health",Table1[[#This Row],[Income]],0)</f>
        <v>28369</v>
      </c>
      <c r="DR15" s="9">
        <f ca="1">IF(Table1[[#This Row],[Field of Work]] = "Teaching",Table1[[#This Row],[Income]],0)</f>
        <v>0</v>
      </c>
      <c r="DS15" s="10">
        <f ca="1">IF(Table1[[#This Row],[Field of Work]] = "General work",Table1[[#This Row],[Income]],0)</f>
        <v>0</v>
      </c>
      <c r="DV15" s="14"/>
      <c r="DW15" s="9"/>
      <c r="DX15" s="9">
        <f ca="1">IF(Table1[[#This Row],[Debts]]&gt;Table1[[#This Row],[Income]],1,0)</f>
        <v>0</v>
      </c>
      <c r="DY15" s="9"/>
      <c r="DZ15" s="9"/>
      <c r="EA15" s="9"/>
      <c r="EB15" s="9"/>
      <c r="EC15" s="10"/>
      <c r="EF15" s="14"/>
      <c r="EG15" s="9"/>
      <c r="EH15" s="9">
        <f ca="1">IF(Table1[[#This Row],[Net worth of person (R)]]&gt;$EP$4,Table1[[#This Row],[Age]],0)</f>
        <v>0</v>
      </c>
      <c r="EI15" s="9"/>
      <c r="EJ15" s="9"/>
      <c r="EK15" s="9"/>
      <c r="EL15" s="9"/>
      <c r="EM15" s="9"/>
      <c r="EN15" s="9"/>
      <c r="EO15" s="9"/>
      <c r="EP15" s="10"/>
    </row>
    <row r="16" spans="2:146" x14ac:dyDescent="0.25">
      <c r="B16">
        <f t="shared" ca="1" si="2"/>
        <v>2</v>
      </c>
      <c r="C16" t="str">
        <f t="shared" ca="1" si="3"/>
        <v>women</v>
      </c>
      <c r="D16">
        <f t="shared" ca="1" si="4"/>
        <v>34</v>
      </c>
      <c r="E16">
        <f t="shared" ca="1" si="5"/>
        <v>6</v>
      </c>
      <c r="F16" t="str">
        <f t="shared" ca="1" si="6"/>
        <v>Teaching</v>
      </c>
      <c r="G16">
        <f t="shared" ca="1" si="7"/>
        <v>3</v>
      </c>
      <c r="H16" t="str">
        <f t="shared" ca="1" si="8"/>
        <v>University</v>
      </c>
      <c r="I16">
        <f t="shared" ca="1" si="9"/>
        <v>0</v>
      </c>
      <c r="J16">
        <f t="shared" ca="1" si="10"/>
        <v>3</v>
      </c>
      <c r="K16">
        <f t="shared" ca="1" si="11"/>
        <v>70904</v>
      </c>
      <c r="L16">
        <f t="shared" ca="1" si="12"/>
        <v>13</v>
      </c>
      <c r="M16" t="str">
        <f t="shared" ca="1" si="13"/>
        <v>Naran</v>
      </c>
      <c r="N16">
        <f t="shared" ca="1" si="14"/>
        <v>425424</v>
      </c>
      <c r="O16">
        <f ca="1">RAND()*Table1[[#This Row],[Value of House]]</f>
        <v>274114.69653351489</v>
      </c>
      <c r="P16">
        <f t="shared" ca="1" si="0"/>
        <v>167780.3725314574</v>
      </c>
      <c r="Q16">
        <f t="shared" ca="1" si="15"/>
        <v>3273</v>
      </c>
      <c r="R16">
        <f t="shared" ca="1" si="1"/>
        <v>27593.418851658465</v>
      </c>
      <c r="S16">
        <f t="shared" ca="1" si="16"/>
        <v>12461.966611020194</v>
      </c>
      <c r="T16">
        <f t="shared" ca="1" si="17"/>
        <v>605666.33914247749</v>
      </c>
      <c r="U16">
        <f t="shared" ca="1" si="18"/>
        <v>304981.11538517335</v>
      </c>
      <c r="V16">
        <f t="shared" ca="1" si="19"/>
        <v>300685.22375730413</v>
      </c>
      <c r="AC16">
        <v>14</v>
      </c>
      <c r="AD16" t="s">
        <v>31</v>
      </c>
      <c r="AF16" s="14">
        <f t="shared" ca="1" si="21"/>
        <v>1</v>
      </c>
      <c r="AG16" s="9">
        <f t="shared" ca="1" si="22"/>
        <v>0</v>
      </c>
      <c r="AH16" s="9"/>
      <c r="AI16" s="9"/>
      <c r="AJ16" s="9"/>
      <c r="AK16" s="10"/>
      <c r="AL16" s="9"/>
      <c r="AM16" s="14">
        <f ca="1">IF(Table1[[#This Row],[Field of Work]]= "Teaching",1,0)</f>
        <v>1</v>
      </c>
      <c r="AN16" s="9">
        <f ca="1">IF(Table1[[#This Row],[Field of Work]]= "Agriculture",1,0)</f>
        <v>0</v>
      </c>
      <c r="AO16" s="9">
        <f ca="1">IF(Table1[[#This Row],[Field of Work]]= "Construction",1,0)</f>
        <v>0</v>
      </c>
      <c r="AP16" s="9">
        <f ca="1">IF(Table1[[#This Row],[Field of Work]]= "IT",1,0)</f>
        <v>0</v>
      </c>
      <c r="AQ16" s="9">
        <f ca="1">IF(Table1[[#This Row],[Field of Work]]= "Health",1,0)</f>
        <v>0</v>
      </c>
      <c r="AR16" s="9">
        <f ca="1">IF(Table1[[#This Row],[Field of Work]]= "General work",1,0)</f>
        <v>0</v>
      </c>
      <c r="AS16" s="9"/>
      <c r="AT16" s="9"/>
      <c r="AU16" s="9"/>
      <c r="AV16" s="9"/>
      <c r="AW16" s="9"/>
      <c r="AX16" s="9"/>
      <c r="AY16" s="10"/>
      <c r="BA16" s="33">
        <f ca="1">IF(Table1[[#This Row],[Area]]= "Pindi",1,0)</f>
        <v>0</v>
      </c>
      <c r="BB16" s="9">
        <f ca="1">IF(Table1[[#This Row],[Area]]= "Attock",1,0)</f>
        <v>0</v>
      </c>
      <c r="BC16" s="9">
        <f ca="1">IF(Table1[[#This Row],[Area]]="Gujranwala",1,0)</f>
        <v>0</v>
      </c>
      <c r="BD16" s="9">
        <f ca="1">IF(Table1[[#This Row],[Area]]="Islamabad",1,0)</f>
        <v>0</v>
      </c>
      <c r="BE16" s="9">
        <f ca="1">IF(Table1[[#This Row],[Area]]="Karachi",1,0)</f>
        <v>0</v>
      </c>
      <c r="BF16" s="9">
        <f ca="1">IF(Table1[[#This Row],[Area]]="Kashmir",1,0)</f>
        <v>0</v>
      </c>
      <c r="BG16" s="9">
        <f ca="1">IF(Table1[[#This Row],[Area]]="Kohat",1,0)</f>
        <v>0</v>
      </c>
      <c r="BH16" s="9">
        <f ca="1">IF(Table1[[#This Row],[Area]]="Lahore",1,0)</f>
        <v>0</v>
      </c>
      <c r="BI16" s="9">
        <f ca="1">IF(Table1[[#This Row],[Area]]="Multan",1,0)</f>
        <v>0</v>
      </c>
      <c r="BJ16" s="9">
        <f ca="1">IF(Table1[[#This Row],[Area]]="Naran",1,0)</f>
        <v>1</v>
      </c>
      <c r="BK16" s="9">
        <f ca="1">IF(Table1[[#This Row],[Area]]="Peshawar",1,0)</f>
        <v>0</v>
      </c>
      <c r="BL16" s="9">
        <f ca="1">IF(Table1[[#This Row],[Area]]="Queta",1,0)</f>
        <v>0</v>
      </c>
      <c r="BM16" s="9">
        <f ca="1">IF(Table1[[#This Row],[Area]]="Sawat",1,0)</f>
        <v>0</v>
      </c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10"/>
      <c r="CD16" s="14"/>
      <c r="CE16" s="39">
        <f ca="1">Table1[[#This Row],[Value of Cars]]/Table1[[#This Row],[Cars]]</f>
        <v>55926.79084381913</v>
      </c>
      <c r="CF16" s="9"/>
      <c r="CG16" s="10"/>
      <c r="CH16" s="14">
        <f ca="1">IF(Table1[[#This Row],[value of Debts]]&gt;$CI$5,1,0)</f>
        <v>1</v>
      </c>
      <c r="CI16" s="9"/>
      <c r="CJ16" s="10"/>
      <c r="CM16" s="55">
        <f ca="1">Table1[[#This Row],[Mortgage Left]]/Table1[[#This Row],[Value of House]]</f>
        <v>0.64433293968726468</v>
      </c>
      <c r="CN16" s="9">
        <f t="shared" ca="1" si="20"/>
        <v>0</v>
      </c>
      <c r="CO16" s="9"/>
      <c r="CP16" s="9"/>
      <c r="CQ16" s="9"/>
      <c r="CR16" s="9"/>
      <c r="CS16" s="9"/>
      <c r="CT16" s="9"/>
      <c r="CU16" s="9"/>
      <c r="CV16" s="9"/>
      <c r="CW16" s="9"/>
      <c r="CX16" s="14"/>
      <c r="CY16" s="9">
        <f ca="1">IF(Table1[[#This Row],[Area]]= "Pindi",Table1[[#This Row],[Income]],0)</f>
        <v>0</v>
      </c>
      <c r="CZ16" s="9">
        <f ca="1">IF(Table1[[#This Row],[Area]]= "Attock",Table1[[#This Row],[Income]],0)</f>
        <v>0</v>
      </c>
      <c r="DA16" s="9">
        <f ca="1">IF(Table1[[#This Row],[Area]]= "Gujranwala",Table1[[#This Row],[Income]],0)</f>
        <v>0</v>
      </c>
      <c r="DB16" s="9">
        <f ca="1">IF(Table1[[#This Row],[Area]]= "Islamabad",Table1[[#This Row],[Income]],0)</f>
        <v>0</v>
      </c>
      <c r="DC16" s="9">
        <f ca="1">IF(Table1[[#This Row],[Area]]= "Karachi",Table1[[#This Row],[Income]],0)</f>
        <v>0</v>
      </c>
      <c r="DD16" s="9">
        <f ca="1">IF(Table1[[#This Row],[Area]]= "Kashmir",Table1[[#This Row],[Income]],0)</f>
        <v>0</v>
      </c>
      <c r="DE16" s="9">
        <f ca="1">IF(Table1[[#This Row],[Area]]= "Kohat",Table1[[#This Row],[Income]],0)</f>
        <v>0</v>
      </c>
      <c r="DF16" s="9">
        <f ca="1">IF(Table1[[#This Row],[Area]]= "Lahore",Table1[[#This Row],[Income]],0)</f>
        <v>0</v>
      </c>
      <c r="DG16" s="9">
        <f ca="1">IF(Table1[[#This Row],[Area]]= "Multan",Table1[[#This Row],[Income]],0)</f>
        <v>0</v>
      </c>
      <c r="DH16" s="9">
        <f ca="1">IF(Table1[[#This Row],[Area]]= "Naran",Table1[[#This Row],[Income]],0)</f>
        <v>70904</v>
      </c>
      <c r="DI16" s="9">
        <f ca="1">IF(Table1[[#This Row],[Area]]= "Peshawar",Table1[[#This Row],[Income]],0)</f>
        <v>0</v>
      </c>
      <c r="DJ16" s="9">
        <f ca="1">IF(Table1[[#This Row],[Area]]= "Queta",Table1[[#This Row],[Income]],0)</f>
        <v>0</v>
      </c>
      <c r="DK16" s="10">
        <f ca="1">IF(Table1[[#This Row],[Area]]= "Sawat",Table1[[#This Row],[Income]],0)</f>
        <v>0</v>
      </c>
      <c r="DM16" s="14"/>
      <c r="DN16" s="9">
        <f ca="1">IF(Table1[[#This Row],[Field of Work]] = "IT",Table1[[#This Row],[Income]],0)</f>
        <v>0</v>
      </c>
      <c r="DO16" s="9">
        <f ca="1">IF(Table1[[#This Row],[Field of Work]] = "Agriculture",Table1[[#This Row],[Income]],0)</f>
        <v>0</v>
      </c>
      <c r="DP16" s="9">
        <f ca="1">IF(Table1[[#This Row],[Field of Work]] = "Construction",Table1[[#This Row],[Income]],0)</f>
        <v>0</v>
      </c>
      <c r="DQ16" s="9">
        <f ca="1">IF(Table1[[#This Row],[Field of Work]] = "Health",Table1[[#This Row],[Income]],0)</f>
        <v>0</v>
      </c>
      <c r="DR16" s="9">
        <f ca="1">IF(Table1[[#This Row],[Field of Work]] = "Teaching",Table1[[#This Row],[Income]],0)</f>
        <v>70904</v>
      </c>
      <c r="DS16" s="10">
        <f ca="1">IF(Table1[[#This Row],[Field of Work]] = "General work",Table1[[#This Row],[Income]],0)</f>
        <v>0</v>
      </c>
      <c r="DV16" s="14"/>
      <c r="DW16" s="9"/>
      <c r="DX16" s="9">
        <f ca="1">IF(Table1[[#This Row],[Debts]]&gt;Table1[[#This Row],[Income]],1,0)</f>
        <v>0</v>
      </c>
      <c r="DY16" s="9"/>
      <c r="DZ16" s="9"/>
      <c r="EA16" s="9"/>
      <c r="EB16" s="9"/>
      <c r="EC16" s="10"/>
      <c r="EF16" s="14"/>
      <c r="EG16" s="9"/>
      <c r="EH16" s="9">
        <f ca="1">IF(Table1[[#This Row],[Net worth of person (R)]]&gt;$EP$4,Table1[[#This Row],[Age]],0)</f>
        <v>34</v>
      </c>
      <c r="EI16" s="9"/>
      <c r="EJ16" s="9"/>
      <c r="EK16" s="9"/>
      <c r="EL16" s="9"/>
      <c r="EM16" s="9"/>
      <c r="EN16" s="9"/>
      <c r="EO16" s="9"/>
      <c r="EP16" s="10"/>
    </row>
    <row r="17" spans="2:146" x14ac:dyDescent="0.25">
      <c r="B17">
        <f t="shared" ca="1" si="2"/>
        <v>2</v>
      </c>
      <c r="C17" t="str">
        <f t="shared" ca="1" si="3"/>
        <v>women</v>
      </c>
      <c r="D17">
        <f t="shared" ca="1" si="4"/>
        <v>38</v>
      </c>
      <c r="E17">
        <f t="shared" ca="1" si="5"/>
        <v>3</v>
      </c>
      <c r="F17" t="str">
        <f t="shared" ca="1" si="6"/>
        <v>Agriculture</v>
      </c>
      <c r="G17">
        <f t="shared" ca="1" si="7"/>
        <v>4</v>
      </c>
      <c r="H17" t="str">
        <f t="shared" ca="1" si="8"/>
        <v>Technical</v>
      </c>
      <c r="I17">
        <f t="shared" ca="1" si="9"/>
        <v>4</v>
      </c>
      <c r="J17">
        <f t="shared" ca="1" si="10"/>
        <v>1</v>
      </c>
      <c r="K17">
        <f t="shared" ca="1" si="11"/>
        <v>58444</v>
      </c>
      <c r="L17">
        <f t="shared" ca="1" si="12"/>
        <v>5</v>
      </c>
      <c r="M17" t="str">
        <f t="shared" ca="1" si="13"/>
        <v>Sawat</v>
      </c>
      <c r="N17">
        <f t="shared" ca="1" si="14"/>
        <v>233776</v>
      </c>
      <c r="O17">
        <f ca="1">RAND()*Table1[[#This Row],[Value of House]]</f>
        <v>7601.5791532604644</v>
      </c>
      <c r="P17">
        <f t="shared" ca="1" si="0"/>
        <v>14359.512865202094</v>
      </c>
      <c r="Q17">
        <f t="shared" ca="1" si="15"/>
        <v>6650</v>
      </c>
      <c r="R17">
        <f t="shared" ca="1" si="1"/>
        <v>114171.20861152407</v>
      </c>
      <c r="S17">
        <f t="shared" ca="1" si="16"/>
        <v>80593.987135568619</v>
      </c>
      <c r="T17">
        <f t="shared" ca="1" si="17"/>
        <v>328729.50000077073</v>
      </c>
      <c r="U17">
        <f t="shared" ca="1" si="18"/>
        <v>128422.78776478453</v>
      </c>
      <c r="V17">
        <f t="shared" ca="1" si="19"/>
        <v>200306.7122359862</v>
      </c>
      <c r="AF17" s="14">
        <f t="shared" ca="1" si="21"/>
        <v>0</v>
      </c>
      <c r="AG17" s="9">
        <f t="shared" ca="1" si="22"/>
        <v>1</v>
      </c>
      <c r="AH17" s="9"/>
      <c r="AI17" s="9"/>
      <c r="AJ17" s="9"/>
      <c r="AK17" s="10"/>
      <c r="AL17" s="9"/>
      <c r="AM17" s="14">
        <f ca="1">IF(Table1[[#This Row],[Field of Work]]= "Teaching",1,0)</f>
        <v>0</v>
      </c>
      <c r="AN17" s="9">
        <f ca="1">IF(Table1[[#This Row],[Field of Work]]= "Agriculture",1,0)</f>
        <v>1</v>
      </c>
      <c r="AO17" s="9">
        <f ca="1">IF(Table1[[#This Row],[Field of Work]]= "Construction",1,0)</f>
        <v>0</v>
      </c>
      <c r="AP17" s="9">
        <f ca="1">IF(Table1[[#This Row],[Field of Work]]= "IT",1,0)</f>
        <v>0</v>
      </c>
      <c r="AQ17" s="9">
        <f ca="1">IF(Table1[[#This Row],[Field of Work]]= "Health",1,0)</f>
        <v>0</v>
      </c>
      <c r="AR17" s="9">
        <f ca="1">IF(Table1[[#This Row],[Field of Work]]= "General work",1,0)</f>
        <v>0</v>
      </c>
      <c r="AS17" s="9"/>
      <c r="AT17" s="9"/>
      <c r="AU17" s="9"/>
      <c r="AV17" s="9"/>
      <c r="AW17" s="9"/>
      <c r="AX17" s="9"/>
      <c r="AY17" s="10"/>
      <c r="BA17" s="33">
        <f ca="1">IF(Table1[[#This Row],[Area]]= "Pindi",1,0)</f>
        <v>0</v>
      </c>
      <c r="BB17" s="9">
        <f ca="1">IF(Table1[[#This Row],[Area]]= "Attock",1,0)</f>
        <v>0</v>
      </c>
      <c r="BC17" s="9">
        <f ca="1">IF(Table1[[#This Row],[Area]]="Gujranwala",1,0)</f>
        <v>0</v>
      </c>
      <c r="BD17" s="9">
        <f ca="1">IF(Table1[[#This Row],[Area]]="Islamabad",1,0)</f>
        <v>0</v>
      </c>
      <c r="BE17" s="9">
        <f ca="1">IF(Table1[[#This Row],[Area]]="Karachi",1,0)</f>
        <v>0</v>
      </c>
      <c r="BF17" s="9">
        <f ca="1">IF(Table1[[#This Row],[Area]]="Kashmir",1,0)</f>
        <v>0</v>
      </c>
      <c r="BG17" s="9">
        <f ca="1">IF(Table1[[#This Row],[Area]]="Kohat",1,0)</f>
        <v>0</v>
      </c>
      <c r="BH17" s="9">
        <f ca="1">IF(Table1[[#This Row],[Area]]="Lahore",1,0)</f>
        <v>0</v>
      </c>
      <c r="BI17" s="9">
        <f ca="1">IF(Table1[[#This Row],[Area]]="Multan",1,0)</f>
        <v>0</v>
      </c>
      <c r="BJ17" s="9">
        <f ca="1">IF(Table1[[#This Row],[Area]]="Naran",1,0)</f>
        <v>0</v>
      </c>
      <c r="BK17" s="9">
        <f ca="1">IF(Table1[[#This Row],[Area]]="Peshawar",1,0)</f>
        <v>0</v>
      </c>
      <c r="BL17" s="9">
        <f ca="1">IF(Table1[[#This Row],[Area]]="Queta",1,0)</f>
        <v>0</v>
      </c>
      <c r="BM17" s="9">
        <f ca="1">IF(Table1[[#This Row],[Area]]="Sawat",1,0)</f>
        <v>1</v>
      </c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10"/>
      <c r="CD17" s="14"/>
      <c r="CE17" s="39">
        <f ca="1">Table1[[#This Row],[Value of Cars]]/Table1[[#This Row],[Cars]]</f>
        <v>14359.512865202094</v>
      </c>
      <c r="CF17" s="9"/>
      <c r="CG17" s="10"/>
      <c r="CH17" s="14">
        <f ca="1">IF(Table1[[#This Row],[value of Debts]]&gt;$CI$5,1,0)</f>
        <v>1</v>
      </c>
      <c r="CI17" s="9"/>
      <c r="CJ17" s="10"/>
      <c r="CM17" s="55">
        <f ca="1">Table1[[#This Row],[Mortgage Left]]/Table1[[#This Row],[Value of House]]</f>
        <v>3.2516507910394843E-2</v>
      </c>
      <c r="CN17" s="9">
        <f t="shared" ca="1" si="20"/>
        <v>1</v>
      </c>
      <c r="CO17" s="9"/>
      <c r="CP17" s="9"/>
      <c r="CQ17" s="9"/>
      <c r="CR17" s="9"/>
      <c r="CS17" s="9"/>
      <c r="CT17" s="9"/>
      <c r="CU17" s="9"/>
      <c r="CV17" s="9"/>
      <c r="CW17" s="9"/>
      <c r="CX17" s="14"/>
      <c r="CY17" s="9">
        <f ca="1">IF(Table1[[#This Row],[Area]]= "Pindi",Table1[[#This Row],[Income]],0)</f>
        <v>0</v>
      </c>
      <c r="CZ17" s="9">
        <f ca="1">IF(Table1[[#This Row],[Area]]= "Attock",Table1[[#This Row],[Income]],0)</f>
        <v>0</v>
      </c>
      <c r="DA17" s="9">
        <f ca="1">IF(Table1[[#This Row],[Area]]= "Gujranwala",Table1[[#This Row],[Income]],0)</f>
        <v>0</v>
      </c>
      <c r="DB17" s="9">
        <f ca="1">IF(Table1[[#This Row],[Area]]= "Islamabad",Table1[[#This Row],[Income]],0)</f>
        <v>0</v>
      </c>
      <c r="DC17" s="9">
        <f ca="1">IF(Table1[[#This Row],[Area]]= "Karachi",Table1[[#This Row],[Income]],0)</f>
        <v>0</v>
      </c>
      <c r="DD17" s="9">
        <f ca="1">IF(Table1[[#This Row],[Area]]= "Kashmir",Table1[[#This Row],[Income]],0)</f>
        <v>0</v>
      </c>
      <c r="DE17" s="9">
        <f ca="1">IF(Table1[[#This Row],[Area]]= "Kohat",Table1[[#This Row],[Income]],0)</f>
        <v>0</v>
      </c>
      <c r="DF17" s="9">
        <f ca="1">IF(Table1[[#This Row],[Area]]= "Lahore",Table1[[#This Row],[Income]],0)</f>
        <v>0</v>
      </c>
      <c r="DG17" s="9">
        <f ca="1">IF(Table1[[#This Row],[Area]]= "Multan",Table1[[#This Row],[Income]],0)</f>
        <v>0</v>
      </c>
      <c r="DH17" s="9">
        <f ca="1">IF(Table1[[#This Row],[Area]]= "Naran",Table1[[#This Row],[Income]],0)</f>
        <v>0</v>
      </c>
      <c r="DI17" s="9">
        <f ca="1">IF(Table1[[#This Row],[Area]]= "Peshawar",Table1[[#This Row],[Income]],0)</f>
        <v>0</v>
      </c>
      <c r="DJ17" s="9">
        <f ca="1">IF(Table1[[#This Row],[Area]]= "Queta",Table1[[#This Row],[Income]],0)</f>
        <v>0</v>
      </c>
      <c r="DK17" s="10">
        <f ca="1">IF(Table1[[#This Row],[Area]]= "Sawat",Table1[[#This Row],[Income]],0)</f>
        <v>58444</v>
      </c>
      <c r="DM17" s="14"/>
      <c r="DN17" s="9">
        <f ca="1">IF(Table1[[#This Row],[Field of Work]] = "IT",Table1[[#This Row],[Income]],0)</f>
        <v>0</v>
      </c>
      <c r="DO17" s="9">
        <f ca="1">IF(Table1[[#This Row],[Field of Work]] = "Agriculture",Table1[[#This Row],[Income]],0)</f>
        <v>58444</v>
      </c>
      <c r="DP17" s="9">
        <f ca="1">IF(Table1[[#This Row],[Field of Work]] = "Construction",Table1[[#This Row],[Income]],0)</f>
        <v>0</v>
      </c>
      <c r="DQ17" s="9">
        <f ca="1">IF(Table1[[#This Row],[Field of Work]] = "Health",Table1[[#This Row],[Income]],0)</f>
        <v>0</v>
      </c>
      <c r="DR17" s="9">
        <f ca="1">IF(Table1[[#This Row],[Field of Work]] = "Teaching",Table1[[#This Row],[Income]],0)</f>
        <v>0</v>
      </c>
      <c r="DS17" s="10">
        <f ca="1">IF(Table1[[#This Row],[Field of Work]] = "General work",Table1[[#This Row],[Income]],0)</f>
        <v>0</v>
      </c>
      <c r="DV17" s="14"/>
      <c r="DW17" s="9"/>
      <c r="DX17" s="9">
        <f ca="1">IF(Table1[[#This Row],[Debts]]&gt;Table1[[#This Row],[Income]],1,0)</f>
        <v>1</v>
      </c>
      <c r="DY17" s="9"/>
      <c r="DZ17" s="9"/>
      <c r="EA17" s="9"/>
      <c r="EB17" s="9"/>
      <c r="EC17" s="10"/>
      <c r="EF17" s="14"/>
      <c r="EG17" s="9"/>
      <c r="EH17" s="9">
        <f ca="1">IF(Table1[[#This Row],[Net worth of person (R)]]&gt;$EP$4,Table1[[#This Row],[Age]],0)</f>
        <v>38</v>
      </c>
      <c r="EI17" s="9"/>
      <c r="EJ17" s="9"/>
      <c r="EK17" s="9"/>
      <c r="EL17" s="9"/>
      <c r="EM17" s="9"/>
      <c r="EN17" s="9"/>
      <c r="EO17" s="9"/>
      <c r="EP17" s="10"/>
    </row>
    <row r="18" spans="2:146" x14ac:dyDescent="0.25">
      <c r="B18">
        <f t="shared" ca="1" si="2"/>
        <v>2</v>
      </c>
      <c r="C18" t="str">
        <f t="shared" ca="1" si="3"/>
        <v>women</v>
      </c>
      <c r="D18">
        <f t="shared" ca="1" si="4"/>
        <v>35</v>
      </c>
      <c r="E18">
        <f t="shared" ca="1" si="5"/>
        <v>4</v>
      </c>
      <c r="F18" t="str">
        <f t="shared" ca="1" si="6"/>
        <v>Construction</v>
      </c>
      <c r="G18">
        <f t="shared" ca="1" si="7"/>
        <v>4</v>
      </c>
      <c r="H18" t="str">
        <f t="shared" ca="1" si="8"/>
        <v>Technical</v>
      </c>
      <c r="I18">
        <f t="shared" ca="1" si="9"/>
        <v>0</v>
      </c>
      <c r="J18">
        <f t="shared" ca="1" si="10"/>
        <v>2</v>
      </c>
      <c r="K18">
        <f t="shared" ca="1" si="11"/>
        <v>78054</v>
      </c>
      <c r="L18">
        <f t="shared" ca="1" si="12"/>
        <v>1</v>
      </c>
      <c r="M18" t="str">
        <f t="shared" ca="1" si="13"/>
        <v>Lahore</v>
      </c>
      <c r="N18">
        <f t="shared" ca="1" si="14"/>
        <v>312216</v>
      </c>
      <c r="O18">
        <f ca="1">RAND()*Table1[[#This Row],[Value of House]]</f>
        <v>96015.743492614944</v>
      </c>
      <c r="P18">
        <f t="shared" ca="1" si="0"/>
        <v>114226.25428666861</v>
      </c>
      <c r="Q18">
        <f t="shared" ca="1" si="15"/>
        <v>32129</v>
      </c>
      <c r="R18">
        <f t="shared" ca="1" si="1"/>
        <v>154164.79600817533</v>
      </c>
      <c r="S18">
        <f t="shared" ca="1" si="16"/>
        <v>18263.91776234355</v>
      </c>
      <c r="T18">
        <f t="shared" ca="1" si="17"/>
        <v>444706.17204901215</v>
      </c>
      <c r="U18">
        <f t="shared" ca="1" si="18"/>
        <v>282309.5395007903</v>
      </c>
      <c r="V18">
        <f t="shared" ca="1" si="19"/>
        <v>162396.63254822185</v>
      </c>
      <c r="AF18" s="14">
        <f t="shared" ca="1" si="21"/>
        <v>0</v>
      </c>
      <c r="AG18" s="9">
        <f t="shared" ca="1" si="22"/>
        <v>1</v>
      </c>
      <c r="AH18" s="9"/>
      <c r="AI18" s="9"/>
      <c r="AJ18" s="9"/>
      <c r="AK18" s="10"/>
      <c r="AL18" s="9"/>
      <c r="AM18" s="14">
        <f ca="1">IF(Table1[[#This Row],[Field of Work]]= "Teaching",1,0)</f>
        <v>0</v>
      </c>
      <c r="AN18" s="9">
        <f ca="1">IF(Table1[[#This Row],[Field of Work]]= "Agriculture",1,0)</f>
        <v>0</v>
      </c>
      <c r="AO18" s="9">
        <f ca="1">IF(Table1[[#This Row],[Field of Work]]= "Construction",1,0)</f>
        <v>1</v>
      </c>
      <c r="AP18" s="9">
        <f ca="1">IF(Table1[[#This Row],[Field of Work]]= "IT",1,0)</f>
        <v>0</v>
      </c>
      <c r="AQ18" s="9">
        <f ca="1">IF(Table1[[#This Row],[Field of Work]]= "Health",1,0)</f>
        <v>0</v>
      </c>
      <c r="AR18" s="9">
        <f ca="1">IF(Table1[[#This Row],[Field of Work]]= "General work",1,0)</f>
        <v>0</v>
      </c>
      <c r="AS18" s="9"/>
      <c r="AT18" s="9"/>
      <c r="AU18" s="9"/>
      <c r="AV18" s="9"/>
      <c r="AW18" s="9"/>
      <c r="AX18" s="9"/>
      <c r="AY18" s="10"/>
      <c r="BA18" s="33">
        <f ca="1">IF(Table1[[#This Row],[Area]]= "Pindi",1,0)</f>
        <v>0</v>
      </c>
      <c r="BB18" s="9">
        <f ca="1">IF(Table1[[#This Row],[Area]]= "Attock",1,0)</f>
        <v>0</v>
      </c>
      <c r="BC18" s="9">
        <f ca="1">IF(Table1[[#This Row],[Area]]="Gujranwala",1,0)</f>
        <v>0</v>
      </c>
      <c r="BD18" s="9">
        <f ca="1">IF(Table1[[#This Row],[Area]]="Islamabad",1,0)</f>
        <v>0</v>
      </c>
      <c r="BE18" s="9">
        <f ca="1">IF(Table1[[#This Row],[Area]]="Karachi",1,0)</f>
        <v>0</v>
      </c>
      <c r="BF18" s="9">
        <f ca="1">IF(Table1[[#This Row],[Area]]="Kashmir",1,0)</f>
        <v>0</v>
      </c>
      <c r="BG18" s="9">
        <f ca="1">IF(Table1[[#This Row],[Area]]="Kohat",1,0)</f>
        <v>0</v>
      </c>
      <c r="BH18" s="9">
        <f ca="1">IF(Table1[[#This Row],[Area]]="Lahore",1,0)</f>
        <v>1</v>
      </c>
      <c r="BI18" s="9">
        <f ca="1">IF(Table1[[#This Row],[Area]]="Multan",1,0)</f>
        <v>0</v>
      </c>
      <c r="BJ18" s="9">
        <f ca="1">IF(Table1[[#This Row],[Area]]="Naran",1,0)</f>
        <v>0</v>
      </c>
      <c r="BK18" s="9">
        <f ca="1">IF(Table1[[#This Row],[Area]]="Peshawar",1,0)</f>
        <v>0</v>
      </c>
      <c r="BL18" s="9">
        <f ca="1">IF(Table1[[#This Row],[Area]]="Queta",1,0)</f>
        <v>0</v>
      </c>
      <c r="BM18" s="9">
        <f ca="1">IF(Table1[[#This Row],[Area]]="Sawat",1,0)</f>
        <v>0</v>
      </c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10"/>
      <c r="CD18" s="14"/>
      <c r="CE18" s="39">
        <f ca="1">Table1[[#This Row],[Value of Cars]]/Table1[[#This Row],[Cars]]</f>
        <v>57113.127143334306</v>
      </c>
      <c r="CF18" s="9"/>
      <c r="CG18" s="10"/>
      <c r="CH18" s="14">
        <f ca="1">IF(Table1[[#This Row],[value of Debts]]&gt;$CI$5,1,0)</f>
        <v>1</v>
      </c>
      <c r="CI18" s="9"/>
      <c r="CJ18" s="10"/>
      <c r="CM18" s="55">
        <f ca="1">Table1[[#This Row],[Mortgage Left]]/Table1[[#This Row],[Value of House]]</f>
        <v>0.30752986231523993</v>
      </c>
      <c r="CN18" s="9">
        <f t="shared" ca="1" si="20"/>
        <v>0</v>
      </c>
      <c r="CO18" s="9"/>
      <c r="CP18" s="9"/>
      <c r="CQ18" s="9"/>
      <c r="CR18" s="9"/>
      <c r="CS18" s="9"/>
      <c r="CT18" s="9"/>
      <c r="CU18" s="9"/>
      <c r="CV18" s="9"/>
      <c r="CW18" s="9"/>
      <c r="CX18" s="14"/>
      <c r="CY18" s="9">
        <f ca="1">IF(Table1[[#This Row],[Area]]= "Pindi",Table1[[#This Row],[Income]],0)</f>
        <v>0</v>
      </c>
      <c r="CZ18" s="9">
        <f ca="1">IF(Table1[[#This Row],[Area]]= "Attock",Table1[[#This Row],[Income]],0)</f>
        <v>0</v>
      </c>
      <c r="DA18" s="9">
        <f ca="1">IF(Table1[[#This Row],[Area]]= "Gujranwala",Table1[[#This Row],[Income]],0)</f>
        <v>0</v>
      </c>
      <c r="DB18" s="9">
        <f ca="1">IF(Table1[[#This Row],[Area]]= "Islamabad",Table1[[#This Row],[Income]],0)</f>
        <v>0</v>
      </c>
      <c r="DC18" s="9">
        <f ca="1">IF(Table1[[#This Row],[Area]]= "Karachi",Table1[[#This Row],[Income]],0)</f>
        <v>0</v>
      </c>
      <c r="DD18" s="9">
        <f ca="1">IF(Table1[[#This Row],[Area]]= "Kashmir",Table1[[#This Row],[Income]],0)</f>
        <v>0</v>
      </c>
      <c r="DE18" s="9">
        <f ca="1">IF(Table1[[#This Row],[Area]]= "Kohat",Table1[[#This Row],[Income]],0)</f>
        <v>0</v>
      </c>
      <c r="DF18" s="9">
        <f ca="1">IF(Table1[[#This Row],[Area]]= "Lahore",Table1[[#This Row],[Income]],0)</f>
        <v>78054</v>
      </c>
      <c r="DG18" s="9">
        <f ca="1">IF(Table1[[#This Row],[Area]]= "Multan",Table1[[#This Row],[Income]],0)</f>
        <v>0</v>
      </c>
      <c r="DH18" s="9">
        <f ca="1">IF(Table1[[#This Row],[Area]]= "Naran",Table1[[#This Row],[Income]],0)</f>
        <v>0</v>
      </c>
      <c r="DI18" s="9">
        <f ca="1">IF(Table1[[#This Row],[Area]]= "Peshawar",Table1[[#This Row],[Income]],0)</f>
        <v>0</v>
      </c>
      <c r="DJ18" s="9">
        <f ca="1">IF(Table1[[#This Row],[Area]]= "Queta",Table1[[#This Row],[Income]],0)</f>
        <v>0</v>
      </c>
      <c r="DK18" s="10">
        <f ca="1">IF(Table1[[#This Row],[Area]]= "Sawat",Table1[[#This Row],[Income]],0)</f>
        <v>0</v>
      </c>
      <c r="DM18" s="14"/>
      <c r="DN18" s="9">
        <f ca="1">IF(Table1[[#This Row],[Field of Work]] = "IT",Table1[[#This Row],[Income]],0)</f>
        <v>0</v>
      </c>
      <c r="DO18" s="9">
        <f ca="1">IF(Table1[[#This Row],[Field of Work]] = "Agriculture",Table1[[#This Row],[Income]],0)</f>
        <v>0</v>
      </c>
      <c r="DP18" s="9">
        <f ca="1">IF(Table1[[#This Row],[Field of Work]] = "Construction",Table1[[#This Row],[Income]],0)</f>
        <v>78054</v>
      </c>
      <c r="DQ18" s="9">
        <f ca="1">IF(Table1[[#This Row],[Field of Work]] = "Health",Table1[[#This Row],[Income]],0)</f>
        <v>0</v>
      </c>
      <c r="DR18" s="9">
        <f ca="1">IF(Table1[[#This Row],[Field of Work]] = "Teaching",Table1[[#This Row],[Income]],0)</f>
        <v>0</v>
      </c>
      <c r="DS18" s="10">
        <f ca="1">IF(Table1[[#This Row],[Field of Work]] = "General work",Table1[[#This Row],[Income]],0)</f>
        <v>0</v>
      </c>
      <c r="DV18" s="14"/>
      <c r="DW18" s="9"/>
      <c r="DX18" s="9">
        <f ca="1">IF(Table1[[#This Row],[Debts]]&gt;Table1[[#This Row],[Income]],1,0)</f>
        <v>1</v>
      </c>
      <c r="DY18" s="9"/>
      <c r="DZ18" s="9"/>
      <c r="EA18" s="9"/>
      <c r="EB18" s="9"/>
      <c r="EC18" s="10"/>
      <c r="EF18" s="14"/>
      <c r="EG18" s="9"/>
      <c r="EH18" s="9">
        <f ca="1">IF(Table1[[#This Row],[Net worth of person (R)]]&gt;$EP$4,Table1[[#This Row],[Age]],0)</f>
        <v>35</v>
      </c>
      <c r="EI18" s="9"/>
      <c r="EJ18" s="9"/>
      <c r="EK18" s="9"/>
      <c r="EL18" s="9"/>
      <c r="EM18" s="9"/>
      <c r="EN18" s="9"/>
      <c r="EO18" s="9"/>
      <c r="EP18" s="10"/>
    </row>
    <row r="19" spans="2:146" x14ac:dyDescent="0.25">
      <c r="B19">
        <f t="shared" ca="1" si="2"/>
        <v>1</v>
      </c>
      <c r="C19" t="str">
        <f t="shared" ca="1" si="3"/>
        <v>men</v>
      </c>
      <c r="D19">
        <f t="shared" ca="1" si="4"/>
        <v>41</v>
      </c>
      <c r="E19">
        <f t="shared" ca="1" si="5"/>
        <v>3</v>
      </c>
      <c r="F19" t="str">
        <f t="shared" ca="1" si="6"/>
        <v>Agriculture</v>
      </c>
      <c r="G19">
        <f t="shared" ca="1" si="7"/>
        <v>6</v>
      </c>
      <c r="H19" t="str">
        <f t="shared" ca="1" si="8"/>
        <v>other</v>
      </c>
      <c r="I19">
        <f t="shared" ca="1" si="9"/>
        <v>4</v>
      </c>
      <c r="J19">
        <f t="shared" ca="1" si="10"/>
        <v>3</v>
      </c>
      <c r="K19">
        <f t="shared" ca="1" si="11"/>
        <v>69455</v>
      </c>
      <c r="L19">
        <f t="shared" ca="1" si="12"/>
        <v>9</v>
      </c>
      <c r="M19" t="str">
        <f t="shared" ca="1" si="13"/>
        <v>Peshawar</v>
      </c>
      <c r="N19">
        <f t="shared" ca="1" si="14"/>
        <v>416730</v>
      </c>
      <c r="O19">
        <f ca="1">RAND()*Table1[[#This Row],[Value of House]]</f>
        <v>66625.943831663695</v>
      </c>
      <c r="P19">
        <f t="shared" ca="1" si="0"/>
        <v>50420.345218589966</v>
      </c>
      <c r="Q19">
        <f t="shared" ca="1" si="15"/>
        <v>26490</v>
      </c>
      <c r="R19">
        <f t="shared" ca="1" si="1"/>
        <v>11836.198661259525</v>
      </c>
      <c r="S19">
        <f t="shared" ca="1" si="16"/>
        <v>18858.353606242563</v>
      </c>
      <c r="T19">
        <f t="shared" ca="1" si="17"/>
        <v>486008.69882483257</v>
      </c>
      <c r="U19">
        <f t="shared" ca="1" si="18"/>
        <v>104952.14249292322</v>
      </c>
      <c r="V19">
        <f t="shared" ca="1" si="19"/>
        <v>381056.55633190938</v>
      </c>
      <c r="AF19" s="14">
        <f t="shared" ca="1" si="21"/>
        <v>0</v>
      </c>
      <c r="AG19" s="9">
        <f t="shared" ca="1" si="22"/>
        <v>1</v>
      </c>
      <c r="AH19" s="9"/>
      <c r="AI19" s="9"/>
      <c r="AJ19" s="9"/>
      <c r="AK19" s="10"/>
      <c r="AL19" s="9"/>
      <c r="AM19" s="14">
        <f ca="1">IF(Table1[[#This Row],[Field of Work]]= "Teaching",1,0)</f>
        <v>0</v>
      </c>
      <c r="AN19" s="9">
        <f ca="1">IF(Table1[[#This Row],[Field of Work]]= "Agriculture",1,0)</f>
        <v>1</v>
      </c>
      <c r="AO19" s="9">
        <f ca="1">IF(Table1[[#This Row],[Field of Work]]= "Construction",1,0)</f>
        <v>0</v>
      </c>
      <c r="AP19" s="9">
        <f ca="1">IF(Table1[[#This Row],[Field of Work]]= "IT",1,0)</f>
        <v>0</v>
      </c>
      <c r="AQ19" s="9">
        <f ca="1">IF(Table1[[#This Row],[Field of Work]]= "Health",1,0)</f>
        <v>0</v>
      </c>
      <c r="AR19" s="9">
        <f ca="1">IF(Table1[[#This Row],[Field of Work]]= "General work",1,0)</f>
        <v>0</v>
      </c>
      <c r="AS19" s="9"/>
      <c r="AT19" s="9"/>
      <c r="AU19" s="9"/>
      <c r="AV19" s="9"/>
      <c r="AW19" s="9"/>
      <c r="AX19" s="9"/>
      <c r="AY19" s="10"/>
      <c r="BA19" s="33">
        <f ca="1">IF(Table1[[#This Row],[Area]]= "Pindi",1,0)</f>
        <v>0</v>
      </c>
      <c r="BB19" s="9">
        <f ca="1">IF(Table1[[#This Row],[Area]]= "Attock",1,0)</f>
        <v>0</v>
      </c>
      <c r="BC19" s="9">
        <f ca="1">IF(Table1[[#This Row],[Area]]="Gujranwala",1,0)</f>
        <v>0</v>
      </c>
      <c r="BD19" s="9">
        <f ca="1">IF(Table1[[#This Row],[Area]]="Islamabad",1,0)</f>
        <v>0</v>
      </c>
      <c r="BE19" s="9">
        <f ca="1">IF(Table1[[#This Row],[Area]]="Karachi",1,0)</f>
        <v>0</v>
      </c>
      <c r="BF19" s="9">
        <f ca="1">IF(Table1[[#This Row],[Area]]="Kashmir",1,0)</f>
        <v>0</v>
      </c>
      <c r="BG19" s="9">
        <f ca="1">IF(Table1[[#This Row],[Area]]="Kohat",1,0)</f>
        <v>0</v>
      </c>
      <c r="BH19" s="9">
        <f ca="1">IF(Table1[[#This Row],[Area]]="Lahore",1,0)</f>
        <v>0</v>
      </c>
      <c r="BI19" s="9">
        <f ca="1">IF(Table1[[#This Row],[Area]]="Multan",1,0)</f>
        <v>0</v>
      </c>
      <c r="BJ19" s="9">
        <f ca="1">IF(Table1[[#This Row],[Area]]="Naran",1,0)</f>
        <v>0</v>
      </c>
      <c r="BK19" s="9">
        <f ca="1">IF(Table1[[#This Row],[Area]]="Peshawar",1,0)</f>
        <v>1</v>
      </c>
      <c r="BL19" s="9">
        <f ca="1">IF(Table1[[#This Row],[Area]]="Queta",1,0)</f>
        <v>0</v>
      </c>
      <c r="BM19" s="9">
        <f ca="1">IF(Table1[[#This Row],[Area]]="Sawat",1,0)</f>
        <v>0</v>
      </c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10"/>
      <c r="CD19" s="14"/>
      <c r="CE19" s="39">
        <f ca="1">Table1[[#This Row],[Value of Cars]]/Table1[[#This Row],[Cars]]</f>
        <v>16806.78173952999</v>
      </c>
      <c r="CF19" s="9"/>
      <c r="CG19" s="10"/>
      <c r="CH19" s="14">
        <f ca="1">IF(Table1[[#This Row],[value of Debts]]&gt;$CI$5,1,0)</f>
        <v>1</v>
      </c>
      <c r="CI19" s="9"/>
      <c r="CJ19" s="10"/>
      <c r="CM19" s="55">
        <f ca="1">Table1[[#This Row],[Mortgage Left]]/Table1[[#This Row],[Value of House]]</f>
        <v>0.15987796374550356</v>
      </c>
      <c r="CN19" s="9">
        <f t="shared" ca="1" si="20"/>
        <v>1</v>
      </c>
      <c r="CO19" s="9"/>
      <c r="CP19" s="9"/>
      <c r="CQ19" s="9"/>
      <c r="CR19" s="9"/>
      <c r="CS19" s="9"/>
      <c r="CT19" s="9"/>
      <c r="CU19" s="9"/>
      <c r="CV19" s="9"/>
      <c r="CW19" s="9"/>
      <c r="CX19" s="14"/>
      <c r="CY19" s="9">
        <f ca="1">IF(Table1[[#This Row],[Area]]= "Pindi",Table1[[#This Row],[Income]],0)</f>
        <v>0</v>
      </c>
      <c r="CZ19" s="9">
        <f ca="1">IF(Table1[[#This Row],[Area]]= "Attock",Table1[[#This Row],[Income]],0)</f>
        <v>0</v>
      </c>
      <c r="DA19" s="9">
        <f ca="1">IF(Table1[[#This Row],[Area]]= "Gujranwala",Table1[[#This Row],[Income]],0)</f>
        <v>0</v>
      </c>
      <c r="DB19" s="9">
        <f ca="1">IF(Table1[[#This Row],[Area]]= "Islamabad",Table1[[#This Row],[Income]],0)</f>
        <v>0</v>
      </c>
      <c r="DC19" s="9">
        <f ca="1">IF(Table1[[#This Row],[Area]]= "Karachi",Table1[[#This Row],[Income]],0)</f>
        <v>0</v>
      </c>
      <c r="DD19" s="9">
        <f ca="1">IF(Table1[[#This Row],[Area]]= "Kashmir",Table1[[#This Row],[Income]],0)</f>
        <v>0</v>
      </c>
      <c r="DE19" s="9">
        <f ca="1">IF(Table1[[#This Row],[Area]]= "Kohat",Table1[[#This Row],[Income]],0)</f>
        <v>0</v>
      </c>
      <c r="DF19" s="9">
        <f ca="1">IF(Table1[[#This Row],[Area]]= "Lahore",Table1[[#This Row],[Income]],0)</f>
        <v>0</v>
      </c>
      <c r="DG19" s="9">
        <f ca="1">IF(Table1[[#This Row],[Area]]= "Multan",Table1[[#This Row],[Income]],0)</f>
        <v>0</v>
      </c>
      <c r="DH19" s="9">
        <f ca="1">IF(Table1[[#This Row],[Area]]= "Naran",Table1[[#This Row],[Income]],0)</f>
        <v>0</v>
      </c>
      <c r="DI19" s="9">
        <f ca="1">IF(Table1[[#This Row],[Area]]= "Peshawar",Table1[[#This Row],[Income]],0)</f>
        <v>69455</v>
      </c>
      <c r="DJ19" s="9">
        <f ca="1">IF(Table1[[#This Row],[Area]]= "Queta",Table1[[#This Row],[Income]],0)</f>
        <v>0</v>
      </c>
      <c r="DK19" s="10">
        <f ca="1">IF(Table1[[#This Row],[Area]]= "Sawat",Table1[[#This Row],[Income]],0)</f>
        <v>0</v>
      </c>
      <c r="DM19" s="14"/>
      <c r="DN19" s="9">
        <f ca="1">IF(Table1[[#This Row],[Field of Work]] = "IT",Table1[[#This Row],[Income]],0)</f>
        <v>0</v>
      </c>
      <c r="DO19" s="9">
        <f ca="1">IF(Table1[[#This Row],[Field of Work]] = "Agriculture",Table1[[#This Row],[Income]],0)</f>
        <v>69455</v>
      </c>
      <c r="DP19" s="9">
        <f ca="1">IF(Table1[[#This Row],[Field of Work]] = "Construction",Table1[[#This Row],[Income]],0)</f>
        <v>0</v>
      </c>
      <c r="DQ19" s="9">
        <f ca="1">IF(Table1[[#This Row],[Field of Work]] = "Health",Table1[[#This Row],[Income]],0)</f>
        <v>0</v>
      </c>
      <c r="DR19" s="9">
        <f ca="1">IF(Table1[[#This Row],[Field of Work]] = "Teaching",Table1[[#This Row],[Income]],0)</f>
        <v>0</v>
      </c>
      <c r="DS19" s="10">
        <f ca="1">IF(Table1[[#This Row],[Field of Work]] = "General work",Table1[[#This Row],[Income]],0)</f>
        <v>0</v>
      </c>
      <c r="DV19" s="14"/>
      <c r="DW19" s="9"/>
      <c r="DX19" s="9">
        <f ca="1">IF(Table1[[#This Row],[Debts]]&gt;Table1[[#This Row],[Income]],1,0)</f>
        <v>0</v>
      </c>
      <c r="DY19" s="9"/>
      <c r="DZ19" s="9"/>
      <c r="EA19" s="9"/>
      <c r="EB19" s="9"/>
      <c r="EC19" s="10"/>
      <c r="EF19" s="14"/>
      <c r="EG19" s="9"/>
      <c r="EH19" s="9">
        <f ca="1">IF(Table1[[#This Row],[Net worth of person (R)]]&gt;$EP$4,Table1[[#This Row],[Age]],0)</f>
        <v>41</v>
      </c>
      <c r="EI19" s="9"/>
      <c r="EJ19" s="9"/>
      <c r="EK19" s="9"/>
      <c r="EL19" s="9"/>
      <c r="EM19" s="9"/>
      <c r="EN19" s="9"/>
      <c r="EO19" s="9"/>
      <c r="EP19" s="10"/>
    </row>
    <row r="20" spans="2:146" x14ac:dyDescent="0.25">
      <c r="B20">
        <f t="shared" ca="1" si="2"/>
        <v>2</v>
      </c>
      <c r="C20" t="str">
        <f t="shared" ca="1" si="3"/>
        <v>women</v>
      </c>
      <c r="D20">
        <f t="shared" ca="1" si="4"/>
        <v>42</v>
      </c>
      <c r="E20">
        <f t="shared" ca="1" si="5"/>
        <v>3</v>
      </c>
      <c r="F20" t="str">
        <f t="shared" ca="1" si="6"/>
        <v>Agriculture</v>
      </c>
      <c r="G20">
        <f t="shared" ca="1" si="7"/>
        <v>4</v>
      </c>
      <c r="H20" t="str">
        <f t="shared" ca="1" si="8"/>
        <v>Technical</v>
      </c>
      <c r="I20">
        <f t="shared" ca="1" si="9"/>
        <v>1</v>
      </c>
      <c r="J20">
        <f t="shared" ca="1" si="10"/>
        <v>3</v>
      </c>
      <c r="K20">
        <f t="shared" ca="1" si="11"/>
        <v>39759</v>
      </c>
      <c r="L20">
        <f t="shared" ca="1" si="12"/>
        <v>12</v>
      </c>
      <c r="M20" t="str">
        <f t="shared" ca="1" si="13"/>
        <v>Kohat</v>
      </c>
      <c r="N20">
        <f t="shared" ca="1" si="14"/>
        <v>198795</v>
      </c>
      <c r="O20">
        <f ca="1">RAND()*Table1[[#This Row],[Value of House]]</f>
        <v>138665.77971860362</v>
      </c>
      <c r="P20">
        <f t="shared" ca="1" si="0"/>
        <v>69951.297588619476</v>
      </c>
      <c r="Q20">
        <f t="shared" ca="1" si="15"/>
        <v>8482</v>
      </c>
      <c r="R20">
        <f t="shared" ca="1" si="1"/>
        <v>76434.192340763242</v>
      </c>
      <c r="S20">
        <f t="shared" ca="1" si="16"/>
        <v>43182.945554610211</v>
      </c>
      <c r="T20">
        <f t="shared" ca="1" si="17"/>
        <v>311929.24314322969</v>
      </c>
      <c r="U20">
        <f t="shared" ca="1" si="18"/>
        <v>223581.97205936688</v>
      </c>
      <c r="V20">
        <f t="shared" ca="1" si="19"/>
        <v>88347.271083862812</v>
      </c>
      <c r="AF20" s="14">
        <f t="shared" ca="1" si="21"/>
        <v>1</v>
      </c>
      <c r="AG20" s="9">
        <f t="shared" ca="1" si="22"/>
        <v>0</v>
      </c>
      <c r="AH20" s="9"/>
      <c r="AI20" s="9"/>
      <c r="AJ20" s="9"/>
      <c r="AK20" s="10"/>
      <c r="AL20" s="9"/>
      <c r="AM20" s="14">
        <f ca="1">IF(Table1[[#This Row],[Field of Work]]= "Teaching",1,0)</f>
        <v>0</v>
      </c>
      <c r="AN20" s="9">
        <f ca="1">IF(Table1[[#This Row],[Field of Work]]= "Agriculture",1,0)</f>
        <v>1</v>
      </c>
      <c r="AO20" s="9">
        <f ca="1">IF(Table1[[#This Row],[Field of Work]]= "Construction",1,0)</f>
        <v>0</v>
      </c>
      <c r="AP20" s="9">
        <f ca="1">IF(Table1[[#This Row],[Field of Work]]= "IT",1,0)</f>
        <v>0</v>
      </c>
      <c r="AQ20" s="9">
        <f ca="1">IF(Table1[[#This Row],[Field of Work]]= "Health",1,0)</f>
        <v>0</v>
      </c>
      <c r="AR20" s="9">
        <f ca="1">IF(Table1[[#This Row],[Field of Work]]= "General work",1,0)</f>
        <v>0</v>
      </c>
      <c r="AS20" s="9"/>
      <c r="AT20" s="9"/>
      <c r="AU20" s="9"/>
      <c r="AV20" s="9"/>
      <c r="AW20" s="9"/>
      <c r="AX20" s="9"/>
      <c r="AY20" s="10"/>
      <c r="BA20" s="33">
        <f ca="1">IF(Table1[[#This Row],[Area]]= "Pindi",1,0)</f>
        <v>0</v>
      </c>
      <c r="BB20" s="9">
        <f ca="1">IF(Table1[[#This Row],[Area]]= "Attock",1,0)</f>
        <v>0</v>
      </c>
      <c r="BC20" s="9">
        <f ca="1">IF(Table1[[#This Row],[Area]]="Gujranwala",1,0)</f>
        <v>0</v>
      </c>
      <c r="BD20" s="9">
        <f ca="1">IF(Table1[[#This Row],[Area]]="Islamabad",1,0)</f>
        <v>0</v>
      </c>
      <c r="BE20" s="9">
        <f ca="1">IF(Table1[[#This Row],[Area]]="Karachi",1,0)</f>
        <v>0</v>
      </c>
      <c r="BF20" s="9">
        <f ca="1">IF(Table1[[#This Row],[Area]]="Kashmir",1,0)</f>
        <v>0</v>
      </c>
      <c r="BG20" s="9">
        <f ca="1">IF(Table1[[#This Row],[Area]]="Kohat",1,0)</f>
        <v>1</v>
      </c>
      <c r="BH20" s="9">
        <f ca="1">IF(Table1[[#This Row],[Area]]="Lahore",1,0)</f>
        <v>0</v>
      </c>
      <c r="BI20" s="9">
        <f ca="1">IF(Table1[[#This Row],[Area]]="Multan",1,0)</f>
        <v>0</v>
      </c>
      <c r="BJ20" s="9">
        <f ca="1">IF(Table1[[#This Row],[Area]]="Naran",1,0)</f>
        <v>0</v>
      </c>
      <c r="BK20" s="9">
        <f ca="1">IF(Table1[[#This Row],[Area]]="Peshawar",1,0)</f>
        <v>0</v>
      </c>
      <c r="BL20" s="9">
        <f ca="1">IF(Table1[[#This Row],[Area]]="Queta",1,0)</f>
        <v>0</v>
      </c>
      <c r="BM20" s="9">
        <f ca="1">IF(Table1[[#This Row],[Area]]="Sawat",1,0)</f>
        <v>0</v>
      </c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10"/>
      <c r="CD20" s="14"/>
      <c r="CE20" s="39">
        <f ca="1">Table1[[#This Row],[Value of Cars]]/Table1[[#This Row],[Cars]]</f>
        <v>23317.099196206491</v>
      </c>
      <c r="CF20" s="9"/>
      <c r="CG20" s="10"/>
      <c r="CH20" s="14">
        <f ca="1">IF(Table1[[#This Row],[value of Debts]]&gt;$CI$5,1,0)</f>
        <v>1</v>
      </c>
      <c r="CI20" s="9"/>
      <c r="CJ20" s="10"/>
      <c r="CM20" s="55">
        <f ca="1">Table1[[#This Row],[Mortgage Left]]/Table1[[#This Row],[Value of House]]</f>
        <v>0.69753152603739343</v>
      </c>
      <c r="CN20" s="9">
        <f t="shared" ca="1" si="20"/>
        <v>0</v>
      </c>
      <c r="CO20" s="9"/>
      <c r="CP20" s="9"/>
      <c r="CQ20" s="9"/>
      <c r="CR20" s="9"/>
      <c r="CS20" s="9"/>
      <c r="CT20" s="9"/>
      <c r="CU20" s="9"/>
      <c r="CV20" s="9"/>
      <c r="CW20" s="9"/>
      <c r="CX20" s="14"/>
      <c r="CY20" s="9">
        <f ca="1">IF(Table1[[#This Row],[Area]]= "Pindi",Table1[[#This Row],[Income]],0)</f>
        <v>0</v>
      </c>
      <c r="CZ20" s="9">
        <f ca="1">IF(Table1[[#This Row],[Area]]= "Attock",Table1[[#This Row],[Income]],0)</f>
        <v>0</v>
      </c>
      <c r="DA20" s="9">
        <f ca="1">IF(Table1[[#This Row],[Area]]= "Gujranwala",Table1[[#This Row],[Income]],0)</f>
        <v>0</v>
      </c>
      <c r="DB20" s="9">
        <f ca="1">IF(Table1[[#This Row],[Area]]= "Islamabad",Table1[[#This Row],[Income]],0)</f>
        <v>0</v>
      </c>
      <c r="DC20" s="9">
        <f ca="1">IF(Table1[[#This Row],[Area]]= "Karachi",Table1[[#This Row],[Income]],0)</f>
        <v>0</v>
      </c>
      <c r="DD20" s="9">
        <f ca="1">IF(Table1[[#This Row],[Area]]= "Kashmir",Table1[[#This Row],[Income]],0)</f>
        <v>0</v>
      </c>
      <c r="DE20" s="9">
        <f ca="1">IF(Table1[[#This Row],[Area]]= "Kohat",Table1[[#This Row],[Income]],0)</f>
        <v>39759</v>
      </c>
      <c r="DF20" s="9">
        <f ca="1">IF(Table1[[#This Row],[Area]]= "Lahore",Table1[[#This Row],[Income]],0)</f>
        <v>0</v>
      </c>
      <c r="DG20" s="9">
        <f ca="1">IF(Table1[[#This Row],[Area]]= "Multan",Table1[[#This Row],[Income]],0)</f>
        <v>0</v>
      </c>
      <c r="DH20" s="9">
        <f ca="1">IF(Table1[[#This Row],[Area]]= "Naran",Table1[[#This Row],[Income]],0)</f>
        <v>0</v>
      </c>
      <c r="DI20" s="9">
        <f ca="1">IF(Table1[[#This Row],[Area]]= "Peshawar",Table1[[#This Row],[Income]],0)</f>
        <v>0</v>
      </c>
      <c r="DJ20" s="9">
        <f ca="1">IF(Table1[[#This Row],[Area]]= "Queta",Table1[[#This Row],[Income]],0)</f>
        <v>0</v>
      </c>
      <c r="DK20" s="10">
        <f ca="1">IF(Table1[[#This Row],[Area]]= "Sawat",Table1[[#This Row],[Income]],0)</f>
        <v>0</v>
      </c>
      <c r="DM20" s="14"/>
      <c r="DN20" s="9">
        <f ca="1">IF(Table1[[#This Row],[Field of Work]] = "IT",Table1[[#This Row],[Income]],0)</f>
        <v>0</v>
      </c>
      <c r="DO20" s="9">
        <f ca="1">IF(Table1[[#This Row],[Field of Work]] = "Agriculture",Table1[[#This Row],[Income]],0)</f>
        <v>39759</v>
      </c>
      <c r="DP20" s="9">
        <f ca="1">IF(Table1[[#This Row],[Field of Work]] = "Construction",Table1[[#This Row],[Income]],0)</f>
        <v>0</v>
      </c>
      <c r="DQ20" s="9">
        <f ca="1">IF(Table1[[#This Row],[Field of Work]] = "Health",Table1[[#This Row],[Income]],0)</f>
        <v>0</v>
      </c>
      <c r="DR20" s="9">
        <f ca="1">IF(Table1[[#This Row],[Field of Work]] = "Teaching",Table1[[#This Row],[Income]],0)</f>
        <v>0</v>
      </c>
      <c r="DS20" s="10">
        <f ca="1">IF(Table1[[#This Row],[Field of Work]] = "General work",Table1[[#This Row],[Income]],0)</f>
        <v>0</v>
      </c>
      <c r="DV20" s="14"/>
      <c r="DW20" s="9"/>
      <c r="DX20" s="9">
        <f ca="1">IF(Table1[[#This Row],[Debts]]&gt;Table1[[#This Row],[Income]],1,0)</f>
        <v>1</v>
      </c>
      <c r="DY20" s="9"/>
      <c r="DZ20" s="9"/>
      <c r="EA20" s="9"/>
      <c r="EB20" s="9"/>
      <c r="EC20" s="10"/>
      <c r="EF20" s="14"/>
      <c r="EG20" s="9"/>
      <c r="EH20" s="9">
        <f ca="1">IF(Table1[[#This Row],[Net worth of person (R)]]&gt;$EP$4,Table1[[#This Row],[Age]],0)</f>
        <v>0</v>
      </c>
      <c r="EI20" s="9"/>
      <c r="EJ20" s="9"/>
      <c r="EK20" s="9"/>
      <c r="EL20" s="9"/>
      <c r="EM20" s="9"/>
      <c r="EN20" s="9"/>
      <c r="EO20" s="9"/>
      <c r="EP20" s="10"/>
    </row>
    <row r="21" spans="2:146" x14ac:dyDescent="0.25">
      <c r="B21">
        <f t="shared" ca="1" si="2"/>
        <v>1</v>
      </c>
      <c r="C21" t="str">
        <f t="shared" ca="1" si="3"/>
        <v>men</v>
      </c>
      <c r="D21">
        <f t="shared" ca="1" si="4"/>
        <v>38</v>
      </c>
      <c r="E21">
        <f t="shared" ca="1" si="5"/>
        <v>5</v>
      </c>
      <c r="F21" t="str">
        <f t="shared" ca="1" si="6"/>
        <v>General work</v>
      </c>
      <c r="G21">
        <f t="shared" ca="1" si="7"/>
        <v>3</v>
      </c>
      <c r="H21" t="str">
        <f t="shared" ca="1" si="8"/>
        <v>University</v>
      </c>
      <c r="I21">
        <f t="shared" ca="1" si="9"/>
        <v>4</v>
      </c>
      <c r="J21">
        <f t="shared" ca="1" si="10"/>
        <v>2</v>
      </c>
      <c r="K21">
        <f t="shared" ca="1" si="11"/>
        <v>77748</v>
      </c>
      <c r="L21">
        <f t="shared" ca="1" si="12"/>
        <v>6</v>
      </c>
      <c r="M21" t="str">
        <f t="shared" ca="1" si="13"/>
        <v>Islamabad</v>
      </c>
      <c r="N21">
        <f t="shared" ca="1" si="14"/>
        <v>310992</v>
      </c>
      <c r="O21">
        <f ca="1">RAND()*Table1[[#This Row],[Value of House]]</f>
        <v>100050.91201740228</v>
      </c>
      <c r="P21">
        <f t="shared" ca="1" si="0"/>
        <v>154664.44130882318</v>
      </c>
      <c r="Q21">
        <f t="shared" ca="1" si="15"/>
        <v>147905</v>
      </c>
      <c r="R21">
        <f t="shared" ca="1" si="1"/>
        <v>85536.440580044058</v>
      </c>
      <c r="S21">
        <f t="shared" ca="1" si="16"/>
        <v>70539.149406461918</v>
      </c>
      <c r="T21">
        <f t="shared" ca="1" si="17"/>
        <v>536195.59071528516</v>
      </c>
      <c r="U21">
        <f t="shared" ca="1" si="18"/>
        <v>333492.35259744636</v>
      </c>
      <c r="V21">
        <f t="shared" ca="1" si="19"/>
        <v>202703.2381178388</v>
      </c>
      <c r="AF21" s="14">
        <f t="shared" ca="1" si="21"/>
        <v>0</v>
      </c>
      <c r="AG21" s="9">
        <f t="shared" ca="1" si="22"/>
        <v>1</v>
      </c>
      <c r="AH21" s="9"/>
      <c r="AI21" s="9"/>
      <c r="AJ21" s="9"/>
      <c r="AK21" s="10"/>
      <c r="AL21" s="9"/>
      <c r="AM21" s="14">
        <f ca="1">IF(Table1[[#This Row],[Field of Work]]= "Teaching",1,0)</f>
        <v>0</v>
      </c>
      <c r="AN21" s="9">
        <f ca="1">IF(Table1[[#This Row],[Field of Work]]= "Agriculture",1,0)</f>
        <v>0</v>
      </c>
      <c r="AO21" s="9">
        <f ca="1">IF(Table1[[#This Row],[Field of Work]]= "Construction",1,0)</f>
        <v>0</v>
      </c>
      <c r="AP21" s="9">
        <f ca="1">IF(Table1[[#This Row],[Field of Work]]= "IT",1,0)</f>
        <v>0</v>
      </c>
      <c r="AQ21" s="9">
        <f ca="1">IF(Table1[[#This Row],[Field of Work]]= "Health",1,0)</f>
        <v>0</v>
      </c>
      <c r="AR21" s="9">
        <f ca="1">IF(Table1[[#This Row],[Field of Work]]= "General work",1,0)</f>
        <v>1</v>
      </c>
      <c r="AS21" s="9"/>
      <c r="AT21" s="9"/>
      <c r="AU21" s="9"/>
      <c r="AV21" s="9"/>
      <c r="AW21" s="9"/>
      <c r="AX21" s="9"/>
      <c r="AY21" s="10"/>
      <c r="BA21" s="33">
        <f ca="1">IF(Table1[[#This Row],[Area]]= "Pindi",1,0)</f>
        <v>0</v>
      </c>
      <c r="BB21" s="9">
        <f ca="1">IF(Table1[[#This Row],[Area]]= "Attock",1,0)</f>
        <v>0</v>
      </c>
      <c r="BC21" s="9">
        <f ca="1">IF(Table1[[#This Row],[Area]]="Gujranwala",1,0)</f>
        <v>0</v>
      </c>
      <c r="BD21" s="9">
        <f ca="1">IF(Table1[[#This Row],[Area]]="Islamabad",1,0)</f>
        <v>1</v>
      </c>
      <c r="BE21" s="9">
        <f ca="1">IF(Table1[[#This Row],[Area]]="Karachi",1,0)</f>
        <v>0</v>
      </c>
      <c r="BF21" s="9">
        <f ca="1">IF(Table1[[#This Row],[Area]]="Kashmir",1,0)</f>
        <v>0</v>
      </c>
      <c r="BG21" s="9">
        <f ca="1">IF(Table1[[#This Row],[Area]]="Kohat",1,0)</f>
        <v>0</v>
      </c>
      <c r="BH21" s="9">
        <f ca="1">IF(Table1[[#This Row],[Area]]="Lahore",1,0)</f>
        <v>0</v>
      </c>
      <c r="BI21" s="9">
        <f ca="1">IF(Table1[[#This Row],[Area]]="Multan",1,0)</f>
        <v>0</v>
      </c>
      <c r="BJ21" s="9">
        <f ca="1">IF(Table1[[#This Row],[Area]]="Naran",1,0)</f>
        <v>0</v>
      </c>
      <c r="BK21" s="9">
        <f ca="1">IF(Table1[[#This Row],[Area]]="Peshawar",1,0)</f>
        <v>0</v>
      </c>
      <c r="BL21" s="9">
        <f ca="1">IF(Table1[[#This Row],[Area]]="Queta",1,0)</f>
        <v>0</v>
      </c>
      <c r="BM21" s="9">
        <f ca="1">IF(Table1[[#This Row],[Area]]="Sawat",1,0)</f>
        <v>0</v>
      </c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10"/>
      <c r="CD21" s="14"/>
      <c r="CE21" s="39">
        <f ca="1">Table1[[#This Row],[Value of Cars]]/Table1[[#This Row],[Cars]]</f>
        <v>77332.220654411591</v>
      </c>
      <c r="CF21" s="9"/>
      <c r="CG21" s="10"/>
      <c r="CH21" s="14">
        <f ca="1">IF(Table1[[#This Row],[value of Debts]]&gt;$CI$5,1,0)</f>
        <v>1</v>
      </c>
      <c r="CI21" s="9"/>
      <c r="CJ21" s="10"/>
      <c r="CM21" s="55">
        <f ca="1">Table1[[#This Row],[Mortgage Left]]/Table1[[#This Row],[Value of House]]</f>
        <v>0.32171538823314516</v>
      </c>
      <c r="CN21" s="9">
        <f t="shared" ca="1" si="20"/>
        <v>0</v>
      </c>
      <c r="CO21" s="9"/>
      <c r="CP21" s="9"/>
      <c r="CQ21" s="9"/>
      <c r="CR21" s="9"/>
      <c r="CS21" s="9"/>
      <c r="CT21" s="9"/>
      <c r="CU21" s="9"/>
      <c r="CV21" s="9"/>
      <c r="CW21" s="9"/>
      <c r="CX21" s="14"/>
      <c r="CY21" s="9">
        <f ca="1">IF(Table1[[#This Row],[Area]]= "Pindi",Table1[[#This Row],[Income]],0)</f>
        <v>0</v>
      </c>
      <c r="CZ21" s="9">
        <f ca="1">IF(Table1[[#This Row],[Area]]= "Attock",Table1[[#This Row],[Income]],0)</f>
        <v>0</v>
      </c>
      <c r="DA21" s="9">
        <f ca="1">IF(Table1[[#This Row],[Area]]= "Gujranwala",Table1[[#This Row],[Income]],0)</f>
        <v>0</v>
      </c>
      <c r="DB21" s="9">
        <f ca="1">IF(Table1[[#This Row],[Area]]= "Islamabad",Table1[[#This Row],[Income]],0)</f>
        <v>77748</v>
      </c>
      <c r="DC21" s="9">
        <f ca="1">IF(Table1[[#This Row],[Area]]= "Karachi",Table1[[#This Row],[Income]],0)</f>
        <v>0</v>
      </c>
      <c r="DD21" s="9">
        <f ca="1">IF(Table1[[#This Row],[Area]]= "Kashmir",Table1[[#This Row],[Income]],0)</f>
        <v>0</v>
      </c>
      <c r="DE21" s="9">
        <f ca="1">IF(Table1[[#This Row],[Area]]= "Kohat",Table1[[#This Row],[Income]],0)</f>
        <v>0</v>
      </c>
      <c r="DF21" s="9">
        <f ca="1">IF(Table1[[#This Row],[Area]]= "Lahore",Table1[[#This Row],[Income]],0)</f>
        <v>0</v>
      </c>
      <c r="DG21" s="9">
        <f ca="1">IF(Table1[[#This Row],[Area]]= "Multan",Table1[[#This Row],[Income]],0)</f>
        <v>0</v>
      </c>
      <c r="DH21" s="9">
        <f ca="1">IF(Table1[[#This Row],[Area]]= "Naran",Table1[[#This Row],[Income]],0)</f>
        <v>0</v>
      </c>
      <c r="DI21" s="9">
        <f ca="1">IF(Table1[[#This Row],[Area]]= "Peshawar",Table1[[#This Row],[Income]],0)</f>
        <v>0</v>
      </c>
      <c r="DJ21" s="9">
        <f ca="1">IF(Table1[[#This Row],[Area]]= "Queta",Table1[[#This Row],[Income]],0)</f>
        <v>0</v>
      </c>
      <c r="DK21" s="10">
        <f ca="1">IF(Table1[[#This Row],[Area]]= "Sawat",Table1[[#This Row],[Income]],0)</f>
        <v>0</v>
      </c>
      <c r="DM21" s="14"/>
      <c r="DN21" s="9">
        <f ca="1">IF(Table1[[#This Row],[Field of Work]] = "IT",Table1[[#This Row],[Income]],0)</f>
        <v>0</v>
      </c>
      <c r="DO21" s="9">
        <f ca="1">IF(Table1[[#This Row],[Field of Work]] = "Agriculture",Table1[[#This Row],[Income]],0)</f>
        <v>0</v>
      </c>
      <c r="DP21" s="9">
        <f ca="1">IF(Table1[[#This Row],[Field of Work]] = "Construction",Table1[[#This Row],[Income]],0)</f>
        <v>0</v>
      </c>
      <c r="DQ21" s="9">
        <f ca="1">IF(Table1[[#This Row],[Field of Work]] = "Health",Table1[[#This Row],[Income]],0)</f>
        <v>0</v>
      </c>
      <c r="DR21" s="9">
        <f ca="1">IF(Table1[[#This Row],[Field of Work]] = "Teaching",Table1[[#This Row],[Income]],0)</f>
        <v>0</v>
      </c>
      <c r="DS21" s="10">
        <f ca="1">IF(Table1[[#This Row],[Field of Work]] = "General work",Table1[[#This Row],[Income]],0)</f>
        <v>77748</v>
      </c>
      <c r="DV21" s="14"/>
      <c r="DW21" s="9"/>
      <c r="DX21" s="9">
        <f ca="1">IF(Table1[[#This Row],[Debts]]&gt;Table1[[#This Row],[Income]],1,0)</f>
        <v>1</v>
      </c>
      <c r="DY21" s="9"/>
      <c r="DZ21" s="9"/>
      <c r="EA21" s="9"/>
      <c r="EB21" s="9"/>
      <c r="EC21" s="10"/>
      <c r="EF21" s="14"/>
      <c r="EG21" s="9"/>
      <c r="EH21" s="9">
        <f ca="1">IF(Table1[[#This Row],[Net worth of person (R)]]&gt;$EP$4,Table1[[#This Row],[Age]],0)</f>
        <v>38</v>
      </c>
      <c r="EI21" s="9"/>
      <c r="EJ21" s="9"/>
      <c r="EK21" s="9"/>
      <c r="EL21" s="9"/>
      <c r="EM21" s="9"/>
      <c r="EN21" s="9"/>
      <c r="EO21" s="9"/>
      <c r="EP21" s="10"/>
    </row>
    <row r="22" spans="2:146" x14ac:dyDescent="0.25">
      <c r="B22">
        <f t="shared" ca="1" si="2"/>
        <v>2</v>
      </c>
      <c r="C22" t="str">
        <f t="shared" ca="1" si="3"/>
        <v>women</v>
      </c>
      <c r="D22">
        <f t="shared" ca="1" si="4"/>
        <v>27</v>
      </c>
      <c r="E22">
        <f t="shared" ca="1" si="5"/>
        <v>5</v>
      </c>
      <c r="F22" t="str">
        <f t="shared" ca="1" si="6"/>
        <v>General work</v>
      </c>
      <c r="G22">
        <f t="shared" ca="1" si="7"/>
        <v>2</v>
      </c>
      <c r="H22" t="str">
        <f t="shared" ca="1" si="8"/>
        <v>Colledge</v>
      </c>
      <c r="I22">
        <f t="shared" ca="1" si="9"/>
        <v>0</v>
      </c>
      <c r="J22">
        <f t="shared" ca="1" si="10"/>
        <v>1</v>
      </c>
      <c r="K22">
        <f t="shared" ca="1" si="11"/>
        <v>89822</v>
      </c>
      <c r="L22">
        <f t="shared" ca="1" si="12"/>
        <v>4</v>
      </c>
      <c r="M22" t="str">
        <f t="shared" ca="1" si="13"/>
        <v>Multan</v>
      </c>
      <c r="N22">
        <f t="shared" ca="1" si="14"/>
        <v>359288</v>
      </c>
      <c r="O22">
        <f ca="1">RAND()*Table1[[#This Row],[Value of House]]</f>
        <v>246932.89943327825</v>
      </c>
      <c r="P22">
        <f t="shared" ca="1" si="0"/>
        <v>21122.453859332491</v>
      </c>
      <c r="Q22">
        <f t="shared" ca="1" si="15"/>
        <v>11449</v>
      </c>
      <c r="R22">
        <f t="shared" ca="1" si="1"/>
        <v>108113.14210621513</v>
      </c>
      <c r="S22">
        <f t="shared" ca="1" si="16"/>
        <v>40381.238925203405</v>
      </c>
      <c r="T22">
        <f t="shared" ca="1" si="17"/>
        <v>420791.69278453587</v>
      </c>
      <c r="U22">
        <f t="shared" ca="1" si="18"/>
        <v>366495.04153949337</v>
      </c>
      <c r="V22">
        <f t="shared" ca="1" si="19"/>
        <v>54296.651245042507</v>
      </c>
      <c r="AF22" s="14">
        <f t="shared" ca="1" si="21"/>
        <v>1</v>
      </c>
      <c r="AG22" s="9">
        <f t="shared" ca="1" si="22"/>
        <v>0</v>
      </c>
      <c r="AH22" s="9"/>
      <c r="AI22" s="9"/>
      <c r="AJ22" s="9"/>
      <c r="AK22" s="10"/>
      <c r="AL22" s="9"/>
      <c r="AM22" s="14">
        <f ca="1">IF(Table1[[#This Row],[Field of Work]]= "Teaching",1,0)</f>
        <v>0</v>
      </c>
      <c r="AN22" s="9">
        <f ca="1">IF(Table1[[#This Row],[Field of Work]]= "Agriculture",1,0)</f>
        <v>0</v>
      </c>
      <c r="AO22" s="9">
        <f ca="1">IF(Table1[[#This Row],[Field of Work]]= "Construction",1,0)</f>
        <v>0</v>
      </c>
      <c r="AP22" s="9">
        <f ca="1">IF(Table1[[#This Row],[Field of Work]]= "IT",1,0)</f>
        <v>0</v>
      </c>
      <c r="AQ22" s="9">
        <f ca="1">IF(Table1[[#This Row],[Field of Work]]= "Health",1,0)</f>
        <v>0</v>
      </c>
      <c r="AR22" s="9">
        <f ca="1">IF(Table1[[#This Row],[Field of Work]]= "General work",1,0)</f>
        <v>1</v>
      </c>
      <c r="AS22" s="9"/>
      <c r="AT22" s="9"/>
      <c r="AU22" s="9"/>
      <c r="AV22" s="9"/>
      <c r="AW22" s="9"/>
      <c r="AX22" s="9"/>
      <c r="AY22" s="10"/>
      <c r="BA22" s="33">
        <f ca="1">IF(Table1[[#This Row],[Area]]= "Pindi",1,0)</f>
        <v>0</v>
      </c>
      <c r="BB22" s="9">
        <f ca="1">IF(Table1[[#This Row],[Area]]= "Attock",1,0)</f>
        <v>0</v>
      </c>
      <c r="BC22" s="9">
        <f ca="1">IF(Table1[[#This Row],[Area]]="Gujranwala",1,0)</f>
        <v>0</v>
      </c>
      <c r="BD22" s="9">
        <f ca="1">IF(Table1[[#This Row],[Area]]="Islamabad",1,0)</f>
        <v>0</v>
      </c>
      <c r="BE22" s="9">
        <f ca="1">IF(Table1[[#This Row],[Area]]="Karachi",1,0)</f>
        <v>0</v>
      </c>
      <c r="BF22" s="9">
        <f ca="1">IF(Table1[[#This Row],[Area]]="Kashmir",1,0)</f>
        <v>0</v>
      </c>
      <c r="BG22" s="9">
        <f ca="1">IF(Table1[[#This Row],[Area]]="Kohat",1,0)</f>
        <v>0</v>
      </c>
      <c r="BH22" s="9">
        <f ca="1">IF(Table1[[#This Row],[Area]]="Lahore",1,0)</f>
        <v>0</v>
      </c>
      <c r="BI22" s="9">
        <f ca="1">IF(Table1[[#This Row],[Area]]="Multan",1,0)</f>
        <v>1</v>
      </c>
      <c r="BJ22" s="9">
        <f ca="1">IF(Table1[[#This Row],[Area]]="Naran",1,0)</f>
        <v>0</v>
      </c>
      <c r="BK22" s="9">
        <f ca="1">IF(Table1[[#This Row],[Area]]="Peshawar",1,0)</f>
        <v>0</v>
      </c>
      <c r="BL22" s="9">
        <f ca="1">IF(Table1[[#This Row],[Area]]="Queta",1,0)</f>
        <v>0</v>
      </c>
      <c r="BM22" s="9">
        <f ca="1">IF(Table1[[#This Row],[Area]]="Sawat",1,0)</f>
        <v>0</v>
      </c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10"/>
      <c r="CD22" s="14"/>
      <c r="CE22" s="39">
        <f ca="1">Table1[[#This Row],[Value of Cars]]/Table1[[#This Row],[Cars]]</f>
        <v>21122.453859332491</v>
      </c>
      <c r="CF22" s="9"/>
      <c r="CG22" s="10"/>
      <c r="CH22" s="14">
        <f ca="1">IF(Table1[[#This Row],[value of Debts]]&gt;$CI$5,1,0)</f>
        <v>1</v>
      </c>
      <c r="CI22" s="9"/>
      <c r="CJ22" s="10"/>
      <c r="CM22" s="55">
        <f ca="1">Table1[[#This Row],[Mortgage Left]]/Table1[[#This Row],[Value of House]]</f>
        <v>0.68728401570127096</v>
      </c>
      <c r="CN22" s="9">
        <f t="shared" ca="1" si="20"/>
        <v>0</v>
      </c>
      <c r="CO22" s="9"/>
      <c r="CP22" s="9"/>
      <c r="CQ22" s="9"/>
      <c r="CR22" s="9"/>
      <c r="CS22" s="9"/>
      <c r="CT22" s="9"/>
      <c r="CU22" s="9"/>
      <c r="CV22" s="9"/>
      <c r="CW22" s="9"/>
      <c r="CX22" s="14"/>
      <c r="CY22" s="9">
        <f ca="1">IF(Table1[[#This Row],[Area]]= "Pindi",Table1[[#This Row],[Income]],0)</f>
        <v>0</v>
      </c>
      <c r="CZ22" s="9">
        <f ca="1">IF(Table1[[#This Row],[Area]]= "Attock",Table1[[#This Row],[Income]],0)</f>
        <v>0</v>
      </c>
      <c r="DA22" s="9">
        <f ca="1">IF(Table1[[#This Row],[Area]]= "Gujranwala",Table1[[#This Row],[Income]],0)</f>
        <v>0</v>
      </c>
      <c r="DB22" s="9">
        <f ca="1">IF(Table1[[#This Row],[Area]]= "Islamabad",Table1[[#This Row],[Income]],0)</f>
        <v>0</v>
      </c>
      <c r="DC22" s="9">
        <f ca="1">IF(Table1[[#This Row],[Area]]= "Karachi",Table1[[#This Row],[Income]],0)</f>
        <v>0</v>
      </c>
      <c r="DD22" s="9">
        <f ca="1">IF(Table1[[#This Row],[Area]]= "Kashmir",Table1[[#This Row],[Income]],0)</f>
        <v>0</v>
      </c>
      <c r="DE22" s="9">
        <f ca="1">IF(Table1[[#This Row],[Area]]= "Kohat",Table1[[#This Row],[Income]],0)</f>
        <v>0</v>
      </c>
      <c r="DF22" s="9">
        <f ca="1">IF(Table1[[#This Row],[Area]]= "Lahore",Table1[[#This Row],[Income]],0)</f>
        <v>0</v>
      </c>
      <c r="DG22" s="9">
        <f ca="1">IF(Table1[[#This Row],[Area]]= "Multan",Table1[[#This Row],[Income]],0)</f>
        <v>89822</v>
      </c>
      <c r="DH22" s="9">
        <f ca="1">IF(Table1[[#This Row],[Area]]= "Naran",Table1[[#This Row],[Income]],0)</f>
        <v>0</v>
      </c>
      <c r="DI22" s="9">
        <f ca="1">IF(Table1[[#This Row],[Area]]= "Peshawar",Table1[[#This Row],[Income]],0)</f>
        <v>0</v>
      </c>
      <c r="DJ22" s="9">
        <f ca="1">IF(Table1[[#This Row],[Area]]= "Queta",Table1[[#This Row],[Income]],0)</f>
        <v>0</v>
      </c>
      <c r="DK22" s="10">
        <f ca="1">IF(Table1[[#This Row],[Area]]= "Sawat",Table1[[#This Row],[Income]],0)</f>
        <v>0</v>
      </c>
      <c r="DM22" s="14"/>
      <c r="DN22" s="9">
        <f ca="1">IF(Table1[[#This Row],[Field of Work]] = "IT",Table1[[#This Row],[Income]],0)</f>
        <v>0</v>
      </c>
      <c r="DO22" s="9">
        <f ca="1">IF(Table1[[#This Row],[Field of Work]] = "Agriculture",Table1[[#This Row],[Income]],0)</f>
        <v>0</v>
      </c>
      <c r="DP22" s="9">
        <f ca="1">IF(Table1[[#This Row],[Field of Work]] = "Construction",Table1[[#This Row],[Income]],0)</f>
        <v>0</v>
      </c>
      <c r="DQ22" s="9">
        <f ca="1">IF(Table1[[#This Row],[Field of Work]] = "Health",Table1[[#This Row],[Income]],0)</f>
        <v>0</v>
      </c>
      <c r="DR22" s="9">
        <f ca="1">IF(Table1[[#This Row],[Field of Work]] = "Teaching",Table1[[#This Row],[Income]],0)</f>
        <v>0</v>
      </c>
      <c r="DS22" s="10">
        <f ca="1">IF(Table1[[#This Row],[Field of Work]] = "General work",Table1[[#This Row],[Income]],0)</f>
        <v>89822</v>
      </c>
      <c r="DV22" s="14"/>
      <c r="DW22" s="9"/>
      <c r="DX22" s="9">
        <f ca="1">IF(Table1[[#This Row],[Debts]]&gt;Table1[[#This Row],[Income]],1,0)</f>
        <v>1</v>
      </c>
      <c r="DY22" s="9"/>
      <c r="DZ22" s="9"/>
      <c r="EA22" s="9"/>
      <c r="EB22" s="9"/>
      <c r="EC22" s="10"/>
      <c r="EF22" s="14"/>
      <c r="EG22" s="9"/>
      <c r="EH22" s="9">
        <f ca="1">IF(Table1[[#This Row],[Net worth of person (R)]]&gt;$EP$4,Table1[[#This Row],[Age]],0)</f>
        <v>0</v>
      </c>
      <c r="EI22" s="9"/>
      <c r="EJ22" s="9"/>
      <c r="EK22" s="9"/>
      <c r="EL22" s="9"/>
      <c r="EM22" s="9"/>
      <c r="EN22" s="9"/>
      <c r="EO22" s="9"/>
      <c r="EP22" s="10"/>
    </row>
    <row r="23" spans="2:146" x14ac:dyDescent="0.25">
      <c r="B23">
        <f t="shared" ca="1" si="2"/>
        <v>2</v>
      </c>
      <c r="C23" t="str">
        <f t="shared" ca="1" si="3"/>
        <v>women</v>
      </c>
      <c r="D23">
        <f t="shared" ca="1" si="4"/>
        <v>38</v>
      </c>
      <c r="E23">
        <f t="shared" ca="1" si="5"/>
        <v>2</v>
      </c>
      <c r="F23" t="str">
        <f t="shared" ca="1" si="6"/>
        <v>IT</v>
      </c>
      <c r="G23">
        <f t="shared" ca="1" si="7"/>
        <v>1</v>
      </c>
      <c r="H23" t="str">
        <f t="shared" ca="1" si="8"/>
        <v>High School</v>
      </c>
      <c r="I23">
        <f t="shared" ca="1" si="9"/>
        <v>1</v>
      </c>
      <c r="J23">
        <f t="shared" ca="1" si="10"/>
        <v>2</v>
      </c>
      <c r="K23">
        <f t="shared" ca="1" si="11"/>
        <v>64212</v>
      </c>
      <c r="L23">
        <f t="shared" ca="1" si="12"/>
        <v>7</v>
      </c>
      <c r="M23" t="str">
        <f t="shared" ca="1" si="13"/>
        <v>Pindi</v>
      </c>
      <c r="N23">
        <f t="shared" ref="N23:N86" ca="1" si="23">K23*RANDBETWEEN(3,6)</f>
        <v>256848</v>
      </c>
      <c r="O23">
        <f ca="1">RAND()*Table1[[#This Row],[Value of House]]</f>
        <v>109232.87780906391</v>
      </c>
      <c r="P23">
        <f t="shared" ca="1" si="0"/>
        <v>27719.25953385721</v>
      </c>
      <c r="Q23">
        <f t="shared" ca="1" si="15"/>
        <v>7075</v>
      </c>
      <c r="R23">
        <f t="shared" ca="1" si="1"/>
        <v>115115.85926743943</v>
      </c>
      <c r="S23">
        <f t="shared" ref="S23:S86" ca="1" si="24">RAND()*K23*1.5</f>
        <v>64074.184184430749</v>
      </c>
      <c r="T23">
        <f t="shared" ref="T23:T86" ca="1" si="25">N23+P23+S23</f>
        <v>348641.44371828798</v>
      </c>
      <c r="U23">
        <f t="shared" ref="U23:U86" ca="1" si="26">O23+Q23+R23</f>
        <v>231423.73707650334</v>
      </c>
      <c r="V23">
        <f t="shared" ref="V23:V86" ca="1" si="27">T23-U23</f>
        <v>117217.70664178464</v>
      </c>
      <c r="AF23" s="14">
        <f t="shared" ca="1" si="21"/>
        <v>0</v>
      </c>
      <c r="AG23" s="9">
        <f t="shared" ca="1" si="22"/>
        <v>1</v>
      </c>
      <c r="AH23" s="9"/>
      <c r="AI23" s="9"/>
      <c r="AJ23" s="9"/>
      <c r="AK23" s="10"/>
      <c r="AL23" s="9"/>
      <c r="AM23" s="14">
        <f ca="1">IF(Table1[[#This Row],[Field of Work]]= "Teaching",1,0)</f>
        <v>0</v>
      </c>
      <c r="AN23" s="9">
        <f ca="1">IF(Table1[[#This Row],[Field of Work]]= "Agriculture",1,0)</f>
        <v>0</v>
      </c>
      <c r="AO23" s="9">
        <f ca="1">IF(Table1[[#This Row],[Field of Work]]= "Construction",1,0)</f>
        <v>0</v>
      </c>
      <c r="AP23" s="9">
        <f ca="1">IF(Table1[[#This Row],[Field of Work]]= "IT",1,0)</f>
        <v>1</v>
      </c>
      <c r="AQ23" s="9">
        <f ca="1">IF(Table1[[#This Row],[Field of Work]]= "Health",1,0)</f>
        <v>0</v>
      </c>
      <c r="AR23" s="9">
        <f ca="1">IF(Table1[[#This Row],[Field of Work]]= "General work",1,0)</f>
        <v>0</v>
      </c>
      <c r="AS23" s="9"/>
      <c r="AT23" s="9"/>
      <c r="AU23" s="9"/>
      <c r="AV23" s="9"/>
      <c r="AW23" s="9"/>
      <c r="AX23" s="9"/>
      <c r="AY23" s="10"/>
      <c r="BA23" s="33">
        <f ca="1">IF(Table1[[#This Row],[Area]]= "Pindi",1,0)</f>
        <v>1</v>
      </c>
      <c r="BB23" s="9">
        <f ca="1">IF(Table1[[#This Row],[Area]]= "Attock",1,0)</f>
        <v>0</v>
      </c>
      <c r="BC23" s="9">
        <f ca="1">IF(Table1[[#This Row],[Area]]="Gujranwala",1,0)</f>
        <v>0</v>
      </c>
      <c r="BD23" s="9">
        <f ca="1">IF(Table1[[#This Row],[Area]]="Islamabad",1,0)</f>
        <v>0</v>
      </c>
      <c r="BE23" s="9">
        <f ca="1">IF(Table1[[#This Row],[Area]]="Karachi",1,0)</f>
        <v>0</v>
      </c>
      <c r="BF23" s="9">
        <f ca="1">IF(Table1[[#This Row],[Area]]="Kashmir",1,0)</f>
        <v>0</v>
      </c>
      <c r="BG23" s="9">
        <f ca="1">IF(Table1[[#This Row],[Area]]="Kohat",1,0)</f>
        <v>0</v>
      </c>
      <c r="BH23" s="9">
        <f ca="1">IF(Table1[[#This Row],[Area]]="Lahore",1,0)</f>
        <v>0</v>
      </c>
      <c r="BI23" s="9">
        <f ca="1">IF(Table1[[#This Row],[Area]]="Multan",1,0)</f>
        <v>0</v>
      </c>
      <c r="BJ23" s="9">
        <f ca="1">IF(Table1[[#This Row],[Area]]="Naran",1,0)</f>
        <v>0</v>
      </c>
      <c r="BK23" s="9">
        <f ca="1">IF(Table1[[#This Row],[Area]]="Peshawar",1,0)</f>
        <v>0</v>
      </c>
      <c r="BL23" s="9">
        <f ca="1">IF(Table1[[#This Row],[Area]]="Queta",1,0)</f>
        <v>0</v>
      </c>
      <c r="BM23" s="9">
        <f ca="1">IF(Table1[[#This Row],[Area]]="Sawat",1,0)</f>
        <v>0</v>
      </c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10"/>
      <c r="CD23" s="14"/>
      <c r="CE23" s="39">
        <f ca="1">Table1[[#This Row],[Value of Cars]]/Table1[[#This Row],[Cars]]</f>
        <v>13859.629766928605</v>
      </c>
      <c r="CF23" s="9"/>
      <c r="CG23" s="10"/>
      <c r="CH23" s="14">
        <f ca="1">IF(Table1[[#This Row],[value of Debts]]&gt;$CI$5,1,0)</f>
        <v>1</v>
      </c>
      <c r="CI23" s="9"/>
      <c r="CJ23" s="10"/>
      <c r="CM23" s="55">
        <f ca="1">Table1[[#This Row],[Mortgage Left]]/Table1[[#This Row],[Value of House]]</f>
        <v>0.42528218171472587</v>
      </c>
      <c r="CN23" s="9">
        <f t="shared" ca="1" si="20"/>
        <v>0</v>
      </c>
      <c r="CO23" s="9"/>
      <c r="CP23" s="9"/>
      <c r="CQ23" s="9"/>
      <c r="CR23" s="9"/>
      <c r="CS23" s="9"/>
      <c r="CT23" s="9"/>
      <c r="CU23" s="9"/>
      <c r="CV23" s="9"/>
      <c r="CW23" s="9"/>
      <c r="CX23" s="14"/>
      <c r="CY23" s="9">
        <f ca="1">IF(Table1[[#This Row],[Area]]= "Pindi",Table1[[#This Row],[Income]],0)</f>
        <v>64212</v>
      </c>
      <c r="CZ23" s="9">
        <f ca="1">IF(Table1[[#This Row],[Area]]= "Attock",Table1[[#This Row],[Income]],0)</f>
        <v>0</v>
      </c>
      <c r="DA23" s="9">
        <f ca="1">IF(Table1[[#This Row],[Area]]= "Gujranwala",Table1[[#This Row],[Income]],0)</f>
        <v>0</v>
      </c>
      <c r="DB23" s="9">
        <f ca="1">IF(Table1[[#This Row],[Area]]= "Islamabad",Table1[[#This Row],[Income]],0)</f>
        <v>0</v>
      </c>
      <c r="DC23" s="9">
        <f ca="1">IF(Table1[[#This Row],[Area]]= "Karachi",Table1[[#This Row],[Income]],0)</f>
        <v>0</v>
      </c>
      <c r="DD23" s="9">
        <f ca="1">IF(Table1[[#This Row],[Area]]= "Kashmir",Table1[[#This Row],[Income]],0)</f>
        <v>0</v>
      </c>
      <c r="DE23" s="9">
        <f ca="1">IF(Table1[[#This Row],[Area]]= "Kohat",Table1[[#This Row],[Income]],0)</f>
        <v>0</v>
      </c>
      <c r="DF23" s="9">
        <f ca="1">IF(Table1[[#This Row],[Area]]= "Lahore",Table1[[#This Row],[Income]],0)</f>
        <v>0</v>
      </c>
      <c r="DG23" s="9">
        <f ca="1">IF(Table1[[#This Row],[Area]]= "Multan",Table1[[#This Row],[Income]],0)</f>
        <v>0</v>
      </c>
      <c r="DH23" s="9">
        <f ca="1">IF(Table1[[#This Row],[Area]]= "Naran",Table1[[#This Row],[Income]],0)</f>
        <v>0</v>
      </c>
      <c r="DI23" s="9">
        <f ca="1">IF(Table1[[#This Row],[Area]]= "Peshawar",Table1[[#This Row],[Income]],0)</f>
        <v>0</v>
      </c>
      <c r="DJ23" s="9">
        <f ca="1">IF(Table1[[#This Row],[Area]]= "Queta",Table1[[#This Row],[Income]],0)</f>
        <v>0</v>
      </c>
      <c r="DK23" s="10">
        <f ca="1">IF(Table1[[#This Row],[Area]]= "Sawat",Table1[[#This Row],[Income]],0)</f>
        <v>0</v>
      </c>
      <c r="DM23" s="14"/>
      <c r="DN23" s="9">
        <f ca="1">IF(Table1[[#This Row],[Field of Work]] = "IT",Table1[[#This Row],[Income]],0)</f>
        <v>64212</v>
      </c>
      <c r="DO23" s="9">
        <f ca="1">IF(Table1[[#This Row],[Field of Work]] = "Agriculture",Table1[[#This Row],[Income]],0)</f>
        <v>0</v>
      </c>
      <c r="DP23" s="9">
        <f ca="1">IF(Table1[[#This Row],[Field of Work]] = "Construction",Table1[[#This Row],[Income]],0)</f>
        <v>0</v>
      </c>
      <c r="DQ23" s="9">
        <f ca="1">IF(Table1[[#This Row],[Field of Work]] = "Health",Table1[[#This Row],[Income]],0)</f>
        <v>0</v>
      </c>
      <c r="DR23" s="9">
        <f ca="1">IF(Table1[[#This Row],[Field of Work]] = "Teaching",Table1[[#This Row],[Income]],0)</f>
        <v>0</v>
      </c>
      <c r="DS23" s="10">
        <f ca="1">IF(Table1[[#This Row],[Field of Work]] = "General work",Table1[[#This Row],[Income]],0)</f>
        <v>0</v>
      </c>
      <c r="DV23" s="14"/>
      <c r="DW23" s="9"/>
      <c r="DX23" s="9">
        <f ca="1">IF(Table1[[#This Row],[Debts]]&gt;Table1[[#This Row],[Income]],1,0)</f>
        <v>1</v>
      </c>
      <c r="DY23" s="9"/>
      <c r="DZ23" s="9"/>
      <c r="EA23" s="9"/>
      <c r="EB23" s="9"/>
      <c r="EC23" s="10"/>
      <c r="EF23" s="14"/>
      <c r="EG23" s="9"/>
      <c r="EH23" s="9">
        <f ca="1">IF(Table1[[#This Row],[Net worth of person (R)]]&gt;$EP$4,Table1[[#This Row],[Age]],0)</f>
        <v>38</v>
      </c>
      <c r="EI23" s="9"/>
      <c r="EJ23" s="9"/>
      <c r="EK23" s="9"/>
      <c r="EL23" s="9"/>
      <c r="EM23" s="9"/>
      <c r="EN23" s="9"/>
      <c r="EO23" s="9"/>
      <c r="EP23" s="10"/>
    </row>
    <row r="24" spans="2:146" x14ac:dyDescent="0.25">
      <c r="B24">
        <f t="shared" ca="1" si="2"/>
        <v>2</v>
      </c>
      <c r="C24" t="str">
        <f t="shared" ca="1" si="3"/>
        <v>women</v>
      </c>
      <c r="D24">
        <f t="shared" ca="1" si="4"/>
        <v>35</v>
      </c>
      <c r="E24">
        <f t="shared" ca="1" si="5"/>
        <v>3</v>
      </c>
      <c r="F24" t="str">
        <f t="shared" ca="1" si="6"/>
        <v>Agriculture</v>
      </c>
      <c r="G24">
        <f t="shared" ca="1" si="7"/>
        <v>6</v>
      </c>
      <c r="H24" t="str">
        <f t="shared" ca="1" si="8"/>
        <v>other</v>
      </c>
      <c r="I24">
        <f t="shared" ca="1" si="9"/>
        <v>4</v>
      </c>
      <c r="J24">
        <f t="shared" ca="1" si="10"/>
        <v>2</v>
      </c>
      <c r="K24">
        <f t="shared" ca="1" si="11"/>
        <v>36196</v>
      </c>
      <c r="L24">
        <f t="shared" ca="1" si="12"/>
        <v>6</v>
      </c>
      <c r="M24" t="str">
        <f t="shared" ca="1" si="13"/>
        <v>Islamabad</v>
      </c>
      <c r="N24">
        <f t="shared" ca="1" si="23"/>
        <v>180980</v>
      </c>
      <c r="O24">
        <f ca="1">RAND()*Table1[[#This Row],[Value of House]]</f>
        <v>140553.85415678509</v>
      </c>
      <c r="P24">
        <f t="shared" ca="1" si="0"/>
        <v>13158.921813287727</v>
      </c>
      <c r="Q24">
        <f t="shared" ca="1" si="15"/>
        <v>6261</v>
      </c>
      <c r="R24">
        <f t="shared" ca="1" si="1"/>
        <v>65530.950271472451</v>
      </c>
      <c r="S24">
        <f t="shared" ca="1" si="24"/>
        <v>26626.777907002746</v>
      </c>
      <c r="T24">
        <f t="shared" ca="1" si="25"/>
        <v>220765.69972029046</v>
      </c>
      <c r="U24">
        <f t="shared" ca="1" si="26"/>
        <v>212345.80442825754</v>
      </c>
      <c r="V24">
        <f t="shared" ca="1" si="27"/>
        <v>8419.8952920329175</v>
      </c>
      <c r="AF24" s="14">
        <f t="shared" ca="1" si="21"/>
        <v>0</v>
      </c>
      <c r="AG24" s="9">
        <f t="shared" ca="1" si="22"/>
        <v>1</v>
      </c>
      <c r="AH24" s="9"/>
      <c r="AI24" s="9"/>
      <c r="AJ24" s="9"/>
      <c r="AK24" s="10"/>
      <c r="AL24" s="9"/>
      <c r="AM24" s="14">
        <f ca="1">IF(Table1[[#This Row],[Field of Work]]= "Teaching",1,0)</f>
        <v>0</v>
      </c>
      <c r="AN24" s="9">
        <f ca="1">IF(Table1[[#This Row],[Field of Work]]= "Agriculture",1,0)</f>
        <v>1</v>
      </c>
      <c r="AO24" s="9">
        <f ca="1">IF(Table1[[#This Row],[Field of Work]]= "Construction",1,0)</f>
        <v>0</v>
      </c>
      <c r="AP24" s="9">
        <f ca="1">IF(Table1[[#This Row],[Field of Work]]= "IT",1,0)</f>
        <v>0</v>
      </c>
      <c r="AQ24" s="9">
        <f ca="1">IF(Table1[[#This Row],[Field of Work]]= "Health",1,0)</f>
        <v>0</v>
      </c>
      <c r="AR24" s="9">
        <f ca="1">IF(Table1[[#This Row],[Field of Work]]= "General work",1,0)</f>
        <v>0</v>
      </c>
      <c r="AS24" s="9"/>
      <c r="AT24" s="9"/>
      <c r="AU24" s="9"/>
      <c r="AV24" s="9"/>
      <c r="AW24" s="9"/>
      <c r="AX24" s="9"/>
      <c r="AY24" s="10"/>
      <c r="BA24" s="33">
        <f ca="1">IF(Table1[[#This Row],[Area]]= "Pindi",1,0)</f>
        <v>0</v>
      </c>
      <c r="BB24" s="9">
        <f ca="1">IF(Table1[[#This Row],[Area]]= "Attock",1,0)</f>
        <v>0</v>
      </c>
      <c r="BC24" s="9">
        <f ca="1">IF(Table1[[#This Row],[Area]]="Gujranwala",1,0)</f>
        <v>0</v>
      </c>
      <c r="BD24" s="9">
        <f ca="1">IF(Table1[[#This Row],[Area]]="Islamabad",1,0)</f>
        <v>1</v>
      </c>
      <c r="BE24" s="9">
        <f ca="1">IF(Table1[[#This Row],[Area]]="Karachi",1,0)</f>
        <v>0</v>
      </c>
      <c r="BF24" s="9">
        <f ca="1">IF(Table1[[#This Row],[Area]]="Kashmir",1,0)</f>
        <v>0</v>
      </c>
      <c r="BG24" s="9">
        <f ca="1">IF(Table1[[#This Row],[Area]]="Kohat",1,0)</f>
        <v>0</v>
      </c>
      <c r="BH24" s="9">
        <f ca="1">IF(Table1[[#This Row],[Area]]="Lahore",1,0)</f>
        <v>0</v>
      </c>
      <c r="BI24" s="9">
        <f ca="1">IF(Table1[[#This Row],[Area]]="Multan",1,0)</f>
        <v>0</v>
      </c>
      <c r="BJ24" s="9">
        <f ca="1">IF(Table1[[#This Row],[Area]]="Naran",1,0)</f>
        <v>0</v>
      </c>
      <c r="BK24" s="9">
        <f ca="1">IF(Table1[[#This Row],[Area]]="Peshawar",1,0)</f>
        <v>0</v>
      </c>
      <c r="BL24" s="9">
        <f ca="1">IF(Table1[[#This Row],[Area]]="Queta",1,0)</f>
        <v>0</v>
      </c>
      <c r="BM24" s="9">
        <f ca="1">IF(Table1[[#This Row],[Area]]="Sawat",1,0)</f>
        <v>0</v>
      </c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10"/>
      <c r="CD24" s="14"/>
      <c r="CE24" s="39">
        <f ca="1">Table1[[#This Row],[Value of Cars]]/Table1[[#This Row],[Cars]]</f>
        <v>6579.4609066438634</v>
      </c>
      <c r="CF24" s="9"/>
      <c r="CG24" s="10"/>
      <c r="CH24" s="14">
        <f ca="1">IF(Table1[[#This Row],[value of Debts]]&gt;$CI$5,1,0)</f>
        <v>1</v>
      </c>
      <c r="CI24" s="9"/>
      <c r="CJ24" s="10"/>
      <c r="CM24" s="55">
        <f ca="1">Table1[[#This Row],[Mortgage Left]]/Table1[[#This Row],[Value of House]]</f>
        <v>0.77662644577735163</v>
      </c>
      <c r="CN24" s="9">
        <f t="shared" ca="1" si="20"/>
        <v>0</v>
      </c>
      <c r="CO24" s="9"/>
      <c r="CP24" s="9"/>
      <c r="CQ24" s="9"/>
      <c r="CR24" s="9"/>
      <c r="CS24" s="9"/>
      <c r="CT24" s="9"/>
      <c r="CU24" s="9"/>
      <c r="CV24" s="9"/>
      <c r="CW24" s="9"/>
      <c r="CX24" s="14"/>
      <c r="CY24" s="9">
        <f ca="1">IF(Table1[[#This Row],[Area]]= "Pindi",Table1[[#This Row],[Income]],0)</f>
        <v>0</v>
      </c>
      <c r="CZ24" s="9">
        <f ca="1">IF(Table1[[#This Row],[Area]]= "Attock",Table1[[#This Row],[Income]],0)</f>
        <v>0</v>
      </c>
      <c r="DA24" s="9">
        <f ca="1">IF(Table1[[#This Row],[Area]]= "Gujranwala",Table1[[#This Row],[Income]],0)</f>
        <v>0</v>
      </c>
      <c r="DB24" s="9">
        <f ca="1">IF(Table1[[#This Row],[Area]]= "Islamabad",Table1[[#This Row],[Income]],0)</f>
        <v>36196</v>
      </c>
      <c r="DC24" s="9">
        <f ca="1">IF(Table1[[#This Row],[Area]]= "Karachi",Table1[[#This Row],[Income]],0)</f>
        <v>0</v>
      </c>
      <c r="DD24" s="9">
        <f ca="1">IF(Table1[[#This Row],[Area]]= "Kashmir",Table1[[#This Row],[Income]],0)</f>
        <v>0</v>
      </c>
      <c r="DE24" s="9">
        <f ca="1">IF(Table1[[#This Row],[Area]]= "Kohat",Table1[[#This Row],[Income]],0)</f>
        <v>0</v>
      </c>
      <c r="DF24" s="9">
        <f ca="1">IF(Table1[[#This Row],[Area]]= "Lahore",Table1[[#This Row],[Income]],0)</f>
        <v>0</v>
      </c>
      <c r="DG24" s="9">
        <f ca="1">IF(Table1[[#This Row],[Area]]= "Multan",Table1[[#This Row],[Income]],0)</f>
        <v>0</v>
      </c>
      <c r="DH24" s="9">
        <f ca="1">IF(Table1[[#This Row],[Area]]= "Naran",Table1[[#This Row],[Income]],0)</f>
        <v>0</v>
      </c>
      <c r="DI24" s="9">
        <f ca="1">IF(Table1[[#This Row],[Area]]= "Peshawar",Table1[[#This Row],[Income]],0)</f>
        <v>0</v>
      </c>
      <c r="DJ24" s="9">
        <f ca="1">IF(Table1[[#This Row],[Area]]= "Queta",Table1[[#This Row],[Income]],0)</f>
        <v>0</v>
      </c>
      <c r="DK24" s="10">
        <f ca="1">IF(Table1[[#This Row],[Area]]= "Sawat",Table1[[#This Row],[Income]],0)</f>
        <v>0</v>
      </c>
      <c r="DM24" s="14"/>
      <c r="DN24" s="9">
        <f ca="1">IF(Table1[[#This Row],[Field of Work]] = "IT",Table1[[#This Row],[Income]],0)</f>
        <v>0</v>
      </c>
      <c r="DO24" s="9">
        <f ca="1">IF(Table1[[#This Row],[Field of Work]] = "Agriculture",Table1[[#This Row],[Income]],0)</f>
        <v>36196</v>
      </c>
      <c r="DP24" s="9">
        <f ca="1">IF(Table1[[#This Row],[Field of Work]] = "Construction",Table1[[#This Row],[Income]],0)</f>
        <v>0</v>
      </c>
      <c r="DQ24" s="9">
        <f ca="1">IF(Table1[[#This Row],[Field of Work]] = "Health",Table1[[#This Row],[Income]],0)</f>
        <v>0</v>
      </c>
      <c r="DR24" s="9">
        <f ca="1">IF(Table1[[#This Row],[Field of Work]] = "Teaching",Table1[[#This Row],[Income]],0)</f>
        <v>0</v>
      </c>
      <c r="DS24" s="10">
        <f ca="1">IF(Table1[[#This Row],[Field of Work]] = "General work",Table1[[#This Row],[Income]],0)</f>
        <v>0</v>
      </c>
      <c r="DV24" s="14"/>
      <c r="DW24" s="9"/>
      <c r="DX24" s="9">
        <f ca="1">IF(Table1[[#This Row],[Debts]]&gt;Table1[[#This Row],[Income]],1,0)</f>
        <v>1</v>
      </c>
      <c r="DY24" s="9"/>
      <c r="DZ24" s="9"/>
      <c r="EA24" s="9"/>
      <c r="EB24" s="9"/>
      <c r="EC24" s="10"/>
      <c r="EF24" s="14"/>
      <c r="EG24" s="9"/>
      <c r="EH24" s="9">
        <f ca="1">IF(Table1[[#This Row],[Net worth of person (R)]]&gt;$EP$4,Table1[[#This Row],[Age]],0)</f>
        <v>0</v>
      </c>
      <c r="EI24" s="9"/>
      <c r="EJ24" s="9"/>
      <c r="EK24" s="9"/>
      <c r="EL24" s="9"/>
      <c r="EM24" s="9"/>
      <c r="EN24" s="9"/>
      <c r="EO24" s="9"/>
      <c r="EP24" s="10"/>
    </row>
    <row r="25" spans="2:146" x14ac:dyDescent="0.25">
      <c r="B25">
        <f t="shared" ca="1" si="2"/>
        <v>1</v>
      </c>
      <c r="C25" t="str">
        <f t="shared" ca="1" si="3"/>
        <v>men</v>
      </c>
      <c r="D25">
        <f t="shared" ca="1" si="4"/>
        <v>44</v>
      </c>
      <c r="E25">
        <f t="shared" ca="1" si="5"/>
        <v>5</v>
      </c>
      <c r="F25" t="str">
        <f t="shared" ca="1" si="6"/>
        <v>General work</v>
      </c>
      <c r="G25">
        <f t="shared" ca="1" si="7"/>
        <v>2</v>
      </c>
      <c r="H25" t="str">
        <f t="shared" ca="1" si="8"/>
        <v>Colledge</v>
      </c>
      <c r="I25">
        <f t="shared" ca="1" si="9"/>
        <v>1</v>
      </c>
      <c r="J25">
        <f t="shared" ca="1" si="10"/>
        <v>3</v>
      </c>
      <c r="K25">
        <f t="shared" ca="1" si="11"/>
        <v>82949</v>
      </c>
      <c r="L25">
        <f t="shared" ca="1" si="12"/>
        <v>2</v>
      </c>
      <c r="M25" t="str">
        <f t="shared" ca="1" si="13"/>
        <v>Karachi</v>
      </c>
      <c r="N25">
        <f t="shared" ca="1" si="23"/>
        <v>248847</v>
      </c>
      <c r="O25">
        <f ca="1">RAND()*Table1[[#This Row],[Value of House]]</f>
        <v>31513.917653384844</v>
      </c>
      <c r="P25">
        <f t="shared" ca="1" si="0"/>
        <v>130927.67673865137</v>
      </c>
      <c r="Q25">
        <f t="shared" ca="1" si="15"/>
        <v>1352</v>
      </c>
      <c r="R25">
        <f t="shared" ca="1" si="1"/>
        <v>11229.975582020974</v>
      </c>
      <c r="S25">
        <f t="shared" ca="1" si="24"/>
        <v>70870.954919720913</v>
      </c>
      <c r="T25">
        <f t="shared" ca="1" si="25"/>
        <v>450645.63165837224</v>
      </c>
      <c r="U25">
        <f t="shared" ca="1" si="26"/>
        <v>44095.89323540582</v>
      </c>
      <c r="V25">
        <f t="shared" ca="1" si="27"/>
        <v>406549.73842296645</v>
      </c>
      <c r="AF25" s="14">
        <f t="shared" ca="1" si="21"/>
        <v>0</v>
      </c>
      <c r="AG25" s="9">
        <f t="shared" ca="1" si="22"/>
        <v>1</v>
      </c>
      <c r="AH25" s="9"/>
      <c r="AI25" s="9"/>
      <c r="AJ25" s="9"/>
      <c r="AK25" s="10"/>
      <c r="AL25" s="9"/>
      <c r="AM25" s="14">
        <f ca="1">IF(Table1[[#This Row],[Field of Work]]= "Teaching",1,0)</f>
        <v>0</v>
      </c>
      <c r="AN25" s="9">
        <f ca="1">IF(Table1[[#This Row],[Field of Work]]= "Agriculture",1,0)</f>
        <v>0</v>
      </c>
      <c r="AO25" s="9">
        <f ca="1">IF(Table1[[#This Row],[Field of Work]]= "Construction",1,0)</f>
        <v>0</v>
      </c>
      <c r="AP25" s="9">
        <f ca="1">IF(Table1[[#This Row],[Field of Work]]= "IT",1,0)</f>
        <v>0</v>
      </c>
      <c r="AQ25" s="9">
        <f ca="1">IF(Table1[[#This Row],[Field of Work]]= "Health",1,0)</f>
        <v>0</v>
      </c>
      <c r="AR25" s="9">
        <f ca="1">IF(Table1[[#This Row],[Field of Work]]= "General work",1,0)</f>
        <v>1</v>
      </c>
      <c r="AS25" s="9"/>
      <c r="AT25" s="9"/>
      <c r="AU25" s="9"/>
      <c r="AV25" s="9"/>
      <c r="AW25" s="9"/>
      <c r="AX25" s="9"/>
      <c r="AY25" s="10"/>
      <c r="BA25" s="33">
        <f ca="1">IF(Table1[[#This Row],[Area]]= "Pindi",1,0)</f>
        <v>0</v>
      </c>
      <c r="BB25" s="9">
        <f ca="1">IF(Table1[[#This Row],[Area]]= "Attock",1,0)</f>
        <v>0</v>
      </c>
      <c r="BC25" s="9">
        <f ca="1">IF(Table1[[#This Row],[Area]]="Gujranwala",1,0)</f>
        <v>0</v>
      </c>
      <c r="BD25" s="9">
        <f ca="1">IF(Table1[[#This Row],[Area]]="Islamabad",1,0)</f>
        <v>0</v>
      </c>
      <c r="BE25" s="9">
        <f ca="1">IF(Table1[[#This Row],[Area]]="Karachi",1,0)</f>
        <v>1</v>
      </c>
      <c r="BF25" s="9">
        <f ca="1">IF(Table1[[#This Row],[Area]]="Kashmir",1,0)</f>
        <v>0</v>
      </c>
      <c r="BG25" s="9">
        <f ca="1">IF(Table1[[#This Row],[Area]]="Kohat",1,0)</f>
        <v>0</v>
      </c>
      <c r="BH25" s="9">
        <f ca="1">IF(Table1[[#This Row],[Area]]="Lahore",1,0)</f>
        <v>0</v>
      </c>
      <c r="BI25" s="9">
        <f ca="1">IF(Table1[[#This Row],[Area]]="Multan",1,0)</f>
        <v>0</v>
      </c>
      <c r="BJ25" s="9">
        <f ca="1">IF(Table1[[#This Row],[Area]]="Naran",1,0)</f>
        <v>0</v>
      </c>
      <c r="BK25" s="9">
        <f ca="1">IF(Table1[[#This Row],[Area]]="Peshawar",1,0)</f>
        <v>0</v>
      </c>
      <c r="BL25" s="9">
        <f ca="1">IF(Table1[[#This Row],[Area]]="Queta",1,0)</f>
        <v>0</v>
      </c>
      <c r="BM25" s="9">
        <f ca="1">IF(Table1[[#This Row],[Area]]="Sawat",1,0)</f>
        <v>0</v>
      </c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10"/>
      <c r="CD25" s="14"/>
      <c r="CE25" s="39">
        <f ca="1">Table1[[#This Row],[Value of Cars]]/Table1[[#This Row],[Cars]]</f>
        <v>43642.558912883789</v>
      </c>
      <c r="CF25" s="9"/>
      <c r="CG25" s="10"/>
      <c r="CH25" s="14">
        <f ca="1">IF(Table1[[#This Row],[value of Debts]]&gt;$CI$5,1,0)</f>
        <v>0</v>
      </c>
      <c r="CI25" s="9"/>
      <c r="CJ25" s="10"/>
      <c r="CM25" s="55">
        <f ca="1">Table1[[#This Row],[Mortgage Left]]/Table1[[#This Row],[Value of House]]</f>
        <v>0.12663973306242327</v>
      </c>
      <c r="CN25" s="9">
        <f t="shared" ca="1" si="20"/>
        <v>1</v>
      </c>
      <c r="CO25" s="9"/>
      <c r="CP25" s="9"/>
      <c r="CQ25" s="9"/>
      <c r="CR25" s="9"/>
      <c r="CS25" s="9"/>
      <c r="CT25" s="9"/>
      <c r="CU25" s="9"/>
      <c r="CV25" s="9"/>
      <c r="CW25" s="9"/>
      <c r="CX25" s="14"/>
      <c r="CY25" s="9">
        <f ca="1">IF(Table1[[#This Row],[Area]]= "Pindi",Table1[[#This Row],[Income]],0)</f>
        <v>0</v>
      </c>
      <c r="CZ25" s="9">
        <f ca="1">IF(Table1[[#This Row],[Area]]= "Attock",Table1[[#This Row],[Income]],0)</f>
        <v>0</v>
      </c>
      <c r="DA25" s="9">
        <f ca="1">IF(Table1[[#This Row],[Area]]= "Gujranwala",Table1[[#This Row],[Income]],0)</f>
        <v>0</v>
      </c>
      <c r="DB25" s="9">
        <f ca="1">IF(Table1[[#This Row],[Area]]= "Islamabad",Table1[[#This Row],[Income]],0)</f>
        <v>0</v>
      </c>
      <c r="DC25" s="9">
        <f ca="1">IF(Table1[[#This Row],[Area]]= "Karachi",Table1[[#This Row],[Income]],0)</f>
        <v>82949</v>
      </c>
      <c r="DD25" s="9">
        <f ca="1">IF(Table1[[#This Row],[Area]]= "Kashmir",Table1[[#This Row],[Income]],0)</f>
        <v>0</v>
      </c>
      <c r="DE25" s="9">
        <f ca="1">IF(Table1[[#This Row],[Area]]= "Kohat",Table1[[#This Row],[Income]],0)</f>
        <v>0</v>
      </c>
      <c r="DF25" s="9">
        <f ca="1">IF(Table1[[#This Row],[Area]]= "Lahore",Table1[[#This Row],[Income]],0)</f>
        <v>0</v>
      </c>
      <c r="DG25" s="9">
        <f ca="1">IF(Table1[[#This Row],[Area]]= "Multan",Table1[[#This Row],[Income]],0)</f>
        <v>0</v>
      </c>
      <c r="DH25" s="9">
        <f ca="1">IF(Table1[[#This Row],[Area]]= "Naran",Table1[[#This Row],[Income]],0)</f>
        <v>0</v>
      </c>
      <c r="DI25" s="9">
        <f ca="1">IF(Table1[[#This Row],[Area]]= "Peshawar",Table1[[#This Row],[Income]],0)</f>
        <v>0</v>
      </c>
      <c r="DJ25" s="9">
        <f ca="1">IF(Table1[[#This Row],[Area]]= "Queta",Table1[[#This Row],[Income]],0)</f>
        <v>0</v>
      </c>
      <c r="DK25" s="10">
        <f ca="1">IF(Table1[[#This Row],[Area]]= "Sawat",Table1[[#This Row],[Income]],0)</f>
        <v>0</v>
      </c>
      <c r="DM25" s="14"/>
      <c r="DN25" s="9">
        <f ca="1">IF(Table1[[#This Row],[Field of Work]] = "IT",Table1[[#This Row],[Income]],0)</f>
        <v>0</v>
      </c>
      <c r="DO25" s="9">
        <f ca="1">IF(Table1[[#This Row],[Field of Work]] = "Agriculture",Table1[[#This Row],[Income]],0)</f>
        <v>0</v>
      </c>
      <c r="DP25" s="9">
        <f ca="1">IF(Table1[[#This Row],[Field of Work]] = "Construction",Table1[[#This Row],[Income]],0)</f>
        <v>0</v>
      </c>
      <c r="DQ25" s="9">
        <f ca="1">IF(Table1[[#This Row],[Field of Work]] = "Health",Table1[[#This Row],[Income]],0)</f>
        <v>0</v>
      </c>
      <c r="DR25" s="9">
        <f ca="1">IF(Table1[[#This Row],[Field of Work]] = "Teaching",Table1[[#This Row],[Income]],0)</f>
        <v>0</v>
      </c>
      <c r="DS25" s="10">
        <f ca="1">IF(Table1[[#This Row],[Field of Work]] = "General work",Table1[[#This Row],[Income]],0)</f>
        <v>82949</v>
      </c>
      <c r="DV25" s="14"/>
      <c r="DW25" s="9"/>
      <c r="DX25" s="9">
        <f ca="1">IF(Table1[[#This Row],[Debts]]&gt;Table1[[#This Row],[Income]],1,0)</f>
        <v>0</v>
      </c>
      <c r="DY25" s="9"/>
      <c r="DZ25" s="9"/>
      <c r="EA25" s="9"/>
      <c r="EB25" s="9"/>
      <c r="EC25" s="10"/>
      <c r="EF25" s="14"/>
      <c r="EG25" s="9"/>
      <c r="EH25" s="9">
        <f ca="1">IF(Table1[[#This Row],[Net worth of person (R)]]&gt;$EP$4,Table1[[#This Row],[Age]],0)</f>
        <v>44</v>
      </c>
      <c r="EI25" s="9"/>
      <c r="EJ25" s="9"/>
      <c r="EK25" s="9"/>
      <c r="EL25" s="9"/>
      <c r="EM25" s="9"/>
      <c r="EN25" s="9"/>
      <c r="EO25" s="9"/>
      <c r="EP25" s="10"/>
    </row>
    <row r="26" spans="2:146" x14ac:dyDescent="0.25">
      <c r="B26">
        <f t="shared" ca="1" si="2"/>
        <v>1</v>
      </c>
      <c r="C26" t="str">
        <f t="shared" ca="1" si="3"/>
        <v>men</v>
      </c>
      <c r="D26">
        <f t="shared" ca="1" si="4"/>
        <v>41</v>
      </c>
      <c r="E26">
        <f t="shared" ca="1" si="5"/>
        <v>2</v>
      </c>
      <c r="F26" t="str">
        <f t="shared" ca="1" si="6"/>
        <v>IT</v>
      </c>
      <c r="G26">
        <f t="shared" ca="1" si="7"/>
        <v>5</v>
      </c>
      <c r="H26" t="str">
        <f t="shared" ca="1" si="8"/>
        <v>other</v>
      </c>
      <c r="I26">
        <f t="shared" ca="1" si="9"/>
        <v>1</v>
      </c>
      <c r="J26">
        <f t="shared" ca="1" si="10"/>
        <v>1</v>
      </c>
      <c r="K26">
        <f t="shared" ca="1" si="11"/>
        <v>77580</v>
      </c>
      <c r="L26">
        <f t="shared" ca="1" si="12"/>
        <v>7</v>
      </c>
      <c r="M26" t="str">
        <f t="shared" ca="1" si="13"/>
        <v>Pindi</v>
      </c>
      <c r="N26">
        <f t="shared" ca="1" si="23"/>
        <v>465480</v>
      </c>
      <c r="O26">
        <f ca="1">RAND()*Table1[[#This Row],[Value of House]]</f>
        <v>260535.12269040797</v>
      </c>
      <c r="P26">
        <f t="shared" ca="1" si="0"/>
        <v>63686.848593989504</v>
      </c>
      <c r="Q26">
        <f t="shared" ca="1" si="15"/>
        <v>34376</v>
      </c>
      <c r="R26">
        <f t="shared" ca="1" si="1"/>
        <v>47469.505406600256</v>
      </c>
      <c r="S26">
        <f t="shared" ca="1" si="24"/>
        <v>32737.2432644234</v>
      </c>
      <c r="T26">
        <f t="shared" ca="1" si="25"/>
        <v>561904.09185841295</v>
      </c>
      <c r="U26">
        <f t="shared" ca="1" si="26"/>
        <v>342380.62809700822</v>
      </c>
      <c r="V26">
        <f t="shared" ca="1" si="27"/>
        <v>219523.46376140474</v>
      </c>
      <c r="AF26" s="14">
        <f t="shared" ca="1" si="21"/>
        <v>1</v>
      </c>
      <c r="AG26" s="9">
        <f t="shared" ca="1" si="22"/>
        <v>0</v>
      </c>
      <c r="AH26" s="9"/>
      <c r="AI26" s="9"/>
      <c r="AJ26" s="9"/>
      <c r="AK26" s="10"/>
      <c r="AL26" s="9"/>
      <c r="AM26" s="14">
        <f ca="1">IF(Table1[[#This Row],[Field of Work]]= "Teaching",1,0)</f>
        <v>0</v>
      </c>
      <c r="AN26" s="9">
        <f ca="1">IF(Table1[[#This Row],[Field of Work]]= "Agriculture",1,0)</f>
        <v>0</v>
      </c>
      <c r="AO26" s="9">
        <f ca="1">IF(Table1[[#This Row],[Field of Work]]= "Construction",1,0)</f>
        <v>0</v>
      </c>
      <c r="AP26" s="9">
        <f ca="1">IF(Table1[[#This Row],[Field of Work]]= "IT",1,0)</f>
        <v>1</v>
      </c>
      <c r="AQ26" s="9">
        <f ca="1">IF(Table1[[#This Row],[Field of Work]]= "Health",1,0)</f>
        <v>0</v>
      </c>
      <c r="AR26" s="9">
        <f ca="1">IF(Table1[[#This Row],[Field of Work]]= "General work",1,0)</f>
        <v>0</v>
      </c>
      <c r="AS26" s="9"/>
      <c r="AT26" s="9"/>
      <c r="AU26" s="9"/>
      <c r="AV26" s="9"/>
      <c r="AW26" s="9"/>
      <c r="AX26" s="9"/>
      <c r="AY26" s="10"/>
      <c r="BA26" s="33">
        <f ca="1">IF(Table1[[#This Row],[Area]]= "Pindi",1,0)</f>
        <v>1</v>
      </c>
      <c r="BB26" s="9">
        <f ca="1">IF(Table1[[#This Row],[Area]]= "Attock",1,0)</f>
        <v>0</v>
      </c>
      <c r="BC26" s="9">
        <f ca="1">IF(Table1[[#This Row],[Area]]="Gujranwala",1,0)</f>
        <v>0</v>
      </c>
      <c r="BD26" s="9">
        <f ca="1">IF(Table1[[#This Row],[Area]]="Islamabad",1,0)</f>
        <v>0</v>
      </c>
      <c r="BE26" s="9">
        <f ca="1">IF(Table1[[#This Row],[Area]]="Karachi",1,0)</f>
        <v>0</v>
      </c>
      <c r="BF26" s="9">
        <f ca="1">IF(Table1[[#This Row],[Area]]="Kashmir",1,0)</f>
        <v>0</v>
      </c>
      <c r="BG26" s="9">
        <f ca="1">IF(Table1[[#This Row],[Area]]="Kohat",1,0)</f>
        <v>0</v>
      </c>
      <c r="BH26" s="9">
        <f ca="1">IF(Table1[[#This Row],[Area]]="Lahore",1,0)</f>
        <v>0</v>
      </c>
      <c r="BI26" s="9">
        <f ca="1">IF(Table1[[#This Row],[Area]]="Multan",1,0)</f>
        <v>0</v>
      </c>
      <c r="BJ26" s="9">
        <f ca="1">IF(Table1[[#This Row],[Area]]="Naran",1,0)</f>
        <v>0</v>
      </c>
      <c r="BK26" s="9">
        <f ca="1">IF(Table1[[#This Row],[Area]]="Peshawar",1,0)</f>
        <v>0</v>
      </c>
      <c r="BL26" s="9">
        <f ca="1">IF(Table1[[#This Row],[Area]]="Queta",1,0)</f>
        <v>0</v>
      </c>
      <c r="BM26" s="9">
        <f ca="1">IF(Table1[[#This Row],[Area]]="Sawat",1,0)</f>
        <v>0</v>
      </c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10"/>
      <c r="CD26" s="14"/>
      <c r="CE26" s="39">
        <f ca="1">Table1[[#This Row],[Value of Cars]]/Table1[[#This Row],[Cars]]</f>
        <v>63686.848593989504</v>
      </c>
      <c r="CF26" s="9"/>
      <c r="CG26" s="10"/>
      <c r="CH26" s="14">
        <f ca="1">IF(Table1[[#This Row],[value of Debts]]&gt;$CI$5,1,0)</f>
        <v>1</v>
      </c>
      <c r="CI26" s="9"/>
      <c r="CJ26" s="10"/>
      <c r="CM26" s="55">
        <f ca="1">Table1[[#This Row],[Mortgage Left]]/Table1[[#This Row],[Value of House]]</f>
        <v>0.55971281836041931</v>
      </c>
      <c r="CN26" s="9">
        <f t="shared" ca="1" si="20"/>
        <v>0</v>
      </c>
      <c r="CO26" s="9"/>
      <c r="CP26" s="9"/>
      <c r="CQ26" s="9"/>
      <c r="CR26" s="9"/>
      <c r="CS26" s="9"/>
      <c r="CT26" s="9"/>
      <c r="CU26" s="9"/>
      <c r="CV26" s="9"/>
      <c r="CW26" s="9"/>
      <c r="CX26" s="14"/>
      <c r="CY26" s="9">
        <f ca="1">IF(Table1[[#This Row],[Area]]= "Pindi",Table1[[#This Row],[Income]],0)</f>
        <v>77580</v>
      </c>
      <c r="CZ26" s="9">
        <f ca="1">IF(Table1[[#This Row],[Area]]= "Attock",Table1[[#This Row],[Income]],0)</f>
        <v>0</v>
      </c>
      <c r="DA26" s="9">
        <f ca="1">IF(Table1[[#This Row],[Area]]= "Gujranwala",Table1[[#This Row],[Income]],0)</f>
        <v>0</v>
      </c>
      <c r="DB26" s="9">
        <f ca="1">IF(Table1[[#This Row],[Area]]= "Islamabad",Table1[[#This Row],[Income]],0)</f>
        <v>0</v>
      </c>
      <c r="DC26" s="9">
        <f ca="1">IF(Table1[[#This Row],[Area]]= "Karachi",Table1[[#This Row],[Income]],0)</f>
        <v>0</v>
      </c>
      <c r="DD26" s="9">
        <f ca="1">IF(Table1[[#This Row],[Area]]= "Kashmir",Table1[[#This Row],[Income]],0)</f>
        <v>0</v>
      </c>
      <c r="DE26" s="9">
        <f ca="1">IF(Table1[[#This Row],[Area]]= "Kohat",Table1[[#This Row],[Income]],0)</f>
        <v>0</v>
      </c>
      <c r="DF26" s="9">
        <f ca="1">IF(Table1[[#This Row],[Area]]= "Lahore",Table1[[#This Row],[Income]],0)</f>
        <v>0</v>
      </c>
      <c r="DG26" s="9">
        <f ca="1">IF(Table1[[#This Row],[Area]]= "Multan",Table1[[#This Row],[Income]],0)</f>
        <v>0</v>
      </c>
      <c r="DH26" s="9">
        <f ca="1">IF(Table1[[#This Row],[Area]]= "Naran",Table1[[#This Row],[Income]],0)</f>
        <v>0</v>
      </c>
      <c r="DI26" s="9">
        <f ca="1">IF(Table1[[#This Row],[Area]]= "Peshawar",Table1[[#This Row],[Income]],0)</f>
        <v>0</v>
      </c>
      <c r="DJ26" s="9">
        <f ca="1">IF(Table1[[#This Row],[Area]]= "Queta",Table1[[#This Row],[Income]],0)</f>
        <v>0</v>
      </c>
      <c r="DK26" s="10">
        <f ca="1">IF(Table1[[#This Row],[Area]]= "Sawat",Table1[[#This Row],[Income]],0)</f>
        <v>0</v>
      </c>
      <c r="DM26" s="14"/>
      <c r="DN26" s="9">
        <f ca="1">IF(Table1[[#This Row],[Field of Work]] = "IT",Table1[[#This Row],[Income]],0)</f>
        <v>77580</v>
      </c>
      <c r="DO26" s="9">
        <f ca="1">IF(Table1[[#This Row],[Field of Work]] = "Agriculture",Table1[[#This Row],[Income]],0)</f>
        <v>0</v>
      </c>
      <c r="DP26" s="9">
        <f ca="1">IF(Table1[[#This Row],[Field of Work]] = "Construction",Table1[[#This Row],[Income]],0)</f>
        <v>0</v>
      </c>
      <c r="DQ26" s="9">
        <f ca="1">IF(Table1[[#This Row],[Field of Work]] = "Health",Table1[[#This Row],[Income]],0)</f>
        <v>0</v>
      </c>
      <c r="DR26" s="9">
        <f ca="1">IF(Table1[[#This Row],[Field of Work]] = "Teaching",Table1[[#This Row],[Income]],0)</f>
        <v>0</v>
      </c>
      <c r="DS26" s="10">
        <f ca="1">IF(Table1[[#This Row],[Field of Work]] = "General work",Table1[[#This Row],[Income]],0)</f>
        <v>0</v>
      </c>
      <c r="DV26" s="14"/>
      <c r="DW26" s="9"/>
      <c r="DX26" s="9">
        <f ca="1">IF(Table1[[#This Row],[Debts]]&gt;Table1[[#This Row],[Income]],1,0)</f>
        <v>0</v>
      </c>
      <c r="DY26" s="9"/>
      <c r="DZ26" s="9"/>
      <c r="EA26" s="9"/>
      <c r="EB26" s="9"/>
      <c r="EC26" s="10"/>
      <c r="EF26" s="14"/>
      <c r="EG26" s="9"/>
      <c r="EH26" s="9">
        <f ca="1">IF(Table1[[#This Row],[Net worth of person (R)]]&gt;$EP$4,Table1[[#This Row],[Age]],0)</f>
        <v>41</v>
      </c>
      <c r="EI26" s="9"/>
      <c r="EJ26" s="9"/>
      <c r="EK26" s="9"/>
      <c r="EL26" s="9"/>
      <c r="EM26" s="9"/>
      <c r="EN26" s="9"/>
      <c r="EO26" s="9"/>
      <c r="EP26" s="10"/>
    </row>
    <row r="27" spans="2:146" x14ac:dyDescent="0.25">
      <c r="B27">
        <f t="shared" ca="1" si="2"/>
        <v>1</v>
      </c>
      <c r="C27" t="str">
        <f t="shared" ca="1" si="3"/>
        <v>men</v>
      </c>
      <c r="D27">
        <f t="shared" ca="1" si="4"/>
        <v>44</v>
      </c>
      <c r="E27">
        <f t="shared" ca="1" si="5"/>
        <v>2</v>
      </c>
      <c r="F27" t="str">
        <f t="shared" ca="1" si="6"/>
        <v>IT</v>
      </c>
      <c r="G27">
        <f t="shared" ca="1" si="7"/>
        <v>2</v>
      </c>
      <c r="H27" t="str">
        <f t="shared" ca="1" si="8"/>
        <v>Colledge</v>
      </c>
      <c r="I27">
        <f t="shared" ca="1" si="9"/>
        <v>1</v>
      </c>
      <c r="J27">
        <f t="shared" ca="1" si="10"/>
        <v>2</v>
      </c>
      <c r="K27">
        <f t="shared" ca="1" si="11"/>
        <v>46155</v>
      </c>
      <c r="L27">
        <f t="shared" ca="1" si="12"/>
        <v>2</v>
      </c>
      <c r="M27" t="str">
        <f t="shared" ca="1" si="13"/>
        <v>Karachi</v>
      </c>
      <c r="N27">
        <f t="shared" ca="1" si="23"/>
        <v>138465</v>
      </c>
      <c r="O27">
        <f ca="1">RAND()*Table1[[#This Row],[Value of House]]</f>
        <v>94168.754199787611</v>
      </c>
      <c r="P27">
        <f t="shared" ca="1" si="0"/>
        <v>23201.648451980116</v>
      </c>
      <c r="Q27">
        <f t="shared" ca="1" si="15"/>
        <v>2741</v>
      </c>
      <c r="R27">
        <f t="shared" ca="1" si="1"/>
        <v>71573.905538117309</v>
      </c>
      <c r="S27">
        <f t="shared" ca="1" si="24"/>
        <v>14680.239571060487</v>
      </c>
      <c r="T27">
        <f t="shared" ca="1" si="25"/>
        <v>176346.88802304061</v>
      </c>
      <c r="U27">
        <f t="shared" ca="1" si="26"/>
        <v>168483.65973790491</v>
      </c>
      <c r="V27">
        <f t="shared" ca="1" si="27"/>
        <v>7863.2282851357013</v>
      </c>
      <c r="AF27" s="14">
        <f t="shared" ca="1" si="21"/>
        <v>1</v>
      </c>
      <c r="AG27" s="9">
        <f t="shared" ca="1" si="22"/>
        <v>0</v>
      </c>
      <c r="AH27" s="9"/>
      <c r="AI27" s="9"/>
      <c r="AJ27" s="9"/>
      <c r="AK27" s="10"/>
      <c r="AL27" s="9"/>
      <c r="AM27" s="14">
        <f ca="1">IF(Table1[[#This Row],[Field of Work]]= "Teaching",1,0)</f>
        <v>0</v>
      </c>
      <c r="AN27" s="9">
        <f ca="1">IF(Table1[[#This Row],[Field of Work]]= "Agriculture",1,0)</f>
        <v>0</v>
      </c>
      <c r="AO27" s="9">
        <f ca="1">IF(Table1[[#This Row],[Field of Work]]= "Construction",1,0)</f>
        <v>0</v>
      </c>
      <c r="AP27" s="9">
        <f ca="1">IF(Table1[[#This Row],[Field of Work]]= "IT",1,0)</f>
        <v>1</v>
      </c>
      <c r="AQ27" s="9">
        <f ca="1">IF(Table1[[#This Row],[Field of Work]]= "Health",1,0)</f>
        <v>0</v>
      </c>
      <c r="AR27" s="9">
        <f ca="1">IF(Table1[[#This Row],[Field of Work]]= "General work",1,0)</f>
        <v>0</v>
      </c>
      <c r="AS27" s="9"/>
      <c r="AT27" s="9"/>
      <c r="AU27" s="9"/>
      <c r="AV27" s="9"/>
      <c r="AW27" s="9"/>
      <c r="AX27" s="9"/>
      <c r="AY27" s="10"/>
      <c r="BA27" s="33">
        <f ca="1">IF(Table1[[#This Row],[Area]]= "Pindi",1,0)</f>
        <v>0</v>
      </c>
      <c r="BB27" s="9">
        <f ca="1">IF(Table1[[#This Row],[Area]]= "Attock",1,0)</f>
        <v>0</v>
      </c>
      <c r="BC27" s="9">
        <f ca="1">IF(Table1[[#This Row],[Area]]="Gujranwala",1,0)</f>
        <v>0</v>
      </c>
      <c r="BD27" s="9">
        <f ca="1">IF(Table1[[#This Row],[Area]]="Islamabad",1,0)</f>
        <v>0</v>
      </c>
      <c r="BE27" s="9">
        <f ca="1">IF(Table1[[#This Row],[Area]]="Karachi",1,0)</f>
        <v>1</v>
      </c>
      <c r="BF27" s="9">
        <f ca="1">IF(Table1[[#This Row],[Area]]="Kashmir",1,0)</f>
        <v>0</v>
      </c>
      <c r="BG27" s="9">
        <f ca="1">IF(Table1[[#This Row],[Area]]="Kohat",1,0)</f>
        <v>0</v>
      </c>
      <c r="BH27" s="9">
        <f ca="1">IF(Table1[[#This Row],[Area]]="Lahore",1,0)</f>
        <v>0</v>
      </c>
      <c r="BI27" s="9">
        <f ca="1">IF(Table1[[#This Row],[Area]]="Multan",1,0)</f>
        <v>0</v>
      </c>
      <c r="BJ27" s="9">
        <f ca="1">IF(Table1[[#This Row],[Area]]="Naran",1,0)</f>
        <v>0</v>
      </c>
      <c r="BK27" s="9">
        <f ca="1">IF(Table1[[#This Row],[Area]]="Peshawar",1,0)</f>
        <v>0</v>
      </c>
      <c r="BL27" s="9">
        <f ca="1">IF(Table1[[#This Row],[Area]]="Queta",1,0)</f>
        <v>0</v>
      </c>
      <c r="BM27" s="9">
        <f ca="1">IF(Table1[[#This Row],[Area]]="Sawat",1,0)</f>
        <v>0</v>
      </c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10"/>
      <c r="CD27" s="14"/>
      <c r="CE27" s="39">
        <f ca="1">Table1[[#This Row],[Value of Cars]]/Table1[[#This Row],[Cars]]</f>
        <v>11600.824225990058</v>
      </c>
      <c r="CF27" s="9"/>
      <c r="CG27" s="10"/>
      <c r="CH27" s="14">
        <f ca="1">IF(Table1[[#This Row],[value of Debts]]&gt;$CI$5,1,0)</f>
        <v>1</v>
      </c>
      <c r="CI27" s="9"/>
      <c r="CJ27" s="10"/>
      <c r="CM27" s="55">
        <f ca="1">Table1[[#This Row],[Mortgage Left]]/Table1[[#This Row],[Value of House]]</f>
        <v>0.68009066695401443</v>
      </c>
      <c r="CN27" s="9">
        <f t="shared" ca="1" si="20"/>
        <v>0</v>
      </c>
      <c r="CO27" s="9"/>
      <c r="CP27" s="9"/>
      <c r="CQ27" s="9"/>
      <c r="CR27" s="9"/>
      <c r="CS27" s="9"/>
      <c r="CT27" s="9"/>
      <c r="CU27" s="9"/>
      <c r="CV27" s="9"/>
      <c r="CW27" s="9"/>
      <c r="CX27" s="14"/>
      <c r="CY27" s="9">
        <f ca="1">IF(Table1[[#This Row],[Area]]= "Pindi",Table1[[#This Row],[Income]],0)</f>
        <v>0</v>
      </c>
      <c r="CZ27" s="9">
        <f ca="1">IF(Table1[[#This Row],[Area]]= "Attock",Table1[[#This Row],[Income]],0)</f>
        <v>0</v>
      </c>
      <c r="DA27" s="9">
        <f ca="1">IF(Table1[[#This Row],[Area]]= "Gujranwala",Table1[[#This Row],[Income]],0)</f>
        <v>0</v>
      </c>
      <c r="DB27" s="9">
        <f ca="1">IF(Table1[[#This Row],[Area]]= "Islamabad",Table1[[#This Row],[Income]],0)</f>
        <v>0</v>
      </c>
      <c r="DC27" s="9">
        <f ca="1">IF(Table1[[#This Row],[Area]]= "Karachi",Table1[[#This Row],[Income]],0)</f>
        <v>46155</v>
      </c>
      <c r="DD27" s="9">
        <f ca="1">IF(Table1[[#This Row],[Area]]= "Kashmir",Table1[[#This Row],[Income]],0)</f>
        <v>0</v>
      </c>
      <c r="DE27" s="9">
        <f ca="1">IF(Table1[[#This Row],[Area]]= "Kohat",Table1[[#This Row],[Income]],0)</f>
        <v>0</v>
      </c>
      <c r="DF27" s="9">
        <f ca="1">IF(Table1[[#This Row],[Area]]= "Lahore",Table1[[#This Row],[Income]],0)</f>
        <v>0</v>
      </c>
      <c r="DG27" s="9">
        <f ca="1">IF(Table1[[#This Row],[Area]]= "Multan",Table1[[#This Row],[Income]],0)</f>
        <v>0</v>
      </c>
      <c r="DH27" s="9">
        <f ca="1">IF(Table1[[#This Row],[Area]]= "Naran",Table1[[#This Row],[Income]],0)</f>
        <v>0</v>
      </c>
      <c r="DI27" s="9">
        <f ca="1">IF(Table1[[#This Row],[Area]]= "Peshawar",Table1[[#This Row],[Income]],0)</f>
        <v>0</v>
      </c>
      <c r="DJ27" s="9">
        <f ca="1">IF(Table1[[#This Row],[Area]]= "Queta",Table1[[#This Row],[Income]],0)</f>
        <v>0</v>
      </c>
      <c r="DK27" s="10">
        <f ca="1">IF(Table1[[#This Row],[Area]]= "Sawat",Table1[[#This Row],[Income]],0)</f>
        <v>0</v>
      </c>
      <c r="DM27" s="14"/>
      <c r="DN27" s="9">
        <f ca="1">IF(Table1[[#This Row],[Field of Work]] = "IT",Table1[[#This Row],[Income]],0)</f>
        <v>46155</v>
      </c>
      <c r="DO27" s="9">
        <f ca="1">IF(Table1[[#This Row],[Field of Work]] = "Agriculture",Table1[[#This Row],[Income]],0)</f>
        <v>0</v>
      </c>
      <c r="DP27" s="9">
        <f ca="1">IF(Table1[[#This Row],[Field of Work]] = "Construction",Table1[[#This Row],[Income]],0)</f>
        <v>0</v>
      </c>
      <c r="DQ27" s="9">
        <f ca="1">IF(Table1[[#This Row],[Field of Work]] = "Health",Table1[[#This Row],[Income]],0)</f>
        <v>0</v>
      </c>
      <c r="DR27" s="9">
        <f ca="1">IF(Table1[[#This Row],[Field of Work]] = "Teaching",Table1[[#This Row],[Income]],0)</f>
        <v>0</v>
      </c>
      <c r="DS27" s="10">
        <f ca="1">IF(Table1[[#This Row],[Field of Work]] = "General work",Table1[[#This Row],[Income]],0)</f>
        <v>0</v>
      </c>
      <c r="DV27" s="14"/>
      <c r="DW27" s="9"/>
      <c r="DX27" s="9">
        <f ca="1">IF(Table1[[#This Row],[Debts]]&gt;Table1[[#This Row],[Income]],1,0)</f>
        <v>1</v>
      </c>
      <c r="DY27" s="9"/>
      <c r="DZ27" s="9"/>
      <c r="EA27" s="9"/>
      <c r="EB27" s="9"/>
      <c r="EC27" s="10"/>
      <c r="EF27" s="14"/>
      <c r="EG27" s="9"/>
      <c r="EH27" s="9">
        <f ca="1">IF(Table1[[#This Row],[Net worth of person (R)]]&gt;$EP$4,Table1[[#This Row],[Age]],0)</f>
        <v>0</v>
      </c>
      <c r="EI27" s="9"/>
      <c r="EJ27" s="9"/>
      <c r="EK27" s="9"/>
      <c r="EL27" s="9"/>
      <c r="EM27" s="9"/>
      <c r="EN27" s="9"/>
      <c r="EO27" s="9"/>
      <c r="EP27" s="10"/>
    </row>
    <row r="28" spans="2:146" x14ac:dyDescent="0.25">
      <c r="B28">
        <f t="shared" ca="1" si="2"/>
        <v>1</v>
      </c>
      <c r="C28" t="str">
        <f t="shared" ca="1" si="3"/>
        <v>men</v>
      </c>
      <c r="D28">
        <f t="shared" ca="1" si="4"/>
        <v>45</v>
      </c>
      <c r="E28">
        <f t="shared" ca="1" si="5"/>
        <v>2</v>
      </c>
      <c r="F28" t="str">
        <f t="shared" ca="1" si="6"/>
        <v>IT</v>
      </c>
      <c r="G28">
        <f t="shared" ca="1" si="7"/>
        <v>4</v>
      </c>
      <c r="H28" t="str">
        <f t="shared" ca="1" si="8"/>
        <v>Technical</v>
      </c>
      <c r="I28">
        <f t="shared" ca="1" si="9"/>
        <v>3</v>
      </c>
      <c r="J28">
        <f t="shared" ca="1" si="10"/>
        <v>2</v>
      </c>
      <c r="K28">
        <f t="shared" ca="1" si="11"/>
        <v>36643</v>
      </c>
      <c r="L28">
        <f t="shared" ca="1" si="12"/>
        <v>11</v>
      </c>
      <c r="M28" t="str">
        <f t="shared" ca="1" si="13"/>
        <v>kashmir</v>
      </c>
      <c r="N28">
        <f t="shared" ca="1" si="23"/>
        <v>109929</v>
      </c>
      <c r="O28">
        <f ca="1">RAND()*Table1[[#This Row],[Value of House]]</f>
        <v>37804.971346662947</v>
      </c>
      <c r="P28">
        <f t="shared" ca="1" si="0"/>
        <v>26008.456746072079</v>
      </c>
      <c r="Q28">
        <f t="shared" ca="1" si="15"/>
        <v>6105</v>
      </c>
      <c r="R28">
        <f t="shared" ca="1" si="1"/>
        <v>50743.622759070284</v>
      </c>
      <c r="S28">
        <f t="shared" ca="1" si="24"/>
        <v>36224.826647999915</v>
      </c>
      <c r="T28">
        <f t="shared" ca="1" si="25"/>
        <v>172162.28339407197</v>
      </c>
      <c r="U28">
        <f t="shared" ca="1" si="26"/>
        <v>94653.594105733238</v>
      </c>
      <c r="V28">
        <f t="shared" ca="1" si="27"/>
        <v>77508.689288338734</v>
      </c>
      <c r="AF28" s="14">
        <f t="shared" ca="1" si="21"/>
        <v>1</v>
      </c>
      <c r="AG28" s="9">
        <f t="shared" ca="1" si="22"/>
        <v>0</v>
      </c>
      <c r="AH28" s="9"/>
      <c r="AI28" s="9"/>
      <c r="AJ28" s="9"/>
      <c r="AK28" s="10"/>
      <c r="AL28" s="9"/>
      <c r="AM28" s="14">
        <f ca="1">IF(Table1[[#This Row],[Field of Work]]= "Teaching",1,0)</f>
        <v>0</v>
      </c>
      <c r="AN28" s="9">
        <f ca="1">IF(Table1[[#This Row],[Field of Work]]= "Agriculture",1,0)</f>
        <v>0</v>
      </c>
      <c r="AO28" s="9">
        <f ca="1">IF(Table1[[#This Row],[Field of Work]]= "Construction",1,0)</f>
        <v>0</v>
      </c>
      <c r="AP28" s="9">
        <f ca="1">IF(Table1[[#This Row],[Field of Work]]= "IT",1,0)</f>
        <v>1</v>
      </c>
      <c r="AQ28" s="9">
        <f ca="1">IF(Table1[[#This Row],[Field of Work]]= "Health",1,0)</f>
        <v>0</v>
      </c>
      <c r="AR28" s="9">
        <f ca="1">IF(Table1[[#This Row],[Field of Work]]= "General work",1,0)</f>
        <v>0</v>
      </c>
      <c r="AS28" s="9"/>
      <c r="AT28" s="9"/>
      <c r="AU28" s="9"/>
      <c r="AV28" s="9"/>
      <c r="AW28" s="9"/>
      <c r="AX28" s="9"/>
      <c r="AY28" s="10"/>
      <c r="BA28" s="33">
        <f ca="1">IF(Table1[[#This Row],[Area]]= "Pindi",1,0)</f>
        <v>0</v>
      </c>
      <c r="BB28" s="9">
        <f ca="1">IF(Table1[[#This Row],[Area]]= "Attock",1,0)</f>
        <v>0</v>
      </c>
      <c r="BC28" s="9">
        <f ca="1">IF(Table1[[#This Row],[Area]]="Gujranwala",1,0)</f>
        <v>0</v>
      </c>
      <c r="BD28" s="9">
        <f ca="1">IF(Table1[[#This Row],[Area]]="Islamabad",1,0)</f>
        <v>0</v>
      </c>
      <c r="BE28" s="9">
        <f ca="1">IF(Table1[[#This Row],[Area]]="Karachi",1,0)</f>
        <v>0</v>
      </c>
      <c r="BF28" s="9">
        <f ca="1">IF(Table1[[#This Row],[Area]]="Kashmir",1,0)</f>
        <v>1</v>
      </c>
      <c r="BG28" s="9">
        <f ca="1">IF(Table1[[#This Row],[Area]]="Kohat",1,0)</f>
        <v>0</v>
      </c>
      <c r="BH28" s="9">
        <f ca="1">IF(Table1[[#This Row],[Area]]="Lahore",1,0)</f>
        <v>0</v>
      </c>
      <c r="BI28" s="9">
        <f ca="1">IF(Table1[[#This Row],[Area]]="Multan",1,0)</f>
        <v>0</v>
      </c>
      <c r="BJ28" s="9">
        <f ca="1">IF(Table1[[#This Row],[Area]]="Naran",1,0)</f>
        <v>0</v>
      </c>
      <c r="BK28" s="9">
        <f ca="1">IF(Table1[[#This Row],[Area]]="Peshawar",1,0)</f>
        <v>0</v>
      </c>
      <c r="BL28" s="9">
        <f ca="1">IF(Table1[[#This Row],[Area]]="Queta",1,0)</f>
        <v>0</v>
      </c>
      <c r="BM28" s="9">
        <f ca="1">IF(Table1[[#This Row],[Area]]="Sawat",1,0)</f>
        <v>0</v>
      </c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10"/>
      <c r="CD28" s="14"/>
      <c r="CE28" s="39">
        <f ca="1">Table1[[#This Row],[Value of Cars]]/Table1[[#This Row],[Cars]]</f>
        <v>13004.22837303604</v>
      </c>
      <c r="CF28" s="9"/>
      <c r="CG28" s="10"/>
      <c r="CH28" s="14">
        <f ca="1">IF(Table1[[#This Row],[value of Debts]]&gt;$CI$5,1,0)</f>
        <v>0</v>
      </c>
      <c r="CI28" s="9"/>
      <c r="CJ28" s="10"/>
      <c r="CM28" s="55">
        <f ca="1">Table1[[#This Row],[Mortgage Left]]/Table1[[#This Row],[Value of House]]</f>
        <v>0.34390353179473065</v>
      </c>
      <c r="CN28" s="9">
        <f t="shared" ca="1" si="20"/>
        <v>0</v>
      </c>
      <c r="CO28" s="9"/>
      <c r="CP28" s="9"/>
      <c r="CQ28" s="9"/>
      <c r="CR28" s="9"/>
      <c r="CS28" s="9"/>
      <c r="CT28" s="9"/>
      <c r="CU28" s="9"/>
      <c r="CV28" s="9"/>
      <c r="CW28" s="9"/>
      <c r="CX28" s="14"/>
      <c r="CY28" s="9">
        <f ca="1">IF(Table1[[#This Row],[Area]]= "Pindi",Table1[[#This Row],[Income]],0)</f>
        <v>0</v>
      </c>
      <c r="CZ28" s="9">
        <f ca="1">IF(Table1[[#This Row],[Area]]= "Attock",Table1[[#This Row],[Income]],0)</f>
        <v>0</v>
      </c>
      <c r="DA28" s="9">
        <f ca="1">IF(Table1[[#This Row],[Area]]= "Gujranwala",Table1[[#This Row],[Income]],0)</f>
        <v>0</v>
      </c>
      <c r="DB28" s="9">
        <f ca="1">IF(Table1[[#This Row],[Area]]= "Islamabad",Table1[[#This Row],[Income]],0)</f>
        <v>0</v>
      </c>
      <c r="DC28" s="9">
        <f ca="1">IF(Table1[[#This Row],[Area]]= "Karachi",Table1[[#This Row],[Income]],0)</f>
        <v>0</v>
      </c>
      <c r="DD28" s="9">
        <f ca="1">IF(Table1[[#This Row],[Area]]= "Kashmir",Table1[[#This Row],[Income]],0)</f>
        <v>36643</v>
      </c>
      <c r="DE28" s="9">
        <f ca="1">IF(Table1[[#This Row],[Area]]= "Kohat",Table1[[#This Row],[Income]],0)</f>
        <v>0</v>
      </c>
      <c r="DF28" s="9">
        <f ca="1">IF(Table1[[#This Row],[Area]]= "Lahore",Table1[[#This Row],[Income]],0)</f>
        <v>0</v>
      </c>
      <c r="DG28" s="9">
        <f ca="1">IF(Table1[[#This Row],[Area]]= "Multan",Table1[[#This Row],[Income]],0)</f>
        <v>0</v>
      </c>
      <c r="DH28" s="9">
        <f ca="1">IF(Table1[[#This Row],[Area]]= "Naran",Table1[[#This Row],[Income]],0)</f>
        <v>0</v>
      </c>
      <c r="DI28" s="9">
        <f ca="1">IF(Table1[[#This Row],[Area]]= "Peshawar",Table1[[#This Row],[Income]],0)</f>
        <v>0</v>
      </c>
      <c r="DJ28" s="9">
        <f ca="1">IF(Table1[[#This Row],[Area]]= "Queta",Table1[[#This Row],[Income]],0)</f>
        <v>0</v>
      </c>
      <c r="DK28" s="10">
        <f ca="1">IF(Table1[[#This Row],[Area]]= "Sawat",Table1[[#This Row],[Income]],0)</f>
        <v>0</v>
      </c>
      <c r="DM28" s="14"/>
      <c r="DN28" s="9">
        <f ca="1">IF(Table1[[#This Row],[Field of Work]] = "IT",Table1[[#This Row],[Income]],0)</f>
        <v>36643</v>
      </c>
      <c r="DO28" s="9">
        <f ca="1">IF(Table1[[#This Row],[Field of Work]] = "Agriculture",Table1[[#This Row],[Income]],0)</f>
        <v>0</v>
      </c>
      <c r="DP28" s="9">
        <f ca="1">IF(Table1[[#This Row],[Field of Work]] = "Construction",Table1[[#This Row],[Income]],0)</f>
        <v>0</v>
      </c>
      <c r="DQ28" s="9">
        <f ca="1">IF(Table1[[#This Row],[Field of Work]] = "Health",Table1[[#This Row],[Income]],0)</f>
        <v>0</v>
      </c>
      <c r="DR28" s="9">
        <f ca="1">IF(Table1[[#This Row],[Field of Work]] = "Teaching",Table1[[#This Row],[Income]],0)</f>
        <v>0</v>
      </c>
      <c r="DS28" s="10">
        <f ca="1">IF(Table1[[#This Row],[Field of Work]] = "General work",Table1[[#This Row],[Income]],0)</f>
        <v>0</v>
      </c>
      <c r="DV28" s="14"/>
      <c r="DW28" s="9"/>
      <c r="DX28" s="9">
        <f ca="1">IF(Table1[[#This Row],[Debts]]&gt;Table1[[#This Row],[Income]],1,0)</f>
        <v>1</v>
      </c>
      <c r="DY28" s="9"/>
      <c r="DZ28" s="9"/>
      <c r="EA28" s="9"/>
      <c r="EB28" s="9"/>
      <c r="EC28" s="10"/>
      <c r="EF28" s="14"/>
      <c r="EG28" s="9"/>
      <c r="EH28" s="9">
        <f ca="1">IF(Table1[[#This Row],[Net worth of person (R)]]&gt;$EP$4,Table1[[#This Row],[Age]],0)</f>
        <v>0</v>
      </c>
      <c r="EI28" s="9"/>
      <c r="EJ28" s="9"/>
      <c r="EK28" s="9"/>
      <c r="EL28" s="9"/>
      <c r="EM28" s="9"/>
      <c r="EN28" s="9"/>
      <c r="EO28" s="9"/>
      <c r="EP28" s="10"/>
    </row>
    <row r="29" spans="2:146" x14ac:dyDescent="0.25">
      <c r="B29">
        <f t="shared" ca="1" si="2"/>
        <v>2</v>
      </c>
      <c r="C29" t="str">
        <f t="shared" ca="1" si="3"/>
        <v>women</v>
      </c>
      <c r="D29">
        <f t="shared" ca="1" si="4"/>
        <v>26</v>
      </c>
      <c r="E29">
        <f t="shared" ca="1" si="5"/>
        <v>2</v>
      </c>
      <c r="F29" t="str">
        <f t="shared" ca="1" si="6"/>
        <v>IT</v>
      </c>
      <c r="G29">
        <f t="shared" ca="1" si="7"/>
        <v>5</v>
      </c>
      <c r="H29" t="str">
        <f t="shared" ca="1" si="8"/>
        <v>other</v>
      </c>
      <c r="I29">
        <f t="shared" ca="1" si="9"/>
        <v>4</v>
      </c>
      <c r="J29">
        <f t="shared" ca="1" si="10"/>
        <v>1</v>
      </c>
      <c r="K29">
        <f t="shared" ca="1" si="11"/>
        <v>80687</v>
      </c>
      <c r="L29">
        <f t="shared" ca="1" si="12"/>
        <v>7</v>
      </c>
      <c r="M29" t="str">
        <f t="shared" ca="1" si="13"/>
        <v>Pindi</v>
      </c>
      <c r="N29">
        <f t="shared" ca="1" si="23"/>
        <v>403435</v>
      </c>
      <c r="O29">
        <f ca="1">RAND()*Table1[[#This Row],[Value of House]]</f>
        <v>393586.88905813766</v>
      </c>
      <c r="P29">
        <f t="shared" ca="1" si="0"/>
        <v>55900.48194993128</v>
      </c>
      <c r="Q29">
        <f t="shared" ca="1" si="15"/>
        <v>4277</v>
      </c>
      <c r="R29">
        <f t="shared" ca="1" si="1"/>
        <v>74663.860207887818</v>
      </c>
      <c r="S29">
        <f t="shared" ca="1" si="24"/>
        <v>105360.48434794905</v>
      </c>
      <c r="T29">
        <f t="shared" ca="1" si="25"/>
        <v>564695.9662978804</v>
      </c>
      <c r="U29">
        <f t="shared" ca="1" si="26"/>
        <v>472527.74926602549</v>
      </c>
      <c r="V29">
        <f t="shared" ca="1" si="27"/>
        <v>92168.217031854903</v>
      </c>
      <c r="AF29" s="14">
        <f t="shared" ca="1" si="21"/>
        <v>1</v>
      </c>
      <c r="AG29" s="9">
        <f t="shared" ca="1" si="22"/>
        <v>0</v>
      </c>
      <c r="AH29" s="9"/>
      <c r="AI29" s="9"/>
      <c r="AJ29" s="9"/>
      <c r="AK29" s="10"/>
      <c r="AL29" s="9"/>
      <c r="AM29" s="14">
        <f ca="1">IF(Table1[[#This Row],[Field of Work]]= "Teaching",1,0)</f>
        <v>0</v>
      </c>
      <c r="AN29" s="9">
        <f ca="1">IF(Table1[[#This Row],[Field of Work]]= "Agriculture",1,0)</f>
        <v>0</v>
      </c>
      <c r="AO29" s="9">
        <f ca="1">IF(Table1[[#This Row],[Field of Work]]= "Construction",1,0)</f>
        <v>0</v>
      </c>
      <c r="AP29" s="9">
        <f ca="1">IF(Table1[[#This Row],[Field of Work]]= "IT",1,0)</f>
        <v>1</v>
      </c>
      <c r="AQ29" s="9">
        <f ca="1">IF(Table1[[#This Row],[Field of Work]]= "Health",1,0)</f>
        <v>0</v>
      </c>
      <c r="AR29" s="9">
        <f ca="1">IF(Table1[[#This Row],[Field of Work]]= "General work",1,0)</f>
        <v>0</v>
      </c>
      <c r="AS29" s="9"/>
      <c r="AT29" s="9"/>
      <c r="AU29" s="9"/>
      <c r="AV29" s="9"/>
      <c r="AW29" s="9"/>
      <c r="AX29" s="9"/>
      <c r="AY29" s="10"/>
      <c r="BA29" s="33">
        <f ca="1">IF(Table1[[#This Row],[Area]]= "Pindi",1,0)</f>
        <v>1</v>
      </c>
      <c r="BB29" s="9">
        <f ca="1">IF(Table1[[#This Row],[Area]]= "Attock",1,0)</f>
        <v>0</v>
      </c>
      <c r="BC29" s="9">
        <f ca="1">IF(Table1[[#This Row],[Area]]="Gujranwala",1,0)</f>
        <v>0</v>
      </c>
      <c r="BD29" s="9">
        <f ca="1">IF(Table1[[#This Row],[Area]]="Islamabad",1,0)</f>
        <v>0</v>
      </c>
      <c r="BE29" s="9">
        <f ca="1">IF(Table1[[#This Row],[Area]]="Karachi",1,0)</f>
        <v>0</v>
      </c>
      <c r="BF29" s="9">
        <f ca="1">IF(Table1[[#This Row],[Area]]="Kashmir",1,0)</f>
        <v>0</v>
      </c>
      <c r="BG29" s="9">
        <f ca="1">IF(Table1[[#This Row],[Area]]="Kohat",1,0)</f>
        <v>0</v>
      </c>
      <c r="BH29" s="9">
        <f ca="1">IF(Table1[[#This Row],[Area]]="Lahore",1,0)</f>
        <v>0</v>
      </c>
      <c r="BI29" s="9">
        <f ca="1">IF(Table1[[#This Row],[Area]]="Multan",1,0)</f>
        <v>0</v>
      </c>
      <c r="BJ29" s="9">
        <f ca="1">IF(Table1[[#This Row],[Area]]="Naran",1,0)</f>
        <v>0</v>
      </c>
      <c r="BK29" s="9">
        <f ca="1">IF(Table1[[#This Row],[Area]]="Peshawar",1,0)</f>
        <v>0</v>
      </c>
      <c r="BL29" s="9">
        <f ca="1">IF(Table1[[#This Row],[Area]]="Queta",1,0)</f>
        <v>0</v>
      </c>
      <c r="BM29" s="9">
        <f ca="1">IF(Table1[[#This Row],[Area]]="Sawat",1,0)</f>
        <v>0</v>
      </c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10"/>
      <c r="CD29" s="14"/>
      <c r="CE29" s="39">
        <f ca="1">Table1[[#This Row],[Value of Cars]]/Table1[[#This Row],[Cars]]</f>
        <v>55900.48194993128</v>
      </c>
      <c r="CF29" s="9"/>
      <c r="CG29" s="10"/>
      <c r="CH29" s="14">
        <f ca="1">IF(Table1[[#This Row],[value of Debts]]&gt;$CI$5,1,0)</f>
        <v>1</v>
      </c>
      <c r="CI29" s="9"/>
      <c r="CJ29" s="10"/>
      <c r="CM29" s="55">
        <f ca="1">Table1[[#This Row],[Mortgage Left]]/Table1[[#This Row],[Value of House]]</f>
        <v>0.97558934910986317</v>
      </c>
      <c r="CN29" s="9">
        <f t="shared" ca="1" si="20"/>
        <v>0</v>
      </c>
      <c r="CO29" s="9"/>
      <c r="CP29" s="9"/>
      <c r="CQ29" s="9"/>
      <c r="CR29" s="9"/>
      <c r="CS29" s="9"/>
      <c r="CT29" s="9"/>
      <c r="CU29" s="9"/>
      <c r="CV29" s="9"/>
      <c r="CW29" s="9"/>
      <c r="CX29" s="14"/>
      <c r="CY29" s="9">
        <f ca="1">IF(Table1[[#This Row],[Area]]= "Pindi",Table1[[#This Row],[Income]],0)</f>
        <v>80687</v>
      </c>
      <c r="CZ29" s="9">
        <f ca="1">IF(Table1[[#This Row],[Area]]= "Attock",Table1[[#This Row],[Income]],0)</f>
        <v>0</v>
      </c>
      <c r="DA29" s="9">
        <f ca="1">IF(Table1[[#This Row],[Area]]= "Gujranwala",Table1[[#This Row],[Income]],0)</f>
        <v>0</v>
      </c>
      <c r="DB29" s="9">
        <f ca="1">IF(Table1[[#This Row],[Area]]= "Islamabad",Table1[[#This Row],[Income]],0)</f>
        <v>0</v>
      </c>
      <c r="DC29" s="9">
        <f ca="1">IF(Table1[[#This Row],[Area]]= "Karachi",Table1[[#This Row],[Income]],0)</f>
        <v>0</v>
      </c>
      <c r="DD29" s="9">
        <f ca="1">IF(Table1[[#This Row],[Area]]= "Kashmir",Table1[[#This Row],[Income]],0)</f>
        <v>0</v>
      </c>
      <c r="DE29" s="9">
        <f ca="1">IF(Table1[[#This Row],[Area]]= "Kohat",Table1[[#This Row],[Income]],0)</f>
        <v>0</v>
      </c>
      <c r="DF29" s="9">
        <f ca="1">IF(Table1[[#This Row],[Area]]= "Lahore",Table1[[#This Row],[Income]],0)</f>
        <v>0</v>
      </c>
      <c r="DG29" s="9">
        <f ca="1">IF(Table1[[#This Row],[Area]]= "Multan",Table1[[#This Row],[Income]],0)</f>
        <v>0</v>
      </c>
      <c r="DH29" s="9">
        <f ca="1">IF(Table1[[#This Row],[Area]]= "Naran",Table1[[#This Row],[Income]],0)</f>
        <v>0</v>
      </c>
      <c r="DI29" s="9">
        <f ca="1">IF(Table1[[#This Row],[Area]]= "Peshawar",Table1[[#This Row],[Income]],0)</f>
        <v>0</v>
      </c>
      <c r="DJ29" s="9">
        <f ca="1">IF(Table1[[#This Row],[Area]]= "Queta",Table1[[#This Row],[Income]],0)</f>
        <v>0</v>
      </c>
      <c r="DK29" s="10">
        <f ca="1">IF(Table1[[#This Row],[Area]]= "Sawat",Table1[[#This Row],[Income]],0)</f>
        <v>0</v>
      </c>
      <c r="DM29" s="14"/>
      <c r="DN29" s="9">
        <f ca="1">IF(Table1[[#This Row],[Field of Work]] = "IT",Table1[[#This Row],[Income]],0)</f>
        <v>80687</v>
      </c>
      <c r="DO29" s="9">
        <f ca="1">IF(Table1[[#This Row],[Field of Work]] = "Agriculture",Table1[[#This Row],[Income]],0)</f>
        <v>0</v>
      </c>
      <c r="DP29" s="9">
        <f ca="1">IF(Table1[[#This Row],[Field of Work]] = "Construction",Table1[[#This Row],[Income]],0)</f>
        <v>0</v>
      </c>
      <c r="DQ29" s="9">
        <f ca="1">IF(Table1[[#This Row],[Field of Work]] = "Health",Table1[[#This Row],[Income]],0)</f>
        <v>0</v>
      </c>
      <c r="DR29" s="9">
        <f ca="1">IF(Table1[[#This Row],[Field of Work]] = "Teaching",Table1[[#This Row],[Income]],0)</f>
        <v>0</v>
      </c>
      <c r="DS29" s="10">
        <f ca="1">IF(Table1[[#This Row],[Field of Work]] = "General work",Table1[[#This Row],[Income]],0)</f>
        <v>0</v>
      </c>
      <c r="DV29" s="14"/>
      <c r="DW29" s="9"/>
      <c r="DX29" s="9">
        <f ca="1">IF(Table1[[#This Row],[Debts]]&gt;Table1[[#This Row],[Income]],1,0)</f>
        <v>0</v>
      </c>
      <c r="DY29" s="9"/>
      <c r="DZ29" s="9"/>
      <c r="EA29" s="9"/>
      <c r="EB29" s="9"/>
      <c r="EC29" s="10"/>
      <c r="EF29" s="14"/>
      <c r="EG29" s="9"/>
      <c r="EH29" s="9">
        <f ca="1">IF(Table1[[#This Row],[Net worth of person (R)]]&gt;$EP$4,Table1[[#This Row],[Age]],0)</f>
        <v>0</v>
      </c>
      <c r="EI29" s="9"/>
      <c r="EJ29" s="9"/>
      <c r="EK29" s="9"/>
      <c r="EL29" s="9"/>
      <c r="EM29" s="9"/>
      <c r="EN29" s="9"/>
      <c r="EO29" s="9"/>
      <c r="EP29" s="10"/>
    </row>
    <row r="30" spans="2:146" x14ac:dyDescent="0.25">
      <c r="B30">
        <f t="shared" ca="1" si="2"/>
        <v>1</v>
      </c>
      <c r="C30" t="str">
        <f t="shared" ca="1" si="3"/>
        <v>men</v>
      </c>
      <c r="D30">
        <f t="shared" ca="1" si="4"/>
        <v>38</v>
      </c>
      <c r="E30">
        <f t="shared" ca="1" si="5"/>
        <v>5</v>
      </c>
      <c r="F30" t="str">
        <f t="shared" ca="1" si="6"/>
        <v>General work</v>
      </c>
      <c r="G30">
        <f t="shared" ca="1" si="7"/>
        <v>1</v>
      </c>
      <c r="H30" t="str">
        <f t="shared" ca="1" si="8"/>
        <v>High School</v>
      </c>
      <c r="I30">
        <f t="shared" ca="1" si="9"/>
        <v>0</v>
      </c>
      <c r="J30">
        <f t="shared" ca="1" si="10"/>
        <v>3</v>
      </c>
      <c r="K30">
        <f t="shared" ca="1" si="11"/>
        <v>37352</v>
      </c>
      <c r="L30">
        <f t="shared" ca="1" si="12"/>
        <v>6</v>
      </c>
      <c r="M30" t="str">
        <f t="shared" ca="1" si="13"/>
        <v>Islamabad</v>
      </c>
      <c r="N30">
        <f t="shared" ca="1" si="23"/>
        <v>149408</v>
      </c>
      <c r="O30">
        <f ca="1">RAND()*Table1[[#This Row],[Value of House]]</f>
        <v>128156.96787642335</v>
      </c>
      <c r="P30">
        <f t="shared" ca="1" si="0"/>
        <v>95644.870961246299</v>
      </c>
      <c r="Q30">
        <f t="shared" ca="1" si="15"/>
        <v>79162</v>
      </c>
      <c r="R30">
        <f t="shared" ca="1" si="1"/>
        <v>35936.284486520672</v>
      </c>
      <c r="S30">
        <f t="shared" ca="1" si="24"/>
        <v>47145.909454063607</v>
      </c>
      <c r="T30">
        <f t="shared" ca="1" si="25"/>
        <v>292198.78041530994</v>
      </c>
      <c r="U30">
        <f t="shared" ca="1" si="26"/>
        <v>243255.25236294401</v>
      </c>
      <c r="V30">
        <f t="shared" ca="1" si="27"/>
        <v>48943.528052365931</v>
      </c>
      <c r="AF30" s="14">
        <f t="shared" ca="1" si="21"/>
        <v>0</v>
      </c>
      <c r="AG30" s="9">
        <f t="shared" ca="1" si="22"/>
        <v>1</v>
      </c>
      <c r="AH30" s="9"/>
      <c r="AI30" s="9"/>
      <c r="AJ30" s="9"/>
      <c r="AK30" s="10"/>
      <c r="AL30" s="9"/>
      <c r="AM30" s="14">
        <f ca="1">IF(Table1[[#This Row],[Field of Work]]= "Teaching",1,0)</f>
        <v>0</v>
      </c>
      <c r="AN30" s="9">
        <f ca="1">IF(Table1[[#This Row],[Field of Work]]= "Agriculture",1,0)</f>
        <v>0</v>
      </c>
      <c r="AO30" s="9">
        <f ca="1">IF(Table1[[#This Row],[Field of Work]]= "Construction",1,0)</f>
        <v>0</v>
      </c>
      <c r="AP30" s="9">
        <f ca="1">IF(Table1[[#This Row],[Field of Work]]= "IT",1,0)</f>
        <v>0</v>
      </c>
      <c r="AQ30" s="9">
        <f ca="1">IF(Table1[[#This Row],[Field of Work]]= "Health",1,0)</f>
        <v>0</v>
      </c>
      <c r="AR30" s="9">
        <f ca="1">IF(Table1[[#This Row],[Field of Work]]= "General work",1,0)</f>
        <v>1</v>
      </c>
      <c r="AS30" s="9"/>
      <c r="AT30" s="9"/>
      <c r="AU30" s="9"/>
      <c r="AV30" s="9"/>
      <c r="AW30" s="9"/>
      <c r="AX30" s="9"/>
      <c r="AY30" s="10"/>
      <c r="BA30" s="33">
        <f ca="1">IF(Table1[[#This Row],[Area]]= "Pindi",1,0)</f>
        <v>0</v>
      </c>
      <c r="BB30" s="9">
        <f ca="1">IF(Table1[[#This Row],[Area]]= "Attock",1,0)</f>
        <v>0</v>
      </c>
      <c r="BC30" s="9">
        <f ca="1">IF(Table1[[#This Row],[Area]]="Gujranwala",1,0)</f>
        <v>0</v>
      </c>
      <c r="BD30" s="9">
        <f ca="1">IF(Table1[[#This Row],[Area]]="Islamabad",1,0)</f>
        <v>1</v>
      </c>
      <c r="BE30" s="9">
        <f ca="1">IF(Table1[[#This Row],[Area]]="Karachi",1,0)</f>
        <v>0</v>
      </c>
      <c r="BF30" s="9">
        <f ca="1">IF(Table1[[#This Row],[Area]]="Kashmir",1,0)</f>
        <v>0</v>
      </c>
      <c r="BG30" s="9">
        <f ca="1">IF(Table1[[#This Row],[Area]]="Kohat",1,0)</f>
        <v>0</v>
      </c>
      <c r="BH30" s="9">
        <f ca="1">IF(Table1[[#This Row],[Area]]="Lahore",1,0)</f>
        <v>0</v>
      </c>
      <c r="BI30" s="9">
        <f ca="1">IF(Table1[[#This Row],[Area]]="Multan",1,0)</f>
        <v>0</v>
      </c>
      <c r="BJ30" s="9">
        <f ca="1">IF(Table1[[#This Row],[Area]]="Naran",1,0)</f>
        <v>0</v>
      </c>
      <c r="BK30" s="9">
        <f ca="1">IF(Table1[[#This Row],[Area]]="Peshawar",1,0)</f>
        <v>0</v>
      </c>
      <c r="BL30" s="9">
        <f ca="1">IF(Table1[[#This Row],[Area]]="Queta",1,0)</f>
        <v>0</v>
      </c>
      <c r="BM30" s="9">
        <f ca="1">IF(Table1[[#This Row],[Area]]="Sawat",1,0)</f>
        <v>0</v>
      </c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10"/>
      <c r="CD30" s="14"/>
      <c r="CE30" s="39">
        <f ca="1">Table1[[#This Row],[Value of Cars]]/Table1[[#This Row],[Cars]]</f>
        <v>31881.623653748768</v>
      </c>
      <c r="CF30" s="9"/>
      <c r="CG30" s="10"/>
      <c r="CH30" s="14">
        <f ca="1">IF(Table1[[#This Row],[value of Debts]]&gt;$CI$5,1,0)</f>
        <v>1</v>
      </c>
      <c r="CI30" s="9"/>
      <c r="CJ30" s="10"/>
      <c r="CM30" s="55">
        <f ca="1">Table1[[#This Row],[Mortgage Left]]/Table1[[#This Row],[Value of House]]</f>
        <v>0.85776509876595197</v>
      </c>
      <c r="CN30" s="9">
        <f t="shared" ca="1" si="20"/>
        <v>0</v>
      </c>
      <c r="CO30" s="9"/>
      <c r="CP30" s="9"/>
      <c r="CQ30" s="9"/>
      <c r="CR30" s="9"/>
      <c r="CS30" s="9"/>
      <c r="CT30" s="9"/>
      <c r="CU30" s="9"/>
      <c r="CV30" s="9"/>
      <c r="CW30" s="9"/>
      <c r="CX30" s="14"/>
      <c r="CY30" s="9">
        <f ca="1">IF(Table1[[#This Row],[Area]]= "Pindi",Table1[[#This Row],[Income]],0)</f>
        <v>0</v>
      </c>
      <c r="CZ30" s="9">
        <f ca="1">IF(Table1[[#This Row],[Area]]= "Attock",Table1[[#This Row],[Income]],0)</f>
        <v>0</v>
      </c>
      <c r="DA30" s="9">
        <f ca="1">IF(Table1[[#This Row],[Area]]= "Gujranwala",Table1[[#This Row],[Income]],0)</f>
        <v>0</v>
      </c>
      <c r="DB30" s="9">
        <f ca="1">IF(Table1[[#This Row],[Area]]= "Islamabad",Table1[[#This Row],[Income]],0)</f>
        <v>37352</v>
      </c>
      <c r="DC30" s="9">
        <f ca="1">IF(Table1[[#This Row],[Area]]= "Karachi",Table1[[#This Row],[Income]],0)</f>
        <v>0</v>
      </c>
      <c r="DD30" s="9">
        <f ca="1">IF(Table1[[#This Row],[Area]]= "Kashmir",Table1[[#This Row],[Income]],0)</f>
        <v>0</v>
      </c>
      <c r="DE30" s="9">
        <f ca="1">IF(Table1[[#This Row],[Area]]= "Kohat",Table1[[#This Row],[Income]],0)</f>
        <v>0</v>
      </c>
      <c r="DF30" s="9">
        <f ca="1">IF(Table1[[#This Row],[Area]]= "Lahore",Table1[[#This Row],[Income]],0)</f>
        <v>0</v>
      </c>
      <c r="DG30" s="9">
        <f ca="1">IF(Table1[[#This Row],[Area]]= "Multan",Table1[[#This Row],[Income]],0)</f>
        <v>0</v>
      </c>
      <c r="DH30" s="9">
        <f ca="1">IF(Table1[[#This Row],[Area]]= "Naran",Table1[[#This Row],[Income]],0)</f>
        <v>0</v>
      </c>
      <c r="DI30" s="9">
        <f ca="1">IF(Table1[[#This Row],[Area]]= "Peshawar",Table1[[#This Row],[Income]],0)</f>
        <v>0</v>
      </c>
      <c r="DJ30" s="9">
        <f ca="1">IF(Table1[[#This Row],[Area]]= "Queta",Table1[[#This Row],[Income]],0)</f>
        <v>0</v>
      </c>
      <c r="DK30" s="10">
        <f ca="1">IF(Table1[[#This Row],[Area]]= "Sawat",Table1[[#This Row],[Income]],0)</f>
        <v>0</v>
      </c>
      <c r="DM30" s="14"/>
      <c r="DN30" s="9">
        <f ca="1">IF(Table1[[#This Row],[Field of Work]] = "IT",Table1[[#This Row],[Income]],0)</f>
        <v>0</v>
      </c>
      <c r="DO30" s="9">
        <f ca="1">IF(Table1[[#This Row],[Field of Work]] = "Agriculture",Table1[[#This Row],[Income]],0)</f>
        <v>0</v>
      </c>
      <c r="DP30" s="9">
        <f ca="1">IF(Table1[[#This Row],[Field of Work]] = "Construction",Table1[[#This Row],[Income]],0)</f>
        <v>0</v>
      </c>
      <c r="DQ30" s="9">
        <f ca="1">IF(Table1[[#This Row],[Field of Work]] = "Health",Table1[[#This Row],[Income]],0)</f>
        <v>0</v>
      </c>
      <c r="DR30" s="9">
        <f ca="1">IF(Table1[[#This Row],[Field of Work]] = "Teaching",Table1[[#This Row],[Income]],0)</f>
        <v>0</v>
      </c>
      <c r="DS30" s="10">
        <f ca="1">IF(Table1[[#This Row],[Field of Work]] = "General work",Table1[[#This Row],[Income]],0)</f>
        <v>37352</v>
      </c>
      <c r="DV30" s="14"/>
      <c r="DW30" s="9"/>
      <c r="DX30" s="9">
        <f ca="1">IF(Table1[[#This Row],[Debts]]&gt;Table1[[#This Row],[Income]],1,0)</f>
        <v>0</v>
      </c>
      <c r="DY30" s="9"/>
      <c r="DZ30" s="9"/>
      <c r="EA30" s="9"/>
      <c r="EB30" s="9"/>
      <c r="EC30" s="10"/>
      <c r="EF30" s="14"/>
      <c r="EG30" s="9"/>
      <c r="EH30" s="9">
        <f ca="1">IF(Table1[[#This Row],[Net worth of person (R)]]&gt;$EP$4,Table1[[#This Row],[Age]],0)</f>
        <v>0</v>
      </c>
      <c r="EI30" s="9"/>
      <c r="EJ30" s="9"/>
      <c r="EK30" s="9"/>
      <c r="EL30" s="9"/>
      <c r="EM30" s="9"/>
      <c r="EN30" s="9"/>
      <c r="EO30" s="9"/>
      <c r="EP30" s="10"/>
    </row>
    <row r="31" spans="2:146" x14ac:dyDescent="0.25">
      <c r="B31">
        <f t="shared" ca="1" si="2"/>
        <v>1</v>
      </c>
      <c r="C31" t="str">
        <f t="shared" ca="1" si="3"/>
        <v>men</v>
      </c>
      <c r="D31">
        <f t="shared" ca="1" si="4"/>
        <v>45</v>
      </c>
      <c r="E31">
        <f t="shared" ca="1" si="5"/>
        <v>4</v>
      </c>
      <c r="F31" t="str">
        <f t="shared" ca="1" si="6"/>
        <v>Construction</v>
      </c>
      <c r="G31">
        <f t="shared" ca="1" si="7"/>
        <v>4</v>
      </c>
      <c r="H31" t="str">
        <f t="shared" ca="1" si="8"/>
        <v>Technical</v>
      </c>
      <c r="I31">
        <f t="shared" ca="1" si="9"/>
        <v>3</v>
      </c>
      <c r="J31">
        <f t="shared" ca="1" si="10"/>
        <v>3</v>
      </c>
      <c r="K31">
        <f t="shared" ca="1" si="11"/>
        <v>61103</v>
      </c>
      <c r="L31">
        <f t="shared" ca="1" si="12"/>
        <v>14</v>
      </c>
      <c r="M31" t="str">
        <f t="shared" ca="1" si="13"/>
        <v>Attock</v>
      </c>
      <c r="N31">
        <f t="shared" ca="1" si="23"/>
        <v>244412</v>
      </c>
      <c r="O31">
        <f ca="1">RAND()*Table1[[#This Row],[Value of House]]</f>
        <v>118343.46226491354</v>
      </c>
      <c r="P31">
        <f t="shared" ca="1" si="0"/>
        <v>56004.598895616895</v>
      </c>
      <c r="Q31">
        <f t="shared" ca="1" si="15"/>
        <v>12409</v>
      </c>
      <c r="R31">
        <f t="shared" ca="1" si="1"/>
        <v>59956.586806003521</v>
      </c>
      <c r="S31">
        <f t="shared" ca="1" si="24"/>
        <v>25622.048996752812</v>
      </c>
      <c r="T31">
        <f t="shared" ca="1" si="25"/>
        <v>326038.64789236971</v>
      </c>
      <c r="U31">
        <f t="shared" ca="1" si="26"/>
        <v>190709.04907091707</v>
      </c>
      <c r="V31">
        <f t="shared" ca="1" si="27"/>
        <v>135329.59882145264</v>
      </c>
      <c r="AF31" s="14">
        <f t="shared" ca="1" si="21"/>
        <v>1</v>
      </c>
      <c r="AG31" s="9">
        <f t="shared" ca="1" si="22"/>
        <v>0</v>
      </c>
      <c r="AH31" s="9"/>
      <c r="AI31" s="9"/>
      <c r="AJ31" s="9"/>
      <c r="AK31" s="10"/>
      <c r="AL31" s="9"/>
      <c r="AM31" s="14">
        <f ca="1">IF(Table1[[#This Row],[Field of Work]]= "Teaching",1,0)</f>
        <v>0</v>
      </c>
      <c r="AN31" s="9">
        <f ca="1">IF(Table1[[#This Row],[Field of Work]]= "Agriculture",1,0)</f>
        <v>0</v>
      </c>
      <c r="AO31" s="9">
        <f ca="1">IF(Table1[[#This Row],[Field of Work]]= "Construction",1,0)</f>
        <v>1</v>
      </c>
      <c r="AP31" s="9">
        <f ca="1">IF(Table1[[#This Row],[Field of Work]]= "IT",1,0)</f>
        <v>0</v>
      </c>
      <c r="AQ31" s="9">
        <f ca="1">IF(Table1[[#This Row],[Field of Work]]= "Health",1,0)</f>
        <v>0</v>
      </c>
      <c r="AR31" s="9">
        <f ca="1">IF(Table1[[#This Row],[Field of Work]]= "General work",1,0)</f>
        <v>0</v>
      </c>
      <c r="AS31" s="9"/>
      <c r="AT31" s="9"/>
      <c r="AU31" s="9"/>
      <c r="AV31" s="9"/>
      <c r="AW31" s="9"/>
      <c r="AX31" s="9"/>
      <c r="AY31" s="10"/>
      <c r="BA31" s="33">
        <f ca="1">IF(Table1[[#This Row],[Area]]= "Pindi",1,0)</f>
        <v>0</v>
      </c>
      <c r="BB31" s="9">
        <f ca="1">IF(Table1[[#This Row],[Area]]= "Attock",1,0)</f>
        <v>1</v>
      </c>
      <c r="BC31" s="9">
        <f ca="1">IF(Table1[[#This Row],[Area]]="Gujranwala",1,0)</f>
        <v>0</v>
      </c>
      <c r="BD31" s="9">
        <f ca="1">IF(Table1[[#This Row],[Area]]="Islamabad",1,0)</f>
        <v>0</v>
      </c>
      <c r="BE31" s="9">
        <f ca="1">IF(Table1[[#This Row],[Area]]="Karachi",1,0)</f>
        <v>0</v>
      </c>
      <c r="BF31" s="9">
        <f ca="1">IF(Table1[[#This Row],[Area]]="Kashmir",1,0)</f>
        <v>0</v>
      </c>
      <c r="BG31" s="9">
        <f ca="1">IF(Table1[[#This Row],[Area]]="Kohat",1,0)</f>
        <v>0</v>
      </c>
      <c r="BH31" s="9">
        <f ca="1">IF(Table1[[#This Row],[Area]]="Lahore",1,0)</f>
        <v>0</v>
      </c>
      <c r="BI31" s="9">
        <f ca="1">IF(Table1[[#This Row],[Area]]="Multan",1,0)</f>
        <v>0</v>
      </c>
      <c r="BJ31" s="9">
        <f ca="1">IF(Table1[[#This Row],[Area]]="Naran",1,0)</f>
        <v>0</v>
      </c>
      <c r="BK31" s="9">
        <f ca="1">IF(Table1[[#This Row],[Area]]="Peshawar",1,0)</f>
        <v>0</v>
      </c>
      <c r="BL31" s="9">
        <f ca="1">IF(Table1[[#This Row],[Area]]="Queta",1,0)</f>
        <v>0</v>
      </c>
      <c r="BM31" s="9">
        <f ca="1">IF(Table1[[#This Row],[Area]]="Sawat",1,0)</f>
        <v>0</v>
      </c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10"/>
      <c r="CD31" s="14"/>
      <c r="CE31" s="39">
        <f ca="1">Table1[[#This Row],[Value of Cars]]/Table1[[#This Row],[Cars]]</f>
        <v>18668.1996318723</v>
      </c>
      <c r="CF31" s="9"/>
      <c r="CG31" s="10"/>
      <c r="CH31" s="14">
        <f ca="1">IF(Table1[[#This Row],[value of Debts]]&gt;$CI$5,1,0)</f>
        <v>1</v>
      </c>
      <c r="CI31" s="9"/>
      <c r="CJ31" s="10"/>
      <c r="CM31" s="55">
        <f ca="1">Table1[[#This Row],[Mortgage Left]]/Table1[[#This Row],[Value of House]]</f>
        <v>0.48419661172492978</v>
      </c>
      <c r="CN31" s="9">
        <f t="shared" ca="1" si="20"/>
        <v>0</v>
      </c>
      <c r="CO31" s="9"/>
      <c r="CP31" s="9"/>
      <c r="CQ31" s="9"/>
      <c r="CR31" s="9"/>
      <c r="CS31" s="9"/>
      <c r="CT31" s="9"/>
      <c r="CU31" s="9"/>
      <c r="CV31" s="9"/>
      <c r="CW31" s="9"/>
      <c r="CX31" s="14"/>
      <c r="CY31" s="9">
        <f ca="1">IF(Table1[[#This Row],[Area]]= "Pindi",Table1[[#This Row],[Income]],0)</f>
        <v>0</v>
      </c>
      <c r="CZ31" s="9">
        <f ca="1">IF(Table1[[#This Row],[Area]]= "Attock",Table1[[#This Row],[Income]],0)</f>
        <v>61103</v>
      </c>
      <c r="DA31" s="9">
        <f ca="1">IF(Table1[[#This Row],[Area]]= "Gujranwala",Table1[[#This Row],[Income]],0)</f>
        <v>0</v>
      </c>
      <c r="DB31" s="9">
        <f ca="1">IF(Table1[[#This Row],[Area]]= "Islamabad",Table1[[#This Row],[Income]],0)</f>
        <v>0</v>
      </c>
      <c r="DC31" s="9">
        <f ca="1">IF(Table1[[#This Row],[Area]]= "Karachi",Table1[[#This Row],[Income]],0)</f>
        <v>0</v>
      </c>
      <c r="DD31" s="9">
        <f ca="1">IF(Table1[[#This Row],[Area]]= "Kashmir",Table1[[#This Row],[Income]],0)</f>
        <v>0</v>
      </c>
      <c r="DE31" s="9">
        <f ca="1">IF(Table1[[#This Row],[Area]]= "Kohat",Table1[[#This Row],[Income]],0)</f>
        <v>0</v>
      </c>
      <c r="DF31" s="9">
        <f ca="1">IF(Table1[[#This Row],[Area]]= "Lahore",Table1[[#This Row],[Income]],0)</f>
        <v>0</v>
      </c>
      <c r="DG31" s="9">
        <f ca="1">IF(Table1[[#This Row],[Area]]= "Multan",Table1[[#This Row],[Income]],0)</f>
        <v>0</v>
      </c>
      <c r="DH31" s="9">
        <f ca="1">IF(Table1[[#This Row],[Area]]= "Naran",Table1[[#This Row],[Income]],0)</f>
        <v>0</v>
      </c>
      <c r="DI31" s="9">
        <f ca="1">IF(Table1[[#This Row],[Area]]= "Peshawar",Table1[[#This Row],[Income]],0)</f>
        <v>0</v>
      </c>
      <c r="DJ31" s="9">
        <f ca="1">IF(Table1[[#This Row],[Area]]= "Queta",Table1[[#This Row],[Income]],0)</f>
        <v>0</v>
      </c>
      <c r="DK31" s="10">
        <f ca="1">IF(Table1[[#This Row],[Area]]= "Sawat",Table1[[#This Row],[Income]],0)</f>
        <v>0</v>
      </c>
      <c r="DM31" s="14"/>
      <c r="DN31" s="9">
        <f ca="1">IF(Table1[[#This Row],[Field of Work]] = "IT",Table1[[#This Row],[Income]],0)</f>
        <v>0</v>
      </c>
      <c r="DO31" s="9">
        <f ca="1">IF(Table1[[#This Row],[Field of Work]] = "Agriculture",Table1[[#This Row],[Income]],0)</f>
        <v>0</v>
      </c>
      <c r="DP31" s="9">
        <f ca="1">IF(Table1[[#This Row],[Field of Work]] = "Construction",Table1[[#This Row],[Income]],0)</f>
        <v>61103</v>
      </c>
      <c r="DQ31" s="9">
        <f ca="1">IF(Table1[[#This Row],[Field of Work]] = "Health",Table1[[#This Row],[Income]],0)</f>
        <v>0</v>
      </c>
      <c r="DR31" s="9">
        <f ca="1">IF(Table1[[#This Row],[Field of Work]] = "Teaching",Table1[[#This Row],[Income]],0)</f>
        <v>0</v>
      </c>
      <c r="DS31" s="10">
        <f ca="1">IF(Table1[[#This Row],[Field of Work]] = "General work",Table1[[#This Row],[Income]],0)</f>
        <v>0</v>
      </c>
      <c r="DV31" s="14"/>
      <c r="DW31" s="9"/>
      <c r="DX31" s="9">
        <f ca="1">IF(Table1[[#This Row],[Debts]]&gt;Table1[[#This Row],[Income]],1,0)</f>
        <v>0</v>
      </c>
      <c r="DY31" s="9"/>
      <c r="DZ31" s="9"/>
      <c r="EA31" s="9"/>
      <c r="EB31" s="9"/>
      <c r="EC31" s="10"/>
      <c r="EF31" s="14"/>
      <c r="EG31" s="9"/>
      <c r="EH31" s="9">
        <f ca="1">IF(Table1[[#This Row],[Net worth of person (R)]]&gt;$EP$4,Table1[[#This Row],[Age]],0)</f>
        <v>45</v>
      </c>
      <c r="EI31" s="9"/>
      <c r="EJ31" s="9"/>
      <c r="EK31" s="9"/>
      <c r="EL31" s="9"/>
      <c r="EM31" s="9"/>
      <c r="EN31" s="9"/>
      <c r="EO31" s="9"/>
      <c r="EP31" s="10"/>
    </row>
    <row r="32" spans="2:146" x14ac:dyDescent="0.25">
      <c r="B32">
        <f t="shared" ca="1" si="2"/>
        <v>2</v>
      </c>
      <c r="C32" t="str">
        <f t="shared" ca="1" si="3"/>
        <v>women</v>
      </c>
      <c r="D32">
        <f t="shared" ca="1" si="4"/>
        <v>26</v>
      </c>
      <c r="E32">
        <f t="shared" ca="1" si="5"/>
        <v>3</v>
      </c>
      <c r="F32" t="str">
        <f t="shared" ca="1" si="6"/>
        <v>Agriculture</v>
      </c>
      <c r="G32">
        <f t="shared" ca="1" si="7"/>
        <v>1</v>
      </c>
      <c r="H32" t="str">
        <f t="shared" ca="1" si="8"/>
        <v>High School</v>
      </c>
      <c r="I32">
        <f t="shared" ca="1" si="9"/>
        <v>4</v>
      </c>
      <c r="J32">
        <f t="shared" ca="1" si="10"/>
        <v>3</v>
      </c>
      <c r="K32">
        <f t="shared" ca="1" si="11"/>
        <v>59536</v>
      </c>
      <c r="L32">
        <f t="shared" ca="1" si="12"/>
        <v>1</v>
      </c>
      <c r="M32" t="str">
        <f t="shared" ca="1" si="13"/>
        <v>Lahore</v>
      </c>
      <c r="N32">
        <f t="shared" ca="1" si="23"/>
        <v>357216</v>
      </c>
      <c r="O32">
        <f ca="1">RAND()*Table1[[#This Row],[Value of House]]</f>
        <v>156740.16366389877</v>
      </c>
      <c r="P32">
        <f t="shared" ca="1" si="0"/>
        <v>138236.76562677993</v>
      </c>
      <c r="Q32">
        <f t="shared" ca="1" si="15"/>
        <v>15496</v>
      </c>
      <c r="R32">
        <f t="shared" ca="1" si="1"/>
        <v>56699.799607676709</v>
      </c>
      <c r="S32">
        <f t="shared" ca="1" si="24"/>
        <v>77603.216853639329</v>
      </c>
      <c r="T32">
        <f t="shared" ca="1" si="25"/>
        <v>573055.98248041922</v>
      </c>
      <c r="U32">
        <f t="shared" ca="1" si="26"/>
        <v>228935.96327157549</v>
      </c>
      <c r="V32">
        <f t="shared" ca="1" si="27"/>
        <v>344120.0192088437</v>
      </c>
      <c r="AF32" s="14">
        <f t="shared" ca="1" si="21"/>
        <v>1</v>
      </c>
      <c r="AG32" s="9">
        <f t="shared" ca="1" si="22"/>
        <v>0</v>
      </c>
      <c r="AH32" s="9"/>
      <c r="AI32" s="9"/>
      <c r="AJ32" s="9"/>
      <c r="AK32" s="10"/>
      <c r="AL32" s="9"/>
      <c r="AM32" s="14">
        <f ca="1">IF(Table1[[#This Row],[Field of Work]]= "Teaching",1,0)</f>
        <v>0</v>
      </c>
      <c r="AN32" s="9">
        <f ca="1">IF(Table1[[#This Row],[Field of Work]]= "Agriculture",1,0)</f>
        <v>1</v>
      </c>
      <c r="AO32" s="9">
        <f ca="1">IF(Table1[[#This Row],[Field of Work]]= "Construction",1,0)</f>
        <v>0</v>
      </c>
      <c r="AP32" s="9">
        <f ca="1">IF(Table1[[#This Row],[Field of Work]]= "IT",1,0)</f>
        <v>0</v>
      </c>
      <c r="AQ32" s="9">
        <f ca="1">IF(Table1[[#This Row],[Field of Work]]= "Health",1,0)</f>
        <v>0</v>
      </c>
      <c r="AR32" s="9">
        <f ca="1">IF(Table1[[#This Row],[Field of Work]]= "General work",1,0)</f>
        <v>0</v>
      </c>
      <c r="AS32" s="9"/>
      <c r="AT32" s="9"/>
      <c r="AU32" s="9"/>
      <c r="AV32" s="9"/>
      <c r="AW32" s="9"/>
      <c r="AX32" s="9"/>
      <c r="AY32" s="10"/>
      <c r="BA32" s="33">
        <f ca="1">IF(Table1[[#This Row],[Area]]= "Pindi",1,0)</f>
        <v>0</v>
      </c>
      <c r="BB32" s="9">
        <f ca="1">IF(Table1[[#This Row],[Area]]= "Attock",1,0)</f>
        <v>0</v>
      </c>
      <c r="BC32" s="9">
        <f ca="1">IF(Table1[[#This Row],[Area]]="Gujranwala",1,0)</f>
        <v>0</v>
      </c>
      <c r="BD32" s="9">
        <f ca="1">IF(Table1[[#This Row],[Area]]="Islamabad",1,0)</f>
        <v>0</v>
      </c>
      <c r="BE32" s="9">
        <f ca="1">IF(Table1[[#This Row],[Area]]="Karachi",1,0)</f>
        <v>0</v>
      </c>
      <c r="BF32" s="9">
        <f ca="1">IF(Table1[[#This Row],[Area]]="Kashmir",1,0)</f>
        <v>0</v>
      </c>
      <c r="BG32" s="9">
        <f ca="1">IF(Table1[[#This Row],[Area]]="Kohat",1,0)</f>
        <v>0</v>
      </c>
      <c r="BH32" s="9">
        <f ca="1">IF(Table1[[#This Row],[Area]]="Lahore",1,0)</f>
        <v>1</v>
      </c>
      <c r="BI32" s="9">
        <f ca="1">IF(Table1[[#This Row],[Area]]="Multan",1,0)</f>
        <v>0</v>
      </c>
      <c r="BJ32" s="9">
        <f ca="1">IF(Table1[[#This Row],[Area]]="Naran",1,0)</f>
        <v>0</v>
      </c>
      <c r="BK32" s="9">
        <f ca="1">IF(Table1[[#This Row],[Area]]="Peshawar",1,0)</f>
        <v>0</v>
      </c>
      <c r="BL32" s="9">
        <f ca="1">IF(Table1[[#This Row],[Area]]="Queta",1,0)</f>
        <v>0</v>
      </c>
      <c r="BM32" s="9">
        <f ca="1">IF(Table1[[#This Row],[Area]]="Sawat",1,0)</f>
        <v>0</v>
      </c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10"/>
      <c r="CD32" s="14"/>
      <c r="CE32" s="39">
        <f ca="1">Table1[[#This Row],[Value of Cars]]/Table1[[#This Row],[Cars]]</f>
        <v>46078.921875593311</v>
      </c>
      <c r="CF32" s="9"/>
      <c r="CG32" s="10"/>
      <c r="CH32" s="14">
        <f ca="1">IF(Table1[[#This Row],[value of Debts]]&gt;$CI$5,1,0)</f>
        <v>1</v>
      </c>
      <c r="CI32" s="9"/>
      <c r="CJ32" s="10"/>
      <c r="CM32" s="55">
        <f ca="1">Table1[[#This Row],[Mortgage Left]]/Table1[[#This Row],[Value of House]]</f>
        <v>0.4387825955833411</v>
      </c>
      <c r="CN32" s="9">
        <f t="shared" ca="1" si="20"/>
        <v>0</v>
      </c>
      <c r="CO32" s="9"/>
      <c r="CP32" s="9"/>
      <c r="CQ32" s="9"/>
      <c r="CR32" s="9"/>
      <c r="CS32" s="9"/>
      <c r="CT32" s="9"/>
      <c r="CU32" s="9"/>
      <c r="CV32" s="9"/>
      <c r="CW32" s="9"/>
      <c r="CX32" s="14"/>
      <c r="CY32" s="9">
        <f ca="1">IF(Table1[[#This Row],[Area]]= "Pindi",Table1[[#This Row],[Income]],0)</f>
        <v>0</v>
      </c>
      <c r="CZ32" s="9">
        <f ca="1">IF(Table1[[#This Row],[Area]]= "Attock",Table1[[#This Row],[Income]],0)</f>
        <v>0</v>
      </c>
      <c r="DA32" s="9">
        <f ca="1">IF(Table1[[#This Row],[Area]]= "Gujranwala",Table1[[#This Row],[Income]],0)</f>
        <v>0</v>
      </c>
      <c r="DB32" s="9">
        <f ca="1">IF(Table1[[#This Row],[Area]]= "Islamabad",Table1[[#This Row],[Income]],0)</f>
        <v>0</v>
      </c>
      <c r="DC32" s="9">
        <f ca="1">IF(Table1[[#This Row],[Area]]= "Karachi",Table1[[#This Row],[Income]],0)</f>
        <v>0</v>
      </c>
      <c r="DD32" s="9">
        <f ca="1">IF(Table1[[#This Row],[Area]]= "Kashmir",Table1[[#This Row],[Income]],0)</f>
        <v>0</v>
      </c>
      <c r="DE32" s="9">
        <f ca="1">IF(Table1[[#This Row],[Area]]= "Kohat",Table1[[#This Row],[Income]],0)</f>
        <v>0</v>
      </c>
      <c r="DF32" s="9">
        <f ca="1">IF(Table1[[#This Row],[Area]]= "Lahore",Table1[[#This Row],[Income]],0)</f>
        <v>59536</v>
      </c>
      <c r="DG32" s="9">
        <f ca="1">IF(Table1[[#This Row],[Area]]= "Multan",Table1[[#This Row],[Income]],0)</f>
        <v>0</v>
      </c>
      <c r="DH32" s="9">
        <f ca="1">IF(Table1[[#This Row],[Area]]= "Naran",Table1[[#This Row],[Income]],0)</f>
        <v>0</v>
      </c>
      <c r="DI32" s="9">
        <f ca="1">IF(Table1[[#This Row],[Area]]= "Peshawar",Table1[[#This Row],[Income]],0)</f>
        <v>0</v>
      </c>
      <c r="DJ32" s="9">
        <f ca="1">IF(Table1[[#This Row],[Area]]= "Queta",Table1[[#This Row],[Income]],0)</f>
        <v>0</v>
      </c>
      <c r="DK32" s="10">
        <f ca="1">IF(Table1[[#This Row],[Area]]= "Sawat",Table1[[#This Row],[Income]],0)</f>
        <v>0</v>
      </c>
      <c r="DM32" s="14"/>
      <c r="DN32" s="9">
        <f ca="1">IF(Table1[[#This Row],[Field of Work]] = "IT",Table1[[#This Row],[Income]],0)</f>
        <v>0</v>
      </c>
      <c r="DO32" s="9">
        <f ca="1">IF(Table1[[#This Row],[Field of Work]] = "Agriculture",Table1[[#This Row],[Income]],0)</f>
        <v>59536</v>
      </c>
      <c r="DP32" s="9">
        <f ca="1">IF(Table1[[#This Row],[Field of Work]] = "Construction",Table1[[#This Row],[Income]],0)</f>
        <v>0</v>
      </c>
      <c r="DQ32" s="9">
        <f ca="1">IF(Table1[[#This Row],[Field of Work]] = "Health",Table1[[#This Row],[Income]],0)</f>
        <v>0</v>
      </c>
      <c r="DR32" s="9">
        <f ca="1">IF(Table1[[#This Row],[Field of Work]] = "Teaching",Table1[[#This Row],[Income]],0)</f>
        <v>0</v>
      </c>
      <c r="DS32" s="10">
        <f ca="1">IF(Table1[[#This Row],[Field of Work]] = "General work",Table1[[#This Row],[Income]],0)</f>
        <v>0</v>
      </c>
      <c r="DV32" s="14"/>
      <c r="DW32" s="9"/>
      <c r="DX32" s="9">
        <f ca="1">IF(Table1[[#This Row],[Debts]]&gt;Table1[[#This Row],[Income]],1,0)</f>
        <v>0</v>
      </c>
      <c r="DY32" s="9"/>
      <c r="DZ32" s="9"/>
      <c r="EA32" s="9"/>
      <c r="EB32" s="9"/>
      <c r="EC32" s="10"/>
      <c r="EF32" s="14"/>
      <c r="EG32" s="9"/>
      <c r="EH32" s="9">
        <f ca="1">IF(Table1[[#This Row],[Net worth of person (R)]]&gt;$EP$4,Table1[[#This Row],[Age]],0)</f>
        <v>26</v>
      </c>
      <c r="EI32" s="9"/>
      <c r="EJ32" s="9"/>
      <c r="EK32" s="9"/>
      <c r="EL32" s="9"/>
      <c r="EM32" s="9"/>
      <c r="EN32" s="9"/>
      <c r="EO32" s="9"/>
      <c r="EP32" s="10"/>
    </row>
    <row r="33" spans="2:146" x14ac:dyDescent="0.25">
      <c r="B33">
        <f t="shared" ca="1" si="2"/>
        <v>1</v>
      </c>
      <c r="C33" t="str">
        <f t="shared" ca="1" si="3"/>
        <v>men</v>
      </c>
      <c r="D33">
        <f t="shared" ca="1" si="4"/>
        <v>31</v>
      </c>
      <c r="E33">
        <f t="shared" ca="1" si="5"/>
        <v>5</v>
      </c>
      <c r="F33" t="str">
        <f t="shared" ca="1" si="6"/>
        <v>General work</v>
      </c>
      <c r="G33">
        <f t="shared" ca="1" si="7"/>
        <v>1</v>
      </c>
      <c r="H33" t="str">
        <f t="shared" ca="1" si="8"/>
        <v>High School</v>
      </c>
      <c r="I33">
        <f t="shared" ca="1" si="9"/>
        <v>1</v>
      </c>
      <c r="J33">
        <f t="shared" ca="1" si="10"/>
        <v>1</v>
      </c>
      <c r="K33">
        <f t="shared" ca="1" si="11"/>
        <v>76865</v>
      </c>
      <c r="L33">
        <f t="shared" ca="1" si="12"/>
        <v>5</v>
      </c>
      <c r="M33" t="str">
        <f t="shared" ca="1" si="13"/>
        <v>Sawat</v>
      </c>
      <c r="N33">
        <f t="shared" ca="1" si="23"/>
        <v>230595</v>
      </c>
      <c r="O33">
        <f ca="1">RAND()*Table1[[#This Row],[Value of House]]</f>
        <v>118260.21912294425</v>
      </c>
      <c r="P33">
        <f t="shared" ca="1" si="0"/>
        <v>51440.231298234052</v>
      </c>
      <c r="Q33">
        <f t="shared" ca="1" si="15"/>
        <v>17921</v>
      </c>
      <c r="R33">
        <f t="shared" ca="1" si="1"/>
        <v>75566.782670179717</v>
      </c>
      <c r="S33">
        <f t="shared" ca="1" si="24"/>
        <v>112974.55374184258</v>
      </c>
      <c r="T33">
        <f t="shared" ca="1" si="25"/>
        <v>395009.78504007665</v>
      </c>
      <c r="U33">
        <f t="shared" ca="1" si="26"/>
        <v>211748.00179312396</v>
      </c>
      <c r="V33">
        <f t="shared" ca="1" si="27"/>
        <v>183261.78324695269</v>
      </c>
      <c r="AF33" s="14">
        <f t="shared" ca="1" si="21"/>
        <v>0</v>
      </c>
      <c r="AG33" s="9">
        <f t="shared" ca="1" si="22"/>
        <v>1</v>
      </c>
      <c r="AH33" s="9"/>
      <c r="AI33" s="9"/>
      <c r="AJ33" s="9"/>
      <c r="AK33" s="10"/>
      <c r="AL33" s="9"/>
      <c r="AM33" s="14">
        <f ca="1">IF(Table1[[#This Row],[Field of Work]]= "Teaching",1,0)</f>
        <v>0</v>
      </c>
      <c r="AN33" s="9">
        <f ca="1">IF(Table1[[#This Row],[Field of Work]]= "Agriculture",1,0)</f>
        <v>0</v>
      </c>
      <c r="AO33" s="9">
        <f ca="1">IF(Table1[[#This Row],[Field of Work]]= "Construction",1,0)</f>
        <v>0</v>
      </c>
      <c r="AP33" s="9">
        <f ca="1">IF(Table1[[#This Row],[Field of Work]]= "IT",1,0)</f>
        <v>0</v>
      </c>
      <c r="AQ33" s="9">
        <f ca="1">IF(Table1[[#This Row],[Field of Work]]= "Health",1,0)</f>
        <v>0</v>
      </c>
      <c r="AR33" s="9">
        <f ca="1">IF(Table1[[#This Row],[Field of Work]]= "General work",1,0)</f>
        <v>1</v>
      </c>
      <c r="AS33" s="9"/>
      <c r="AT33" s="9"/>
      <c r="AU33" s="9"/>
      <c r="AV33" s="9"/>
      <c r="AW33" s="9"/>
      <c r="AX33" s="9"/>
      <c r="AY33" s="10"/>
      <c r="BA33" s="33">
        <f ca="1">IF(Table1[[#This Row],[Area]]= "Pindi",1,0)</f>
        <v>0</v>
      </c>
      <c r="BB33" s="9">
        <f ca="1">IF(Table1[[#This Row],[Area]]= "Attock",1,0)</f>
        <v>0</v>
      </c>
      <c r="BC33" s="9">
        <f ca="1">IF(Table1[[#This Row],[Area]]="Gujranwala",1,0)</f>
        <v>0</v>
      </c>
      <c r="BD33" s="9">
        <f ca="1">IF(Table1[[#This Row],[Area]]="Islamabad",1,0)</f>
        <v>0</v>
      </c>
      <c r="BE33" s="9">
        <f ca="1">IF(Table1[[#This Row],[Area]]="Karachi",1,0)</f>
        <v>0</v>
      </c>
      <c r="BF33" s="9">
        <f ca="1">IF(Table1[[#This Row],[Area]]="Kashmir",1,0)</f>
        <v>0</v>
      </c>
      <c r="BG33" s="9">
        <f ca="1">IF(Table1[[#This Row],[Area]]="Kohat",1,0)</f>
        <v>0</v>
      </c>
      <c r="BH33" s="9">
        <f ca="1">IF(Table1[[#This Row],[Area]]="Lahore",1,0)</f>
        <v>0</v>
      </c>
      <c r="BI33" s="9">
        <f ca="1">IF(Table1[[#This Row],[Area]]="Multan",1,0)</f>
        <v>0</v>
      </c>
      <c r="BJ33" s="9">
        <f ca="1">IF(Table1[[#This Row],[Area]]="Naran",1,0)</f>
        <v>0</v>
      </c>
      <c r="BK33" s="9">
        <f ca="1">IF(Table1[[#This Row],[Area]]="Peshawar",1,0)</f>
        <v>0</v>
      </c>
      <c r="BL33" s="9">
        <f ca="1">IF(Table1[[#This Row],[Area]]="Queta",1,0)</f>
        <v>0</v>
      </c>
      <c r="BM33" s="9">
        <f ca="1">IF(Table1[[#This Row],[Area]]="Sawat",1,0)</f>
        <v>1</v>
      </c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10"/>
      <c r="CD33" s="14"/>
      <c r="CE33" s="39">
        <f ca="1">Table1[[#This Row],[Value of Cars]]/Table1[[#This Row],[Cars]]</f>
        <v>51440.231298234052</v>
      </c>
      <c r="CF33" s="9"/>
      <c r="CG33" s="10"/>
      <c r="CH33" s="14">
        <f ca="1">IF(Table1[[#This Row],[value of Debts]]&gt;$CI$5,1,0)</f>
        <v>1</v>
      </c>
      <c r="CI33" s="9"/>
      <c r="CJ33" s="10"/>
      <c r="CM33" s="55">
        <f ca="1">Table1[[#This Row],[Mortgage Left]]/Table1[[#This Row],[Value of House]]</f>
        <v>0.51284814988592231</v>
      </c>
      <c r="CN33" s="9">
        <f t="shared" ca="1" si="20"/>
        <v>0</v>
      </c>
      <c r="CO33" s="9"/>
      <c r="CP33" s="9"/>
      <c r="CQ33" s="9"/>
      <c r="CR33" s="9"/>
      <c r="CS33" s="9"/>
      <c r="CT33" s="9"/>
      <c r="CU33" s="9"/>
      <c r="CV33" s="9"/>
      <c r="CW33" s="9"/>
      <c r="CX33" s="14"/>
      <c r="CY33" s="9">
        <f ca="1">IF(Table1[[#This Row],[Area]]= "Pindi",Table1[[#This Row],[Income]],0)</f>
        <v>0</v>
      </c>
      <c r="CZ33" s="9">
        <f ca="1">IF(Table1[[#This Row],[Area]]= "Attock",Table1[[#This Row],[Income]],0)</f>
        <v>0</v>
      </c>
      <c r="DA33" s="9">
        <f ca="1">IF(Table1[[#This Row],[Area]]= "Gujranwala",Table1[[#This Row],[Income]],0)</f>
        <v>0</v>
      </c>
      <c r="DB33" s="9">
        <f ca="1">IF(Table1[[#This Row],[Area]]= "Islamabad",Table1[[#This Row],[Income]],0)</f>
        <v>0</v>
      </c>
      <c r="DC33" s="9">
        <f ca="1">IF(Table1[[#This Row],[Area]]= "Karachi",Table1[[#This Row],[Income]],0)</f>
        <v>0</v>
      </c>
      <c r="DD33" s="9">
        <f ca="1">IF(Table1[[#This Row],[Area]]= "Kashmir",Table1[[#This Row],[Income]],0)</f>
        <v>0</v>
      </c>
      <c r="DE33" s="9">
        <f ca="1">IF(Table1[[#This Row],[Area]]= "Kohat",Table1[[#This Row],[Income]],0)</f>
        <v>0</v>
      </c>
      <c r="DF33" s="9">
        <f ca="1">IF(Table1[[#This Row],[Area]]= "Lahore",Table1[[#This Row],[Income]],0)</f>
        <v>0</v>
      </c>
      <c r="DG33" s="9">
        <f ca="1">IF(Table1[[#This Row],[Area]]= "Multan",Table1[[#This Row],[Income]],0)</f>
        <v>0</v>
      </c>
      <c r="DH33" s="9">
        <f ca="1">IF(Table1[[#This Row],[Area]]= "Naran",Table1[[#This Row],[Income]],0)</f>
        <v>0</v>
      </c>
      <c r="DI33" s="9">
        <f ca="1">IF(Table1[[#This Row],[Area]]= "Peshawar",Table1[[#This Row],[Income]],0)</f>
        <v>0</v>
      </c>
      <c r="DJ33" s="9">
        <f ca="1">IF(Table1[[#This Row],[Area]]= "Queta",Table1[[#This Row],[Income]],0)</f>
        <v>0</v>
      </c>
      <c r="DK33" s="10">
        <f ca="1">IF(Table1[[#This Row],[Area]]= "Sawat",Table1[[#This Row],[Income]],0)</f>
        <v>76865</v>
      </c>
      <c r="DM33" s="14"/>
      <c r="DN33" s="9">
        <f ca="1">IF(Table1[[#This Row],[Field of Work]] = "IT",Table1[[#This Row],[Income]],0)</f>
        <v>0</v>
      </c>
      <c r="DO33" s="9">
        <f ca="1">IF(Table1[[#This Row],[Field of Work]] = "Agriculture",Table1[[#This Row],[Income]],0)</f>
        <v>0</v>
      </c>
      <c r="DP33" s="9">
        <f ca="1">IF(Table1[[#This Row],[Field of Work]] = "Construction",Table1[[#This Row],[Income]],0)</f>
        <v>0</v>
      </c>
      <c r="DQ33" s="9">
        <f ca="1">IF(Table1[[#This Row],[Field of Work]] = "Health",Table1[[#This Row],[Income]],0)</f>
        <v>0</v>
      </c>
      <c r="DR33" s="9">
        <f ca="1">IF(Table1[[#This Row],[Field of Work]] = "Teaching",Table1[[#This Row],[Income]],0)</f>
        <v>0</v>
      </c>
      <c r="DS33" s="10">
        <f ca="1">IF(Table1[[#This Row],[Field of Work]] = "General work",Table1[[#This Row],[Income]],0)</f>
        <v>76865</v>
      </c>
      <c r="DV33" s="14"/>
      <c r="DW33" s="9"/>
      <c r="DX33" s="9">
        <f ca="1">IF(Table1[[#This Row],[Debts]]&gt;Table1[[#This Row],[Income]],1,0)</f>
        <v>0</v>
      </c>
      <c r="DY33" s="9"/>
      <c r="DZ33" s="9"/>
      <c r="EA33" s="9"/>
      <c r="EB33" s="9"/>
      <c r="EC33" s="10"/>
      <c r="EF33" s="14"/>
      <c r="EG33" s="9"/>
      <c r="EH33" s="9">
        <f ca="1">IF(Table1[[#This Row],[Net worth of person (R)]]&gt;$EP$4,Table1[[#This Row],[Age]],0)</f>
        <v>31</v>
      </c>
      <c r="EI33" s="9"/>
      <c r="EJ33" s="9"/>
      <c r="EK33" s="9"/>
      <c r="EL33" s="9"/>
      <c r="EM33" s="9"/>
      <c r="EN33" s="9"/>
      <c r="EO33" s="9"/>
      <c r="EP33" s="10"/>
    </row>
    <row r="34" spans="2:146" x14ac:dyDescent="0.25">
      <c r="B34">
        <f t="shared" ca="1" si="2"/>
        <v>2</v>
      </c>
      <c r="C34" t="str">
        <f t="shared" ca="1" si="3"/>
        <v>women</v>
      </c>
      <c r="D34">
        <f t="shared" ca="1" si="4"/>
        <v>34</v>
      </c>
      <c r="E34">
        <f t="shared" ca="1" si="5"/>
        <v>1</v>
      </c>
      <c r="F34" t="str">
        <f t="shared" ca="1" si="6"/>
        <v>Health</v>
      </c>
      <c r="G34">
        <f t="shared" ca="1" si="7"/>
        <v>2</v>
      </c>
      <c r="H34" t="str">
        <f t="shared" ca="1" si="8"/>
        <v>Colledge</v>
      </c>
      <c r="I34">
        <f t="shared" ca="1" si="9"/>
        <v>2</v>
      </c>
      <c r="J34">
        <f t="shared" ca="1" si="10"/>
        <v>1</v>
      </c>
      <c r="K34">
        <f t="shared" ca="1" si="11"/>
        <v>60746</v>
      </c>
      <c r="L34">
        <f t="shared" ca="1" si="12"/>
        <v>7</v>
      </c>
      <c r="M34" t="str">
        <f t="shared" ca="1" si="13"/>
        <v>Pindi</v>
      </c>
      <c r="N34">
        <f t="shared" ca="1" si="23"/>
        <v>182238</v>
      </c>
      <c r="O34">
        <f ca="1">RAND()*Table1[[#This Row],[Value of House]]</f>
        <v>5725.5679594426929</v>
      </c>
      <c r="P34">
        <f t="shared" ca="1" si="0"/>
        <v>315.27066943643723</v>
      </c>
      <c r="Q34">
        <f t="shared" ca="1" si="15"/>
        <v>36</v>
      </c>
      <c r="R34">
        <f t="shared" ca="1" si="1"/>
        <v>42020.607597974304</v>
      </c>
      <c r="S34">
        <f t="shared" ca="1" si="24"/>
        <v>65885.516989684562</v>
      </c>
      <c r="T34">
        <f t="shared" ca="1" si="25"/>
        <v>248438.78765912098</v>
      </c>
      <c r="U34">
        <f t="shared" ca="1" si="26"/>
        <v>47782.175557416995</v>
      </c>
      <c r="V34">
        <f t="shared" ca="1" si="27"/>
        <v>200656.612101704</v>
      </c>
      <c r="AF34" s="14">
        <f t="shared" ca="1" si="21"/>
        <v>1</v>
      </c>
      <c r="AG34" s="9">
        <f t="shared" ca="1" si="22"/>
        <v>0</v>
      </c>
      <c r="AH34" s="9"/>
      <c r="AI34" s="9"/>
      <c r="AJ34" s="9"/>
      <c r="AK34" s="10"/>
      <c r="AL34" s="9"/>
      <c r="AM34" s="14">
        <f ca="1">IF(Table1[[#This Row],[Field of Work]]= "Teaching",1,0)</f>
        <v>0</v>
      </c>
      <c r="AN34" s="9">
        <f ca="1">IF(Table1[[#This Row],[Field of Work]]= "Agriculture",1,0)</f>
        <v>0</v>
      </c>
      <c r="AO34" s="9">
        <f ca="1">IF(Table1[[#This Row],[Field of Work]]= "Construction",1,0)</f>
        <v>0</v>
      </c>
      <c r="AP34" s="9">
        <f ca="1">IF(Table1[[#This Row],[Field of Work]]= "IT",1,0)</f>
        <v>0</v>
      </c>
      <c r="AQ34" s="9">
        <f ca="1">IF(Table1[[#This Row],[Field of Work]]= "Health",1,0)</f>
        <v>1</v>
      </c>
      <c r="AR34" s="9">
        <f ca="1">IF(Table1[[#This Row],[Field of Work]]= "General work",1,0)</f>
        <v>0</v>
      </c>
      <c r="AS34" s="9"/>
      <c r="AT34" s="9"/>
      <c r="AU34" s="9"/>
      <c r="AV34" s="9"/>
      <c r="AW34" s="9"/>
      <c r="AX34" s="9"/>
      <c r="AY34" s="10"/>
      <c r="BA34" s="33">
        <f ca="1">IF(Table1[[#This Row],[Area]]= "Pindi",1,0)</f>
        <v>1</v>
      </c>
      <c r="BB34" s="9">
        <f ca="1">IF(Table1[[#This Row],[Area]]= "Attock",1,0)</f>
        <v>0</v>
      </c>
      <c r="BC34" s="9">
        <f ca="1">IF(Table1[[#This Row],[Area]]="Gujranwala",1,0)</f>
        <v>0</v>
      </c>
      <c r="BD34" s="9">
        <f ca="1">IF(Table1[[#This Row],[Area]]="Islamabad",1,0)</f>
        <v>0</v>
      </c>
      <c r="BE34" s="9">
        <f ca="1">IF(Table1[[#This Row],[Area]]="Karachi",1,0)</f>
        <v>0</v>
      </c>
      <c r="BF34" s="9">
        <f ca="1">IF(Table1[[#This Row],[Area]]="Kashmir",1,0)</f>
        <v>0</v>
      </c>
      <c r="BG34" s="9">
        <f ca="1">IF(Table1[[#This Row],[Area]]="Kohat",1,0)</f>
        <v>0</v>
      </c>
      <c r="BH34" s="9">
        <f ca="1">IF(Table1[[#This Row],[Area]]="Lahore",1,0)</f>
        <v>0</v>
      </c>
      <c r="BI34" s="9">
        <f ca="1">IF(Table1[[#This Row],[Area]]="Multan",1,0)</f>
        <v>0</v>
      </c>
      <c r="BJ34" s="9">
        <f ca="1">IF(Table1[[#This Row],[Area]]="Naran",1,0)</f>
        <v>0</v>
      </c>
      <c r="BK34" s="9">
        <f ca="1">IF(Table1[[#This Row],[Area]]="Peshawar",1,0)</f>
        <v>0</v>
      </c>
      <c r="BL34" s="9">
        <f ca="1">IF(Table1[[#This Row],[Area]]="Queta",1,0)</f>
        <v>0</v>
      </c>
      <c r="BM34" s="9">
        <f ca="1">IF(Table1[[#This Row],[Area]]="Sawat",1,0)</f>
        <v>0</v>
      </c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10"/>
      <c r="CD34" s="14"/>
      <c r="CE34" s="39">
        <f ca="1">Table1[[#This Row],[Value of Cars]]/Table1[[#This Row],[Cars]]</f>
        <v>315.27066943643723</v>
      </c>
      <c r="CF34" s="9"/>
      <c r="CG34" s="10"/>
      <c r="CH34" s="14">
        <f ca="1">IF(Table1[[#This Row],[value of Debts]]&gt;$CI$5,1,0)</f>
        <v>0</v>
      </c>
      <c r="CI34" s="9"/>
      <c r="CJ34" s="10"/>
      <c r="CM34" s="55">
        <f ca="1">Table1[[#This Row],[Mortgage Left]]/Table1[[#This Row],[Value of House]]</f>
        <v>3.1418079431527413E-2</v>
      </c>
      <c r="CN34" s="9">
        <f t="shared" ca="1" si="20"/>
        <v>1</v>
      </c>
      <c r="CO34" s="9"/>
      <c r="CP34" s="9"/>
      <c r="CQ34" s="9"/>
      <c r="CR34" s="9"/>
      <c r="CS34" s="9"/>
      <c r="CT34" s="9"/>
      <c r="CU34" s="9"/>
      <c r="CV34" s="9"/>
      <c r="CW34" s="9"/>
      <c r="CX34" s="14"/>
      <c r="CY34" s="9">
        <f ca="1">IF(Table1[[#This Row],[Area]]= "Pindi",Table1[[#This Row],[Income]],0)</f>
        <v>60746</v>
      </c>
      <c r="CZ34" s="9">
        <f ca="1">IF(Table1[[#This Row],[Area]]= "Attock",Table1[[#This Row],[Income]],0)</f>
        <v>0</v>
      </c>
      <c r="DA34" s="9">
        <f ca="1">IF(Table1[[#This Row],[Area]]= "Gujranwala",Table1[[#This Row],[Income]],0)</f>
        <v>0</v>
      </c>
      <c r="DB34" s="9">
        <f ca="1">IF(Table1[[#This Row],[Area]]= "Islamabad",Table1[[#This Row],[Income]],0)</f>
        <v>0</v>
      </c>
      <c r="DC34" s="9">
        <f ca="1">IF(Table1[[#This Row],[Area]]= "Karachi",Table1[[#This Row],[Income]],0)</f>
        <v>0</v>
      </c>
      <c r="DD34" s="9">
        <f ca="1">IF(Table1[[#This Row],[Area]]= "Kashmir",Table1[[#This Row],[Income]],0)</f>
        <v>0</v>
      </c>
      <c r="DE34" s="9">
        <f ca="1">IF(Table1[[#This Row],[Area]]= "Kohat",Table1[[#This Row],[Income]],0)</f>
        <v>0</v>
      </c>
      <c r="DF34" s="9">
        <f ca="1">IF(Table1[[#This Row],[Area]]= "Lahore",Table1[[#This Row],[Income]],0)</f>
        <v>0</v>
      </c>
      <c r="DG34" s="9">
        <f ca="1">IF(Table1[[#This Row],[Area]]= "Multan",Table1[[#This Row],[Income]],0)</f>
        <v>0</v>
      </c>
      <c r="DH34" s="9">
        <f ca="1">IF(Table1[[#This Row],[Area]]= "Naran",Table1[[#This Row],[Income]],0)</f>
        <v>0</v>
      </c>
      <c r="DI34" s="9">
        <f ca="1">IF(Table1[[#This Row],[Area]]= "Peshawar",Table1[[#This Row],[Income]],0)</f>
        <v>0</v>
      </c>
      <c r="DJ34" s="9">
        <f ca="1">IF(Table1[[#This Row],[Area]]= "Queta",Table1[[#This Row],[Income]],0)</f>
        <v>0</v>
      </c>
      <c r="DK34" s="10">
        <f ca="1">IF(Table1[[#This Row],[Area]]= "Sawat",Table1[[#This Row],[Income]],0)</f>
        <v>0</v>
      </c>
      <c r="DM34" s="14"/>
      <c r="DN34" s="9">
        <f ca="1">IF(Table1[[#This Row],[Field of Work]] = "IT",Table1[[#This Row],[Income]],0)</f>
        <v>0</v>
      </c>
      <c r="DO34" s="9">
        <f ca="1">IF(Table1[[#This Row],[Field of Work]] = "Agriculture",Table1[[#This Row],[Income]],0)</f>
        <v>0</v>
      </c>
      <c r="DP34" s="9">
        <f ca="1">IF(Table1[[#This Row],[Field of Work]] = "Construction",Table1[[#This Row],[Income]],0)</f>
        <v>0</v>
      </c>
      <c r="DQ34" s="9">
        <f ca="1">IF(Table1[[#This Row],[Field of Work]] = "Health",Table1[[#This Row],[Income]],0)</f>
        <v>60746</v>
      </c>
      <c r="DR34" s="9">
        <f ca="1">IF(Table1[[#This Row],[Field of Work]] = "Teaching",Table1[[#This Row],[Income]],0)</f>
        <v>0</v>
      </c>
      <c r="DS34" s="10">
        <f ca="1">IF(Table1[[#This Row],[Field of Work]] = "General work",Table1[[#This Row],[Income]],0)</f>
        <v>0</v>
      </c>
      <c r="DV34" s="14"/>
      <c r="DW34" s="9"/>
      <c r="DX34" s="9">
        <f ca="1">IF(Table1[[#This Row],[Debts]]&gt;Table1[[#This Row],[Income]],1,0)</f>
        <v>0</v>
      </c>
      <c r="DY34" s="9"/>
      <c r="DZ34" s="9"/>
      <c r="EA34" s="9"/>
      <c r="EB34" s="9"/>
      <c r="EC34" s="10"/>
      <c r="EF34" s="14"/>
      <c r="EG34" s="9"/>
      <c r="EH34" s="9">
        <f ca="1">IF(Table1[[#This Row],[Net worth of person (R)]]&gt;$EP$4,Table1[[#This Row],[Age]],0)</f>
        <v>34</v>
      </c>
      <c r="EI34" s="9"/>
      <c r="EJ34" s="9"/>
      <c r="EK34" s="9"/>
      <c r="EL34" s="9"/>
      <c r="EM34" s="9"/>
      <c r="EN34" s="9"/>
      <c r="EO34" s="9"/>
      <c r="EP34" s="10"/>
    </row>
    <row r="35" spans="2:146" x14ac:dyDescent="0.25">
      <c r="B35">
        <f t="shared" ca="1" si="2"/>
        <v>2</v>
      </c>
      <c r="C35" t="str">
        <f t="shared" ca="1" si="3"/>
        <v>women</v>
      </c>
      <c r="D35">
        <f t="shared" ca="1" si="4"/>
        <v>41</v>
      </c>
      <c r="E35">
        <f t="shared" ca="1" si="5"/>
        <v>4</v>
      </c>
      <c r="F35" t="str">
        <f t="shared" ca="1" si="6"/>
        <v>Construction</v>
      </c>
      <c r="G35">
        <f t="shared" ca="1" si="7"/>
        <v>3</v>
      </c>
      <c r="H35" t="str">
        <f t="shared" ca="1" si="8"/>
        <v>University</v>
      </c>
      <c r="I35">
        <f t="shared" ca="1" si="9"/>
        <v>4</v>
      </c>
      <c r="J35">
        <f t="shared" ca="1" si="10"/>
        <v>3</v>
      </c>
      <c r="K35">
        <f t="shared" ca="1" si="11"/>
        <v>83715</v>
      </c>
      <c r="L35">
        <f t="shared" ca="1" si="12"/>
        <v>1</v>
      </c>
      <c r="M35" t="str">
        <f t="shared" ca="1" si="13"/>
        <v>Lahore</v>
      </c>
      <c r="N35">
        <f t="shared" ca="1" si="23"/>
        <v>334860</v>
      </c>
      <c r="O35">
        <f ca="1">RAND()*Table1[[#This Row],[Value of House]]</f>
        <v>78538.635834634508</v>
      </c>
      <c r="P35">
        <f t="shared" ca="1" si="0"/>
        <v>169306.28464672089</v>
      </c>
      <c r="Q35">
        <f t="shared" ca="1" si="15"/>
        <v>18509</v>
      </c>
      <c r="R35">
        <f t="shared" ca="1" si="1"/>
        <v>12426.962090174742</v>
      </c>
      <c r="S35">
        <f t="shared" ca="1" si="24"/>
        <v>22883.168969605438</v>
      </c>
      <c r="T35">
        <f t="shared" ca="1" si="25"/>
        <v>527049.45361632633</v>
      </c>
      <c r="U35">
        <f t="shared" ca="1" si="26"/>
        <v>109474.59792480925</v>
      </c>
      <c r="V35">
        <f t="shared" ca="1" si="27"/>
        <v>417574.85569151706</v>
      </c>
      <c r="AF35" s="14">
        <f t="shared" ca="1" si="21"/>
        <v>0</v>
      </c>
      <c r="AG35" s="9">
        <f t="shared" ca="1" si="22"/>
        <v>1</v>
      </c>
      <c r="AH35" s="9"/>
      <c r="AI35" s="9"/>
      <c r="AJ35" s="9"/>
      <c r="AK35" s="10"/>
      <c r="AL35" s="9"/>
      <c r="AM35" s="14">
        <f ca="1">IF(Table1[[#This Row],[Field of Work]]= "Teaching",1,0)</f>
        <v>0</v>
      </c>
      <c r="AN35" s="9">
        <f ca="1">IF(Table1[[#This Row],[Field of Work]]= "Agriculture",1,0)</f>
        <v>0</v>
      </c>
      <c r="AO35" s="9">
        <f ca="1">IF(Table1[[#This Row],[Field of Work]]= "Construction",1,0)</f>
        <v>1</v>
      </c>
      <c r="AP35" s="9">
        <f ca="1">IF(Table1[[#This Row],[Field of Work]]= "IT",1,0)</f>
        <v>0</v>
      </c>
      <c r="AQ35" s="9">
        <f ca="1">IF(Table1[[#This Row],[Field of Work]]= "Health",1,0)</f>
        <v>0</v>
      </c>
      <c r="AR35" s="9">
        <f ca="1">IF(Table1[[#This Row],[Field of Work]]= "General work",1,0)</f>
        <v>0</v>
      </c>
      <c r="AS35" s="9"/>
      <c r="AT35" s="9"/>
      <c r="AU35" s="9"/>
      <c r="AV35" s="9"/>
      <c r="AW35" s="9"/>
      <c r="AX35" s="9"/>
      <c r="AY35" s="10"/>
      <c r="BA35" s="33">
        <f ca="1">IF(Table1[[#This Row],[Area]]= "Pindi",1,0)</f>
        <v>0</v>
      </c>
      <c r="BB35" s="9">
        <f ca="1">IF(Table1[[#This Row],[Area]]= "Attock",1,0)</f>
        <v>0</v>
      </c>
      <c r="BC35" s="9">
        <f ca="1">IF(Table1[[#This Row],[Area]]="Gujranwala",1,0)</f>
        <v>0</v>
      </c>
      <c r="BD35" s="9">
        <f ca="1">IF(Table1[[#This Row],[Area]]="Islamabad",1,0)</f>
        <v>0</v>
      </c>
      <c r="BE35" s="9">
        <f ca="1">IF(Table1[[#This Row],[Area]]="Karachi",1,0)</f>
        <v>0</v>
      </c>
      <c r="BF35" s="9">
        <f ca="1">IF(Table1[[#This Row],[Area]]="Kashmir",1,0)</f>
        <v>0</v>
      </c>
      <c r="BG35" s="9">
        <f ca="1">IF(Table1[[#This Row],[Area]]="Kohat",1,0)</f>
        <v>0</v>
      </c>
      <c r="BH35" s="9">
        <f ca="1">IF(Table1[[#This Row],[Area]]="Lahore",1,0)</f>
        <v>1</v>
      </c>
      <c r="BI35" s="9">
        <f ca="1">IF(Table1[[#This Row],[Area]]="Multan",1,0)</f>
        <v>0</v>
      </c>
      <c r="BJ35" s="9">
        <f ca="1">IF(Table1[[#This Row],[Area]]="Naran",1,0)</f>
        <v>0</v>
      </c>
      <c r="BK35" s="9">
        <f ca="1">IF(Table1[[#This Row],[Area]]="Peshawar",1,0)</f>
        <v>0</v>
      </c>
      <c r="BL35" s="9">
        <f ca="1">IF(Table1[[#This Row],[Area]]="Queta",1,0)</f>
        <v>0</v>
      </c>
      <c r="BM35" s="9">
        <f ca="1">IF(Table1[[#This Row],[Area]]="Sawat",1,0)</f>
        <v>0</v>
      </c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10"/>
      <c r="CD35" s="14"/>
      <c r="CE35" s="39">
        <f ca="1">Table1[[#This Row],[Value of Cars]]/Table1[[#This Row],[Cars]]</f>
        <v>56435.428215573629</v>
      </c>
      <c r="CF35" s="9"/>
      <c r="CG35" s="10"/>
      <c r="CH35" s="14">
        <f ca="1">IF(Table1[[#This Row],[value of Debts]]&gt;$CI$5,1,0)</f>
        <v>1</v>
      </c>
      <c r="CI35" s="9"/>
      <c r="CJ35" s="10"/>
      <c r="CM35" s="55">
        <f ca="1">Table1[[#This Row],[Mortgage Left]]/Table1[[#This Row],[Value of House]]</f>
        <v>0.23454170648818762</v>
      </c>
      <c r="CN35" s="9">
        <f t="shared" ca="1" si="20"/>
        <v>1</v>
      </c>
      <c r="CO35" s="9"/>
      <c r="CP35" s="9"/>
      <c r="CQ35" s="9"/>
      <c r="CR35" s="9"/>
      <c r="CS35" s="9"/>
      <c r="CT35" s="9"/>
      <c r="CU35" s="9"/>
      <c r="CV35" s="9"/>
      <c r="CW35" s="9"/>
      <c r="CX35" s="14"/>
      <c r="CY35" s="9">
        <f ca="1">IF(Table1[[#This Row],[Area]]= "Pindi",Table1[[#This Row],[Income]],0)</f>
        <v>0</v>
      </c>
      <c r="CZ35" s="9">
        <f ca="1">IF(Table1[[#This Row],[Area]]= "Attock",Table1[[#This Row],[Income]],0)</f>
        <v>0</v>
      </c>
      <c r="DA35" s="9">
        <f ca="1">IF(Table1[[#This Row],[Area]]= "Gujranwala",Table1[[#This Row],[Income]],0)</f>
        <v>0</v>
      </c>
      <c r="DB35" s="9">
        <f ca="1">IF(Table1[[#This Row],[Area]]= "Islamabad",Table1[[#This Row],[Income]],0)</f>
        <v>0</v>
      </c>
      <c r="DC35" s="9">
        <f ca="1">IF(Table1[[#This Row],[Area]]= "Karachi",Table1[[#This Row],[Income]],0)</f>
        <v>0</v>
      </c>
      <c r="DD35" s="9">
        <f ca="1">IF(Table1[[#This Row],[Area]]= "Kashmir",Table1[[#This Row],[Income]],0)</f>
        <v>0</v>
      </c>
      <c r="DE35" s="9">
        <f ca="1">IF(Table1[[#This Row],[Area]]= "Kohat",Table1[[#This Row],[Income]],0)</f>
        <v>0</v>
      </c>
      <c r="DF35" s="9">
        <f ca="1">IF(Table1[[#This Row],[Area]]= "Lahore",Table1[[#This Row],[Income]],0)</f>
        <v>83715</v>
      </c>
      <c r="DG35" s="9">
        <f ca="1">IF(Table1[[#This Row],[Area]]= "Multan",Table1[[#This Row],[Income]],0)</f>
        <v>0</v>
      </c>
      <c r="DH35" s="9">
        <f ca="1">IF(Table1[[#This Row],[Area]]= "Naran",Table1[[#This Row],[Income]],0)</f>
        <v>0</v>
      </c>
      <c r="DI35" s="9">
        <f ca="1">IF(Table1[[#This Row],[Area]]= "Peshawar",Table1[[#This Row],[Income]],0)</f>
        <v>0</v>
      </c>
      <c r="DJ35" s="9">
        <f ca="1">IF(Table1[[#This Row],[Area]]= "Queta",Table1[[#This Row],[Income]],0)</f>
        <v>0</v>
      </c>
      <c r="DK35" s="10">
        <f ca="1">IF(Table1[[#This Row],[Area]]= "Sawat",Table1[[#This Row],[Income]],0)</f>
        <v>0</v>
      </c>
      <c r="DM35" s="14"/>
      <c r="DN35" s="9">
        <f ca="1">IF(Table1[[#This Row],[Field of Work]] = "IT",Table1[[#This Row],[Income]],0)</f>
        <v>0</v>
      </c>
      <c r="DO35" s="9">
        <f ca="1">IF(Table1[[#This Row],[Field of Work]] = "Agriculture",Table1[[#This Row],[Income]],0)</f>
        <v>0</v>
      </c>
      <c r="DP35" s="9">
        <f ca="1">IF(Table1[[#This Row],[Field of Work]] = "Construction",Table1[[#This Row],[Income]],0)</f>
        <v>83715</v>
      </c>
      <c r="DQ35" s="9">
        <f ca="1">IF(Table1[[#This Row],[Field of Work]] = "Health",Table1[[#This Row],[Income]],0)</f>
        <v>0</v>
      </c>
      <c r="DR35" s="9">
        <f ca="1">IF(Table1[[#This Row],[Field of Work]] = "Teaching",Table1[[#This Row],[Income]],0)</f>
        <v>0</v>
      </c>
      <c r="DS35" s="10">
        <f ca="1">IF(Table1[[#This Row],[Field of Work]] = "General work",Table1[[#This Row],[Income]],0)</f>
        <v>0</v>
      </c>
      <c r="DV35" s="14"/>
      <c r="DW35" s="9"/>
      <c r="DX35" s="9">
        <f ca="1">IF(Table1[[#This Row],[Debts]]&gt;Table1[[#This Row],[Income]],1,0)</f>
        <v>0</v>
      </c>
      <c r="DY35" s="9"/>
      <c r="DZ35" s="9"/>
      <c r="EA35" s="9"/>
      <c r="EB35" s="9"/>
      <c r="EC35" s="10"/>
      <c r="EF35" s="14"/>
      <c r="EG35" s="9"/>
      <c r="EH35" s="9">
        <f ca="1">IF(Table1[[#This Row],[Net worth of person (R)]]&gt;$EP$4,Table1[[#This Row],[Age]],0)</f>
        <v>41</v>
      </c>
      <c r="EI35" s="9"/>
      <c r="EJ35" s="9"/>
      <c r="EK35" s="9"/>
      <c r="EL35" s="9"/>
      <c r="EM35" s="9"/>
      <c r="EN35" s="9"/>
      <c r="EO35" s="9"/>
      <c r="EP35" s="10"/>
    </row>
    <row r="36" spans="2:146" x14ac:dyDescent="0.25">
      <c r="B36">
        <f t="shared" ca="1" si="2"/>
        <v>2</v>
      </c>
      <c r="C36" t="str">
        <f t="shared" ca="1" si="3"/>
        <v>women</v>
      </c>
      <c r="D36">
        <f t="shared" ca="1" si="4"/>
        <v>38</v>
      </c>
      <c r="E36">
        <f t="shared" ca="1" si="5"/>
        <v>5</v>
      </c>
      <c r="F36" t="str">
        <f t="shared" ca="1" si="6"/>
        <v>General work</v>
      </c>
      <c r="G36">
        <f t="shared" ca="1" si="7"/>
        <v>6</v>
      </c>
      <c r="H36" t="str">
        <f t="shared" ca="1" si="8"/>
        <v>other</v>
      </c>
      <c r="I36">
        <f t="shared" ca="1" si="9"/>
        <v>0</v>
      </c>
      <c r="J36">
        <f t="shared" ca="1" si="10"/>
        <v>3</v>
      </c>
      <c r="K36">
        <f t="shared" ca="1" si="11"/>
        <v>77186</v>
      </c>
      <c r="L36">
        <f t="shared" ca="1" si="12"/>
        <v>14</v>
      </c>
      <c r="M36" t="str">
        <f t="shared" ca="1" si="13"/>
        <v>Attock</v>
      </c>
      <c r="N36">
        <f t="shared" ca="1" si="23"/>
        <v>463116</v>
      </c>
      <c r="O36">
        <f ca="1">RAND()*Table1[[#This Row],[Value of House]]</f>
        <v>10032.960503042765</v>
      </c>
      <c r="P36">
        <f t="shared" ca="1" si="0"/>
        <v>131000.83369753369</v>
      </c>
      <c r="Q36">
        <f t="shared" ca="1" si="15"/>
        <v>85791</v>
      </c>
      <c r="R36">
        <f t="shared" ca="1" si="1"/>
        <v>153222.37503296934</v>
      </c>
      <c r="S36">
        <f t="shared" ca="1" si="24"/>
        <v>78497.274590339672</v>
      </c>
      <c r="T36">
        <f t="shared" ca="1" si="25"/>
        <v>672614.10828787333</v>
      </c>
      <c r="U36">
        <f t="shared" ca="1" si="26"/>
        <v>249046.33553601211</v>
      </c>
      <c r="V36">
        <f t="shared" ca="1" si="27"/>
        <v>423567.77275186125</v>
      </c>
      <c r="AF36" s="14">
        <f t="shared" ca="1" si="21"/>
        <v>0</v>
      </c>
      <c r="AG36" s="9">
        <f t="shared" ca="1" si="22"/>
        <v>1</v>
      </c>
      <c r="AH36" s="9"/>
      <c r="AI36" s="9"/>
      <c r="AJ36" s="9"/>
      <c r="AK36" s="10"/>
      <c r="AL36" s="9"/>
      <c r="AM36" s="14">
        <f ca="1">IF(Table1[[#This Row],[Field of Work]]= "Teaching",1,0)</f>
        <v>0</v>
      </c>
      <c r="AN36" s="9">
        <f ca="1">IF(Table1[[#This Row],[Field of Work]]= "Agriculture",1,0)</f>
        <v>0</v>
      </c>
      <c r="AO36" s="9">
        <f ca="1">IF(Table1[[#This Row],[Field of Work]]= "Construction",1,0)</f>
        <v>0</v>
      </c>
      <c r="AP36" s="9">
        <f ca="1">IF(Table1[[#This Row],[Field of Work]]= "IT",1,0)</f>
        <v>0</v>
      </c>
      <c r="AQ36" s="9">
        <f ca="1">IF(Table1[[#This Row],[Field of Work]]= "Health",1,0)</f>
        <v>0</v>
      </c>
      <c r="AR36" s="9">
        <f ca="1">IF(Table1[[#This Row],[Field of Work]]= "General work",1,0)</f>
        <v>1</v>
      </c>
      <c r="AS36" s="9"/>
      <c r="AT36" s="9"/>
      <c r="AU36" s="9"/>
      <c r="AV36" s="9"/>
      <c r="AW36" s="9"/>
      <c r="AX36" s="9"/>
      <c r="AY36" s="10"/>
      <c r="BA36" s="33">
        <f ca="1">IF(Table1[[#This Row],[Area]]= "Pindi",1,0)</f>
        <v>0</v>
      </c>
      <c r="BB36" s="9">
        <f ca="1">IF(Table1[[#This Row],[Area]]= "Attock",1,0)</f>
        <v>1</v>
      </c>
      <c r="BC36" s="9">
        <f ca="1">IF(Table1[[#This Row],[Area]]="Gujranwala",1,0)</f>
        <v>0</v>
      </c>
      <c r="BD36" s="9">
        <f ca="1">IF(Table1[[#This Row],[Area]]="Islamabad",1,0)</f>
        <v>0</v>
      </c>
      <c r="BE36" s="9">
        <f ca="1">IF(Table1[[#This Row],[Area]]="Karachi",1,0)</f>
        <v>0</v>
      </c>
      <c r="BF36" s="9">
        <f ca="1">IF(Table1[[#This Row],[Area]]="Kashmir",1,0)</f>
        <v>0</v>
      </c>
      <c r="BG36" s="9">
        <f ca="1">IF(Table1[[#This Row],[Area]]="Kohat",1,0)</f>
        <v>0</v>
      </c>
      <c r="BH36" s="9">
        <f ca="1">IF(Table1[[#This Row],[Area]]="Lahore",1,0)</f>
        <v>0</v>
      </c>
      <c r="BI36" s="9">
        <f ca="1">IF(Table1[[#This Row],[Area]]="Multan",1,0)</f>
        <v>0</v>
      </c>
      <c r="BJ36" s="9">
        <f ca="1">IF(Table1[[#This Row],[Area]]="Naran",1,0)</f>
        <v>0</v>
      </c>
      <c r="BK36" s="9">
        <f ca="1">IF(Table1[[#This Row],[Area]]="Peshawar",1,0)</f>
        <v>0</v>
      </c>
      <c r="BL36" s="9">
        <f ca="1">IF(Table1[[#This Row],[Area]]="Queta",1,0)</f>
        <v>0</v>
      </c>
      <c r="BM36" s="9">
        <f ca="1">IF(Table1[[#This Row],[Area]]="Sawat",1,0)</f>
        <v>0</v>
      </c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10"/>
      <c r="CD36" s="14"/>
      <c r="CE36" s="39">
        <f ca="1">Table1[[#This Row],[Value of Cars]]/Table1[[#This Row],[Cars]]</f>
        <v>43666.944565844562</v>
      </c>
      <c r="CF36" s="9"/>
      <c r="CG36" s="10"/>
      <c r="CH36" s="14">
        <f ca="1">IF(Table1[[#This Row],[value of Debts]]&gt;$CI$5,1,0)</f>
        <v>1</v>
      </c>
      <c r="CI36" s="9"/>
      <c r="CJ36" s="10"/>
      <c r="CM36" s="55">
        <f ca="1">Table1[[#This Row],[Mortgage Left]]/Table1[[#This Row],[Value of House]]</f>
        <v>2.1664033423683837E-2</v>
      </c>
      <c r="CN36" s="9">
        <f t="shared" ca="1" si="20"/>
        <v>1</v>
      </c>
      <c r="CO36" s="9"/>
      <c r="CP36" s="9"/>
      <c r="CQ36" s="9"/>
      <c r="CR36" s="9"/>
      <c r="CS36" s="9"/>
      <c r="CT36" s="9"/>
      <c r="CU36" s="9"/>
      <c r="CV36" s="9"/>
      <c r="CW36" s="9"/>
      <c r="CX36" s="14"/>
      <c r="CY36" s="9">
        <f ca="1">IF(Table1[[#This Row],[Area]]= "Pindi",Table1[[#This Row],[Income]],0)</f>
        <v>0</v>
      </c>
      <c r="CZ36" s="9">
        <f ca="1">IF(Table1[[#This Row],[Area]]= "Attock",Table1[[#This Row],[Income]],0)</f>
        <v>77186</v>
      </c>
      <c r="DA36" s="9">
        <f ca="1">IF(Table1[[#This Row],[Area]]= "Gujranwala",Table1[[#This Row],[Income]],0)</f>
        <v>0</v>
      </c>
      <c r="DB36" s="9">
        <f ca="1">IF(Table1[[#This Row],[Area]]= "Islamabad",Table1[[#This Row],[Income]],0)</f>
        <v>0</v>
      </c>
      <c r="DC36" s="9">
        <f ca="1">IF(Table1[[#This Row],[Area]]= "Karachi",Table1[[#This Row],[Income]],0)</f>
        <v>0</v>
      </c>
      <c r="DD36" s="9">
        <f ca="1">IF(Table1[[#This Row],[Area]]= "Kashmir",Table1[[#This Row],[Income]],0)</f>
        <v>0</v>
      </c>
      <c r="DE36" s="9">
        <f ca="1">IF(Table1[[#This Row],[Area]]= "Kohat",Table1[[#This Row],[Income]],0)</f>
        <v>0</v>
      </c>
      <c r="DF36" s="9">
        <f ca="1">IF(Table1[[#This Row],[Area]]= "Lahore",Table1[[#This Row],[Income]],0)</f>
        <v>0</v>
      </c>
      <c r="DG36" s="9">
        <f ca="1">IF(Table1[[#This Row],[Area]]= "Multan",Table1[[#This Row],[Income]],0)</f>
        <v>0</v>
      </c>
      <c r="DH36" s="9">
        <f ca="1">IF(Table1[[#This Row],[Area]]= "Naran",Table1[[#This Row],[Income]],0)</f>
        <v>0</v>
      </c>
      <c r="DI36" s="9">
        <f ca="1">IF(Table1[[#This Row],[Area]]= "Peshawar",Table1[[#This Row],[Income]],0)</f>
        <v>0</v>
      </c>
      <c r="DJ36" s="9">
        <f ca="1">IF(Table1[[#This Row],[Area]]= "Queta",Table1[[#This Row],[Income]],0)</f>
        <v>0</v>
      </c>
      <c r="DK36" s="10">
        <f ca="1">IF(Table1[[#This Row],[Area]]= "Sawat",Table1[[#This Row],[Income]],0)</f>
        <v>0</v>
      </c>
      <c r="DM36" s="14"/>
      <c r="DN36" s="9">
        <f ca="1">IF(Table1[[#This Row],[Field of Work]] = "IT",Table1[[#This Row],[Income]],0)</f>
        <v>0</v>
      </c>
      <c r="DO36" s="9">
        <f ca="1">IF(Table1[[#This Row],[Field of Work]] = "Agriculture",Table1[[#This Row],[Income]],0)</f>
        <v>0</v>
      </c>
      <c r="DP36" s="9">
        <f ca="1">IF(Table1[[#This Row],[Field of Work]] = "Construction",Table1[[#This Row],[Income]],0)</f>
        <v>0</v>
      </c>
      <c r="DQ36" s="9">
        <f ca="1">IF(Table1[[#This Row],[Field of Work]] = "Health",Table1[[#This Row],[Income]],0)</f>
        <v>0</v>
      </c>
      <c r="DR36" s="9">
        <f ca="1">IF(Table1[[#This Row],[Field of Work]] = "Teaching",Table1[[#This Row],[Income]],0)</f>
        <v>0</v>
      </c>
      <c r="DS36" s="10">
        <f ca="1">IF(Table1[[#This Row],[Field of Work]] = "General work",Table1[[#This Row],[Income]],0)</f>
        <v>77186</v>
      </c>
      <c r="DV36" s="14"/>
      <c r="DW36" s="9"/>
      <c r="DX36" s="9">
        <f ca="1">IF(Table1[[#This Row],[Debts]]&gt;Table1[[#This Row],[Income]],1,0)</f>
        <v>1</v>
      </c>
      <c r="DY36" s="9"/>
      <c r="DZ36" s="9"/>
      <c r="EA36" s="9"/>
      <c r="EB36" s="9"/>
      <c r="EC36" s="10"/>
      <c r="EF36" s="14"/>
      <c r="EG36" s="9"/>
      <c r="EH36" s="9">
        <f ca="1">IF(Table1[[#This Row],[Net worth of person (R)]]&gt;$EP$4,Table1[[#This Row],[Age]],0)</f>
        <v>38</v>
      </c>
      <c r="EI36" s="9"/>
      <c r="EJ36" s="9"/>
      <c r="EK36" s="9"/>
      <c r="EL36" s="9"/>
      <c r="EM36" s="9"/>
      <c r="EN36" s="9"/>
      <c r="EO36" s="9"/>
      <c r="EP36" s="10"/>
    </row>
    <row r="37" spans="2:146" x14ac:dyDescent="0.25">
      <c r="B37">
        <f t="shared" ca="1" si="2"/>
        <v>1</v>
      </c>
      <c r="C37" t="str">
        <f t="shared" ca="1" si="3"/>
        <v>men</v>
      </c>
      <c r="D37">
        <f t="shared" ca="1" si="4"/>
        <v>29</v>
      </c>
      <c r="E37">
        <f t="shared" ca="1" si="5"/>
        <v>6</v>
      </c>
      <c r="F37" t="str">
        <f t="shared" ca="1" si="6"/>
        <v>Teaching</v>
      </c>
      <c r="G37">
        <f t="shared" ca="1" si="7"/>
        <v>3</v>
      </c>
      <c r="H37" t="str">
        <f t="shared" ca="1" si="8"/>
        <v>University</v>
      </c>
      <c r="I37">
        <f t="shared" ca="1" si="9"/>
        <v>1</v>
      </c>
      <c r="J37">
        <f t="shared" ca="1" si="10"/>
        <v>1</v>
      </c>
      <c r="K37">
        <f t="shared" ca="1" si="11"/>
        <v>86811</v>
      </c>
      <c r="L37">
        <f t="shared" ca="1" si="12"/>
        <v>14</v>
      </c>
      <c r="M37" t="str">
        <f t="shared" ca="1" si="13"/>
        <v>Attock</v>
      </c>
      <c r="N37">
        <f t="shared" ca="1" si="23"/>
        <v>520866</v>
      </c>
      <c r="O37">
        <f ca="1">RAND()*Table1[[#This Row],[Value of House]]</f>
        <v>350624.78613903379</v>
      </c>
      <c r="P37">
        <f t="shared" ca="1" si="0"/>
        <v>3940.3639407091569</v>
      </c>
      <c r="Q37">
        <f t="shared" ca="1" si="15"/>
        <v>1471</v>
      </c>
      <c r="R37">
        <f t="shared" ca="1" si="1"/>
        <v>158121.17504814369</v>
      </c>
      <c r="S37">
        <f t="shared" ca="1" si="24"/>
        <v>36926.993543360935</v>
      </c>
      <c r="T37">
        <f t="shared" ca="1" si="25"/>
        <v>561733.35748407012</v>
      </c>
      <c r="U37">
        <f t="shared" ca="1" si="26"/>
        <v>510216.96118717745</v>
      </c>
      <c r="V37">
        <f t="shared" ca="1" si="27"/>
        <v>51516.396296892664</v>
      </c>
      <c r="AF37" s="14">
        <f t="shared" ca="1" si="21"/>
        <v>0</v>
      </c>
      <c r="AG37" s="9">
        <f t="shared" ca="1" si="22"/>
        <v>1</v>
      </c>
      <c r="AH37" s="9"/>
      <c r="AI37" s="9"/>
      <c r="AJ37" s="9"/>
      <c r="AK37" s="10"/>
      <c r="AL37" s="9"/>
      <c r="AM37" s="14">
        <f ca="1">IF(Table1[[#This Row],[Field of Work]]= "Teaching",1,0)</f>
        <v>1</v>
      </c>
      <c r="AN37" s="9">
        <f ca="1">IF(Table1[[#This Row],[Field of Work]]= "Agriculture",1,0)</f>
        <v>0</v>
      </c>
      <c r="AO37" s="9">
        <f ca="1">IF(Table1[[#This Row],[Field of Work]]= "Construction",1,0)</f>
        <v>0</v>
      </c>
      <c r="AP37" s="9">
        <f ca="1">IF(Table1[[#This Row],[Field of Work]]= "IT",1,0)</f>
        <v>0</v>
      </c>
      <c r="AQ37" s="9">
        <f ca="1">IF(Table1[[#This Row],[Field of Work]]= "Health",1,0)</f>
        <v>0</v>
      </c>
      <c r="AR37" s="9">
        <f ca="1">IF(Table1[[#This Row],[Field of Work]]= "General work",1,0)</f>
        <v>0</v>
      </c>
      <c r="AS37" s="9"/>
      <c r="AT37" s="9"/>
      <c r="AU37" s="9"/>
      <c r="AV37" s="9"/>
      <c r="AW37" s="9"/>
      <c r="AX37" s="9"/>
      <c r="AY37" s="10"/>
      <c r="BA37" s="33">
        <f ca="1">IF(Table1[[#This Row],[Area]]= "Pindi",1,0)</f>
        <v>0</v>
      </c>
      <c r="BB37" s="9">
        <f ca="1">IF(Table1[[#This Row],[Area]]= "Attock",1,0)</f>
        <v>1</v>
      </c>
      <c r="BC37" s="9">
        <f ca="1">IF(Table1[[#This Row],[Area]]="Gujranwala",1,0)</f>
        <v>0</v>
      </c>
      <c r="BD37" s="9">
        <f ca="1">IF(Table1[[#This Row],[Area]]="Islamabad",1,0)</f>
        <v>0</v>
      </c>
      <c r="BE37" s="9">
        <f ca="1">IF(Table1[[#This Row],[Area]]="Karachi",1,0)</f>
        <v>0</v>
      </c>
      <c r="BF37" s="9">
        <f ca="1">IF(Table1[[#This Row],[Area]]="Kashmir",1,0)</f>
        <v>0</v>
      </c>
      <c r="BG37" s="9">
        <f ca="1">IF(Table1[[#This Row],[Area]]="Kohat",1,0)</f>
        <v>0</v>
      </c>
      <c r="BH37" s="9">
        <f ca="1">IF(Table1[[#This Row],[Area]]="Lahore",1,0)</f>
        <v>0</v>
      </c>
      <c r="BI37" s="9">
        <f ca="1">IF(Table1[[#This Row],[Area]]="Multan",1,0)</f>
        <v>0</v>
      </c>
      <c r="BJ37" s="9">
        <f ca="1">IF(Table1[[#This Row],[Area]]="Naran",1,0)</f>
        <v>0</v>
      </c>
      <c r="BK37" s="9">
        <f ca="1">IF(Table1[[#This Row],[Area]]="Peshawar",1,0)</f>
        <v>0</v>
      </c>
      <c r="BL37" s="9">
        <f ca="1">IF(Table1[[#This Row],[Area]]="Queta",1,0)</f>
        <v>0</v>
      </c>
      <c r="BM37" s="9">
        <f ca="1">IF(Table1[[#This Row],[Area]]="Sawat",1,0)</f>
        <v>0</v>
      </c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10"/>
      <c r="CD37" s="14"/>
      <c r="CE37" s="39">
        <f ca="1">Table1[[#This Row],[Value of Cars]]/Table1[[#This Row],[Cars]]</f>
        <v>3940.3639407091569</v>
      </c>
      <c r="CF37" s="9"/>
      <c r="CG37" s="10"/>
      <c r="CH37" s="14">
        <f ca="1">IF(Table1[[#This Row],[value of Debts]]&gt;$CI$5,1,0)</f>
        <v>1</v>
      </c>
      <c r="CI37" s="9"/>
      <c r="CJ37" s="10"/>
      <c r="CM37" s="55">
        <f ca="1">Table1[[#This Row],[Mortgage Left]]/Table1[[#This Row],[Value of House]]</f>
        <v>0.67315736895676392</v>
      </c>
      <c r="CN37" s="9">
        <f t="shared" ca="1" si="20"/>
        <v>0</v>
      </c>
      <c r="CO37" s="9"/>
      <c r="CP37" s="9"/>
      <c r="CQ37" s="9"/>
      <c r="CR37" s="9"/>
      <c r="CS37" s="9"/>
      <c r="CT37" s="9"/>
      <c r="CU37" s="9"/>
      <c r="CV37" s="9"/>
      <c r="CW37" s="9"/>
      <c r="CX37" s="14"/>
      <c r="CY37" s="9">
        <f ca="1">IF(Table1[[#This Row],[Area]]= "Pindi",Table1[[#This Row],[Income]],0)</f>
        <v>0</v>
      </c>
      <c r="CZ37" s="9">
        <f ca="1">IF(Table1[[#This Row],[Area]]= "Attock",Table1[[#This Row],[Income]],0)</f>
        <v>86811</v>
      </c>
      <c r="DA37" s="9">
        <f ca="1">IF(Table1[[#This Row],[Area]]= "Gujranwala",Table1[[#This Row],[Income]],0)</f>
        <v>0</v>
      </c>
      <c r="DB37" s="9">
        <f ca="1">IF(Table1[[#This Row],[Area]]= "Islamabad",Table1[[#This Row],[Income]],0)</f>
        <v>0</v>
      </c>
      <c r="DC37" s="9">
        <f ca="1">IF(Table1[[#This Row],[Area]]= "Karachi",Table1[[#This Row],[Income]],0)</f>
        <v>0</v>
      </c>
      <c r="DD37" s="9">
        <f ca="1">IF(Table1[[#This Row],[Area]]= "Kashmir",Table1[[#This Row],[Income]],0)</f>
        <v>0</v>
      </c>
      <c r="DE37" s="9">
        <f ca="1">IF(Table1[[#This Row],[Area]]= "Kohat",Table1[[#This Row],[Income]],0)</f>
        <v>0</v>
      </c>
      <c r="DF37" s="9">
        <f ca="1">IF(Table1[[#This Row],[Area]]= "Lahore",Table1[[#This Row],[Income]],0)</f>
        <v>0</v>
      </c>
      <c r="DG37" s="9">
        <f ca="1">IF(Table1[[#This Row],[Area]]= "Multan",Table1[[#This Row],[Income]],0)</f>
        <v>0</v>
      </c>
      <c r="DH37" s="9">
        <f ca="1">IF(Table1[[#This Row],[Area]]= "Naran",Table1[[#This Row],[Income]],0)</f>
        <v>0</v>
      </c>
      <c r="DI37" s="9">
        <f ca="1">IF(Table1[[#This Row],[Area]]= "Peshawar",Table1[[#This Row],[Income]],0)</f>
        <v>0</v>
      </c>
      <c r="DJ37" s="9">
        <f ca="1">IF(Table1[[#This Row],[Area]]= "Queta",Table1[[#This Row],[Income]],0)</f>
        <v>0</v>
      </c>
      <c r="DK37" s="10">
        <f ca="1">IF(Table1[[#This Row],[Area]]= "Sawat",Table1[[#This Row],[Income]],0)</f>
        <v>0</v>
      </c>
      <c r="DM37" s="14"/>
      <c r="DN37" s="9">
        <f ca="1">IF(Table1[[#This Row],[Field of Work]] = "IT",Table1[[#This Row],[Income]],0)</f>
        <v>0</v>
      </c>
      <c r="DO37" s="9">
        <f ca="1">IF(Table1[[#This Row],[Field of Work]] = "Agriculture",Table1[[#This Row],[Income]],0)</f>
        <v>0</v>
      </c>
      <c r="DP37" s="9">
        <f ca="1">IF(Table1[[#This Row],[Field of Work]] = "Construction",Table1[[#This Row],[Income]],0)</f>
        <v>0</v>
      </c>
      <c r="DQ37" s="9">
        <f ca="1">IF(Table1[[#This Row],[Field of Work]] = "Health",Table1[[#This Row],[Income]],0)</f>
        <v>0</v>
      </c>
      <c r="DR37" s="9">
        <f ca="1">IF(Table1[[#This Row],[Field of Work]] = "Teaching",Table1[[#This Row],[Income]],0)</f>
        <v>86811</v>
      </c>
      <c r="DS37" s="10">
        <f ca="1">IF(Table1[[#This Row],[Field of Work]] = "General work",Table1[[#This Row],[Income]],0)</f>
        <v>0</v>
      </c>
      <c r="DV37" s="14"/>
      <c r="DW37" s="9"/>
      <c r="DX37" s="9">
        <f ca="1">IF(Table1[[#This Row],[Debts]]&gt;Table1[[#This Row],[Income]],1,0)</f>
        <v>1</v>
      </c>
      <c r="DY37" s="9"/>
      <c r="DZ37" s="9"/>
      <c r="EA37" s="9"/>
      <c r="EB37" s="9"/>
      <c r="EC37" s="10"/>
      <c r="EF37" s="14"/>
      <c r="EG37" s="9"/>
      <c r="EH37" s="9">
        <f ca="1">IF(Table1[[#This Row],[Net worth of person (R)]]&gt;$EP$4,Table1[[#This Row],[Age]],0)</f>
        <v>0</v>
      </c>
      <c r="EI37" s="9"/>
      <c r="EJ37" s="9"/>
      <c r="EK37" s="9"/>
      <c r="EL37" s="9"/>
      <c r="EM37" s="9"/>
      <c r="EN37" s="9"/>
      <c r="EO37" s="9"/>
      <c r="EP37" s="10"/>
    </row>
    <row r="38" spans="2:146" x14ac:dyDescent="0.25">
      <c r="B38">
        <f t="shared" ca="1" si="2"/>
        <v>2</v>
      </c>
      <c r="C38" t="str">
        <f t="shared" ca="1" si="3"/>
        <v>women</v>
      </c>
      <c r="D38">
        <f t="shared" ca="1" si="4"/>
        <v>44</v>
      </c>
      <c r="E38">
        <f t="shared" ca="1" si="5"/>
        <v>1</v>
      </c>
      <c r="F38" t="str">
        <f t="shared" ca="1" si="6"/>
        <v>Health</v>
      </c>
      <c r="G38">
        <f t="shared" ca="1" si="7"/>
        <v>1</v>
      </c>
      <c r="H38" t="str">
        <f t="shared" ca="1" si="8"/>
        <v>High School</v>
      </c>
      <c r="I38">
        <f t="shared" ca="1" si="9"/>
        <v>0</v>
      </c>
      <c r="J38">
        <f t="shared" ca="1" si="10"/>
        <v>2</v>
      </c>
      <c r="K38">
        <f t="shared" ca="1" si="11"/>
        <v>56938</v>
      </c>
      <c r="L38">
        <f t="shared" ca="1" si="12"/>
        <v>5</v>
      </c>
      <c r="M38" t="str">
        <f t="shared" ca="1" si="13"/>
        <v>Sawat</v>
      </c>
      <c r="N38">
        <f t="shared" ca="1" si="23"/>
        <v>284690</v>
      </c>
      <c r="O38">
        <f ca="1">RAND()*Table1[[#This Row],[Value of House]]</f>
        <v>46097.658966256931</v>
      </c>
      <c r="P38">
        <f t="shared" ca="1" si="0"/>
        <v>110517.42009349668</v>
      </c>
      <c r="Q38">
        <f t="shared" ca="1" si="15"/>
        <v>91455</v>
      </c>
      <c r="R38">
        <f t="shared" ca="1" si="1"/>
        <v>13328.508867183453</v>
      </c>
      <c r="S38">
        <f t="shared" ca="1" si="24"/>
        <v>29295.920098560593</v>
      </c>
      <c r="T38">
        <f t="shared" ca="1" si="25"/>
        <v>424503.34019205725</v>
      </c>
      <c r="U38">
        <f t="shared" ca="1" si="26"/>
        <v>150881.16783344041</v>
      </c>
      <c r="V38">
        <f t="shared" ca="1" si="27"/>
        <v>273622.17235861684</v>
      </c>
      <c r="AF38" s="14">
        <f t="shared" ca="1" si="21"/>
        <v>1</v>
      </c>
      <c r="AG38" s="9">
        <f t="shared" ca="1" si="22"/>
        <v>0</v>
      </c>
      <c r="AH38" s="9"/>
      <c r="AI38" s="9"/>
      <c r="AJ38" s="9"/>
      <c r="AK38" s="10"/>
      <c r="AL38" s="9"/>
      <c r="AM38" s="14">
        <f ca="1">IF(Table1[[#This Row],[Field of Work]]= "Teaching",1,0)</f>
        <v>0</v>
      </c>
      <c r="AN38" s="9">
        <f ca="1">IF(Table1[[#This Row],[Field of Work]]= "Agriculture",1,0)</f>
        <v>0</v>
      </c>
      <c r="AO38" s="9">
        <f ca="1">IF(Table1[[#This Row],[Field of Work]]= "Construction",1,0)</f>
        <v>0</v>
      </c>
      <c r="AP38" s="9">
        <f ca="1">IF(Table1[[#This Row],[Field of Work]]= "IT",1,0)</f>
        <v>0</v>
      </c>
      <c r="AQ38" s="9">
        <f ca="1">IF(Table1[[#This Row],[Field of Work]]= "Health",1,0)</f>
        <v>1</v>
      </c>
      <c r="AR38" s="9">
        <f ca="1">IF(Table1[[#This Row],[Field of Work]]= "General work",1,0)</f>
        <v>0</v>
      </c>
      <c r="AS38" s="9"/>
      <c r="AT38" s="9"/>
      <c r="AU38" s="9"/>
      <c r="AV38" s="9"/>
      <c r="AW38" s="9"/>
      <c r="AX38" s="9"/>
      <c r="AY38" s="10"/>
      <c r="BA38" s="33">
        <f ca="1">IF(Table1[[#This Row],[Area]]= "Pindi",1,0)</f>
        <v>0</v>
      </c>
      <c r="BB38" s="9">
        <f ca="1">IF(Table1[[#This Row],[Area]]= "Attock",1,0)</f>
        <v>0</v>
      </c>
      <c r="BC38" s="9">
        <f ca="1">IF(Table1[[#This Row],[Area]]="Gujranwala",1,0)</f>
        <v>0</v>
      </c>
      <c r="BD38" s="9">
        <f ca="1">IF(Table1[[#This Row],[Area]]="Islamabad",1,0)</f>
        <v>0</v>
      </c>
      <c r="BE38" s="9">
        <f ca="1">IF(Table1[[#This Row],[Area]]="Karachi",1,0)</f>
        <v>0</v>
      </c>
      <c r="BF38" s="9">
        <f ca="1">IF(Table1[[#This Row],[Area]]="Kashmir",1,0)</f>
        <v>0</v>
      </c>
      <c r="BG38" s="9">
        <f ca="1">IF(Table1[[#This Row],[Area]]="Kohat",1,0)</f>
        <v>0</v>
      </c>
      <c r="BH38" s="9">
        <f ca="1">IF(Table1[[#This Row],[Area]]="Lahore",1,0)</f>
        <v>0</v>
      </c>
      <c r="BI38" s="9">
        <f ca="1">IF(Table1[[#This Row],[Area]]="Multan",1,0)</f>
        <v>0</v>
      </c>
      <c r="BJ38" s="9">
        <f ca="1">IF(Table1[[#This Row],[Area]]="Naran",1,0)</f>
        <v>0</v>
      </c>
      <c r="BK38" s="9">
        <f ca="1">IF(Table1[[#This Row],[Area]]="Peshawar",1,0)</f>
        <v>0</v>
      </c>
      <c r="BL38" s="9">
        <f ca="1">IF(Table1[[#This Row],[Area]]="Queta",1,0)</f>
        <v>0</v>
      </c>
      <c r="BM38" s="9">
        <f ca="1">IF(Table1[[#This Row],[Area]]="Sawat",1,0)</f>
        <v>1</v>
      </c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10"/>
      <c r="CD38" s="14"/>
      <c r="CE38" s="39">
        <f ca="1">Table1[[#This Row],[Value of Cars]]/Table1[[#This Row],[Cars]]</f>
        <v>55258.71004674834</v>
      </c>
      <c r="CF38" s="9"/>
      <c r="CG38" s="10"/>
      <c r="CH38" s="14">
        <f ca="1">IF(Table1[[#This Row],[value of Debts]]&gt;$CI$5,1,0)</f>
        <v>1</v>
      </c>
      <c r="CI38" s="9"/>
      <c r="CJ38" s="10"/>
      <c r="CM38" s="55">
        <f ca="1">Table1[[#This Row],[Mortgage Left]]/Table1[[#This Row],[Value of House]]</f>
        <v>0.16192229781958245</v>
      </c>
      <c r="CN38" s="9">
        <f t="shared" ca="1" si="20"/>
        <v>1</v>
      </c>
      <c r="CO38" s="9"/>
      <c r="CP38" s="9"/>
      <c r="CQ38" s="9"/>
      <c r="CR38" s="9"/>
      <c r="CS38" s="9"/>
      <c r="CT38" s="9"/>
      <c r="CU38" s="9"/>
      <c r="CV38" s="9"/>
      <c r="CW38" s="9"/>
      <c r="CX38" s="14"/>
      <c r="CY38" s="9">
        <f ca="1">IF(Table1[[#This Row],[Area]]= "Pindi",Table1[[#This Row],[Income]],0)</f>
        <v>0</v>
      </c>
      <c r="CZ38" s="9">
        <f ca="1">IF(Table1[[#This Row],[Area]]= "Attock",Table1[[#This Row],[Income]],0)</f>
        <v>0</v>
      </c>
      <c r="DA38" s="9">
        <f ca="1">IF(Table1[[#This Row],[Area]]= "Gujranwala",Table1[[#This Row],[Income]],0)</f>
        <v>0</v>
      </c>
      <c r="DB38" s="9">
        <f ca="1">IF(Table1[[#This Row],[Area]]= "Islamabad",Table1[[#This Row],[Income]],0)</f>
        <v>0</v>
      </c>
      <c r="DC38" s="9">
        <f ca="1">IF(Table1[[#This Row],[Area]]= "Karachi",Table1[[#This Row],[Income]],0)</f>
        <v>0</v>
      </c>
      <c r="DD38" s="9">
        <f ca="1">IF(Table1[[#This Row],[Area]]= "Kashmir",Table1[[#This Row],[Income]],0)</f>
        <v>0</v>
      </c>
      <c r="DE38" s="9">
        <f ca="1">IF(Table1[[#This Row],[Area]]= "Kohat",Table1[[#This Row],[Income]],0)</f>
        <v>0</v>
      </c>
      <c r="DF38" s="9">
        <f ca="1">IF(Table1[[#This Row],[Area]]= "Lahore",Table1[[#This Row],[Income]],0)</f>
        <v>0</v>
      </c>
      <c r="DG38" s="9">
        <f ca="1">IF(Table1[[#This Row],[Area]]= "Multan",Table1[[#This Row],[Income]],0)</f>
        <v>0</v>
      </c>
      <c r="DH38" s="9">
        <f ca="1">IF(Table1[[#This Row],[Area]]= "Naran",Table1[[#This Row],[Income]],0)</f>
        <v>0</v>
      </c>
      <c r="DI38" s="9">
        <f ca="1">IF(Table1[[#This Row],[Area]]= "Peshawar",Table1[[#This Row],[Income]],0)</f>
        <v>0</v>
      </c>
      <c r="DJ38" s="9">
        <f ca="1">IF(Table1[[#This Row],[Area]]= "Queta",Table1[[#This Row],[Income]],0)</f>
        <v>0</v>
      </c>
      <c r="DK38" s="10">
        <f ca="1">IF(Table1[[#This Row],[Area]]= "Sawat",Table1[[#This Row],[Income]],0)</f>
        <v>56938</v>
      </c>
      <c r="DM38" s="14"/>
      <c r="DN38" s="9">
        <f ca="1">IF(Table1[[#This Row],[Field of Work]] = "IT",Table1[[#This Row],[Income]],0)</f>
        <v>0</v>
      </c>
      <c r="DO38" s="9">
        <f ca="1">IF(Table1[[#This Row],[Field of Work]] = "Agriculture",Table1[[#This Row],[Income]],0)</f>
        <v>0</v>
      </c>
      <c r="DP38" s="9">
        <f ca="1">IF(Table1[[#This Row],[Field of Work]] = "Construction",Table1[[#This Row],[Income]],0)</f>
        <v>0</v>
      </c>
      <c r="DQ38" s="9">
        <f ca="1">IF(Table1[[#This Row],[Field of Work]] = "Health",Table1[[#This Row],[Income]],0)</f>
        <v>56938</v>
      </c>
      <c r="DR38" s="9">
        <f ca="1">IF(Table1[[#This Row],[Field of Work]] = "Teaching",Table1[[#This Row],[Income]],0)</f>
        <v>0</v>
      </c>
      <c r="DS38" s="10">
        <f ca="1">IF(Table1[[#This Row],[Field of Work]] = "General work",Table1[[#This Row],[Income]],0)</f>
        <v>0</v>
      </c>
      <c r="DV38" s="14"/>
      <c r="DW38" s="9"/>
      <c r="DX38" s="9">
        <f ca="1">IF(Table1[[#This Row],[Debts]]&gt;Table1[[#This Row],[Income]],1,0)</f>
        <v>0</v>
      </c>
      <c r="DY38" s="9"/>
      <c r="DZ38" s="9"/>
      <c r="EA38" s="9"/>
      <c r="EB38" s="9"/>
      <c r="EC38" s="10"/>
      <c r="EF38" s="14"/>
      <c r="EG38" s="9"/>
      <c r="EH38" s="9">
        <f ca="1">IF(Table1[[#This Row],[Net worth of person (R)]]&gt;$EP$4,Table1[[#This Row],[Age]],0)</f>
        <v>44</v>
      </c>
      <c r="EI38" s="9"/>
      <c r="EJ38" s="9"/>
      <c r="EK38" s="9"/>
      <c r="EL38" s="9"/>
      <c r="EM38" s="9"/>
      <c r="EN38" s="9"/>
      <c r="EO38" s="9"/>
      <c r="EP38" s="10"/>
    </row>
    <row r="39" spans="2:146" x14ac:dyDescent="0.25">
      <c r="B39">
        <f t="shared" ca="1" si="2"/>
        <v>1</v>
      </c>
      <c r="C39" t="str">
        <f t="shared" ca="1" si="3"/>
        <v>men</v>
      </c>
      <c r="D39">
        <f t="shared" ca="1" si="4"/>
        <v>38</v>
      </c>
      <c r="E39">
        <f t="shared" ca="1" si="5"/>
        <v>2</v>
      </c>
      <c r="F39" t="str">
        <f t="shared" ca="1" si="6"/>
        <v>IT</v>
      </c>
      <c r="G39">
        <f t="shared" ca="1" si="7"/>
        <v>4</v>
      </c>
      <c r="H39" t="str">
        <f t="shared" ca="1" si="8"/>
        <v>Technical</v>
      </c>
      <c r="I39">
        <f t="shared" ca="1" si="9"/>
        <v>0</v>
      </c>
      <c r="J39">
        <f t="shared" ca="1" si="10"/>
        <v>3</v>
      </c>
      <c r="K39">
        <f t="shared" ca="1" si="11"/>
        <v>75865</v>
      </c>
      <c r="L39">
        <f t="shared" ca="1" si="12"/>
        <v>2</v>
      </c>
      <c r="M39" t="str">
        <f t="shared" ca="1" si="13"/>
        <v>Karachi</v>
      </c>
      <c r="N39">
        <f t="shared" ca="1" si="23"/>
        <v>379325</v>
      </c>
      <c r="O39">
        <f ca="1">RAND()*Table1[[#This Row],[Value of House]]</f>
        <v>329164.43084225629</v>
      </c>
      <c r="P39">
        <f t="shared" ca="1" si="0"/>
        <v>76974.49488679989</v>
      </c>
      <c r="Q39">
        <f t="shared" ca="1" si="15"/>
        <v>42948</v>
      </c>
      <c r="R39">
        <f t="shared" ca="1" si="1"/>
        <v>136953.10105886843</v>
      </c>
      <c r="S39">
        <f t="shared" ca="1" si="24"/>
        <v>77874.824043394867</v>
      </c>
      <c r="T39">
        <f t="shared" ca="1" si="25"/>
        <v>534174.31893019471</v>
      </c>
      <c r="U39">
        <f t="shared" ca="1" si="26"/>
        <v>509065.53190112475</v>
      </c>
      <c r="V39">
        <f t="shared" ca="1" si="27"/>
        <v>25108.787029069965</v>
      </c>
      <c r="AF39" s="14">
        <f t="shared" ca="1" si="21"/>
        <v>0</v>
      </c>
      <c r="AG39" s="9">
        <f t="shared" ca="1" si="22"/>
        <v>1</v>
      </c>
      <c r="AH39" s="9"/>
      <c r="AI39" s="9"/>
      <c r="AJ39" s="9"/>
      <c r="AK39" s="10"/>
      <c r="AL39" s="9"/>
      <c r="AM39" s="14">
        <f ca="1">IF(Table1[[#This Row],[Field of Work]]= "Teaching",1,0)</f>
        <v>0</v>
      </c>
      <c r="AN39" s="9">
        <f ca="1">IF(Table1[[#This Row],[Field of Work]]= "Agriculture",1,0)</f>
        <v>0</v>
      </c>
      <c r="AO39" s="9">
        <f ca="1">IF(Table1[[#This Row],[Field of Work]]= "Construction",1,0)</f>
        <v>0</v>
      </c>
      <c r="AP39" s="9">
        <f ca="1">IF(Table1[[#This Row],[Field of Work]]= "IT",1,0)</f>
        <v>1</v>
      </c>
      <c r="AQ39" s="9">
        <f ca="1">IF(Table1[[#This Row],[Field of Work]]= "Health",1,0)</f>
        <v>0</v>
      </c>
      <c r="AR39" s="9">
        <f ca="1">IF(Table1[[#This Row],[Field of Work]]= "General work",1,0)</f>
        <v>0</v>
      </c>
      <c r="AS39" s="9"/>
      <c r="AT39" s="9"/>
      <c r="AU39" s="9"/>
      <c r="AV39" s="9"/>
      <c r="AW39" s="9"/>
      <c r="AX39" s="9"/>
      <c r="AY39" s="10"/>
      <c r="BA39" s="33">
        <f ca="1">IF(Table1[[#This Row],[Area]]= "Pindi",1,0)</f>
        <v>0</v>
      </c>
      <c r="BB39" s="9">
        <f ca="1">IF(Table1[[#This Row],[Area]]= "Attock",1,0)</f>
        <v>0</v>
      </c>
      <c r="BC39" s="9">
        <f ca="1">IF(Table1[[#This Row],[Area]]="Gujranwala",1,0)</f>
        <v>0</v>
      </c>
      <c r="BD39" s="9">
        <f ca="1">IF(Table1[[#This Row],[Area]]="Islamabad",1,0)</f>
        <v>0</v>
      </c>
      <c r="BE39" s="9">
        <f ca="1">IF(Table1[[#This Row],[Area]]="Karachi",1,0)</f>
        <v>1</v>
      </c>
      <c r="BF39" s="9">
        <f ca="1">IF(Table1[[#This Row],[Area]]="Kashmir",1,0)</f>
        <v>0</v>
      </c>
      <c r="BG39" s="9">
        <f ca="1">IF(Table1[[#This Row],[Area]]="Kohat",1,0)</f>
        <v>0</v>
      </c>
      <c r="BH39" s="9">
        <f ca="1">IF(Table1[[#This Row],[Area]]="Lahore",1,0)</f>
        <v>0</v>
      </c>
      <c r="BI39" s="9">
        <f ca="1">IF(Table1[[#This Row],[Area]]="Multan",1,0)</f>
        <v>0</v>
      </c>
      <c r="BJ39" s="9">
        <f ca="1">IF(Table1[[#This Row],[Area]]="Naran",1,0)</f>
        <v>0</v>
      </c>
      <c r="BK39" s="9">
        <f ca="1">IF(Table1[[#This Row],[Area]]="Peshawar",1,0)</f>
        <v>0</v>
      </c>
      <c r="BL39" s="9">
        <f ca="1">IF(Table1[[#This Row],[Area]]="Queta",1,0)</f>
        <v>0</v>
      </c>
      <c r="BM39" s="9">
        <f ca="1">IF(Table1[[#This Row],[Area]]="Sawat",1,0)</f>
        <v>0</v>
      </c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10"/>
      <c r="CD39" s="14"/>
      <c r="CE39" s="39">
        <f ca="1">Table1[[#This Row],[Value of Cars]]/Table1[[#This Row],[Cars]]</f>
        <v>25658.16496226663</v>
      </c>
      <c r="CF39" s="9"/>
      <c r="CG39" s="10"/>
      <c r="CH39" s="14">
        <f ca="1">IF(Table1[[#This Row],[value of Debts]]&gt;$CI$5,1,0)</f>
        <v>1</v>
      </c>
      <c r="CI39" s="9"/>
      <c r="CJ39" s="10"/>
      <c r="CM39" s="55">
        <f ca="1">Table1[[#This Row],[Mortgage Left]]/Table1[[#This Row],[Value of House]]</f>
        <v>0.86776360862652424</v>
      </c>
      <c r="CN39" s="9">
        <f t="shared" ca="1" si="20"/>
        <v>0</v>
      </c>
      <c r="CO39" s="9"/>
      <c r="CP39" s="9"/>
      <c r="CQ39" s="9"/>
      <c r="CR39" s="9"/>
      <c r="CS39" s="9"/>
      <c r="CT39" s="9"/>
      <c r="CU39" s="9"/>
      <c r="CV39" s="9"/>
      <c r="CW39" s="9"/>
      <c r="CX39" s="14"/>
      <c r="CY39" s="9">
        <f ca="1">IF(Table1[[#This Row],[Area]]= "Pindi",Table1[[#This Row],[Income]],0)</f>
        <v>0</v>
      </c>
      <c r="CZ39" s="9">
        <f ca="1">IF(Table1[[#This Row],[Area]]= "Attock",Table1[[#This Row],[Income]],0)</f>
        <v>0</v>
      </c>
      <c r="DA39" s="9">
        <f ca="1">IF(Table1[[#This Row],[Area]]= "Gujranwala",Table1[[#This Row],[Income]],0)</f>
        <v>0</v>
      </c>
      <c r="DB39" s="9">
        <f ca="1">IF(Table1[[#This Row],[Area]]= "Islamabad",Table1[[#This Row],[Income]],0)</f>
        <v>0</v>
      </c>
      <c r="DC39" s="9">
        <f ca="1">IF(Table1[[#This Row],[Area]]= "Karachi",Table1[[#This Row],[Income]],0)</f>
        <v>75865</v>
      </c>
      <c r="DD39" s="9">
        <f ca="1">IF(Table1[[#This Row],[Area]]= "Kashmir",Table1[[#This Row],[Income]],0)</f>
        <v>0</v>
      </c>
      <c r="DE39" s="9">
        <f ca="1">IF(Table1[[#This Row],[Area]]= "Kohat",Table1[[#This Row],[Income]],0)</f>
        <v>0</v>
      </c>
      <c r="DF39" s="9">
        <f ca="1">IF(Table1[[#This Row],[Area]]= "Lahore",Table1[[#This Row],[Income]],0)</f>
        <v>0</v>
      </c>
      <c r="DG39" s="9">
        <f ca="1">IF(Table1[[#This Row],[Area]]= "Multan",Table1[[#This Row],[Income]],0)</f>
        <v>0</v>
      </c>
      <c r="DH39" s="9">
        <f ca="1">IF(Table1[[#This Row],[Area]]= "Naran",Table1[[#This Row],[Income]],0)</f>
        <v>0</v>
      </c>
      <c r="DI39" s="9">
        <f ca="1">IF(Table1[[#This Row],[Area]]= "Peshawar",Table1[[#This Row],[Income]],0)</f>
        <v>0</v>
      </c>
      <c r="DJ39" s="9">
        <f ca="1">IF(Table1[[#This Row],[Area]]= "Queta",Table1[[#This Row],[Income]],0)</f>
        <v>0</v>
      </c>
      <c r="DK39" s="10">
        <f ca="1">IF(Table1[[#This Row],[Area]]= "Sawat",Table1[[#This Row],[Income]],0)</f>
        <v>0</v>
      </c>
      <c r="DM39" s="14"/>
      <c r="DN39" s="9">
        <f ca="1">IF(Table1[[#This Row],[Field of Work]] = "IT",Table1[[#This Row],[Income]],0)</f>
        <v>75865</v>
      </c>
      <c r="DO39" s="9">
        <f ca="1">IF(Table1[[#This Row],[Field of Work]] = "Agriculture",Table1[[#This Row],[Income]],0)</f>
        <v>0</v>
      </c>
      <c r="DP39" s="9">
        <f ca="1">IF(Table1[[#This Row],[Field of Work]] = "Construction",Table1[[#This Row],[Income]],0)</f>
        <v>0</v>
      </c>
      <c r="DQ39" s="9">
        <f ca="1">IF(Table1[[#This Row],[Field of Work]] = "Health",Table1[[#This Row],[Income]],0)</f>
        <v>0</v>
      </c>
      <c r="DR39" s="9">
        <f ca="1">IF(Table1[[#This Row],[Field of Work]] = "Teaching",Table1[[#This Row],[Income]],0)</f>
        <v>0</v>
      </c>
      <c r="DS39" s="10">
        <f ca="1">IF(Table1[[#This Row],[Field of Work]] = "General work",Table1[[#This Row],[Income]],0)</f>
        <v>0</v>
      </c>
      <c r="DV39" s="14"/>
      <c r="DW39" s="9"/>
      <c r="DX39" s="9">
        <f ca="1">IF(Table1[[#This Row],[Debts]]&gt;Table1[[#This Row],[Income]],1,0)</f>
        <v>1</v>
      </c>
      <c r="DY39" s="9"/>
      <c r="DZ39" s="9"/>
      <c r="EA39" s="9"/>
      <c r="EB39" s="9"/>
      <c r="EC39" s="10"/>
      <c r="EF39" s="14"/>
      <c r="EG39" s="9"/>
      <c r="EH39" s="9">
        <f ca="1">IF(Table1[[#This Row],[Net worth of person (R)]]&gt;$EP$4,Table1[[#This Row],[Age]],0)</f>
        <v>0</v>
      </c>
      <c r="EI39" s="9"/>
      <c r="EJ39" s="9"/>
      <c r="EK39" s="9"/>
      <c r="EL39" s="9"/>
      <c r="EM39" s="9"/>
      <c r="EN39" s="9"/>
      <c r="EO39" s="9"/>
      <c r="EP39" s="10"/>
    </row>
    <row r="40" spans="2:146" x14ac:dyDescent="0.25">
      <c r="B40">
        <f t="shared" ca="1" si="2"/>
        <v>1</v>
      </c>
      <c r="C40" t="str">
        <f t="shared" ca="1" si="3"/>
        <v>men</v>
      </c>
      <c r="D40">
        <f t="shared" ca="1" si="4"/>
        <v>30</v>
      </c>
      <c r="E40">
        <f t="shared" ca="1" si="5"/>
        <v>2</v>
      </c>
      <c r="F40" t="str">
        <f t="shared" ca="1" si="6"/>
        <v>IT</v>
      </c>
      <c r="G40">
        <f t="shared" ca="1" si="7"/>
        <v>5</v>
      </c>
      <c r="H40" t="str">
        <f t="shared" ca="1" si="8"/>
        <v>other</v>
      </c>
      <c r="I40">
        <f t="shared" ca="1" si="9"/>
        <v>4</v>
      </c>
      <c r="J40">
        <f t="shared" ca="1" si="10"/>
        <v>2</v>
      </c>
      <c r="K40">
        <f t="shared" ca="1" si="11"/>
        <v>53219</v>
      </c>
      <c r="L40">
        <f t="shared" ca="1" si="12"/>
        <v>5</v>
      </c>
      <c r="M40" t="str">
        <f t="shared" ca="1" si="13"/>
        <v>Sawat</v>
      </c>
      <c r="N40">
        <f t="shared" ca="1" si="23"/>
        <v>159657</v>
      </c>
      <c r="O40">
        <f ca="1">RAND()*Table1[[#This Row],[Value of House]]</f>
        <v>31975.144647915473</v>
      </c>
      <c r="P40">
        <f t="shared" ca="1" si="0"/>
        <v>6349.1003195498097</v>
      </c>
      <c r="Q40">
        <f t="shared" ca="1" si="15"/>
        <v>1849</v>
      </c>
      <c r="R40">
        <f t="shared" ca="1" si="1"/>
        <v>56434.798363020309</v>
      </c>
      <c r="S40">
        <f t="shared" ca="1" si="24"/>
        <v>35000.905349036584</v>
      </c>
      <c r="T40">
        <f t="shared" ca="1" si="25"/>
        <v>201007.00566858641</v>
      </c>
      <c r="U40">
        <f t="shared" ca="1" si="26"/>
        <v>90258.943010935778</v>
      </c>
      <c r="V40">
        <f t="shared" ca="1" si="27"/>
        <v>110748.06265765063</v>
      </c>
      <c r="AF40" s="14">
        <f t="shared" ca="1" si="21"/>
        <v>1</v>
      </c>
      <c r="AG40" s="9">
        <f t="shared" ca="1" si="22"/>
        <v>0</v>
      </c>
      <c r="AH40" s="9"/>
      <c r="AI40" s="9"/>
      <c r="AJ40" s="9"/>
      <c r="AK40" s="10"/>
      <c r="AL40" s="9"/>
      <c r="AM40" s="14">
        <f ca="1">IF(Table1[[#This Row],[Field of Work]]= "Teaching",1,0)</f>
        <v>0</v>
      </c>
      <c r="AN40" s="9">
        <f ca="1">IF(Table1[[#This Row],[Field of Work]]= "Agriculture",1,0)</f>
        <v>0</v>
      </c>
      <c r="AO40" s="9">
        <f ca="1">IF(Table1[[#This Row],[Field of Work]]= "Construction",1,0)</f>
        <v>0</v>
      </c>
      <c r="AP40" s="9">
        <f ca="1">IF(Table1[[#This Row],[Field of Work]]= "IT",1,0)</f>
        <v>1</v>
      </c>
      <c r="AQ40" s="9">
        <f ca="1">IF(Table1[[#This Row],[Field of Work]]= "Health",1,0)</f>
        <v>0</v>
      </c>
      <c r="AR40" s="9">
        <f ca="1">IF(Table1[[#This Row],[Field of Work]]= "General work",1,0)</f>
        <v>0</v>
      </c>
      <c r="AS40" s="9"/>
      <c r="AT40" s="9"/>
      <c r="AU40" s="9"/>
      <c r="AV40" s="9"/>
      <c r="AW40" s="9"/>
      <c r="AX40" s="9"/>
      <c r="AY40" s="10"/>
      <c r="BA40" s="33">
        <f ca="1">IF(Table1[[#This Row],[Area]]= "Pindi",1,0)</f>
        <v>0</v>
      </c>
      <c r="BB40" s="9">
        <f ca="1">IF(Table1[[#This Row],[Area]]= "Attock",1,0)</f>
        <v>0</v>
      </c>
      <c r="BC40" s="9">
        <f ca="1">IF(Table1[[#This Row],[Area]]="Gujranwala",1,0)</f>
        <v>0</v>
      </c>
      <c r="BD40" s="9">
        <f ca="1">IF(Table1[[#This Row],[Area]]="Islamabad",1,0)</f>
        <v>0</v>
      </c>
      <c r="BE40" s="9">
        <f ca="1">IF(Table1[[#This Row],[Area]]="Karachi",1,0)</f>
        <v>0</v>
      </c>
      <c r="BF40" s="9">
        <f ca="1">IF(Table1[[#This Row],[Area]]="Kashmir",1,0)</f>
        <v>0</v>
      </c>
      <c r="BG40" s="9">
        <f ca="1">IF(Table1[[#This Row],[Area]]="Kohat",1,0)</f>
        <v>0</v>
      </c>
      <c r="BH40" s="9">
        <f ca="1">IF(Table1[[#This Row],[Area]]="Lahore",1,0)</f>
        <v>0</v>
      </c>
      <c r="BI40" s="9">
        <f ca="1">IF(Table1[[#This Row],[Area]]="Multan",1,0)</f>
        <v>0</v>
      </c>
      <c r="BJ40" s="9">
        <f ca="1">IF(Table1[[#This Row],[Area]]="Naran",1,0)</f>
        <v>0</v>
      </c>
      <c r="BK40" s="9">
        <f ca="1">IF(Table1[[#This Row],[Area]]="Peshawar",1,0)</f>
        <v>0</v>
      </c>
      <c r="BL40" s="9">
        <f ca="1">IF(Table1[[#This Row],[Area]]="Queta",1,0)</f>
        <v>0</v>
      </c>
      <c r="BM40" s="9">
        <f ca="1">IF(Table1[[#This Row],[Area]]="Sawat",1,0)</f>
        <v>1</v>
      </c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10"/>
      <c r="CD40" s="14"/>
      <c r="CE40" s="39">
        <f ca="1">Table1[[#This Row],[Value of Cars]]/Table1[[#This Row],[Cars]]</f>
        <v>3174.5501597749048</v>
      </c>
      <c r="CF40" s="9"/>
      <c r="CG40" s="10"/>
      <c r="CH40" s="14">
        <f ca="1">IF(Table1[[#This Row],[value of Debts]]&gt;$CI$5,1,0)</f>
        <v>0</v>
      </c>
      <c r="CI40" s="9"/>
      <c r="CJ40" s="10"/>
      <c r="CM40" s="55">
        <f ca="1">Table1[[#This Row],[Mortgage Left]]/Table1[[#This Row],[Value of House]]</f>
        <v>0.20027399141857527</v>
      </c>
      <c r="CN40" s="9">
        <f t="shared" ca="1" si="20"/>
        <v>1</v>
      </c>
      <c r="CO40" s="9"/>
      <c r="CP40" s="9"/>
      <c r="CQ40" s="9"/>
      <c r="CR40" s="9"/>
      <c r="CS40" s="9"/>
      <c r="CT40" s="9"/>
      <c r="CU40" s="9"/>
      <c r="CV40" s="9"/>
      <c r="CW40" s="9"/>
      <c r="CX40" s="14"/>
      <c r="CY40" s="9">
        <f ca="1">IF(Table1[[#This Row],[Area]]= "Pindi",Table1[[#This Row],[Income]],0)</f>
        <v>0</v>
      </c>
      <c r="CZ40" s="9">
        <f ca="1">IF(Table1[[#This Row],[Area]]= "Attock",Table1[[#This Row],[Income]],0)</f>
        <v>0</v>
      </c>
      <c r="DA40" s="9">
        <f ca="1">IF(Table1[[#This Row],[Area]]= "Gujranwala",Table1[[#This Row],[Income]],0)</f>
        <v>0</v>
      </c>
      <c r="DB40" s="9">
        <f ca="1">IF(Table1[[#This Row],[Area]]= "Islamabad",Table1[[#This Row],[Income]],0)</f>
        <v>0</v>
      </c>
      <c r="DC40" s="9">
        <f ca="1">IF(Table1[[#This Row],[Area]]= "Karachi",Table1[[#This Row],[Income]],0)</f>
        <v>0</v>
      </c>
      <c r="DD40" s="9">
        <f ca="1">IF(Table1[[#This Row],[Area]]= "Kashmir",Table1[[#This Row],[Income]],0)</f>
        <v>0</v>
      </c>
      <c r="DE40" s="9">
        <f ca="1">IF(Table1[[#This Row],[Area]]= "Kohat",Table1[[#This Row],[Income]],0)</f>
        <v>0</v>
      </c>
      <c r="DF40" s="9">
        <f ca="1">IF(Table1[[#This Row],[Area]]= "Lahore",Table1[[#This Row],[Income]],0)</f>
        <v>0</v>
      </c>
      <c r="DG40" s="9">
        <f ca="1">IF(Table1[[#This Row],[Area]]= "Multan",Table1[[#This Row],[Income]],0)</f>
        <v>0</v>
      </c>
      <c r="DH40" s="9">
        <f ca="1">IF(Table1[[#This Row],[Area]]= "Naran",Table1[[#This Row],[Income]],0)</f>
        <v>0</v>
      </c>
      <c r="DI40" s="9">
        <f ca="1">IF(Table1[[#This Row],[Area]]= "Peshawar",Table1[[#This Row],[Income]],0)</f>
        <v>0</v>
      </c>
      <c r="DJ40" s="9">
        <f ca="1">IF(Table1[[#This Row],[Area]]= "Queta",Table1[[#This Row],[Income]],0)</f>
        <v>0</v>
      </c>
      <c r="DK40" s="10">
        <f ca="1">IF(Table1[[#This Row],[Area]]= "Sawat",Table1[[#This Row],[Income]],0)</f>
        <v>53219</v>
      </c>
      <c r="DM40" s="14"/>
      <c r="DN40" s="9">
        <f ca="1">IF(Table1[[#This Row],[Field of Work]] = "IT",Table1[[#This Row],[Income]],0)</f>
        <v>53219</v>
      </c>
      <c r="DO40" s="9">
        <f ca="1">IF(Table1[[#This Row],[Field of Work]] = "Agriculture",Table1[[#This Row],[Income]],0)</f>
        <v>0</v>
      </c>
      <c r="DP40" s="9">
        <f ca="1">IF(Table1[[#This Row],[Field of Work]] = "Construction",Table1[[#This Row],[Income]],0)</f>
        <v>0</v>
      </c>
      <c r="DQ40" s="9">
        <f ca="1">IF(Table1[[#This Row],[Field of Work]] = "Health",Table1[[#This Row],[Income]],0)</f>
        <v>0</v>
      </c>
      <c r="DR40" s="9">
        <f ca="1">IF(Table1[[#This Row],[Field of Work]] = "Teaching",Table1[[#This Row],[Income]],0)</f>
        <v>0</v>
      </c>
      <c r="DS40" s="10">
        <f ca="1">IF(Table1[[#This Row],[Field of Work]] = "General work",Table1[[#This Row],[Income]],0)</f>
        <v>0</v>
      </c>
      <c r="DV40" s="14"/>
      <c r="DW40" s="9"/>
      <c r="DX40" s="9">
        <f ca="1">IF(Table1[[#This Row],[Debts]]&gt;Table1[[#This Row],[Income]],1,0)</f>
        <v>1</v>
      </c>
      <c r="DY40" s="9"/>
      <c r="DZ40" s="9"/>
      <c r="EA40" s="9"/>
      <c r="EB40" s="9"/>
      <c r="EC40" s="10"/>
      <c r="EF40" s="14"/>
      <c r="EG40" s="9"/>
      <c r="EH40" s="9">
        <f ca="1">IF(Table1[[#This Row],[Net worth of person (R)]]&gt;$EP$4,Table1[[#This Row],[Age]],0)</f>
        <v>30</v>
      </c>
      <c r="EI40" s="9"/>
      <c r="EJ40" s="9"/>
      <c r="EK40" s="9"/>
      <c r="EL40" s="9"/>
      <c r="EM40" s="9"/>
      <c r="EN40" s="9"/>
      <c r="EO40" s="9"/>
      <c r="EP40" s="10"/>
    </row>
    <row r="41" spans="2:146" x14ac:dyDescent="0.25">
      <c r="B41">
        <f t="shared" ca="1" si="2"/>
        <v>1</v>
      </c>
      <c r="C41" t="str">
        <f t="shared" ca="1" si="3"/>
        <v>men</v>
      </c>
      <c r="D41">
        <f t="shared" ca="1" si="4"/>
        <v>40</v>
      </c>
      <c r="E41">
        <f t="shared" ca="1" si="5"/>
        <v>1</v>
      </c>
      <c r="F41" t="str">
        <f t="shared" ca="1" si="6"/>
        <v>Health</v>
      </c>
      <c r="G41">
        <f t="shared" ca="1" si="7"/>
        <v>3</v>
      </c>
      <c r="H41" t="str">
        <f t="shared" ca="1" si="8"/>
        <v>University</v>
      </c>
      <c r="I41">
        <f t="shared" ca="1" si="9"/>
        <v>4</v>
      </c>
      <c r="J41">
        <f t="shared" ca="1" si="10"/>
        <v>3</v>
      </c>
      <c r="K41">
        <f t="shared" ca="1" si="11"/>
        <v>76971</v>
      </c>
      <c r="L41">
        <f t="shared" ca="1" si="12"/>
        <v>8</v>
      </c>
      <c r="M41" t="str">
        <f t="shared" ca="1" si="13"/>
        <v>Pindi</v>
      </c>
      <c r="N41">
        <f t="shared" ca="1" si="23"/>
        <v>384855</v>
      </c>
      <c r="O41">
        <f ca="1">RAND()*Table1[[#This Row],[Value of House]]</f>
        <v>322539.02469930216</v>
      </c>
      <c r="P41">
        <f t="shared" ca="1" si="0"/>
        <v>226157.74347964893</v>
      </c>
      <c r="Q41">
        <f t="shared" ca="1" si="15"/>
        <v>114567</v>
      </c>
      <c r="R41">
        <f t="shared" ca="1" si="1"/>
        <v>119244.56386485511</v>
      </c>
      <c r="S41">
        <f t="shared" ca="1" si="24"/>
        <v>90780.196763091721</v>
      </c>
      <c r="T41">
        <f t="shared" ca="1" si="25"/>
        <v>701792.94024274067</v>
      </c>
      <c r="U41">
        <f t="shared" ca="1" si="26"/>
        <v>556350.58856415725</v>
      </c>
      <c r="V41">
        <f t="shared" ca="1" si="27"/>
        <v>145442.35167858342</v>
      </c>
      <c r="AF41" s="14">
        <f t="shared" ca="1" si="21"/>
        <v>1</v>
      </c>
      <c r="AG41" s="9">
        <f t="shared" ca="1" si="22"/>
        <v>0</v>
      </c>
      <c r="AH41" s="9"/>
      <c r="AI41" s="9"/>
      <c r="AJ41" s="9"/>
      <c r="AK41" s="10"/>
      <c r="AL41" s="9"/>
      <c r="AM41" s="14">
        <f ca="1">IF(Table1[[#This Row],[Field of Work]]= "Teaching",1,0)</f>
        <v>0</v>
      </c>
      <c r="AN41" s="9">
        <f ca="1">IF(Table1[[#This Row],[Field of Work]]= "Agriculture",1,0)</f>
        <v>0</v>
      </c>
      <c r="AO41" s="9">
        <f ca="1">IF(Table1[[#This Row],[Field of Work]]= "Construction",1,0)</f>
        <v>0</v>
      </c>
      <c r="AP41" s="9">
        <f ca="1">IF(Table1[[#This Row],[Field of Work]]= "IT",1,0)</f>
        <v>0</v>
      </c>
      <c r="AQ41" s="9">
        <f ca="1">IF(Table1[[#This Row],[Field of Work]]= "Health",1,0)</f>
        <v>1</v>
      </c>
      <c r="AR41" s="9">
        <f ca="1">IF(Table1[[#This Row],[Field of Work]]= "General work",1,0)</f>
        <v>0</v>
      </c>
      <c r="AS41" s="9"/>
      <c r="AT41" s="9"/>
      <c r="AU41" s="9"/>
      <c r="AV41" s="9"/>
      <c r="AW41" s="9"/>
      <c r="AX41" s="9"/>
      <c r="AY41" s="10"/>
      <c r="BA41" s="33">
        <f ca="1">IF(Table1[[#This Row],[Area]]= "Pindi",1,0)</f>
        <v>1</v>
      </c>
      <c r="BB41" s="9">
        <f ca="1">IF(Table1[[#This Row],[Area]]= "Attock",1,0)</f>
        <v>0</v>
      </c>
      <c r="BC41" s="9">
        <f ca="1">IF(Table1[[#This Row],[Area]]="Gujranwala",1,0)</f>
        <v>0</v>
      </c>
      <c r="BD41" s="9">
        <f ca="1">IF(Table1[[#This Row],[Area]]="Islamabad",1,0)</f>
        <v>0</v>
      </c>
      <c r="BE41" s="9">
        <f ca="1">IF(Table1[[#This Row],[Area]]="Karachi",1,0)</f>
        <v>0</v>
      </c>
      <c r="BF41" s="9">
        <f ca="1">IF(Table1[[#This Row],[Area]]="Kashmir",1,0)</f>
        <v>0</v>
      </c>
      <c r="BG41" s="9">
        <f ca="1">IF(Table1[[#This Row],[Area]]="Kohat",1,0)</f>
        <v>0</v>
      </c>
      <c r="BH41" s="9">
        <f ca="1">IF(Table1[[#This Row],[Area]]="Lahore",1,0)</f>
        <v>0</v>
      </c>
      <c r="BI41" s="9">
        <f ca="1">IF(Table1[[#This Row],[Area]]="Multan",1,0)</f>
        <v>0</v>
      </c>
      <c r="BJ41" s="9">
        <f ca="1">IF(Table1[[#This Row],[Area]]="Naran",1,0)</f>
        <v>0</v>
      </c>
      <c r="BK41" s="9">
        <f ca="1">IF(Table1[[#This Row],[Area]]="Peshawar",1,0)</f>
        <v>0</v>
      </c>
      <c r="BL41" s="9">
        <f ca="1">IF(Table1[[#This Row],[Area]]="Queta",1,0)</f>
        <v>0</v>
      </c>
      <c r="BM41" s="9">
        <f ca="1">IF(Table1[[#This Row],[Area]]="Sawat",1,0)</f>
        <v>0</v>
      </c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10"/>
      <c r="CD41" s="14"/>
      <c r="CE41" s="39">
        <f ca="1">Table1[[#This Row],[Value of Cars]]/Table1[[#This Row],[Cars]]</f>
        <v>75385.914493216304</v>
      </c>
      <c r="CF41" s="9"/>
      <c r="CG41" s="10"/>
      <c r="CH41" s="14">
        <f ca="1">IF(Table1[[#This Row],[value of Debts]]&gt;$CI$5,1,0)</f>
        <v>1</v>
      </c>
      <c r="CI41" s="9"/>
      <c r="CJ41" s="10"/>
      <c r="CM41" s="55">
        <f ca="1">Table1[[#This Row],[Mortgage Left]]/Table1[[#This Row],[Value of House]]</f>
        <v>0.83807934078887414</v>
      </c>
      <c r="CN41" s="9">
        <f t="shared" ca="1" si="20"/>
        <v>0</v>
      </c>
      <c r="CO41" s="9"/>
      <c r="CP41" s="9"/>
      <c r="CQ41" s="9"/>
      <c r="CR41" s="9"/>
      <c r="CS41" s="9"/>
      <c r="CT41" s="9"/>
      <c r="CU41" s="9"/>
      <c r="CV41" s="9"/>
      <c r="CW41" s="9"/>
      <c r="CX41" s="14"/>
      <c r="CY41" s="9">
        <f ca="1">IF(Table1[[#This Row],[Area]]= "Pindi",Table1[[#This Row],[Income]],0)</f>
        <v>76971</v>
      </c>
      <c r="CZ41" s="9">
        <f ca="1">IF(Table1[[#This Row],[Area]]= "Attock",Table1[[#This Row],[Income]],0)</f>
        <v>0</v>
      </c>
      <c r="DA41" s="9">
        <f ca="1">IF(Table1[[#This Row],[Area]]= "Gujranwala",Table1[[#This Row],[Income]],0)</f>
        <v>0</v>
      </c>
      <c r="DB41" s="9">
        <f ca="1">IF(Table1[[#This Row],[Area]]= "Islamabad",Table1[[#This Row],[Income]],0)</f>
        <v>0</v>
      </c>
      <c r="DC41" s="9">
        <f ca="1">IF(Table1[[#This Row],[Area]]= "Karachi",Table1[[#This Row],[Income]],0)</f>
        <v>0</v>
      </c>
      <c r="DD41" s="9">
        <f ca="1">IF(Table1[[#This Row],[Area]]= "Kashmir",Table1[[#This Row],[Income]],0)</f>
        <v>0</v>
      </c>
      <c r="DE41" s="9">
        <f ca="1">IF(Table1[[#This Row],[Area]]= "Kohat",Table1[[#This Row],[Income]],0)</f>
        <v>0</v>
      </c>
      <c r="DF41" s="9">
        <f ca="1">IF(Table1[[#This Row],[Area]]= "Lahore",Table1[[#This Row],[Income]],0)</f>
        <v>0</v>
      </c>
      <c r="DG41" s="9">
        <f ca="1">IF(Table1[[#This Row],[Area]]= "Multan",Table1[[#This Row],[Income]],0)</f>
        <v>0</v>
      </c>
      <c r="DH41" s="9">
        <f ca="1">IF(Table1[[#This Row],[Area]]= "Naran",Table1[[#This Row],[Income]],0)</f>
        <v>0</v>
      </c>
      <c r="DI41" s="9">
        <f ca="1">IF(Table1[[#This Row],[Area]]= "Peshawar",Table1[[#This Row],[Income]],0)</f>
        <v>0</v>
      </c>
      <c r="DJ41" s="9">
        <f ca="1">IF(Table1[[#This Row],[Area]]= "Queta",Table1[[#This Row],[Income]],0)</f>
        <v>0</v>
      </c>
      <c r="DK41" s="10">
        <f ca="1">IF(Table1[[#This Row],[Area]]= "Sawat",Table1[[#This Row],[Income]],0)</f>
        <v>0</v>
      </c>
      <c r="DM41" s="14"/>
      <c r="DN41" s="9">
        <f ca="1">IF(Table1[[#This Row],[Field of Work]] = "IT",Table1[[#This Row],[Income]],0)</f>
        <v>0</v>
      </c>
      <c r="DO41" s="9">
        <f ca="1">IF(Table1[[#This Row],[Field of Work]] = "Agriculture",Table1[[#This Row],[Income]],0)</f>
        <v>0</v>
      </c>
      <c r="DP41" s="9">
        <f ca="1">IF(Table1[[#This Row],[Field of Work]] = "Construction",Table1[[#This Row],[Income]],0)</f>
        <v>0</v>
      </c>
      <c r="DQ41" s="9">
        <f ca="1">IF(Table1[[#This Row],[Field of Work]] = "Health",Table1[[#This Row],[Income]],0)</f>
        <v>76971</v>
      </c>
      <c r="DR41" s="9">
        <f ca="1">IF(Table1[[#This Row],[Field of Work]] = "Teaching",Table1[[#This Row],[Income]],0)</f>
        <v>0</v>
      </c>
      <c r="DS41" s="10">
        <f ca="1">IF(Table1[[#This Row],[Field of Work]] = "General work",Table1[[#This Row],[Income]],0)</f>
        <v>0</v>
      </c>
      <c r="DV41" s="14"/>
      <c r="DW41" s="9"/>
      <c r="DX41" s="9">
        <f ca="1">IF(Table1[[#This Row],[Debts]]&gt;Table1[[#This Row],[Income]],1,0)</f>
        <v>1</v>
      </c>
      <c r="DY41" s="9"/>
      <c r="DZ41" s="9"/>
      <c r="EA41" s="9"/>
      <c r="EB41" s="9"/>
      <c r="EC41" s="10"/>
      <c r="EF41" s="14"/>
      <c r="EG41" s="9"/>
      <c r="EH41" s="9">
        <f ca="1">IF(Table1[[#This Row],[Net worth of person (R)]]&gt;$EP$4,Table1[[#This Row],[Age]],0)</f>
        <v>40</v>
      </c>
      <c r="EI41" s="9"/>
      <c r="EJ41" s="9"/>
      <c r="EK41" s="9"/>
      <c r="EL41" s="9"/>
      <c r="EM41" s="9"/>
      <c r="EN41" s="9"/>
      <c r="EO41" s="9"/>
      <c r="EP41" s="10"/>
    </row>
    <row r="42" spans="2:146" x14ac:dyDescent="0.25">
      <c r="B42">
        <f t="shared" ca="1" si="2"/>
        <v>2</v>
      </c>
      <c r="C42" t="str">
        <f t="shared" ca="1" si="3"/>
        <v>women</v>
      </c>
      <c r="D42">
        <f t="shared" ca="1" si="4"/>
        <v>28</v>
      </c>
      <c r="E42">
        <f t="shared" ca="1" si="5"/>
        <v>6</v>
      </c>
      <c r="F42" t="str">
        <f t="shared" ca="1" si="6"/>
        <v>Teaching</v>
      </c>
      <c r="G42">
        <f t="shared" ca="1" si="7"/>
        <v>5</v>
      </c>
      <c r="H42" t="str">
        <f t="shared" ca="1" si="8"/>
        <v>other</v>
      </c>
      <c r="I42">
        <f t="shared" ca="1" si="9"/>
        <v>0</v>
      </c>
      <c r="J42">
        <f t="shared" ca="1" si="10"/>
        <v>1</v>
      </c>
      <c r="K42">
        <f t="shared" ca="1" si="11"/>
        <v>87944</v>
      </c>
      <c r="L42">
        <f t="shared" ca="1" si="12"/>
        <v>14</v>
      </c>
      <c r="M42" t="str">
        <f t="shared" ca="1" si="13"/>
        <v>Attock</v>
      </c>
      <c r="N42">
        <f t="shared" ca="1" si="23"/>
        <v>439720</v>
      </c>
      <c r="O42">
        <f ca="1">RAND()*Table1[[#This Row],[Value of House]]</f>
        <v>251065.16885252946</v>
      </c>
      <c r="P42">
        <f t="shared" ca="1" si="0"/>
        <v>87788.912692165832</v>
      </c>
      <c r="Q42">
        <f t="shared" ca="1" si="15"/>
        <v>6536</v>
      </c>
      <c r="R42">
        <f t="shared" ca="1" si="1"/>
        <v>162480.72412897748</v>
      </c>
      <c r="S42">
        <f t="shared" ca="1" si="24"/>
        <v>52998.398968636866</v>
      </c>
      <c r="T42">
        <f t="shared" ca="1" si="25"/>
        <v>580507.31166080269</v>
      </c>
      <c r="U42">
        <f t="shared" ca="1" si="26"/>
        <v>420081.89298150694</v>
      </c>
      <c r="V42">
        <f t="shared" ca="1" si="27"/>
        <v>160425.41867929575</v>
      </c>
      <c r="AF42" s="14">
        <f t="shared" ca="1" si="21"/>
        <v>1</v>
      </c>
      <c r="AG42" s="9">
        <f t="shared" ca="1" si="22"/>
        <v>0</v>
      </c>
      <c r="AH42" s="9"/>
      <c r="AI42" s="9"/>
      <c r="AJ42" s="9"/>
      <c r="AK42" s="10"/>
      <c r="AL42" s="9"/>
      <c r="AM42" s="14">
        <f ca="1">IF(Table1[[#This Row],[Field of Work]]= "Teaching",1,0)</f>
        <v>1</v>
      </c>
      <c r="AN42" s="9">
        <f ca="1">IF(Table1[[#This Row],[Field of Work]]= "Agriculture",1,0)</f>
        <v>0</v>
      </c>
      <c r="AO42" s="9">
        <f ca="1">IF(Table1[[#This Row],[Field of Work]]= "Construction",1,0)</f>
        <v>0</v>
      </c>
      <c r="AP42" s="9">
        <f ca="1">IF(Table1[[#This Row],[Field of Work]]= "IT",1,0)</f>
        <v>0</v>
      </c>
      <c r="AQ42" s="9">
        <f ca="1">IF(Table1[[#This Row],[Field of Work]]= "Health",1,0)</f>
        <v>0</v>
      </c>
      <c r="AR42" s="9">
        <f ca="1">IF(Table1[[#This Row],[Field of Work]]= "General work",1,0)</f>
        <v>0</v>
      </c>
      <c r="AS42" s="9"/>
      <c r="AT42" s="9"/>
      <c r="AU42" s="9"/>
      <c r="AV42" s="9"/>
      <c r="AW42" s="9"/>
      <c r="AX42" s="9"/>
      <c r="AY42" s="10"/>
      <c r="BA42" s="33">
        <f ca="1">IF(Table1[[#This Row],[Area]]= "Pindi",1,0)</f>
        <v>0</v>
      </c>
      <c r="BB42" s="9">
        <f ca="1">IF(Table1[[#This Row],[Area]]= "Attock",1,0)</f>
        <v>1</v>
      </c>
      <c r="BC42" s="9">
        <f ca="1">IF(Table1[[#This Row],[Area]]="Gujranwala",1,0)</f>
        <v>0</v>
      </c>
      <c r="BD42" s="9">
        <f ca="1">IF(Table1[[#This Row],[Area]]="Islamabad",1,0)</f>
        <v>0</v>
      </c>
      <c r="BE42" s="9">
        <f ca="1">IF(Table1[[#This Row],[Area]]="Karachi",1,0)</f>
        <v>0</v>
      </c>
      <c r="BF42" s="9">
        <f ca="1">IF(Table1[[#This Row],[Area]]="Kashmir",1,0)</f>
        <v>0</v>
      </c>
      <c r="BG42" s="9">
        <f ca="1">IF(Table1[[#This Row],[Area]]="Kohat",1,0)</f>
        <v>0</v>
      </c>
      <c r="BH42" s="9">
        <f ca="1">IF(Table1[[#This Row],[Area]]="Lahore",1,0)</f>
        <v>0</v>
      </c>
      <c r="BI42" s="9">
        <f ca="1">IF(Table1[[#This Row],[Area]]="Multan",1,0)</f>
        <v>0</v>
      </c>
      <c r="BJ42" s="9">
        <f ca="1">IF(Table1[[#This Row],[Area]]="Naran",1,0)</f>
        <v>0</v>
      </c>
      <c r="BK42" s="9">
        <f ca="1">IF(Table1[[#This Row],[Area]]="Peshawar",1,0)</f>
        <v>0</v>
      </c>
      <c r="BL42" s="9">
        <f ca="1">IF(Table1[[#This Row],[Area]]="Queta",1,0)</f>
        <v>0</v>
      </c>
      <c r="BM42" s="9">
        <f ca="1">IF(Table1[[#This Row],[Area]]="Sawat",1,0)</f>
        <v>0</v>
      </c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10"/>
      <c r="CD42" s="14"/>
      <c r="CE42" s="39">
        <f ca="1">Table1[[#This Row],[Value of Cars]]/Table1[[#This Row],[Cars]]</f>
        <v>87788.912692165832</v>
      </c>
      <c r="CF42" s="9"/>
      <c r="CG42" s="10"/>
      <c r="CH42" s="14">
        <f ca="1">IF(Table1[[#This Row],[value of Debts]]&gt;$CI$5,1,0)</f>
        <v>1</v>
      </c>
      <c r="CI42" s="9"/>
      <c r="CJ42" s="10"/>
      <c r="CM42" s="55">
        <f ca="1">Table1[[#This Row],[Mortgage Left]]/Table1[[#This Row],[Value of House]]</f>
        <v>0.57096599848205554</v>
      </c>
      <c r="CN42" s="9">
        <f t="shared" ca="1" si="20"/>
        <v>0</v>
      </c>
      <c r="CO42" s="9"/>
      <c r="CP42" s="9"/>
      <c r="CQ42" s="9"/>
      <c r="CR42" s="9"/>
      <c r="CS42" s="9"/>
      <c r="CT42" s="9"/>
      <c r="CU42" s="9"/>
      <c r="CV42" s="9"/>
      <c r="CW42" s="9"/>
      <c r="CX42" s="14"/>
      <c r="CY42" s="9">
        <f ca="1">IF(Table1[[#This Row],[Area]]= "Pindi",Table1[[#This Row],[Income]],0)</f>
        <v>0</v>
      </c>
      <c r="CZ42" s="9">
        <f ca="1">IF(Table1[[#This Row],[Area]]= "Attock",Table1[[#This Row],[Income]],0)</f>
        <v>87944</v>
      </c>
      <c r="DA42" s="9">
        <f ca="1">IF(Table1[[#This Row],[Area]]= "Gujranwala",Table1[[#This Row],[Income]],0)</f>
        <v>0</v>
      </c>
      <c r="DB42" s="9">
        <f ca="1">IF(Table1[[#This Row],[Area]]= "Islamabad",Table1[[#This Row],[Income]],0)</f>
        <v>0</v>
      </c>
      <c r="DC42" s="9">
        <f ca="1">IF(Table1[[#This Row],[Area]]= "Karachi",Table1[[#This Row],[Income]],0)</f>
        <v>0</v>
      </c>
      <c r="DD42" s="9">
        <f ca="1">IF(Table1[[#This Row],[Area]]= "Kashmir",Table1[[#This Row],[Income]],0)</f>
        <v>0</v>
      </c>
      <c r="DE42" s="9">
        <f ca="1">IF(Table1[[#This Row],[Area]]= "Kohat",Table1[[#This Row],[Income]],0)</f>
        <v>0</v>
      </c>
      <c r="DF42" s="9">
        <f ca="1">IF(Table1[[#This Row],[Area]]= "Lahore",Table1[[#This Row],[Income]],0)</f>
        <v>0</v>
      </c>
      <c r="DG42" s="9">
        <f ca="1">IF(Table1[[#This Row],[Area]]= "Multan",Table1[[#This Row],[Income]],0)</f>
        <v>0</v>
      </c>
      <c r="DH42" s="9">
        <f ca="1">IF(Table1[[#This Row],[Area]]= "Naran",Table1[[#This Row],[Income]],0)</f>
        <v>0</v>
      </c>
      <c r="DI42" s="9">
        <f ca="1">IF(Table1[[#This Row],[Area]]= "Peshawar",Table1[[#This Row],[Income]],0)</f>
        <v>0</v>
      </c>
      <c r="DJ42" s="9">
        <f ca="1">IF(Table1[[#This Row],[Area]]= "Queta",Table1[[#This Row],[Income]],0)</f>
        <v>0</v>
      </c>
      <c r="DK42" s="10">
        <f ca="1">IF(Table1[[#This Row],[Area]]= "Sawat",Table1[[#This Row],[Income]],0)</f>
        <v>0</v>
      </c>
      <c r="DM42" s="14"/>
      <c r="DN42" s="9">
        <f ca="1">IF(Table1[[#This Row],[Field of Work]] = "IT",Table1[[#This Row],[Income]],0)</f>
        <v>0</v>
      </c>
      <c r="DO42" s="9">
        <f ca="1">IF(Table1[[#This Row],[Field of Work]] = "Agriculture",Table1[[#This Row],[Income]],0)</f>
        <v>0</v>
      </c>
      <c r="DP42" s="9">
        <f ca="1">IF(Table1[[#This Row],[Field of Work]] = "Construction",Table1[[#This Row],[Income]],0)</f>
        <v>0</v>
      </c>
      <c r="DQ42" s="9">
        <f ca="1">IF(Table1[[#This Row],[Field of Work]] = "Health",Table1[[#This Row],[Income]],0)</f>
        <v>0</v>
      </c>
      <c r="DR42" s="9">
        <f ca="1">IF(Table1[[#This Row],[Field of Work]] = "Teaching",Table1[[#This Row],[Income]],0)</f>
        <v>87944</v>
      </c>
      <c r="DS42" s="10">
        <f ca="1">IF(Table1[[#This Row],[Field of Work]] = "General work",Table1[[#This Row],[Income]],0)</f>
        <v>0</v>
      </c>
      <c r="DV42" s="14"/>
      <c r="DW42" s="9"/>
      <c r="DX42" s="9">
        <f ca="1">IF(Table1[[#This Row],[Debts]]&gt;Table1[[#This Row],[Income]],1,0)</f>
        <v>1</v>
      </c>
      <c r="DY42" s="9"/>
      <c r="DZ42" s="9"/>
      <c r="EA42" s="9"/>
      <c r="EB42" s="9"/>
      <c r="EC42" s="10"/>
      <c r="EF42" s="14"/>
      <c r="EG42" s="9"/>
      <c r="EH42" s="9">
        <f ca="1">IF(Table1[[#This Row],[Net worth of person (R)]]&gt;$EP$4,Table1[[#This Row],[Age]],0)</f>
        <v>28</v>
      </c>
      <c r="EI42" s="9"/>
      <c r="EJ42" s="9"/>
      <c r="EK42" s="9"/>
      <c r="EL42" s="9"/>
      <c r="EM42" s="9"/>
      <c r="EN42" s="9"/>
      <c r="EO42" s="9"/>
      <c r="EP42" s="10"/>
    </row>
    <row r="43" spans="2:146" x14ac:dyDescent="0.25">
      <c r="B43">
        <f t="shared" ca="1" si="2"/>
        <v>2</v>
      </c>
      <c r="C43" t="str">
        <f t="shared" ca="1" si="3"/>
        <v>women</v>
      </c>
      <c r="D43">
        <f t="shared" ca="1" si="4"/>
        <v>44</v>
      </c>
      <c r="E43">
        <f t="shared" ca="1" si="5"/>
        <v>6</v>
      </c>
      <c r="F43" t="str">
        <f t="shared" ca="1" si="6"/>
        <v>Teaching</v>
      </c>
      <c r="G43">
        <f t="shared" ca="1" si="7"/>
        <v>1</v>
      </c>
      <c r="H43" t="str">
        <f t="shared" ca="1" si="8"/>
        <v>High School</v>
      </c>
      <c r="I43">
        <f t="shared" ca="1" si="9"/>
        <v>4</v>
      </c>
      <c r="J43">
        <f t="shared" ca="1" si="10"/>
        <v>1</v>
      </c>
      <c r="K43">
        <f t="shared" ca="1" si="11"/>
        <v>49485</v>
      </c>
      <c r="L43">
        <f t="shared" ca="1" si="12"/>
        <v>11</v>
      </c>
      <c r="M43" t="str">
        <f t="shared" ca="1" si="13"/>
        <v>kashmir</v>
      </c>
      <c r="N43">
        <f t="shared" ca="1" si="23"/>
        <v>247425</v>
      </c>
      <c r="O43">
        <f ca="1">RAND()*Table1[[#This Row],[Value of House]]</f>
        <v>176390.85376710637</v>
      </c>
      <c r="P43">
        <f t="shared" ca="1" si="0"/>
        <v>13781.533599402033</v>
      </c>
      <c r="Q43">
        <f t="shared" ca="1" si="15"/>
        <v>7856</v>
      </c>
      <c r="R43">
        <f t="shared" ca="1" si="1"/>
        <v>3494.1075807488301</v>
      </c>
      <c r="S43">
        <f t="shared" ca="1" si="24"/>
        <v>23502.192067229167</v>
      </c>
      <c r="T43">
        <f t="shared" ca="1" si="25"/>
        <v>284708.72566663119</v>
      </c>
      <c r="U43">
        <f t="shared" ca="1" si="26"/>
        <v>187740.96134785519</v>
      </c>
      <c r="V43">
        <f t="shared" ca="1" si="27"/>
        <v>96967.764318775997</v>
      </c>
      <c r="AF43" s="14">
        <f t="shared" ca="1" si="21"/>
        <v>0</v>
      </c>
      <c r="AG43" s="9">
        <f t="shared" ca="1" si="22"/>
        <v>1</v>
      </c>
      <c r="AH43" s="9"/>
      <c r="AI43" s="9"/>
      <c r="AJ43" s="9"/>
      <c r="AK43" s="10"/>
      <c r="AL43" s="9"/>
      <c r="AM43" s="14">
        <f ca="1">IF(Table1[[#This Row],[Field of Work]]= "Teaching",1,0)</f>
        <v>1</v>
      </c>
      <c r="AN43" s="9">
        <f ca="1">IF(Table1[[#This Row],[Field of Work]]= "Agriculture",1,0)</f>
        <v>0</v>
      </c>
      <c r="AO43" s="9">
        <f ca="1">IF(Table1[[#This Row],[Field of Work]]= "Construction",1,0)</f>
        <v>0</v>
      </c>
      <c r="AP43" s="9">
        <f ca="1">IF(Table1[[#This Row],[Field of Work]]= "IT",1,0)</f>
        <v>0</v>
      </c>
      <c r="AQ43" s="9">
        <f ca="1">IF(Table1[[#This Row],[Field of Work]]= "Health",1,0)</f>
        <v>0</v>
      </c>
      <c r="AR43" s="9">
        <f ca="1">IF(Table1[[#This Row],[Field of Work]]= "General work",1,0)</f>
        <v>0</v>
      </c>
      <c r="AS43" s="9"/>
      <c r="AT43" s="9"/>
      <c r="AU43" s="9"/>
      <c r="AV43" s="9"/>
      <c r="AW43" s="9"/>
      <c r="AX43" s="9"/>
      <c r="AY43" s="10"/>
      <c r="BA43" s="33">
        <f ca="1">IF(Table1[[#This Row],[Area]]= "Pindi",1,0)</f>
        <v>0</v>
      </c>
      <c r="BB43" s="9">
        <f ca="1">IF(Table1[[#This Row],[Area]]= "Attock",1,0)</f>
        <v>0</v>
      </c>
      <c r="BC43" s="9">
        <f ca="1">IF(Table1[[#This Row],[Area]]="Gujranwala",1,0)</f>
        <v>0</v>
      </c>
      <c r="BD43" s="9">
        <f ca="1">IF(Table1[[#This Row],[Area]]="Islamabad",1,0)</f>
        <v>0</v>
      </c>
      <c r="BE43" s="9">
        <f ca="1">IF(Table1[[#This Row],[Area]]="Karachi",1,0)</f>
        <v>0</v>
      </c>
      <c r="BF43" s="9">
        <f ca="1">IF(Table1[[#This Row],[Area]]="Kashmir",1,0)</f>
        <v>1</v>
      </c>
      <c r="BG43" s="9">
        <f ca="1">IF(Table1[[#This Row],[Area]]="Kohat",1,0)</f>
        <v>0</v>
      </c>
      <c r="BH43" s="9">
        <f ca="1">IF(Table1[[#This Row],[Area]]="Lahore",1,0)</f>
        <v>0</v>
      </c>
      <c r="BI43" s="9">
        <f ca="1">IF(Table1[[#This Row],[Area]]="Multan",1,0)</f>
        <v>0</v>
      </c>
      <c r="BJ43" s="9">
        <f ca="1">IF(Table1[[#This Row],[Area]]="Naran",1,0)</f>
        <v>0</v>
      </c>
      <c r="BK43" s="9">
        <f ca="1">IF(Table1[[#This Row],[Area]]="Peshawar",1,0)</f>
        <v>0</v>
      </c>
      <c r="BL43" s="9">
        <f ca="1">IF(Table1[[#This Row],[Area]]="Queta",1,0)</f>
        <v>0</v>
      </c>
      <c r="BM43" s="9">
        <f ca="1">IF(Table1[[#This Row],[Area]]="Sawat",1,0)</f>
        <v>0</v>
      </c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10"/>
      <c r="CD43" s="14"/>
      <c r="CE43" s="39">
        <f ca="1">Table1[[#This Row],[Value of Cars]]/Table1[[#This Row],[Cars]]</f>
        <v>13781.533599402033</v>
      </c>
      <c r="CF43" s="9"/>
      <c r="CG43" s="10"/>
      <c r="CH43" s="14">
        <f ca="1">IF(Table1[[#This Row],[value of Debts]]&gt;$CI$5,1,0)</f>
        <v>1</v>
      </c>
      <c r="CI43" s="9"/>
      <c r="CJ43" s="10"/>
      <c r="CM43" s="55">
        <f ca="1">Table1[[#This Row],[Mortgage Left]]/Table1[[#This Row],[Value of House]]</f>
        <v>0.71290635047835249</v>
      </c>
      <c r="CN43" s="9">
        <f t="shared" ca="1" si="20"/>
        <v>0</v>
      </c>
      <c r="CO43" s="9"/>
      <c r="CP43" s="9"/>
      <c r="CQ43" s="9"/>
      <c r="CR43" s="9"/>
      <c r="CS43" s="9"/>
      <c r="CT43" s="9"/>
      <c r="CU43" s="9"/>
      <c r="CV43" s="9"/>
      <c r="CW43" s="9"/>
      <c r="CX43" s="14"/>
      <c r="CY43" s="9">
        <f ca="1">IF(Table1[[#This Row],[Area]]= "Pindi",Table1[[#This Row],[Income]],0)</f>
        <v>0</v>
      </c>
      <c r="CZ43" s="9">
        <f ca="1">IF(Table1[[#This Row],[Area]]= "Attock",Table1[[#This Row],[Income]],0)</f>
        <v>0</v>
      </c>
      <c r="DA43" s="9">
        <f ca="1">IF(Table1[[#This Row],[Area]]= "Gujranwala",Table1[[#This Row],[Income]],0)</f>
        <v>0</v>
      </c>
      <c r="DB43" s="9">
        <f ca="1">IF(Table1[[#This Row],[Area]]= "Islamabad",Table1[[#This Row],[Income]],0)</f>
        <v>0</v>
      </c>
      <c r="DC43" s="9">
        <f ca="1">IF(Table1[[#This Row],[Area]]= "Karachi",Table1[[#This Row],[Income]],0)</f>
        <v>0</v>
      </c>
      <c r="DD43" s="9">
        <f ca="1">IF(Table1[[#This Row],[Area]]= "Kashmir",Table1[[#This Row],[Income]],0)</f>
        <v>49485</v>
      </c>
      <c r="DE43" s="9">
        <f ca="1">IF(Table1[[#This Row],[Area]]= "Kohat",Table1[[#This Row],[Income]],0)</f>
        <v>0</v>
      </c>
      <c r="DF43" s="9">
        <f ca="1">IF(Table1[[#This Row],[Area]]= "Lahore",Table1[[#This Row],[Income]],0)</f>
        <v>0</v>
      </c>
      <c r="DG43" s="9">
        <f ca="1">IF(Table1[[#This Row],[Area]]= "Multan",Table1[[#This Row],[Income]],0)</f>
        <v>0</v>
      </c>
      <c r="DH43" s="9">
        <f ca="1">IF(Table1[[#This Row],[Area]]= "Naran",Table1[[#This Row],[Income]],0)</f>
        <v>0</v>
      </c>
      <c r="DI43" s="9">
        <f ca="1">IF(Table1[[#This Row],[Area]]= "Peshawar",Table1[[#This Row],[Income]],0)</f>
        <v>0</v>
      </c>
      <c r="DJ43" s="9">
        <f ca="1">IF(Table1[[#This Row],[Area]]= "Queta",Table1[[#This Row],[Income]],0)</f>
        <v>0</v>
      </c>
      <c r="DK43" s="10">
        <f ca="1">IF(Table1[[#This Row],[Area]]= "Sawat",Table1[[#This Row],[Income]],0)</f>
        <v>0</v>
      </c>
      <c r="DM43" s="14"/>
      <c r="DN43" s="9">
        <f ca="1">IF(Table1[[#This Row],[Field of Work]] = "IT",Table1[[#This Row],[Income]],0)</f>
        <v>0</v>
      </c>
      <c r="DO43" s="9">
        <f ca="1">IF(Table1[[#This Row],[Field of Work]] = "Agriculture",Table1[[#This Row],[Income]],0)</f>
        <v>0</v>
      </c>
      <c r="DP43" s="9">
        <f ca="1">IF(Table1[[#This Row],[Field of Work]] = "Construction",Table1[[#This Row],[Income]],0)</f>
        <v>0</v>
      </c>
      <c r="DQ43" s="9">
        <f ca="1">IF(Table1[[#This Row],[Field of Work]] = "Health",Table1[[#This Row],[Income]],0)</f>
        <v>0</v>
      </c>
      <c r="DR43" s="9">
        <f ca="1">IF(Table1[[#This Row],[Field of Work]] = "Teaching",Table1[[#This Row],[Income]],0)</f>
        <v>49485</v>
      </c>
      <c r="DS43" s="10">
        <f ca="1">IF(Table1[[#This Row],[Field of Work]] = "General work",Table1[[#This Row],[Income]],0)</f>
        <v>0</v>
      </c>
      <c r="DV43" s="14"/>
      <c r="DW43" s="9"/>
      <c r="DX43" s="9">
        <f ca="1">IF(Table1[[#This Row],[Debts]]&gt;Table1[[#This Row],[Income]],1,0)</f>
        <v>0</v>
      </c>
      <c r="DY43" s="9"/>
      <c r="DZ43" s="9"/>
      <c r="EA43" s="9"/>
      <c r="EB43" s="9"/>
      <c r="EC43" s="10"/>
      <c r="EF43" s="14"/>
      <c r="EG43" s="9"/>
      <c r="EH43" s="9">
        <f ca="1">IF(Table1[[#This Row],[Net worth of person (R)]]&gt;$EP$4,Table1[[#This Row],[Age]],0)</f>
        <v>0</v>
      </c>
      <c r="EI43" s="9"/>
      <c r="EJ43" s="9"/>
      <c r="EK43" s="9"/>
      <c r="EL43" s="9"/>
      <c r="EM43" s="9"/>
      <c r="EN43" s="9"/>
      <c r="EO43" s="9"/>
      <c r="EP43" s="10"/>
    </row>
    <row r="44" spans="2:146" x14ac:dyDescent="0.25">
      <c r="B44">
        <f t="shared" ca="1" si="2"/>
        <v>2</v>
      </c>
      <c r="C44" t="str">
        <f t="shared" ca="1" si="3"/>
        <v>women</v>
      </c>
      <c r="D44">
        <f t="shared" ca="1" si="4"/>
        <v>41</v>
      </c>
      <c r="E44">
        <f t="shared" ca="1" si="5"/>
        <v>5</v>
      </c>
      <c r="F44" t="str">
        <f t="shared" ca="1" si="6"/>
        <v>General work</v>
      </c>
      <c r="G44">
        <f t="shared" ca="1" si="7"/>
        <v>3</v>
      </c>
      <c r="H44" t="str">
        <f t="shared" ca="1" si="8"/>
        <v>University</v>
      </c>
      <c r="I44">
        <f t="shared" ca="1" si="9"/>
        <v>2</v>
      </c>
      <c r="J44">
        <f t="shared" ca="1" si="10"/>
        <v>3</v>
      </c>
      <c r="K44">
        <f t="shared" ca="1" si="11"/>
        <v>30125</v>
      </c>
      <c r="L44">
        <f t="shared" ca="1" si="12"/>
        <v>7</v>
      </c>
      <c r="M44" t="str">
        <f t="shared" ca="1" si="13"/>
        <v>Pindi</v>
      </c>
      <c r="N44">
        <f t="shared" ca="1" si="23"/>
        <v>120500</v>
      </c>
      <c r="O44">
        <f ca="1">RAND()*Table1[[#This Row],[Value of House]]</f>
        <v>70290.487982965089</v>
      </c>
      <c r="P44">
        <f t="shared" ca="1" si="0"/>
        <v>68464.901086039885</v>
      </c>
      <c r="Q44">
        <f t="shared" ca="1" si="15"/>
        <v>4598</v>
      </c>
      <c r="R44">
        <f t="shared" ca="1" si="1"/>
        <v>50369.361320900396</v>
      </c>
      <c r="S44">
        <f t="shared" ca="1" si="24"/>
        <v>21842.435750833676</v>
      </c>
      <c r="T44">
        <f t="shared" ca="1" si="25"/>
        <v>210807.33683687358</v>
      </c>
      <c r="U44">
        <f t="shared" ca="1" si="26"/>
        <v>125257.84930386549</v>
      </c>
      <c r="V44">
        <f t="shared" ca="1" si="27"/>
        <v>85549.487533008098</v>
      </c>
      <c r="AF44" s="14">
        <f t="shared" ca="1" si="21"/>
        <v>0</v>
      </c>
      <c r="AG44" s="9">
        <f t="shared" ca="1" si="22"/>
        <v>1</v>
      </c>
      <c r="AH44" s="9"/>
      <c r="AI44" s="9"/>
      <c r="AJ44" s="9"/>
      <c r="AK44" s="10"/>
      <c r="AL44" s="9"/>
      <c r="AM44" s="14">
        <f ca="1">IF(Table1[[#This Row],[Field of Work]]= "Teaching",1,0)</f>
        <v>0</v>
      </c>
      <c r="AN44" s="9">
        <f ca="1">IF(Table1[[#This Row],[Field of Work]]= "Agriculture",1,0)</f>
        <v>0</v>
      </c>
      <c r="AO44" s="9">
        <f ca="1">IF(Table1[[#This Row],[Field of Work]]= "Construction",1,0)</f>
        <v>0</v>
      </c>
      <c r="AP44" s="9">
        <f ca="1">IF(Table1[[#This Row],[Field of Work]]= "IT",1,0)</f>
        <v>0</v>
      </c>
      <c r="AQ44" s="9">
        <f ca="1">IF(Table1[[#This Row],[Field of Work]]= "Health",1,0)</f>
        <v>0</v>
      </c>
      <c r="AR44" s="9">
        <f ca="1">IF(Table1[[#This Row],[Field of Work]]= "General work",1,0)</f>
        <v>1</v>
      </c>
      <c r="AS44" s="9"/>
      <c r="AT44" s="9"/>
      <c r="AU44" s="9"/>
      <c r="AV44" s="9"/>
      <c r="AW44" s="9"/>
      <c r="AX44" s="9"/>
      <c r="AY44" s="10"/>
      <c r="BA44" s="33">
        <f ca="1">IF(Table1[[#This Row],[Area]]= "Pindi",1,0)</f>
        <v>1</v>
      </c>
      <c r="BB44" s="9">
        <f ca="1">IF(Table1[[#This Row],[Area]]= "Attock",1,0)</f>
        <v>0</v>
      </c>
      <c r="BC44" s="9">
        <f ca="1">IF(Table1[[#This Row],[Area]]="Gujranwala",1,0)</f>
        <v>0</v>
      </c>
      <c r="BD44" s="9">
        <f ca="1">IF(Table1[[#This Row],[Area]]="Islamabad",1,0)</f>
        <v>0</v>
      </c>
      <c r="BE44" s="9">
        <f ca="1">IF(Table1[[#This Row],[Area]]="Karachi",1,0)</f>
        <v>0</v>
      </c>
      <c r="BF44" s="9">
        <f ca="1">IF(Table1[[#This Row],[Area]]="Kashmir",1,0)</f>
        <v>0</v>
      </c>
      <c r="BG44" s="9">
        <f ca="1">IF(Table1[[#This Row],[Area]]="Kohat",1,0)</f>
        <v>0</v>
      </c>
      <c r="BH44" s="9">
        <f ca="1">IF(Table1[[#This Row],[Area]]="Lahore",1,0)</f>
        <v>0</v>
      </c>
      <c r="BI44" s="9">
        <f ca="1">IF(Table1[[#This Row],[Area]]="Multan",1,0)</f>
        <v>0</v>
      </c>
      <c r="BJ44" s="9">
        <f ca="1">IF(Table1[[#This Row],[Area]]="Naran",1,0)</f>
        <v>0</v>
      </c>
      <c r="BK44" s="9">
        <f ca="1">IF(Table1[[#This Row],[Area]]="Peshawar",1,0)</f>
        <v>0</v>
      </c>
      <c r="BL44" s="9">
        <f ca="1">IF(Table1[[#This Row],[Area]]="Queta",1,0)</f>
        <v>0</v>
      </c>
      <c r="BM44" s="9">
        <f ca="1">IF(Table1[[#This Row],[Area]]="Sawat",1,0)</f>
        <v>0</v>
      </c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10"/>
      <c r="CD44" s="14"/>
      <c r="CE44" s="39">
        <f ca="1">Table1[[#This Row],[Value of Cars]]/Table1[[#This Row],[Cars]]</f>
        <v>22821.633695346627</v>
      </c>
      <c r="CF44" s="9"/>
      <c r="CG44" s="10"/>
      <c r="CH44" s="14">
        <f ca="1">IF(Table1[[#This Row],[value of Debts]]&gt;$CI$5,1,0)</f>
        <v>1</v>
      </c>
      <c r="CI44" s="9"/>
      <c r="CJ44" s="10"/>
      <c r="CM44" s="55">
        <f ca="1">Table1[[#This Row],[Mortgage Left]]/Table1[[#This Row],[Value of House]]</f>
        <v>0.58332355172585137</v>
      </c>
      <c r="CN44" s="9">
        <f t="shared" ca="1" si="20"/>
        <v>0</v>
      </c>
      <c r="CO44" s="9"/>
      <c r="CP44" s="9"/>
      <c r="CQ44" s="9"/>
      <c r="CR44" s="9"/>
      <c r="CS44" s="9"/>
      <c r="CT44" s="9"/>
      <c r="CU44" s="9"/>
      <c r="CV44" s="9"/>
      <c r="CW44" s="9"/>
      <c r="CX44" s="14"/>
      <c r="CY44" s="9">
        <f ca="1">IF(Table1[[#This Row],[Area]]= "Pindi",Table1[[#This Row],[Income]],0)</f>
        <v>30125</v>
      </c>
      <c r="CZ44" s="9">
        <f ca="1">IF(Table1[[#This Row],[Area]]= "Attock",Table1[[#This Row],[Income]],0)</f>
        <v>0</v>
      </c>
      <c r="DA44" s="9">
        <f ca="1">IF(Table1[[#This Row],[Area]]= "Gujranwala",Table1[[#This Row],[Income]],0)</f>
        <v>0</v>
      </c>
      <c r="DB44" s="9">
        <f ca="1">IF(Table1[[#This Row],[Area]]= "Islamabad",Table1[[#This Row],[Income]],0)</f>
        <v>0</v>
      </c>
      <c r="DC44" s="9">
        <f ca="1">IF(Table1[[#This Row],[Area]]= "Karachi",Table1[[#This Row],[Income]],0)</f>
        <v>0</v>
      </c>
      <c r="DD44" s="9">
        <f ca="1">IF(Table1[[#This Row],[Area]]= "Kashmir",Table1[[#This Row],[Income]],0)</f>
        <v>0</v>
      </c>
      <c r="DE44" s="9">
        <f ca="1">IF(Table1[[#This Row],[Area]]= "Kohat",Table1[[#This Row],[Income]],0)</f>
        <v>0</v>
      </c>
      <c r="DF44" s="9">
        <f ca="1">IF(Table1[[#This Row],[Area]]= "Lahore",Table1[[#This Row],[Income]],0)</f>
        <v>0</v>
      </c>
      <c r="DG44" s="9">
        <f ca="1">IF(Table1[[#This Row],[Area]]= "Multan",Table1[[#This Row],[Income]],0)</f>
        <v>0</v>
      </c>
      <c r="DH44" s="9">
        <f ca="1">IF(Table1[[#This Row],[Area]]= "Naran",Table1[[#This Row],[Income]],0)</f>
        <v>0</v>
      </c>
      <c r="DI44" s="9">
        <f ca="1">IF(Table1[[#This Row],[Area]]= "Peshawar",Table1[[#This Row],[Income]],0)</f>
        <v>0</v>
      </c>
      <c r="DJ44" s="9">
        <f ca="1">IF(Table1[[#This Row],[Area]]= "Queta",Table1[[#This Row],[Income]],0)</f>
        <v>0</v>
      </c>
      <c r="DK44" s="10">
        <f ca="1">IF(Table1[[#This Row],[Area]]= "Sawat",Table1[[#This Row],[Income]],0)</f>
        <v>0</v>
      </c>
      <c r="DM44" s="14"/>
      <c r="DN44" s="9">
        <f ca="1">IF(Table1[[#This Row],[Field of Work]] = "IT",Table1[[#This Row],[Income]],0)</f>
        <v>0</v>
      </c>
      <c r="DO44" s="9">
        <f ca="1">IF(Table1[[#This Row],[Field of Work]] = "Agriculture",Table1[[#This Row],[Income]],0)</f>
        <v>0</v>
      </c>
      <c r="DP44" s="9">
        <f ca="1">IF(Table1[[#This Row],[Field of Work]] = "Construction",Table1[[#This Row],[Income]],0)</f>
        <v>0</v>
      </c>
      <c r="DQ44" s="9">
        <f ca="1">IF(Table1[[#This Row],[Field of Work]] = "Health",Table1[[#This Row],[Income]],0)</f>
        <v>0</v>
      </c>
      <c r="DR44" s="9">
        <f ca="1">IF(Table1[[#This Row],[Field of Work]] = "Teaching",Table1[[#This Row],[Income]],0)</f>
        <v>0</v>
      </c>
      <c r="DS44" s="10">
        <f ca="1">IF(Table1[[#This Row],[Field of Work]] = "General work",Table1[[#This Row],[Income]],0)</f>
        <v>30125</v>
      </c>
      <c r="DV44" s="14"/>
      <c r="DW44" s="9"/>
      <c r="DX44" s="9">
        <f ca="1">IF(Table1[[#This Row],[Debts]]&gt;Table1[[#This Row],[Income]],1,0)</f>
        <v>1</v>
      </c>
      <c r="DY44" s="9"/>
      <c r="DZ44" s="9"/>
      <c r="EA44" s="9"/>
      <c r="EB44" s="9"/>
      <c r="EC44" s="10"/>
      <c r="EF44" s="14"/>
      <c r="EG44" s="9"/>
      <c r="EH44" s="9">
        <f ca="1">IF(Table1[[#This Row],[Net worth of person (R)]]&gt;$EP$4,Table1[[#This Row],[Age]],0)</f>
        <v>0</v>
      </c>
      <c r="EI44" s="9"/>
      <c r="EJ44" s="9"/>
      <c r="EK44" s="9"/>
      <c r="EL44" s="9"/>
      <c r="EM44" s="9"/>
      <c r="EN44" s="9"/>
      <c r="EO44" s="9"/>
      <c r="EP44" s="10"/>
    </row>
    <row r="45" spans="2:146" x14ac:dyDescent="0.25">
      <c r="B45">
        <f t="shared" ca="1" si="2"/>
        <v>1</v>
      </c>
      <c r="C45" t="str">
        <f t="shared" ca="1" si="3"/>
        <v>men</v>
      </c>
      <c r="D45">
        <f t="shared" ca="1" si="4"/>
        <v>29</v>
      </c>
      <c r="E45">
        <f t="shared" ca="1" si="5"/>
        <v>3</v>
      </c>
      <c r="F45" t="str">
        <f t="shared" ca="1" si="6"/>
        <v>Agriculture</v>
      </c>
      <c r="G45">
        <f t="shared" ca="1" si="7"/>
        <v>3</v>
      </c>
      <c r="H45" t="str">
        <f t="shared" ca="1" si="8"/>
        <v>University</v>
      </c>
      <c r="I45">
        <f t="shared" ca="1" si="9"/>
        <v>0</v>
      </c>
      <c r="J45">
        <f t="shared" ca="1" si="10"/>
        <v>2</v>
      </c>
      <c r="K45">
        <f t="shared" ca="1" si="11"/>
        <v>60583</v>
      </c>
      <c r="L45">
        <f t="shared" ca="1" si="12"/>
        <v>1</v>
      </c>
      <c r="M45" t="str">
        <f t="shared" ca="1" si="13"/>
        <v>Lahore</v>
      </c>
      <c r="N45">
        <f t="shared" ca="1" si="23"/>
        <v>242332</v>
      </c>
      <c r="O45">
        <f ca="1">RAND()*Table1[[#This Row],[Value of House]]</f>
        <v>209798.36771289914</v>
      </c>
      <c r="P45">
        <f t="shared" ca="1" si="0"/>
        <v>60660.15450888536</v>
      </c>
      <c r="Q45">
        <f t="shared" ca="1" si="15"/>
        <v>8228</v>
      </c>
      <c r="R45">
        <f t="shared" ca="1" si="1"/>
        <v>4150.04286740318</v>
      </c>
      <c r="S45">
        <f t="shared" ca="1" si="24"/>
        <v>12240.70452242369</v>
      </c>
      <c r="T45">
        <f t="shared" ca="1" si="25"/>
        <v>315232.85903130902</v>
      </c>
      <c r="U45">
        <f t="shared" ca="1" si="26"/>
        <v>222176.41058030233</v>
      </c>
      <c r="V45">
        <f t="shared" ca="1" si="27"/>
        <v>93056.448451006698</v>
      </c>
      <c r="AF45" s="14">
        <f t="shared" ca="1" si="21"/>
        <v>0</v>
      </c>
      <c r="AG45" s="9">
        <f t="shared" ca="1" si="22"/>
        <v>1</v>
      </c>
      <c r="AH45" s="9"/>
      <c r="AI45" s="9"/>
      <c r="AJ45" s="9"/>
      <c r="AK45" s="10"/>
      <c r="AL45" s="9"/>
      <c r="AM45" s="14">
        <f ca="1">IF(Table1[[#This Row],[Field of Work]]= "Teaching",1,0)</f>
        <v>0</v>
      </c>
      <c r="AN45" s="9">
        <f ca="1">IF(Table1[[#This Row],[Field of Work]]= "Agriculture",1,0)</f>
        <v>1</v>
      </c>
      <c r="AO45" s="9">
        <f ca="1">IF(Table1[[#This Row],[Field of Work]]= "Construction",1,0)</f>
        <v>0</v>
      </c>
      <c r="AP45" s="9">
        <f ca="1">IF(Table1[[#This Row],[Field of Work]]= "IT",1,0)</f>
        <v>0</v>
      </c>
      <c r="AQ45" s="9">
        <f ca="1">IF(Table1[[#This Row],[Field of Work]]= "Health",1,0)</f>
        <v>0</v>
      </c>
      <c r="AR45" s="9">
        <f ca="1">IF(Table1[[#This Row],[Field of Work]]= "General work",1,0)</f>
        <v>0</v>
      </c>
      <c r="AS45" s="9"/>
      <c r="AT45" s="9"/>
      <c r="AU45" s="9"/>
      <c r="AV45" s="9"/>
      <c r="AW45" s="9"/>
      <c r="AX45" s="9"/>
      <c r="AY45" s="10"/>
      <c r="BA45" s="33">
        <f ca="1">IF(Table1[[#This Row],[Area]]= "Pindi",1,0)</f>
        <v>0</v>
      </c>
      <c r="BB45" s="9">
        <f ca="1">IF(Table1[[#This Row],[Area]]= "Attock",1,0)</f>
        <v>0</v>
      </c>
      <c r="BC45" s="9">
        <f ca="1">IF(Table1[[#This Row],[Area]]="Gujranwala",1,0)</f>
        <v>0</v>
      </c>
      <c r="BD45" s="9">
        <f ca="1">IF(Table1[[#This Row],[Area]]="Islamabad",1,0)</f>
        <v>0</v>
      </c>
      <c r="BE45" s="9">
        <f ca="1">IF(Table1[[#This Row],[Area]]="Karachi",1,0)</f>
        <v>0</v>
      </c>
      <c r="BF45" s="9">
        <f ca="1">IF(Table1[[#This Row],[Area]]="Kashmir",1,0)</f>
        <v>0</v>
      </c>
      <c r="BG45" s="9">
        <f ca="1">IF(Table1[[#This Row],[Area]]="Kohat",1,0)</f>
        <v>0</v>
      </c>
      <c r="BH45" s="9">
        <f ca="1">IF(Table1[[#This Row],[Area]]="Lahore",1,0)</f>
        <v>1</v>
      </c>
      <c r="BI45" s="9">
        <f ca="1">IF(Table1[[#This Row],[Area]]="Multan",1,0)</f>
        <v>0</v>
      </c>
      <c r="BJ45" s="9">
        <f ca="1">IF(Table1[[#This Row],[Area]]="Naran",1,0)</f>
        <v>0</v>
      </c>
      <c r="BK45" s="9">
        <f ca="1">IF(Table1[[#This Row],[Area]]="Peshawar",1,0)</f>
        <v>0</v>
      </c>
      <c r="BL45" s="9">
        <f ca="1">IF(Table1[[#This Row],[Area]]="Queta",1,0)</f>
        <v>0</v>
      </c>
      <c r="BM45" s="9">
        <f ca="1">IF(Table1[[#This Row],[Area]]="Sawat",1,0)</f>
        <v>0</v>
      </c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10"/>
      <c r="CD45" s="14"/>
      <c r="CE45" s="39">
        <f ca="1">Table1[[#This Row],[Value of Cars]]/Table1[[#This Row],[Cars]]</f>
        <v>30330.07725444268</v>
      </c>
      <c r="CF45" s="9"/>
      <c r="CG45" s="10"/>
      <c r="CH45" s="14">
        <f ca="1">IF(Table1[[#This Row],[value of Debts]]&gt;$CI$5,1,0)</f>
        <v>1</v>
      </c>
      <c r="CI45" s="9"/>
      <c r="CJ45" s="10"/>
      <c r="CM45" s="55">
        <f ca="1">Table1[[#This Row],[Mortgage Left]]/Table1[[#This Row],[Value of House]]</f>
        <v>0.86574768380939848</v>
      </c>
      <c r="CN45" s="9">
        <f t="shared" ca="1" si="20"/>
        <v>0</v>
      </c>
      <c r="CO45" s="9"/>
      <c r="CP45" s="9"/>
      <c r="CQ45" s="9"/>
      <c r="CR45" s="9"/>
      <c r="CS45" s="9"/>
      <c r="CT45" s="9"/>
      <c r="CU45" s="9"/>
      <c r="CV45" s="9"/>
      <c r="CW45" s="9"/>
      <c r="CX45" s="14"/>
      <c r="CY45" s="9">
        <f ca="1">IF(Table1[[#This Row],[Area]]= "Pindi",Table1[[#This Row],[Income]],0)</f>
        <v>0</v>
      </c>
      <c r="CZ45" s="9">
        <f ca="1">IF(Table1[[#This Row],[Area]]= "Attock",Table1[[#This Row],[Income]],0)</f>
        <v>0</v>
      </c>
      <c r="DA45" s="9">
        <f ca="1">IF(Table1[[#This Row],[Area]]= "Gujranwala",Table1[[#This Row],[Income]],0)</f>
        <v>0</v>
      </c>
      <c r="DB45" s="9">
        <f ca="1">IF(Table1[[#This Row],[Area]]= "Islamabad",Table1[[#This Row],[Income]],0)</f>
        <v>0</v>
      </c>
      <c r="DC45" s="9">
        <f ca="1">IF(Table1[[#This Row],[Area]]= "Karachi",Table1[[#This Row],[Income]],0)</f>
        <v>0</v>
      </c>
      <c r="DD45" s="9">
        <f ca="1">IF(Table1[[#This Row],[Area]]= "Kashmir",Table1[[#This Row],[Income]],0)</f>
        <v>0</v>
      </c>
      <c r="DE45" s="9">
        <f ca="1">IF(Table1[[#This Row],[Area]]= "Kohat",Table1[[#This Row],[Income]],0)</f>
        <v>0</v>
      </c>
      <c r="DF45" s="9">
        <f ca="1">IF(Table1[[#This Row],[Area]]= "Lahore",Table1[[#This Row],[Income]],0)</f>
        <v>60583</v>
      </c>
      <c r="DG45" s="9">
        <f ca="1">IF(Table1[[#This Row],[Area]]= "Multan",Table1[[#This Row],[Income]],0)</f>
        <v>0</v>
      </c>
      <c r="DH45" s="9">
        <f ca="1">IF(Table1[[#This Row],[Area]]= "Naran",Table1[[#This Row],[Income]],0)</f>
        <v>0</v>
      </c>
      <c r="DI45" s="9">
        <f ca="1">IF(Table1[[#This Row],[Area]]= "Peshawar",Table1[[#This Row],[Income]],0)</f>
        <v>0</v>
      </c>
      <c r="DJ45" s="9">
        <f ca="1">IF(Table1[[#This Row],[Area]]= "Queta",Table1[[#This Row],[Income]],0)</f>
        <v>0</v>
      </c>
      <c r="DK45" s="10">
        <f ca="1">IF(Table1[[#This Row],[Area]]= "Sawat",Table1[[#This Row],[Income]],0)</f>
        <v>0</v>
      </c>
      <c r="DM45" s="14"/>
      <c r="DN45" s="9">
        <f ca="1">IF(Table1[[#This Row],[Field of Work]] = "IT",Table1[[#This Row],[Income]],0)</f>
        <v>0</v>
      </c>
      <c r="DO45" s="9">
        <f ca="1">IF(Table1[[#This Row],[Field of Work]] = "Agriculture",Table1[[#This Row],[Income]],0)</f>
        <v>60583</v>
      </c>
      <c r="DP45" s="9">
        <f ca="1">IF(Table1[[#This Row],[Field of Work]] = "Construction",Table1[[#This Row],[Income]],0)</f>
        <v>0</v>
      </c>
      <c r="DQ45" s="9">
        <f ca="1">IF(Table1[[#This Row],[Field of Work]] = "Health",Table1[[#This Row],[Income]],0)</f>
        <v>0</v>
      </c>
      <c r="DR45" s="9">
        <f ca="1">IF(Table1[[#This Row],[Field of Work]] = "Teaching",Table1[[#This Row],[Income]],0)</f>
        <v>0</v>
      </c>
      <c r="DS45" s="10">
        <f ca="1">IF(Table1[[#This Row],[Field of Work]] = "General work",Table1[[#This Row],[Income]],0)</f>
        <v>0</v>
      </c>
      <c r="DV45" s="14"/>
      <c r="DW45" s="9"/>
      <c r="DX45" s="9">
        <f ca="1">IF(Table1[[#This Row],[Debts]]&gt;Table1[[#This Row],[Income]],1,0)</f>
        <v>0</v>
      </c>
      <c r="DY45" s="9"/>
      <c r="DZ45" s="9"/>
      <c r="EA45" s="9"/>
      <c r="EB45" s="9"/>
      <c r="EC45" s="10"/>
      <c r="EF45" s="14"/>
      <c r="EG45" s="9"/>
      <c r="EH45" s="9">
        <f ca="1">IF(Table1[[#This Row],[Net worth of person (R)]]&gt;$EP$4,Table1[[#This Row],[Age]],0)</f>
        <v>0</v>
      </c>
      <c r="EI45" s="9"/>
      <c r="EJ45" s="9"/>
      <c r="EK45" s="9"/>
      <c r="EL45" s="9"/>
      <c r="EM45" s="9"/>
      <c r="EN45" s="9"/>
      <c r="EO45" s="9"/>
      <c r="EP45" s="10"/>
    </row>
    <row r="46" spans="2:146" x14ac:dyDescent="0.25">
      <c r="B46">
        <f t="shared" ca="1" si="2"/>
        <v>1</v>
      </c>
      <c r="C46" t="str">
        <f t="shared" ca="1" si="3"/>
        <v>men</v>
      </c>
      <c r="D46">
        <f t="shared" ca="1" si="4"/>
        <v>44</v>
      </c>
      <c r="E46">
        <f t="shared" ca="1" si="5"/>
        <v>2</v>
      </c>
      <c r="F46" t="str">
        <f t="shared" ca="1" si="6"/>
        <v>IT</v>
      </c>
      <c r="G46">
        <f t="shared" ca="1" si="7"/>
        <v>2</v>
      </c>
      <c r="H46" t="str">
        <f t="shared" ca="1" si="8"/>
        <v>Colledge</v>
      </c>
      <c r="I46">
        <f t="shared" ca="1" si="9"/>
        <v>4</v>
      </c>
      <c r="J46">
        <f t="shared" ca="1" si="10"/>
        <v>1</v>
      </c>
      <c r="K46">
        <f t="shared" ca="1" si="11"/>
        <v>30268</v>
      </c>
      <c r="L46">
        <f t="shared" ca="1" si="12"/>
        <v>10</v>
      </c>
      <c r="M46" t="str">
        <f t="shared" ca="1" si="13"/>
        <v>Queta</v>
      </c>
      <c r="N46">
        <f t="shared" ca="1" si="23"/>
        <v>181608</v>
      </c>
      <c r="O46">
        <f ca="1">RAND()*Table1[[#This Row],[Value of House]]</f>
        <v>96256.744972521803</v>
      </c>
      <c r="P46">
        <f t="shared" ca="1" si="0"/>
        <v>7832.3821240228262</v>
      </c>
      <c r="Q46">
        <f t="shared" ca="1" si="15"/>
        <v>6843</v>
      </c>
      <c r="R46">
        <f t="shared" ca="1" si="1"/>
        <v>478.59227903031223</v>
      </c>
      <c r="S46">
        <f t="shared" ca="1" si="24"/>
        <v>33810.145909274244</v>
      </c>
      <c r="T46">
        <f t="shared" ca="1" si="25"/>
        <v>223250.52803329704</v>
      </c>
      <c r="U46">
        <f t="shared" ca="1" si="26"/>
        <v>103578.33725155212</v>
      </c>
      <c r="V46">
        <f t="shared" ca="1" si="27"/>
        <v>119672.19078174492</v>
      </c>
      <c r="AF46" s="14">
        <f t="shared" ca="1" si="21"/>
        <v>1</v>
      </c>
      <c r="AG46" s="9">
        <f t="shared" ca="1" si="22"/>
        <v>0</v>
      </c>
      <c r="AH46" s="9"/>
      <c r="AI46" s="9"/>
      <c r="AJ46" s="9"/>
      <c r="AK46" s="10"/>
      <c r="AL46" s="9"/>
      <c r="AM46" s="14">
        <f ca="1">IF(Table1[[#This Row],[Field of Work]]= "Teaching",1,0)</f>
        <v>0</v>
      </c>
      <c r="AN46" s="9">
        <f ca="1">IF(Table1[[#This Row],[Field of Work]]= "Agriculture",1,0)</f>
        <v>0</v>
      </c>
      <c r="AO46" s="9">
        <f ca="1">IF(Table1[[#This Row],[Field of Work]]= "Construction",1,0)</f>
        <v>0</v>
      </c>
      <c r="AP46" s="9">
        <f ca="1">IF(Table1[[#This Row],[Field of Work]]= "IT",1,0)</f>
        <v>1</v>
      </c>
      <c r="AQ46" s="9">
        <f ca="1">IF(Table1[[#This Row],[Field of Work]]= "Health",1,0)</f>
        <v>0</v>
      </c>
      <c r="AR46" s="9">
        <f ca="1">IF(Table1[[#This Row],[Field of Work]]= "General work",1,0)</f>
        <v>0</v>
      </c>
      <c r="AS46" s="9"/>
      <c r="AT46" s="9"/>
      <c r="AU46" s="9"/>
      <c r="AV46" s="9"/>
      <c r="AW46" s="9"/>
      <c r="AX46" s="9"/>
      <c r="AY46" s="10"/>
      <c r="BA46" s="33">
        <f ca="1">IF(Table1[[#This Row],[Area]]= "Pindi",1,0)</f>
        <v>0</v>
      </c>
      <c r="BB46" s="9">
        <f ca="1">IF(Table1[[#This Row],[Area]]= "Attock",1,0)</f>
        <v>0</v>
      </c>
      <c r="BC46" s="9">
        <f ca="1">IF(Table1[[#This Row],[Area]]="Gujranwala",1,0)</f>
        <v>0</v>
      </c>
      <c r="BD46" s="9">
        <f ca="1">IF(Table1[[#This Row],[Area]]="Islamabad",1,0)</f>
        <v>0</v>
      </c>
      <c r="BE46" s="9">
        <f ca="1">IF(Table1[[#This Row],[Area]]="Karachi",1,0)</f>
        <v>0</v>
      </c>
      <c r="BF46" s="9">
        <f ca="1">IF(Table1[[#This Row],[Area]]="Kashmir",1,0)</f>
        <v>0</v>
      </c>
      <c r="BG46" s="9">
        <f ca="1">IF(Table1[[#This Row],[Area]]="Kohat",1,0)</f>
        <v>0</v>
      </c>
      <c r="BH46" s="9">
        <f ca="1">IF(Table1[[#This Row],[Area]]="Lahore",1,0)</f>
        <v>0</v>
      </c>
      <c r="BI46" s="9">
        <f ca="1">IF(Table1[[#This Row],[Area]]="Multan",1,0)</f>
        <v>0</v>
      </c>
      <c r="BJ46" s="9">
        <f ca="1">IF(Table1[[#This Row],[Area]]="Naran",1,0)</f>
        <v>0</v>
      </c>
      <c r="BK46" s="9">
        <f ca="1">IF(Table1[[#This Row],[Area]]="Peshawar",1,0)</f>
        <v>0</v>
      </c>
      <c r="BL46" s="9">
        <f ca="1">IF(Table1[[#This Row],[Area]]="Queta",1,0)</f>
        <v>1</v>
      </c>
      <c r="BM46" s="9">
        <f ca="1">IF(Table1[[#This Row],[Area]]="Sawat",1,0)</f>
        <v>0</v>
      </c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10"/>
      <c r="CD46" s="14"/>
      <c r="CE46" s="39">
        <f ca="1">Table1[[#This Row],[Value of Cars]]/Table1[[#This Row],[Cars]]</f>
        <v>7832.3821240228262</v>
      </c>
      <c r="CF46" s="9"/>
      <c r="CG46" s="10"/>
      <c r="CH46" s="14">
        <f ca="1">IF(Table1[[#This Row],[value of Debts]]&gt;$CI$5,1,0)</f>
        <v>1</v>
      </c>
      <c r="CI46" s="9"/>
      <c r="CJ46" s="10"/>
      <c r="CM46" s="55">
        <f ca="1">Table1[[#This Row],[Mortgage Left]]/Table1[[#This Row],[Value of House]]</f>
        <v>0.53002480602463442</v>
      </c>
      <c r="CN46" s="9">
        <f t="shared" ca="1" si="20"/>
        <v>0</v>
      </c>
      <c r="CO46" s="9"/>
      <c r="CP46" s="9"/>
      <c r="CQ46" s="9"/>
      <c r="CR46" s="9"/>
      <c r="CS46" s="9"/>
      <c r="CT46" s="9"/>
      <c r="CU46" s="9"/>
      <c r="CV46" s="9"/>
      <c r="CW46" s="9"/>
      <c r="CX46" s="14"/>
      <c r="CY46" s="9">
        <f ca="1">IF(Table1[[#This Row],[Area]]= "Pindi",Table1[[#This Row],[Income]],0)</f>
        <v>0</v>
      </c>
      <c r="CZ46" s="9">
        <f ca="1">IF(Table1[[#This Row],[Area]]= "Attock",Table1[[#This Row],[Income]],0)</f>
        <v>0</v>
      </c>
      <c r="DA46" s="9">
        <f ca="1">IF(Table1[[#This Row],[Area]]= "Gujranwala",Table1[[#This Row],[Income]],0)</f>
        <v>0</v>
      </c>
      <c r="DB46" s="9">
        <f ca="1">IF(Table1[[#This Row],[Area]]= "Islamabad",Table1[[#This Row],[Income]],0)</f>
        <v>0</v>
      </c>
      <c r="DC46" s="9">
        <f ca="1">IF(Table1[[#This Row],[Area]]= "Karachi",Table1[[#This Row],[Income]],0)</f>
        <v>0</v>
      </c>
      <c r="DD46" s="9">
        <f ca="1">IF(Table1[[#This Row],[Area]]= "Kashmir",Table1[[#This Row],[Income]],0)</f>
        <v>0</v>
      </c>
      <c r="DE46" s="9">
        <f ca="1">IF(Table1[[#This Row],[Area]]= "Kohat",Table1[[#This Row],[Income]],0)</f>
        <v>0</v>
      </c>
      <c r="DF46" s="9">
        <f ca="1">IF(Table1[[#This Row],[Area]]= "Lahore",Table1[[#This Row],[Income]],0)</f>
        <v>0</v>
      </c>
      <c r="DG46" s="9">
        <f ca="1">IF(Table1[[#This Row],[Area]]= "Multan",Table1[[#This Row],[Income]],0)</f>
        <v>0</v>
      </c>
      <c r="DH46" s="9">
        <f ca="1">IF(Table1[[#This Row],[Area]]= "Naran",Table1[[#This Row],[Income]],0)</f>
        <v>0</v>
      </c>
      <c r="DI46" s="9">
        <f ca="1">IF(Table1[[#This Row],[Area]]= "Peshawar",Table1[[#This Row],[Income]],0)</f>
        <v>0</v>
      </c>
      <c r="DJ46" s="9">
        <f ca="1">IF(Table1[[#This Row],[Area]]= "Queta",Table1[[#This Row],[Income]],0)</f>
        <v>30268</v>
      </c>
      <c r="DK46" s="10">
        <f ca="1">IF(Table1[[#This Row],[Area]]= "Sawat",Table1[[#This Row],[Income]],0)</f>
        <v>0</v>
      </c>
      <c r="DM46" s="14"/>
      <c r="DN46" s="9">
        <f ca="1">IF(Table1[[#This Row],[Field of Work]] = "IT",Table1[[#This Row],[Income]],0)</f>
        <v>30268</v>
      </c>
      <c r="DO46" s="9">
        <f ca="1">IF(Table1[[#This Row],[Field of Work]] = "Agriculture",Table1[[#This Row],[Income]],0)</f>
        <v>0</v>
      </c>
      <c r="DP46" s="9">
        <f ca="1">IF(Table1[[#This Row],[Field of Work]] = "Construction",Table1[[#This Row],[Income]],0)</f>
        <v>0</v>
      </c>
      <c r="DQ46" s="9">
        <f ca="1">IF(Table1[[#This Row],[Field of Work]] = "Health",Table1[[#This Row],[Income]],0)</f>
        <v>0</v>
      </c>
      <c r="DR46" s="9">
        <f ca="1">IF(Table1[[#This Row],[Field of Work]] = "Teaching",Table1[[#This Row],[Income]],0)</f>
        <v>0</v>
      </c>
      <c r="DS46" s="10">
        <f ca="1">IF(Table1[[#This Row],[Field of Work]] = "General work",Table1[[#This Row],[Income]],0)</f>
        <v>0</v>
      </c>
      <c r="DV46" s="14"/>
      <c r="DW46" s="9"/>
      <c r="DX46" s="9">
        <f ca="1">IF(Table1[[#This Row],[Debts]]&gt;Table1[[#This Row],[Income]],1,0)</f>
        <v>0</v>
      </c>
      <c r="DY46" s="9"/>
      <c r="DZ46" s="9"/>
      <c r="EA46" s="9"/>
      <c r="EB46" s="9"/>
      <c r="EC46" s="10"/>
      <c r="EF46" s="14"/>
      <c r="EG46" s="9"/>
      <c r="EH46" s="9">
        <f ca="1">IF(Table1[[#This Row],[Net worth of person (R)]]&gt;$EP$4,Table1[[#This Row],[Age]],0)</f>
        <v>44</v>
      </c>
      <c r="EI46" s="9"/>
      <c r="EJ46" s="9"/>
      <c r="EK46" s="9"/>
      <c r="EL46" s="9"/>
      <c r="EM46" s="9"/>
      <c r="EN46" s="9"/>
      <c r="EO46" s="9"/>
      <c r="EP46" s="10"/>
    </row>
    <row r="47" spans="2:146" x14ac:dyDescent="0.25">
      <c r="B47">
        <f t="shared" ca="1" si="2"/>
        <v>2</v>
      </c>
      <c r="C47" t="str">
        <f t="shared" ca="1" si="3"/>
        <v>women</v>
      </c>
      <c r="D47">
        <f t="shared" ca="1" si="4"/>
        <v>34</v>
      </c>
      <c r="E47">
        <f t="shared" ca="1" si="5"/>
        <v>4</v>
      </c>
      <c r="F47" t="str">
        <f t="shared" ca="1" si="6"/>
        <v>Construction</v>
      </c>
      <c r="G47">
        <f t="shared" ca="1" si="7"/>
        <v>5</v>
      </c>
      <c r="H47" t="str">
        <f t="shared" ca="1" si="8"/>
        <v>other</v>
      </c>
      <c r="I47">
        <f t="shared" ca="1" si="9"/>
        <v>3</v>
      </c>
      <c r="J47">
        <f t="shared" ca="1" si="10"/>
        <v>3</v>
      </c>
      <c r="K47">
        <f t="shared" ca="1" si="11"/>
        <v>76231</v>
      </c>
      <c r="L47">
        <f t="shared" ca="1" si="12"/>
        <v>2</v>
      </c>
      <c r="M47" t="str">
        <f t="shared" ca="1" si="13"/>
        <v>Karachi</v>
      </c>
      <c r="N47">
        <f t="shared" ca="1" si="23"/>
        <v>457386</v>
      </c>
      <c r="O47">
        <f ca="1">RAND()*Table1[[#This Row],[Value of House]]</f>
        <v>130525.03619456777</v>
      </c>
      <c r="P47">
        <f t="shared" ca="1" si="0"/>
        <v>144184.20603313931</v>
      </c>
      <c r="Q47">
        <f t="shared" ca="1" si="15"/>
        <v>87950</v>
      </c>
      <c r="R47">
        <f t="shared" ca="1" si="1"/>
        <v>67413.751495260032</v>
      </c>
      <c r="S47">
        <f t="shared" ca="1" si="24"/>
        <v>15105.380214151402</v>
      </c>
      <c r="T47">
        <f t="shared" ca="1" si="25"/>
        <v>616675.58624729072</v>
      </c>
      <c r="U47">
        <f t="shared" ca="1" si="26"/>
        <v>285888.78768982779</v>
      </c>
      <c r="V47">
        <f t="shared" ca="1" si="27"/>
        <v>330786.79855746293</v>
      </c>
      <c r="AF47" s="14">
        <f t="shared" ca="1" si="21"/>
        <v>1</v>
      </c>
      <c r="AG47" s="9">
        <f t="shared" ca="1" si="22"/>
        <v>0</v>
      </c>
      <c r="AH47" s="9"/>
      <c r="AI47" s="9"/>
      <c r="AJ47" s="9"/>
      <c r="AK47" s="10"/>
      <c r="AL47" s="9"/>
      <c r="AM47" s="14">
        <f ca="1">IF(Table1[[#This Row],[Field of Work]]= "Teaching",1,0)</f>
        <v>0</v>
      </c>
      <c r="AN47" s="9">
        <f ca="1">IF(Table1[[#This Row],[Field of Work]]= "Agriculture",1,0)</f>
        <v>0</v>
      </c>
      <c r="AO47" s="9">
        <f ca="1">IF(Table1[[#This Row],[Field of Work]]= "Construction",1,0)</f>
        <v>1</v>
      </c>
      <c r="AP47" s="9">
        <f ca="1">IF(Table1[[#This Row],[Field of Work]]= "IT",1,0)</f>
        <v>0</v>
      </c>
      <c r="AQ47" s="9">
        <f ca="1">IF(Table1[[#This Row],[Field of Work]]= "Health",1,0)</f>
        <v>0</v>
      </c>
      <c r="AR47" s="9">
        <f ca="1">IF(Table1[[#This Row],[Field of Work]]= "General work",1,0)</f>
        <v>0</v>
      </c>
      <c r="AS47" s="9"/>
      <c r="AT47" s="9"/>
      <c r="AU47" s="9"/>
      <c r="AV47" s="9"/>
      <c r="AW47" s="9"/>
      <c r="AX47" s="9"/>
      <c r="AY47" s="10"/>
      <c r="BA47" s="33">
        <f ca="1">IF(Table1[[#This Row],[Area]]= "Pindi",1,0)</f>
        <v>0</v>
      </c>
      <c r="BB47" s="9">
        <f ca="1">IF(Table1[[#This Row],[Area]]= "Attock",1,0)</f>
        <v>0</v>
      </c>
      <c r="BC47" s="9">
        <f ca="1">IF(Table1[[#This Row],[Area]]="Gujranwala",1,0)</f>
        <v>0</v>
      </c>
      <c r="BD47" s="9">
        <f ca="1">IF(Table1[[#This Row],[Area]]="Islamabad",1,0)</f>
        <v>0</v>
      </c>
      <c r="BE47" s="9">
        <f ca="1">IF(Table1[[#This Row],[Area]]="Karachi",1,0)</f>
        <v>1</v>
      </c>
      <c r="BF47" s="9">
        <f ca="1">IF(Table1[[#This Row],[Area]]="Kashmir",1,0)</f>
        <v>0</v>
      </c>
      <c r="BG47" s="9">
        <f ca="1">IF(Table1[[#This Row],[Area]]="Kohat",1,0)</f>
        <v>0</v>
      </c>
      <c r="BH47" s="9">
        <f ca="1">IF(Table1[[#This Row],[Area]]="Lahore",1,0)</f>
        <v>0</v>
      </c>
      <c r="BI47" s="9">
        <f ca="1">IF(Table1[[#This Row],[Area]]="Multan",1,0)</f>
        <v>0</v>
      </c>
      <c r="BJ47" s="9">
        <f ca="1">IF(Table1[[#This Row],[Area]]="Naran",1,0)</f>
        <v>0</v>
      </c>
      <c r="BK47" s="9">
        <f ca="1">IF(Table1[[#This Row],[Area]]="Peshawar",1,0)</f>
        <v>0</v>
      </c>
      <c r="BL47" s="9">
        <f ca="1">IF(Table1[[#This Row],[Area]]="Queta",1,0)</f>
        <v>0</v>
      </c>
      <c r="BM47" s="9">
        <f ca="1">IF(Table1[[#This Row],[Area]]="Sawat",1,0)</f>
        <v>0</v>
      </c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10"/>
      <c r="CD47" s="14"/>
      <c r="CE47" s="39">
        <f ca="1">Table1[[#This Row],[Value of Cars]]/Table1[[#This Row],[Cars]]</f>
        <v>48061.402011046441</v>
      </c>
      <c r="CF47" s="9"/>
      <c r="CG47" s="10"/>
      <c r="CH47" s="14">
        <f ca="1">IF(Table1[[#This Row],[value of Debts]]&gt;$CI$5,1,0)</f>
        <v>1</v>
      </c>
      <c r="CI47" s="9"/>
      <c r="CJ47" s="10"/>
      <c r="CM47" s="55">
        <f ca="1">Table1[[#This Row],[Mortgage Left]]/Table1[[#This Row],[Value of House]]</f>
        <v>0.285371734584285</v>
      </c>
      <c r="CN47" s="9">
        <f t="shared" ca="1" si="20"/>
        <v>1</v>
      </c>
      <c r="CO47" s="9"/>
      <c r="CP47" s="9"/>
      <c r="CQ47" s="9"/>
      <c r="CR47" s="9"/>
      <c r="CS47" s="9"/>
      <c r="CT47" s="9"/>
      <c r="CU47" s="9"/>
      <c r="CV47" s="9"/>
      <c r="CW47" s="9"/>
      <c r="CX47" s="14"/>
      <c r="CY47" s="9">
        <f ca="1">IF(Table1[[#This Row],[Area]]= "Pindi",Table1[[#This Row],[Income]],0)</f>
        <v>0</v>
      </c>
      <c r="CZ47" s="9">
        <f ca="1">IF(Table1[[#This Row],[Area]]= "Attock",Table1[[#This Row],[Income]],0)</f>
        <v>0</v>
      </c>
      <c r="DA47" s="9">
        <f ca="1">IF(Table1[[#This Row],[Area]]= "Gujranwala",Table1[[#This Row],[Income]],0)</f>
        <v>0</v>
      </c>
      <c r="DB47" s="9">
        <f ca="1">IF(Table1[[#This Row],[Area]]= "Islamabad",Table1[[#This Row],[Income]],0)</f>
        <v>0</v>
      </c>
      <c r="DC47" s="9">
        <f ca="1">IF(Table1[[#This Row],[Area]]= "Karachi",Table1[[#This Row],[Income]],0)</f>
        <v>76231</v>
      </c>
      <c r="DD47" s="9">
        <f ca="1">IF(Table1[[#This Row],[Area]]= "Kashmir",Table1[[#This Row],[Income]],0)</f>
        <v>0</v>
      </c>
      <c r="DE47" s="9">
        <f ca="1">IF(Table1[[#This Row],[Area]]= "Kohat",Table1[[#This Row],[Income]],0)</f>
        <v>0</v>
      </c>
      <c r="DF47" s="9">
        <f ca="1">IF(Table1[[#This Row],[Area]]= "Lahore",Table1[[#This Row],[Income]],0)</f>
        <v>0</v>
      </c>
      <c r="DG47" s="9">
        <f ca="1">IF(Table1[[#This Row],[Area]]= "Multan",Table1[[#This Row],[Income]],0)</f>
        <v>0</v>
      </c>
      <c r="DH47" s="9">
        <f ca="1">IF(Table1[[#This Row],[Area]]= "Naran",Table1[[#This Row],[Income]],0)</f>
        <v>0</v>
      </c>
      <c r="DI47" s="9">
        <f ca="1">IF(Table1[[#This Row],[Area]]= "Peshawar",Table1[[#This Row],[Income]],0)</f>
        <v>0</v>
      </c>
      <c r="DJ47" s="9">
        <f ca="1">IF(Table1[[#This Row],[Area]]= "Queta",Table1[[#This Row],[Income]],0)</f>
        <v>0</v>
      </c>
      <c r="DK47" s="10">
        <f ca="1">IF(Table1[[#This Row],[Area]]= "Sawat",Table1[[#This Row],[Income]],0)</f>
        <v>0</v>
      </c>
      <c r="DM47" s="14"/>
      <c r="DN47" s="9">
        <f ca="1">IF(Table1[[#This Row],[Field of Work]] = "IT",Table1[[#This Row],[Income]],0)</f>
        <v>0</v>
      </c>
      <c r="DO47" s="9">
        <f ca="1">IF(Table1[[#This Row],[Field of Work]] = "Agriculture",Table1[[#This Row],[Income]],0)</f>
        <v>0</v>
      </c>
      <c r="DP47" s="9">
        <f ca="1">IF(Table1[[#This Row],[Field of Work]] = "Construction",Table1[[#This Row],[Income]],0)</f>
        <v>76231</v>
      </c>
      <c r="DQ47" s="9">
        <f ca="1">IF(Table1[[#This Row],[Field of Work]] = "Health",Table1[[#This Row],[Income]],0)</f>
        <v>0</v>
      </c>
      <c r="DR47" s="9">
        <f ca="1">IF(Table1[[#This Row],[Field of Work]] = "Teaching",Table1[[#This Row],[Income]],0)</f>
        <v>0</v>
      </c>
      <c r="DS47" s="10">
        <f ca="1">IF(Table1[[#This Row],[Field of Work]] = "General work",Table1[[#This Row],[Income]],0)</f>
        <v>0</v>
      </c>
      <c r="DV47" s="14"/>
      <c r="DW47" s="9"/>
      <c r="DX47" s="9">
        <f ca="1">IF(Table1[[#This Row],[Debts]]&gt;Table1[[#This Row],[Income]],1,0)</f>
        <v>0</v>
      </c>
      <c r="DY47" s="9"/>
      <c r="DZ47" s="9"/>
      <c r="EA47" s="9"/>
      <c r="EB47" s="9"/>
      <c r="EC47" s="10"/>
      <c r="EF47" s="14"/>
      <c r="EG47" s="9"/>
      <c r="EH47" s="9">
        <f ca="1">IF(Table1[[#This Row],[Net worth of person (R)]]&gt;$EP$4,Table1[[#This Row],[Age]],0)</f>
        <v>34</v>
      </c>
      <c r="EI47" s="9"/>
      <c r="EJ47" s="9"/>
      <c r="EK47" s="9"/>
      <c r="EL47" s="9"/>
      <c r="EM47" s="9"/>
      <c r="EN47" s="9"/>
      <c r="EO47" s="9"/>
      <c r="EP47" s="10"/>
    </row>
    <row r="48" spans="2:146" x14ac:dyDescent="0.25">
      <c r="B48">
        <f t="shared" ca="1" si="2"/>
        <v>1</v>
      </c>
      <c r="C48" t="str">
        <f t="shared" ca="1" si="3"/>
        <v>men</v>
      </c>
      <c r="D48">
        <f t="shared" ca="1" si="4"/>
        <v>42</v>
      </c>
      <c r="E48">
        <f t="shared" ca="1" si="5"/>
        <v>3</v>
      </c>
      <c r="F48" t="str">
        <f t="shared" ca="1" si="6"/>
        <v>Agriculture</v>
      </c>
      <c r="G48">
        <f t="shared" ca="1" si="7"/>
        <v>6</v>
      </c>
      <c r="H48" t="str">
        <f t="shared" ca="1" si="8"/>
        <v>other</v>
      </c>
      <c r="I48">
        <f t="shared" ca="1" si="9"/>
        <v>2</v>
      </c>
      <c r="J48">
        <f t="shared" ca="1" si="10"/>
        <v>2</v>
      </c>
      <c r="K48">
        <f t="shared" ca="1" si="11"/>
        <v>79954</v>
      </c>
      <c r="L48">
        <f t="shared" ca="1" si="12"/>
        <v>6</v>
      </c>
      <c r="M48" t="str">
        <f t="shared" ca="1" si="13"/>
        <v>Islamabad</v>
      </c>
      <c r="N48">
        <f t="shared" ca="1" si="23"/>
        <v>479724</v>
      </c>
      <c r="O48">
        <f ca="1">RAND()*Table1[[#This Row],[Value of House]]</f>
        <v>291022.67007963324</v>
      </c>
      <c r="P48">
        <f t="shared" ca="1" si="0"/>
        <v>23646.117422274379</v>
      </c>
      <c r="Q48">
        <f t="shared" ca="1" si="15"/>
        <v>20667</v>
      </c>
      <c r="R48">
        <f t="shared" ca="1" si="1"/>
        <v>153331.85074267848</v>
      </c>
      <c r="S48">
        <f t="shared" ca="1" si="24"/>
        <v>7580.3750486189401</v>
      </c>
      <c r="T48">
        <f t="shared" ca="1" si="25"/>
        <v>510950.49247089331</v>
      </c>
      <c r="U48">
        <f t="shared" ca="1" si="26"/>
        <v>465021.52082231175</v>
      </c>
      <c r="V48">
        <f t="shared" ca="1" si="27"/>
        <v>45928.971648581559</v>
      </c>
      <c r="AF48" s="14">
        <f t="shared" ca="1" si="21"/>
        <v>0</v>
      </c>
      <c r="AG48" s="9">
        <f t="shared" ca="1" si="22"/>
        <v>1</v>
      </c>
      <c r="AH48" s="9"/>
      <c r="AI48" s="9"/>
      <c r="AJ48" s="9"/>
      <c r="AK48" s="10"/>
      <c r="AL48" s="9"/>
      <c r="AM48" s="14">
        <f ca="1">IF(Table1[[#This Row],[Field of Work]]= "Teaching",1,0)</f>
        <v>0</v>
      </c>
      <c r="AN48" s="9">
        <f ca="1">IF(Table1[[#This Row],[Field of Work]]= "Agriculture",1,0)</f>
        <v>1</v>
      </c>
      <c r="AO48" s="9">
        <f ca="1">IF(Table1[[#This Row],[Field of Work]]= "Construction",1,0)</f>
        <v>0</v>
      </c>
      <c r="AP48" s="9">
        <f ca="1">IF(Table1[[#This Row],[Field of Work]]= "IT",1,0)</f>
        <v>0</v>
      </c>
      <c r="AQ48" s="9">
        <f ca="1">IF(Table1[[#This Row],[Field of Work]]= "Health",1,0)</f>
        <v>0</v>
      </c>
      <c r="AR48" s="9">
        <f ca="1">IF(Table1[[#This Row],[Field of Work]]= "General work",1,0)</f>
        <v>0</v>
      </c>
      <c r="AS48" s="9"/>
      <c r="AT48" s="9"/>
      <c r="AU48" s="9"/>
      <c r="AV48" s="9"/>
      <c r="AW48" s="9"/>
      <c r="AX48" s="9"/>
      <c r="AY48" s="10"/>
      <c r="BA48" s="33">
        <f ca="1">IF(Table1[[#This Row],[Area]]= "Pindi",1,0)</f>
        <v>0</v>
      </c>
      <c r="BB48" s="9">
        <f ca="1">IF(Table1[[#This Row],[Area]]= "Attock",1,0)</f>
        <v>0</v>
      </c>
      <c r="BC48" s="9">
        <f ca="1">IF(Table1[[#This Row],[Area]]="Gujranwala",1,0)</f>
        <v>0</v>
      </c>
      <c r="BD48" s="9">
        <f ca="1">IF(Table1[[#This Row],[Area]]="Islamabad",1,0)</f>
        <v>1</v>
      </c>
      <c r="BE48" s="9">
        <f ca="1">IF(Table1[[#This Row],[Area]]="Karachi",1,0)</f>
        <v>0</v>
      </c>
      <c r="BF48" s="9">
        <f ca="1">IF(Table1[[#This Row],[Area]]="Kashmir",1,0)</f>
        <v>0</v>
      </c>
      <c r="BG48" s="9">
        <f ca="1">IF(Table1[[#This Row],[Area]]="Kohat",1,0)</f>
        <v>0</v>
      </c>
      <c r="BH48" s="9">
        <f ca="1">IF(Table1[[#This Row],[Area]]="Lahore",1,0)</f>
        <v>0</v>
      </c>
      <c r="BI48" s="9">
        <f ca="1">IF(Table1[[#This Row],[Area]]="Multan",1,0)</f>
        <v>0</v>
      </c>
      <c r="BJ48" s="9">
        <f ca="1">IF(Table1[[#This Row],[Area]]="Naran",1,0)</f>
        <v>0</v>
      </c>
      <c r="BK48" s="9">
        <f ca="1">IF(Table1[[#This Row],[Area]]="Peshawar",1,0)</f>
        <v>0</v>
      </c>
      <c r="BL48" s="9">
        <f ca="1">IF(Table1[[#This Row],[Area]]="Queta",1,0)</f>
        <v>0</v>
      </c>
      <c r="BM48" s="9">
        <f ca="1">IF(Table1[[#This Row],[Area]]="Sawat",1,0)</f>
        <v>0</v>
      </c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10"/>
      <c r="CD48" s="14"/>
      <c r="CE48" s="39">
        <f ca="1">Table1[[#This Row],[Value of Cars]]/Table1[[#This Row],[Cars]]</f>
        <v>11823.05871113719</v>
      </c>
      <c r="CF48" s="9"/>
      <c r="CG48" s="10"/>
      <c r="CH48" s="14">
        <f ca="1">IF(Table1[[#This Row],[value of Debts]]&gt;$CI$5,1,0)</f>
        <v>1</v>
      </c>
      <c r="CI48" s="9"/>
      <c r="CJ48" s="10"/>
      <c r="CM48" s="55">
        <f ca="1">Table1[[#This Row],[Mortgage Left]]/Table1[[#This Row],[Value of House]]</f>
        <v>0.60664605081178602</v>
      </c>
      <c r="CN48" s="9">
        <f t="shared" ca="1" si="20"/>
        <v>0</v>
      </c>
      <c r="CO48" s="9"/>
      <c r="CP48" s="9"/>
      <c r="CQ48" s="9"/>
      <c r="CR48" s="9"/>
      <c r="CS48" s="9"/>
      <c r="CT48" s="9"/>
      <c r="CU48" s="9"/>
      <c r="CV48" s="9"/>
      <c r="CW48" s="9"/>
      <c r="CX48" s="14"/>
      <c r="CY48" s="9">
        <f ca="1">IF(Table1[[#This Row],[Area]]= "Pindi",Table1[[#This Row],[Income]],0)</f>
        <v>0</v>
      </c>
      <c r="CZ48" s="9">
        <f ca="1">IF(Table1[[#This Row],[Area]]= "Attock",Table1[[#This Row],[Income]],0)</f>
        <v>0</v>
      </c>
      <c r="DA48" s="9">
        <f ca="1">IF(Table1[[#This Row],[Area]]= "Gujranwala",Table1[[#This Row],[Income]],0)</f>
        <v>0</v>
      </c>
      <c r="DB48" s="9">
        <f ca="1">IF(Table1[[#This Row],[Area]]= "Islamabad",Table1[[#This Row],[Income]],0)</f>
        <v>79954</v>
      </c>
      <c r="DC48" s="9">
        <f ca="1">IF(Table1[[#This Row],[Area]]= "Karachi",Table1[[#This Row],[Income]],0)</f>
        <v>0</v>
      </c>
      <c r="DD48" s="9">
        <f ca="1">IF(Table1[[#This Row],[Area]]= "Kashmir",Table1[[#This Row],[Income]],0)</f>
        <v>0</v>
      </c>
      <c r="DE48" s="9">
        <f ca="1">IF(Table1[[#This Row],[Area]]= "Kohat",Table1[[#This Row],[Income]],0)</f>
        <v>0</v>
      </c>
      <c r="DF48" s="9">
        <f ca="1">IF(Table1[[#This Row],[Area]]= "Lahore",Table1[[#This Row],[Income]],0)</f>
        <v>0</v>
      </c>
      <c r="DG48" s="9">
        <f ca="1">IF(Table1[[#This Row],[Area]]= "Multan",Table1[[#This Row],[Income]],0)</f>
        <v>0</v>
      </c>
      <c r="DH48" s="9">
        <f ca="1">IF(Table1[[#This Row],[Area]]= "Naran",Table1[[#This Row],[Income]],0)</f>
        <v>0</v>
      </c>
      <c r="DI48" s="9">
        <f ca="1">IF(Table1[[#This Row],[Area]]= "Peshawar",Table1[[#This Row],[Income]],0)</f>
        <v>0</v>
      </c>
      <c r="DJ48" s="9">
        <f ca="1">IF(Table1[[#This Row],[Area]]= "Queta",Table1[[#This Row],[Income]],0)</f>
        <v>0</v>
      </c>
      <c r="DK48" s="10">
        <f ca="1">IF(Table1[[#This Row],[Area]]= "Sawat",Table1[[#This Row],[Income]],0)</f>
        <v>0</v>
      </c>
      <c r="DM48" s="14"/>
      <c r="DN48" s="9">
        <f ca="1">IF(Table1[[#This Row],[Field of Work]] = "IT",Table1[[#This Row],[Income]],0)</f>
        <v>0</v>
      </c>
      <c r="DO48" s="9">
        <f ca="1">IF(Table1[[#This Row],[Field of Work]] = "Agriculture",Table1[[#This Row],[Income]],0)</f>
        <v>79954</v>
      </c>
      <c r="DP48" s="9">
        <f ca="1">IF(Table1[[#This Row],[Field of Work]] = "Construction",Table1[[#This Row],[Income]],0)</f>
        <v>0</v>
      </c>
      <c r="DQ48" s="9">
        <f ca="1">IF(Table1[[#This Row],[Field of Work]] = "Health",Table1[[#This Row],[Income]],0)</f>
        <v>0</v>
      </c>
      <c r="DR48" s="9">
        <f ca="1">IF(Table1[[#This Row],[Field of Work]] = "Teaching",Table1[[#This Row],[Income]],0)</f>
        <v>0</v>
      </c>
      <c r="DS48" s="10">
        <f ca="1">IF(Table1[[#This Row],[Field of Work]] = "General work",Table1[[#This Row],[Income]],0)</f>
        <v>0</v>
      </c>
      <c r="DV48" s="14"/>
      <c r="DW48" s="9"/>
      <c r="DX48" s="9">
        <f ca="1">IF(Table1[[#This Row],[Debts]]&gt;Table1[[#This Row],[Income]],1,0)</f>
        <v>1</v>
      </c>
      <c r="DY48" s="9"/>
      <c r="DZ48" s="9"/>
      <c r="EA48" s="9"/>
      <c r="EB48" s="9"/>
      <c r="EC48" s="10"/>
      <c r="EF48" s="14"/>
      <c r="EG48" s="9"/>
      <c r="EH48" s="9">
        <f ca="1">IF(Table1[[#This Row],[Net worth of person (R)]]&gt;$EP$4,Table1[[#This Row],[Age]],0)</f>
        <v>0</v>
      </c>
      <c r="EI48" s="9"/>
      <c r="EJ48" s="9"/>
      <c r="EK48" s="9"/>
      <c r="EL48" s="9"/>
      <c r="EM48" s="9"/>
      <c r="EN48" s="9"/>
      <c r="EO48" s="9"/>
      <c r="EP48" s="10"/>
    </row>
    <row r="49" spans="2:146" x14ac:dyDescent="0.25">
      <c r="B49">
        <f t="shared" ca="1" si="2"/>
        <v>1</v>
      </c>
      <c r="C49" t="str">
        <f t="shared" ca="1" si="3"/>
        <v>men</v>
      </c>
      <c r="D49">
        <f t="shared" ca="1" si="4"/>
        <v>30</v>
      </c>
      <c r="E49">
        <f t="shared" ca="1" si="5"/>
        <v>4</v>
      </c>
      <c r="F49" t="str">
        <f t="shared" ca="1" si="6"/>
        <v>Construction</v>
      </c>
      <c r="G49">
        <f t="shared" ca="1" si="7"/>
        <v>2</v>
      </c>
      <c r="H49" t="str">
        <f t="shared" ca="1" si="8"/>
        <v>Colledge</v>
      </c>
      <c r="I49">
        <f t="shared" ca="1" si="9"/>
        <v>3</v>
      </c>
      <c r="J49">
        <f t="shared" ca="1" si="10"/>
        <v>2</v>
      </c>
      <c r="K49">
        <f t="shared" ca="1" si="11"/>
        <v>55973</v>
      </c>
      <c r="L49">
        <f t="shared" ca="1" si="12"/>
        <v>2</v>
      </c>
      <c r="M49" t="str">
        <f t="shared" ca="1" si="13"/>
        <v>Karachi</v>
      </c>
      <c r="N49">
        <f t="shared" ca="1" si="23"/>
        <v>167919</v>
      </c>
      <c r="O49">
        <f ca="1">RAND()*Table1[[#This Row],[Value of House]]</f>
        <v>149537.17652870485</v>
      </c>
      <c r="P49">
        <f t="shared" ca="1" si="0"/>
        <v>91558.718714559713</v>
      </c>
      <c r="Q49">
        <f t="shared" ca="1" si="15"/>
        <v>56761</v>
      </c>
      <c r="R49">
        <f t="shared" ca="1" si="1"/>
        <v>72461.700043058532</v>
      </c>
      <c r="S49">
        <f t="shared" ca="1" si="24"/>
        <v>16870.390245095743</v>
      </c>
      <c r="T49">
        <f t="shared" ca="1" si="25"/>
        <v>276348.10895965545</v>
      </c>
      <c r="U49">
        <f t="shared" ca="1" si="26"/>
        <v>278759.87657176337</v>
      </c>
      <c r="V49">
        <f t="shared" ca="1" si="27"/>
        <v>-2411.767612107913</v>
      </c>
      <c r="AF49" s="14">
        <f t="shared" ca="1" si="21"/>
        <v>1</v>
      </c>
      <c r="AG49" s="9">
        <f t="shared" ca="1" si="22"/>
        <v>0</v>
      </c>
      <c r="AH49" s="9"/>
      <c r="AI49" s="9"/>
      <c r="AJ49" s="9"/>
      <c r="AK49" s="10"/>
      <c r="AL49" s="9"/>
      <c r="AM49" s="14">
        <f ca="1">IF(Table1[[#This Row],[Field of Work]]= "Teaching",1,0)</f>
        <v>0</v>
      </c>
      <c r="AN49" s="9">
        <f ca="1">IF(Table1[[#This Row],[Field of Work]]= "Agriculture",1,0)</f>
        <v>0</v>
      </c>
      <c r="AO49" s="9">
        <f ca="1">IF(Table1[[#This Row],[Field of Work]]= "Construction",1,0)</f>
        <v>1</v>
      </c>
      <c r="AP49" s="9">
        <f ca="1">IF(Table1[[#This Row],[Field of Work]]= "IT",1,0)</f>
        <v>0</v>
      </c>
      <c r="AQ49" s="9">
        <f ca="1">IF(Table1[[#This Row],[Field of Work]]= "Health",1,0)</f>
        <v>0</v>
      </c>
      <c r="AR49" s="9">
        <f ca="1">IF(Table1[[#This Row],[Field of Work]]= "General work",1,0)</f>
        <v>0</v>
      </c>
      <c r="AS49" s="9"/>
      <c r="AT49" s="9"/>
      <c r="AU49" s="9"/>
      <c r="AV49" s="9"/>
      <c r="AW49" s="9"/>
      <c r="AX49" s="9"/>
      <c r="AY49" s="10"/>
      <c r="BA49" s="33">
        <f ca="1">IF(Table1[[#This Row],[Area]]= "Pindi",1,0)</f>
        <v>0</v>
      </c>
      <c r="BB49" s="9">
        <f ca="1">IF(Table1[[#This Row],[Area]]= "Attock",1,0)</f>
        <v>0</v>
      </c>
      <c r="BC49" s="9">
        <f ca="1">IF(Table1[[#This Row],[Area]]="Gujranwala",1,0)</f>
        <v>0</v>
      </c>
      <c r="BD49" s="9">
        <f ca="1">IF(Table1[[#This Row],[Area]]="Islamabad",1,0)</f>
        <v>0</v>
      </c>
      <c r="BE49" s="9">
        <f ca="1">IF(Table1[[#This Row],[Area]]="Karachi",1,0)</f>
        <v>1</v>
      </c>
      <c r="BF49" s="9">
        <f ca="1">IF(Table1[[#This Row],[Area]]="Kashmir",1,0)</f>
        <v>0</v>
      </c>
      <c r="BG49" s="9">
        <f ca="1">IF(Table1[[#This Row],[Area]]="Kohat",1,0)</f>
        <v>0</v>
      </c>
      <c r="BH49" s="9">
        <f ca="1">IF(Table1[[#This Row],[Area]]="Lahore",1,0)</f>
        <v>0</v>
      </c>
      <c r="BI49" s="9">
        <f ca="1">IF(Table1[[#This Row],[Area]]="Multan",1,0)</f>
        <v>0</v>
      </c>
      <c r="BJ49" s="9">
        <f ca="1">IF(Table1[[#This Row],[Area]]="Naran",1,0)</f>
        <v>0</v>
      </c>
      <c r="BK49" s="9">
        <f ca="1">IF(Table1[[#This Row],[Area]]="Peshawar",1,0)</f>
        <v>0</v>
      </c>
      <c r="BL49" s="9">
        <f ca="1">IF(Table1[[#This Row],[Area]]="Queta",1,0)</f>
        <v>0</v>
      </c>
      <c r="BM49" s="9">
        <f ca="1">IF(Table1[[#This Row],[Area]]="Sawat",1,0)</f>
        <v>0</v>
      </c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10"/>
      <c r="CD49" s="14"/>
      <c r="CE49" s="39">
        <f ca="1">Table1[[#This Row],[Value of Cars]]/Table1[[#This Row],[Cars]]</f>
        <v>45779.359357279856</v>
      </c>
      <c r="CF49" s="9"/>
      <c r="CG49" s="10"/>
      <c r="CH49" s="14">
        <f ca="1">IF(Table1[[#This Row],[value of Debts]]&gt;$CI$5,1,0)</f>
        <v>1</v>
      </c>
      <c r="CI49" s="9"/>
      <c r="CJ49" s="10"/>
      <c r="CM49" s="55">
        <f ca="1">Table1[[#This Row],[Mortgage Left]]/Table1[[#This Row],[Value of House]]</f>
        <v>0.89053160469455417</v>
      </c>
      <c r="CN49" s="9">
        <f t="shared" ca="1" si="20"/>
        <v>0</v>
      </c>
      <c r="CO49" s="9"/>
      <c r="CP49" s="9"/>
      <c r="CQ49" s="9"/>
      <c r="CR49" s="9"/>
      <c r="CS49" s="9"/>
      <c r="CT49" s="9"/>
      <c r="CU49" s="9"/>
      <c r="CV49" s="9"/>
      <c r="CW49" s="9"/>
      <c r="CX49" s="14"/>
      <c r="CY49" s="9">
        <f ca="1">IF(Table1[[#This Row],[Area]]= "Pindi",Table1[[#This Row],[Income]],0)</f>
        <v>0</v>
      </c>
      <c r="CZ49" s="9">
        <f ca="1">IF(Table1[[#This Row],[Area]]= "Attock",Table1[[#This Row],[Income]],0)</f>
        <v>0</v>
      </c>
      <c r="DA49" s="9">
        <f ca="1">IF(Table1[[#This Row],[Area]]= "Gujranwala",Table1[[#This Row],[Income]],0)</f>
        <v>0</v>
      </c>
      <c r="DB49" s="9">
        <f ca="1">IF(Table1[[#This Row],[Area]]= "Islamabad",Table1[[#This Row],[Income]],0)</f>
        <v>0</v>
      </c>
      <c r="DC49" s="9">
        <f ca="1">IF(Table1[[#This Row],[Area]]= "Karachi",Table1[[#This Row],[Income]],0)</f>
        <v>55973</v>
      </c>
      <c r="DD49" s="9">
        <f ca="1">IF(Table1[[#This Row],[Area]]= "Kashmir",Table1[[#This Row],[Income]],0)</f>
        <v>0</v>
      </c>
      <c r="DE49" s="9">
        <f ca="1">IF(Table1[[#This Row],[Area]]= "Kohat",Table1[[#This Row],[Income]],0)</f>
        <v>0</v>
      </c>
      <c r="DF49" s="9">
        <f ca="1">IF(Table1[[#This Row],[Area]]= "Lahore",Table1[[#This Row],[Income]],0)</f>
        <v>0</v>
      </c>
      <c r="DG49" s="9">
        <f ca="1">IF(Table1[[#This Row],[Area]]= "Multan",Table1[[#This Row],[Income]],0)</f>
        <v>0</v>
      </c>
      <c r="DH49" s="9">
        <f ca="1">IF(Table1[[#This Row],[Area]]= "Naran",Table1[[#This Row],[Income]],0)</f>
        <v>0</v>
      </c>
      <c r="DI49" s="9">
        <f ca="1">IF(Table1[[#This Row],[Area]]= "Peshawar",Table1[[#This Row],[Income]],0)</f>
        <v>0</v>
      </c>
      <c r="DJ49" s="9">
        <f ca="1">IF(Table1[[#This Row],[Area]]= "Queta",Table1[[#This Row],[Income]],0)</f>
        <v>0</v>
      </c>
      <c r="DK49" s="10">
        <f ca="1">IF(Table1[[#This Row],[Area]]= "Sawat",Table1[[#This Row],[Income]],0)</f>
        <v>0</v>
      </c>
      <c r="DM49" s="14"/>
      <c r="DN49" s="9">
        <f ca="1">IF(Table1[[#This Row],[Field of Work]] = "IT",Table1[[#This Row],[Income]],0)</f>
        <v>0</v>
      </c>
      <c r="DO49" s="9">
        <f ca="1">IF(Table1[[#This Row],[Field of Work]] = "Agriculture",Table1[[#This Row],[Income]],0)</f>
        <v>0</v>
      </c>
      <c r="DP49" s="9">
        <f ca="1">IF(Table1[[#This Row],[Field of Work]] = "Construction",Table1[[#This Row],[Income]],0)</f>
        <v>55973</v>
      </c>
      <c r="DQ49" s="9">
        <f ca="1">IF(Table1[[#This Row],[Field of Work]] = "Health",Table1[[#This Row],[Income]],0)</f>
        <v>0</v>
      </c>
      <c r="DR49" s="9">
        <f ca="1">IF(Table1[[#This Row],[Field of Work]] = "Teaching",Table1[[#This Row],[Income]],0)</f>
        <v>0</v>
      </c>
      <c r="DS49" s="10">
        <f ca="1">IF(Table1[[#This Row],[Field of Work]] = "General work",Table1[[#This Row],[Income]],0)</f>
        <v>0</v>
      </c>
      <c r="DV49" s="14"/>
      <c r="DW49" s="9"/>
      <c r="DX49" s="9">
        <f ca="1">IF(Table1[[#This Row],[Debts]]&gt;Table1[[#This Row],[Income]],1,0)</f>
        <v>1</v>
      </c>
      <c r="DY49" s="9"/>
      <c r="DZ49" s="9"/>
      <c r="EA49" s="9"/>
      <c r="EB49" s="9"/>
      <c r="EC49" s="10"/>
      <c r="EF49" s="14"/>
      <c r="EG49" s="9"/>
      <c r="EH49" s="9">
        <f ca="1">IF(Table1[[#This Row],[Net worth of person (R)]]&gt;$EP$4,Table1[[#This Row],[Age]],0)</f>
        <v>0</v>
      </c>
      <c r="EI49" s="9"/>
      <c r="EJ49" s="9"/>
      <c r="EK49" s="9"/>
      <c r="EL49" s="9"/>
      <c r="EM49" s="9"/>
      <c r="EN49" s="9"/>
      <c r="EO49" s="9"/>
      <c r="EP49" s="10"/>
    </row>
    <row r="50" spans="2:146" x14ac:dyDescent="0.25">
      <c r="B50">
        <f t="shared" ca="1" si="2"/>
        <v>2</v>
      </c>
      <c r="C50" t="str">
        <f t="shared" ca="1" si="3"/>
        <v>women</v>
      </c>
      <c r="D50">
        <f t="shared" ca="1" si="4"/>
        <v>44</v>
      </c>
      <c r="E50">
        <f t="shared" ca="1" si="5"/>
        <v>6</v>
      </c>
      <c r="F50" t="str">
        <f t="shared" ca="1" si="6"/>
        <v>Teaching</v>
      </c>
      <c r="G50">
        <f t="shared" ca="1" si="7"/>
        <v>2</v>
      </c>
      <c r="H50" t="str">
        <f t="shared" ca="1" si="8"/>
        <v>Colledge</v>
      </c>
      <c r="I50">
        <f t="shared" ca="1" si="9"/>
        <v>0</v>
      </c>
      <c r="J50">
        <f t="shared" ca="1" si="10"/>
        <v>1</v>
      </c>
      <c r="K50">
        <f t="shared" ca="1" si="11"/>
        <v>57160</v>
      </c>
      <c r="L50">
        <f t="shared" ca="1" si="12"/>
        <v>14</v>
      </c>
      <c r="M50" t="str">
        <f t="shared" ca="1" si="13"/>
        <v>Attock</v>
      </c>
      <c r="N50">
        <f t="shared" ca="1" si="23"/>
        <v>171480</v>
      </c>
      <c r="O50">
        <f ca="1">RAND()*Table1[[#This Row],[Value of House]]</f>
        <v>10146.212318057931</v>
      </c>
      <c r="P50">
        <f t="shared" ca="1" si="0"/>
        <v>11143.906931120438</v>
      </c>
      <c r="Q50">
        <f t="shared" ca="1" si="15"/>
        <v>6666</v>
      </c>
      <c r="R50">
        <f t="shared" ca="1" si="1"/>
        <v>48751.150467434614</v>
      </c>
      <c r="S50">
        <f t="shared" ca="1" si="24"/>
        <v>58367.37778379464</v>
      </c>
      <c r="T50">
        <f t="shared" ca="1" si="25"/>
        <v>240991.28471491509</v>
      </c>
      <c r="U50">
        <f t="shared" ca="1" si="26"/>
        <v>65563.362785492543</v>
      </c>
      <c r="V50">
        <f t="shared" ca="1" si="27"/>
        <v>175427.92192942253</v>
      </c>
      <c r="AF50" s="14">
        <f t="shared" ca="1" si="21"/>
        <v>1</v>
      </c>
      <c r="AG50" s="9">
        <f t="shared" ca="1" si="22"/>
        <v>0</v>
      </c>
      <c r="AH50" s="9"/>
      <c r="AI50" s="9"/>
      <c r="AJ50" s="9"/>
      <c r="AK50" s="10"/>
      <c r="AL50" s="9"/>
      <c r="AM50" s="14">
        <f ca="1">IF(Table1[[#This Row],[Field of Work]]= "Teaching",1,0)</f>
        <v>1</v>
      </c>
      <c r="AN50" s="9">
        <f ca="1">IF(Table1[[#This Row],[Field of Work]]= "Agriculture",1,0)</f>
        <v>0</v>
      </c>
      <c r="AO50" s="9">
        <f ca="1">IF(Table1[[#This Row],[Field of Work]]= "Construction",1,0)</f>
        <v>0</v>
      </c>
      <c r="AP50" s="9">
        <f ca="1">IF(Table1[[#This Row],[Field of Work]]= "IT",1,0)</f>
        <v>0</v>
      </c>
      <c r="AQ50" s="9">
        <f ca="1">IF(Table1[[#This Row],[Field of Work]]= "Health",1,0)</f>
        <v>0</v>
      </c>
      <c r="AR50" s="9">
        <f ca="1">IF(Table1[[#This Row],[Field of Work]]= "General work",1,0)</f>
        <v>0</v>
      </c>
      <c r="AS50" s="9"/>
      <c r="AT50" s="9"/>
      <c r="AU50" s="9"/>
      <c r="AV50" s="9"/>
      <c r="AW50" s="9"/>
      <c r="AX50" s="9"/>
      <c r="AY50" s="10"/>
      <c r="BA50" s="33">
        <f ca="1">IF(Table1[[#This Row],[Area]]= "Pindi",1,0)</f>
        <v>0</v>
      </c>
      <c r="BB50" s="9">
        <f ca="1">IF(Table1[[#This Row],[Area]]= "Attock",1,0)</f>
        <v>1</v>
      </c>
      <c r="BC50" s="9">
        <f ca="1">IF(Table1[[#This Row],[Area]]="Gujranwala",1,0)</f>
        <v>0</v>
      </c>
      <c r="BD50" s="9">
        <f ca="1">IF(Table1[[#This Row],[Area]]="Islamabad",1,0)</f>
        <v>0</v>
      </c>
      <c r="BE50" s="9">
        <f ca="1">IF(Table1[[#This Row],[Area]]="Karachi",1,0)</f>
        <v>0</v>
      </c>
      <c r="BF50" s="9">
        <f ca="1">IF(Table1[[#This Row],[Area]]="Kashmir",1,0)</f>
        <v>0</v>
      </c>
      <c r="BG50" s="9">
        <f ca="1">IF(Table1[[#This Row],[Area]]="Kohat",1,0)</f>
        <v>0</v>
      </c>
      <c r="BH50" s="9">
        <f ca="1">IF(Table1[[#This Row],[Area]]="Lahore",1,0)</f>
        <v>0</v>
      </c>
      <c r="BI50" s="9">
        <f ca="1">IF(Table1[[#This Row],[Area]]="Multan",1,0)</f>
        <v>0</v>
      </c>
      <c r="BJ50" s="9">
        <f ca="1">IF(Table1[[#This Row],[Area]]="Naran",1,0)</f>
        <v>0</v>
      </c>
      <c r="BK50" s="9">
        <f ca="1">IF(Table1[[#This Row],[Area]]="Peshawar",1,0)</f>
        <v>0</v>
      </c>
      <c r="BL50" s="9">
        <f ca="1">IF(Table1[[#This Row],[Area]]="Queta",1,0)</f>
        <v>0</v>
      </c>
      <c r="BM50" s="9">
        <f ca="1">IF(Table1[[#This Row],[Area]]="Sawat",1,0)</f>
        <v>0</v>
      </c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10"/>
      <c r="CD50" s="14"/>
      <c r="CE50" s="39">
        <f ca="1">Table1[[#This Row],[Value of Cars]]/Table1[[#This Row],[Cars]]</f>
        <v>11143.906931120438</v>
      </c>
      <c r="CF50" s="9"/>
      <c r="CG50" s="10"/>
      <c r="CH50" s="14">
        <f ca="1">IF(Table1[[#This Row],[value of Debts]]&gt;$CI$5,1,0)</f>
        <v>0</v>
      </c>
      <c r="CI50" s="9"/>
      <c r="CJ50" s="10"/>
      <c r="CM50" s="55">
        <f ca="1">Table1[[#This Row],[Mortgage Left]]/Table1[[#This Row],[Value of House]]</f>
        <v>5.9168487975611916E-2</v>
      </c>
      <c r="CN50" s="9">
        <f t="shared" ca="1" si="20"/>
        <v>1</v>
      </c>
      <c r="CO50" s="9"/>
      <c r="CP50" s="9"/>
      <c r="CQ50" s="9"/>
      <c r="CR50" s="9"/>
      <c r="CS50" s="9"/>
      <c r="CT50" s="9"/>
      <c r="CU50" s="9"/>
      <c r="CV50" s="9"/>
      <c r="CW50" s="9"/>
      <c r="CX50" s="14"/>
      <c r="CY50" s="9">
        <f ca="1">IF(Table1[[#This Row],[Area]]= "Pindi",Table1[[#This Row],[Income]],0)</f>
        <v>0</v>
      </c>
      <c r="CZ50" s="9">
        <f ca="1">IF(Table1[[#This Row],[Area]]= "Attock",Table1[[#This Row],[Income]],0)</f>
        <v>57160</v>
      </c>
      <c r="DA50" s="9">
        <f ca="1">IF(Table1[[#This Row],[Area]]= "Gujranwala",Table1[[#This Row],[Income]],0)</f>
        <v>0</v>
      </c>
      <c r="DB50" s="9">
        <f ca="1">IF(Table1[[#This Row],[Area]]= "Islamabad",Table1[[#This Row],[Income]],0)</f>
        <v>0</v>
      </c>
      <c r="DC50" s="9">
        <f ca="1">IF(Table1[[#This Row],[Area]]= "Karachi",Table1[[#This Row],[Income]],0)</f>
        <v>0</v>
      </c>
      <c r="DD50" s="9">
        <f ca="1">IF(Table1[[#This Row],[Area]]= "Kashmir",Table1[[#This Row],[Income]],0)</f>
        <v>0</v>
      </c>
      <c r="DE50" s="9">
        <f ca="1">IF(Table1[[#This Row],[Area]]= "Kohat",Table1[[#This Row],[Income]],0)</f>
        <v>0</v>
      </c>
      <c r="DF50" s="9">
        <f ca="1">IF(Table1[[#This Row],[Area]]= "Lahore",Table1[[#This Row],[Income]],0)</f>
        <v>0</v>
      </c>
      <c r="DG50" s="9">
        <f ca="1">IF(Table1[[#This Row],[Area]]= "Multan",Table1[[#This Row],[Income]],0)</f>
        <v>0</v>
      </c>
      <c r="DH50" s="9">
        <f ca="1">IF(Table1[[#This Row],[Area]]= "Naran",Table1[[#This Row],[Income]],0)</f>
        <v>0</v>
      </c>
      <c r="DI50" s="9">
        <f ca="1">IF(Table1[[#This Row],[Area]]= "Peshawar",Table1[[#This Row],[Income]],0)</f>
        <v>0</v>
      </c>
      <c r="DJ50" s="9">
        <f ca="1">IF(Table1[[#This Row],[Area]]= "Queta",Table1[[#This Row],[Income]],0)</f>
        <v>0</v>
      </c>
      <c r="DK50" s="10">
        <f ca="1">IF(Table1[[#This Row],[Area]]= "Sawat",Table1[[#This Row],[Income]],0)</f>
        <v>0</v>
      </c>
      <c r="DM50" s="14"/>
      <c r="DN50" s="9">
        <f ca="1">IF(Table1[[#This Row],[Field of Work]] = "IT",Table1[[#This Row],[Income]],0)</f>
        <v>0</v>
      </c>
      <c r="DO50" s="9">
        <f ca="1">IF(Table1[[#This Row],[Field of Work]] = "Agriculture",Table1[[#This Row],[Income]],0)</f>
        <v>0</v>
      </c>
      <c r="DP50" s="9">
        <f ca="1">IF(Table1[[#This Row],[Field of Work]] = "Construction",Table1[[#This Row],[Income]],0)</f>
        <v>0</v>
      </c>
      <c r="DQ50" s="9">
        <f ca="1">IF(Table1[[#This Row],[Field of Work]] = "Health",Table1[[#This Row],[Income]],0)</f>
        <v>0</v>
      </c>
      <c r="DR50" s="9">
        <f ca="1">IF(Table1[[#This Row],[Field of Work]] = "Teaching",Table1[[#This Row],[Income]],0)</f>
        <v>57160</v>
      </c>
      <c r="DS50" s="10">
        <f ca="1">IF(Table1[[#This Row],[Field of Work]] = "General work",Table1[[#This Row],[Income]],0)</f>
        <v>0</v>
      </c>
      <c r="DV50" s="14"/>
      <c r="DW50" s="9"/>
      <c r="DX50" s="9">
        <f ca="1">IF(Table1[[#This Row],[Debts]]&gt;Table1[[#This Row],[Income]],1,0)</f>
        <v>0</v>
      </c>
      <c r="DY50" s="9"/>
      <c r="DZ50" s="9"/>
      <c r="EA50" s="9"/>
      <c r="EB50" s="9"/>
      <c r="EC50" s="10"/>
      <c r="EF50" s="14"/>
      <c r="EG50" s="9"/>
      <c r="EH50" s="9">
        <f ca="1">IF(Table1[[#This Row],[Net worth of person (R)]]&gt;$EP$4,Table1[[#This Row],[Age]],0)</f>
        <v>44</v>
      </c>
      <c r="EI50" s="9"/>
      <c r="EJ50" s="9"/>
      <c r="EK50" s="9"/>
      <c r="EL50" s="9"/>
      <c r="EM50" s="9"/>
      <c r="EN50" s="9"/>
      <c r="EO50" s="9"/>
      <c r="EP50" s="10"/>
    </row>
    <row r="51" spans="2:146" x14ac:dyDescent="0.25">
      <c r="B51">
        <f t="shared" ca="1" si="2"/>
        <v>1</v>
      </c>
      <c r="C51" t="str">
        <f t="shared" ca="1" si="3"/>
        <v>men</v>
      </c>
      <c r="D51">
        <f t="shared" ca="1" si="4"/>
        <v>36</v>
      </c>
      <c r="E51">
        <f t="shared" ca="1" si="5"/>
        <v>4</v>
      </c>
      <c r="F51" t="str">
        <f t="shared" ca="1" si="6"/>
        <v>Construction</v>
      </c>
      <c r="G51">
        <f t="shared" ca="1" si="7"/>
        <v>3</v>
      </c>
      <c r="H51" t="str">
        <f t="shared" ca="1" si="8"/>
        <v>University</v>
      </c>
      <c r="I51">
        <f t="shared" ca="1" si="9"/>
        <v>1</v>
      </c>
      <c r="J51">
        <f t="shared" ca="1" si="10"/>
        <v>1</v>
      </c>
      <c r="K51">
        <f t="shared" ca="1" si="11"/>
        <v>61234</v>
      </c>
      <c r="L51">
        <f t="shared" ca="1" si="12"/>
        <v>3</v>
      </c>
      <c r="M51" t="str">
        <f t="shared" ca="1" si="13"/>
        <v>Gujranwala</v>
      </c>
      <c r="N51">
        <f t="shared" ca="1" si="23"/>
        <v>244936</v>
      </c>
      <c r="O51">
        <f ca="1">RAND()*Table1[[#This Row],[Value of House]]</f>
        <v>222488.39197084439</v>
      </c>
      <c r="P51">
        <f t="shared" ca="1" si="0"/>
        <v>2437.9859086984829</v>
      </c>
      <c r="Q51">
        <f t="shared" ca="1" si="15"/>
        <v>458</v>
      </c>
      <c r="R51">
        <f t="shared" ca="1" si="1"/>
        <v>56637.808438017593</v>
      </c>
      <c r="S51">
        <f t="shared" ca="1" si="24"/>
        <v>80348.634553631826</v>
      </c>
      <c r="T51">
        <f t="shared" ca="1" si="25"/>
        <v>327722.62046233029</v>
      </c>
      <c r="U51">
        <f t="shared" ca="1" si="26"/>
        <v>279584.20040886197</v>
      </c>
      <c r="V51">
        <f t="shared" ca="1" si="27"/>
        <v>48138.420053468319</v>
      </c>
      <c r="AF51" s="14">
        <f t="shared" ca="1" si="21"/>
        <v>0</v>
      </c>
      <c r="AG51" s="9">
        <f t="shared" ca="1" si="22"/>
        <v>1</v>
      </c>
      <c r="AH51" s="9"/>
      <c r="AI51" s="9"/>
      <c r="AJ51" s="9"/>
      <c r="AK51" s="10"/>
      <c r="AL51" s="9"/>
      <c r="AM51" s="14">
        <f ca="1">IF(Table1[[#This Row],[Field of Work]]= "Teaching",1,0)</f>
        <v>0</v>
      </c>
      <c r="AN51" s="9">
        <f ca="1">IF(Table1[[#This Row],[Field of Work]]= "Agriculture",1,0)</f>
        <v>0</v>
      </c>
      <c r="AO51" s="9">
        <f ca="1">IF(Table1[[#This Row],[Field of Work]]= "Construction",1,0)</f>
        <v>1</v>
      </c>
      <c r="AP51" s="9">
        <f ca="1">IF(Table1[[#This Row],[Field of Work]]= "IT",1,0)</f>
        <v>0</v>
      </c>
      <c r="AQ51" s="9">
        <f ca="1">IF(Table1[[#This Row],[Field of Work]]= "Health",1,0)</f>
        <v>0</v>
      </c>
      <c r="AR51" s="9">
        <f ca="1">IF(Table1[[#This Row],[Field of Work]]= "General work",1,0)</f>
        <v>0</v>
      </c>
      <c r="AS51" s="9"/>
      <c r="AT51" s="9"/>
      <c r="AU51" s="9"/>
      <c r="AV51" s="9"/>
      <c r="AW51" s="9"/>
      <c r="AX51" s="9"/>
      <c r="AY51" s="10"/>
      <c r="BA51" s="33">
        <f ca="1">IF(Table1[[#This Row],[Area]]= "Pindi",1,0)</f>
        <v>0</v>
      </c>
      <c r="BB51" s="9">
        <f ca="1">IF(Table1[[#This Row],[Area]]= "Attock",1,0)</f>
        <v>0</v>
      </c>
      <c r="BC51" s="9">
        <f ca="1">IF(Table1[[#This Row],[Area]]="Gujranwala",1,0)</f>
        <v>1</v>
      </c>
      <c r="BD51" s="9">
        <f ca="1">IF(Table1[[#This Row],[Area]]="Islamabad",1,0)</f>
        <v>0</v>
      </c>
      <c r="BE51" s="9">
        <f ca="1">IF(Table1[[#This Row],[Area]]="Karachi",1,0)</f>
        <v>0</v>
      </c>
      <c r="BF51" s="9">
        <f ca="1">IF(Table1[[#This Row],[Area]]="Kashmir",1,0)</f>
        <v>0</v>
      </c>
      <c r="BG51" s="9">
        <f ca="1">IF(Table1[[#This Row],[Area]]="Kohat",1,0)</f>
        <v>0</v>
      </c>
      <c r="BH51" s="9">
        <f ca="1">IF(Table1[[#This Row],[Area]]="Lahore",1,0)</f>
        <v>0</v>
      </c>
      <c r="BI51" s="9">
        <f ca="1">IF(Table1[[#This Row],[Area]]="Multan",1,0)</f>
        <v>0</v>
      </c>
      <c r="BJ51" s="9">
        <f ca="1">IF(Table1[[#This Row],[Area]]="Naran",1,0)</f>
        <v>0</v>
      </c>
      <c r="BK51" s="9">
        <f ca="1">IF(Table1[[#This Row],[Area]]="Peshawar",1,0)</f>
        <v>0</v>
      </c>
      <c r="BL51" s="9">
        <f ca="1">IF(Table1[[#This Row],[Area]]="Queta",1,0)</f>
        <v>0</v>
      </c>
      <c r="BM51" s="9">
        <f ca="1">IF(Table1[[#This Row],[Area]]="Sawat",1,0)</f>
        <v>0</v>
      </c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10"/>
      <c r="CD51" s="14"/>
      <c r="CE51" s="39">
        <f ca="1">Table1[[#This Row],[Value of Cars]]/Table1[[#This Row],[Cars]]</f>
        <v>2437.9859086984829</v>
      </c>
      <c r="CF51" s="9"/>
      <c r="CG51" s="10"/>
      <c r="CH51" s="14">
        <f ca="1">IF(Table1[[#This Row],[value of Debts]]&gt;$CI$5,1,0)</f>
        <v>1</v>
      </c>
      <c r="CI51" s="9"/>
      <c r="CJ51" s="10"/>
      <c r="CM51" s="55">
        <f ca="1">Table1[[#This Row],[Mortgage Left]]/Table1[[#This Row],[Value of House]]</f>
        <v>0.90835316968858959</v>
      </c>
      <c r="CN51" s="9">
        <f t="shared" ca="1" si="20"/>
        <v>0</v>
      </c>
      <c r="CO51" s="9"/>
      <c r="CP51" s="9"/>
      <c r="CQ51" s="9"/>
      <c r="CR51" s="9"/>
      <c r="CS51" s="9"/>
      <c r="CT51" s="9"/>
      <c r="CU51" s="9"/>
      <c r="CV51" s="9"/>
      <c r="CW51" s="9"/>
      <c r="CX51" s="14"/>
      <c r="CY51" s="9">
        <f ca="1">IF(Table1[[#This Row],[Area]]= "Pindi",Table1[[#This Row],[Income]],0)</f>
        <v>0</v>
      </c>
      <c r="CZ51" s="9">
        <f ca="1">IF(Table1[[#This Row],[Area]]= "Attock",Table1[[#This Row],[Income]],0)</f>
        <v>0</v>
      </c>
      <c r="DA51" s="9">
        <f ca="1">IF(Table1[[#This Row],[Area]]= "Gujranwala",Table1[[#This Row],[Income]],0)</f>
        <v>61234</v>
      </c>
      <c r="DB51" s="9">
        <f ca="1">IF(Table1[[#This Row],[Area]]= "Islamabad",Table1[[#This Row],[Income]],0)</f>
        <v>0</v>
      </c>
      <c r="DC51" s="9">
        <f ca="1">IF(Table1[[#This Row],[Area]]= "Karachi",Table1[[#This Row],[Income]],0)</f>
        <v>0</v>
      </c>
      <c r="DD51" s="9">
        <f ca="1">IF(Table1[[#This Row],[Area]]= "Kashmir",Table1[[#This Row],[Income]],0)</f>
        <v>0</v>
      </c>
      <c r="DE51" s="9">
        <f ca="1">IF(Table1[[#This Row],[Area]]= "Kohat",Table1[[#This Row],[Income]],0)</f>
        <v>0</v>
      </c>
      <c r="DF51" s="9">
        <f ca="1">IF(Table1[[#This Row],[Area]]= "Lahore",Table1[[#This Row],[Income]],0)</f>
        <v>0</v>
      </c>
      <c r="DG51" s="9">
        <f ca="1">IF(Table1[[#This Row],[Area]]= "Multan",Table1[[#This Row],[Income]],0)</f>
        <v>0</v>
      </c>
      <c r="DH51" s="9">
        <f ca="1">IF(Table1[[#This Row],[Area]]= "Naran",Table1[[#This Row],[Income]],0)</f>
        <v>0</v>
      </c>
      <c r="DI51" s="9">
        <f ca="1">IF(Table1[[#This Row],[Area]]= "Peshawar",Table1[[#This Row],[Income]],0)</f>
        <v>0</v>
      </c>
      <c r="DJ51" s="9">
        <f ca="1">IF(Table1[[#This Row],[Area]]= "Queta",Table1[[#This Row],[Income]],0)</f>
        <v>0</v>
      </c>
      <c r="DK51" s="10">
        <f ca="1">IF(Table1[[#This Row],[Area]]= "Sawat",Table1[[#This Row],[Income]],0)</f>
        <v>0</v>
      </c>
      <c r="DM51" s="14"/>
      <c r="DN51" s="9">
        <f ca="1">IF(Table1[[#This Row],[Field of Work]] = "IT",Table1[[#This Row],[Income]],0)</f>
        <v>0</v>
      </c>
      <c r="DO51" s="9">
        <f ca="1">IF(Table1[[#This Row],[Field of Work]] = "Agriculture",Table1[[#This Row],[Income]],0)</f>
        <v>0</v>
      </c>
      <c r="DP51" s="9">
        <f ca="1">IF(Table1[[#This Row],[Field of Work]] = "Construction",Table1[[#This Row],[Income]],0)</f>
        <v>61234</v>
      </c>
      <c r="DQ51" s="9">
        <f ca="1">IF(Table1[[#This Row],[Field of Work]] = "Health",Table1[[#This Row],[Income]],0)</f>
        <v>0</v>
      </c>
      <c r="DR51" s="9">
        <f ca="1">IF(Table1[[#This Row],[Field of Work]] = "Teaching",Table1[[#This Row],[Income]],0)</f>
        <v>0</v>
      </c>
      <c r="DS51" s="10">
        <f ca="1">IF(Table1[[#This Row],[Field of Work]] = "General work",Table1[[#This Row],[Income]],0)</f>
        <v>0</v>
      </c>
      <c r="DV51" s="14"/>
      <c r="DW51" s="9"/>
      <c r="DX51" s="9">
        <f ca="1">IF(Table1[[#This Row],[Debts]]&gt;Table1[[#This Row],[Income]],1,0)</f>
        <v>0</v>
      </c>
      <c r="DY51" s="9"/>
      <c r="DZ51" s="9"/>
      <c r="EA51" s="9"/>
      <c r="EB51" s="9"/>
      <c r="EC51" s="10"/>
      <c r="EF51" s="14"/>
      <c r="EG51" s="9"/>
      <c r="EH51" s="9">
        <f ca="1">IF(Table1[[#This Row],[Net worth of person (R)]]&gt;$EP$4,Table1[[#This Row],[Age]],0)</f>
        <v>0</v>
      </c>
      <c r="EI51" s="9"/>
      <c r="EJ51" s="9"/>
      <c r="EK51" s="9"/>
      <c r="EL51" s="9"/>
      <c r="EM51" s="9"/>
      <c r="EN51" s="9"/>
      <c r="EO51" s="9"/>
      <c r="EP51" s="10"/>
    </row>
    <row r="52" spans="2:146" x14ac:dyDescent="0.25">
      <c r="B52">
        <f t="shared" ca="1" si="2"/>
        <v>1</v>
      </c>
      <c r="C52" t="str">
        <f t="shared" ca="1" si="3"/>
        <v>men</v>
      </c>
      <c r="D52">
        <f t="shared" ca="1" si="4"/>
        <v>26</v>
      </c>
      <c r="E52">
        <f t="shared" ca="1" si="5"/>
        <v>5</v>
      </c>
      <c r="F52" t="str">
        <f t="shared" ca="1" si="6"/>
        <v>General work</v>
      </c>
      <c r="G52">
        <f t="shared" ca="1" si="7"/>
        <v>6</v>
      </c>
      <c r="H52" t="str">
        <f t="shared" ca="1" si="8"/>
        <v>other</v>
      </c>
      <c r="I52">
        <f t="shared" ca="1" si="9"/>
        <v>3</v>
      </c>
      <c r="J52">
        <f t="shared" ca="1" si="10"/>
        <v>2</v>
      </c>
      <c r="K52">
        <f t="shared" ca="1" si="11"/>
        <v>55960</v>
      </c>
      <c r="L52">
        <f t="shared" ca="1" si="12"/>
        <v>5</v>
      </c>
      <c r="M52" t="str">
        <f t="shared" ca="1" si="13"/>
        <v>Sawat</v>
      </c>
      <c r="N52">
        <f t="shared" ca="1" si="23"/>
        <v>335760</v>
      </c>
      <c r="O52">
        <f ca="1">RAND()*Table1[[#This Row],[Value of House]]</f>
        <v>115630.17033877174</v>
      </c>
      <c r="P52">
        <f t="shared" ca="1" si="0"/>
        <v>62471.909117482544</v>
      </c>
      <c r="Q52">
        <f t="shared" ca="1" si="15"/>
        <v>44991</v>
      </c>
      <c r="R52">
        <f t="shared" ca="1" si="1"/>
        <v>16353.021486500622</v>
      </c>
      <c r="S52">
        <f t="shared" ca="1" si="24"/>
        <v>7218.650442665129</v>
      </c>
      <c r="T52">
        <f t="shared" ca="1" si="25"/>
        <v>405450.5595601477</v>
      </c>
      <c r="U52">
        <f t="shared" ca="1" si="26"/>
        <v>176974.19182527237</v>
      </c>
      <c r="V52">
        <f t="shared" ca="1" si="27"/>
        <v>228476.36773487533</v>
      </c>
      <c r="AF52" s="14">
        <f t="shared" ca="1" si="21"/>
        <v>1</v>
      </c>
      <c r="AG52" s="9">
        <f t="shared" ca="1" si="22"/>
        <v>0</v>
      </c>
      <c r="AH52" s="9"/>
      <c r="AI52" s="9"/>
      <c r="AJ52" s="9"/>
      <c r="AK52" s="10"/>
      <c r="AL52" s="9"/>
      <c r="AM52" s="14">
        <f ca="1">IF(Table1[[#This Row],[Field of Work]]= "Teaching",1,0)</f>
        <v>0</v>
      </c>
      <c r="AN52" s="9">
        <f ca="1">IF(Table1[[#This Row],[Field of Work]]= "Agriculture",1,0)</f>
        <v>0</v>
      </c>
      <c r="AO52" s="9">
        <f ca="1">IF(Table1[[#This Row],[Field of Work]]= "Construction",1,0)</f>
        <v>0</v>
      </c>
      <c r="AP52" s="9">
        <f ca="1">IF(Table1[[#This Row],[Field of Work]]= "IT",1,0)</f>
        <v>0</v>
      </c>
      <c r="AQ52" s="9">
        <f ca="1">IF(Table1[[#This Row],[Field of Work]]= "Health",1,0)</f>
        <v>0</v>
      </c>
      <c r="AR52" s="9">
        <f ca="1">IF(Table1[[#This Row],[Field of Work]]= "General work",1,0)</f>
        <v>1</v>
      </c>
      <c r="AS52" s="9"/>
      <c r="AT52" s="9"/>
      <c r="AU52" s="9"/>
      <c r="AV52" s="9"/>
      <c r="AW52" s="9"/>
      <c r="AX52" s="9"/>
      <c r="AY52" s="10"/>
      <c r="BA52" s="33">
        <f ca="1">IF(Table1[[#This Row],[Area]]= "Pindi",1,0)</f>
        <v>0</v>
      </c>
      <c r="BB52" s="9">
        <f ca="1">IF(Table1[[#This Row],[Area]]= "Attock",1,0)</f>
        <v>0</v>
      </c>
      <c r="BC52" s="9">
        <f ca="1">IF(Table1[[#This Row],[Area]]="Gujranwala",1,0)</f>
        <v>0</v>
      </c>
      <c r="BD52" s="9">
        <f ca="1">IF(Table1[[#This Row],[Area]]="Islamabad",1,0)</f>
        <v>0</v>
      </c>
      <c r="BE52" s="9">
        <f ca="1">IF(Table1[[#This Row],[Area]]="Karachi",1,0)</f>
        <v>0</v>
      </c>
      <c r="BF52" s="9">
        <f ca="1">IF(Table1[[#This Row],[Area]]="Kashmir",1,0)</f>
        <v>0</v>
      </c>
      <c r="BG52" s="9">
        <f ca="1">IF(Table1[[#This Row],[Area]]="Kohat",1,0)</f>
        <v>0</v>
      </c>
      <c r="BH52" s="9">
        <f ca="1">IF(Table1[[#This Row],[Area]]="Lahore",1,0)</f>
        <v>0</v>
      </c>
      <c r="BI52" s="9">
        <f ca="1">IF(Table1[[#This Row],[Area]]="Multan",1,0)</f>
        <v>0</v>
      </c>
      <c r="BJ52" s="9">
        <f ca="1">IF(Table1[[#This Row],[Area]]="Naran",1,0)</f>
        <v>0</v>
      </c>
      <c r="BK52" s="9">
        <f ca="1">IF(Table1[[#This Row],[Area]]="Peshawar",1,0)</f>
        <v>0</v>
      </c>
      <c r="BL52" s="9">
        <f ca="1">IF(Table1[[#This Row],[Area]]="Queta",1,0)</f>
        <v>0</v>
      </c>
      <c r="BM52" s="9">
        <f ca="1">IF(Table1[[#This Row],[Area]]="Sawat",1,0)</f>
        <v>1</v>
      </c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10"/>
      <c r="CD52" s="14"/>
      <c r="CE52" s="39">
        <f ca="1">Table1[[#This Row],[Value of Cars]]/Table1[[#This Row],[Cars]]</f>
        <v>31235.954558741272</v>
      </c>
      <c r="CF52" s="9"/>
      <c r="CG52" s="10"/>
      <c r="CH52" s="14">
        <f ca="1">IF(Table1[[#This Row],[value of Debts]]&gt;$CI$5,1,0)</f>
        <v>1</v>
      </c>
      <c r="CI52" s="9"/>
      <c r="CJ52" s="10"/>
      <c r="CM52" s="55">
        <f ca="1">Table1[[#This Row],[Mortgage Left]]/Table1[[#This Row],[Value of House]]</f>
        <v>0.34438339986529587</v>
      </c>
      <c r="CN52" s="9">
        <f t="shared" ca="1" si="20"/>
        <v>0</v>
      </c>
      <c r="CO52" s="9"/>
      <c r="CP52" s="9"/>
      <c r="CQ52" s="9"/>
      <c r="CR52" s="9"/>
      <c r="CS52" s="9"/>
      <c r="CT52" s="9"/>
      <c r="CU52" s="9"/>
      <c r="CV52" s="9"/>
      <c r="CW52" s="9"/>
      <c r="CX52" s="14"/>
      <c r="CY52" s="9">
        <f ca="1">IF(Table1[[#This Row],[Area]]= "Pindi",Table1[[#This Row],[Income]],0)</f>
        <v>0</v>
      </c>
      <c r="CZ52" s="9">
        <f ca="1">IF(Table1[[#This Row],[Area]]= "Attock",Table1[[#This Row],[Income]],0)</f>
        <v>0</v>
      </c>
      <c r="DA52" s="9">
        <f ca="1">IF(Table1[[#This Row],[Area]]= "Gujranwala",Table1[[#This Row],[Income]],0)</f>
        <v>0</v>
      </c>
      <c r="DB52" s="9">
        <f ca="1">IF(Table1[[#This Row],[Area]]= "Islamabad",Table1[[#This Row],[Income]],0)</f>
        <v>0</v>
      </c>
      <c r="DC52" s="9">
        <f ca="1">IF(Table1[[#This Row],[Area]]= "Karachi",Table1[[#This Row],[Income]],0)</f>
        <v>0</v>
      </c>
      <c r="DD52" s="9">
        <f ca="1">IF(Table1[[#This Row],[Area]]= "Kashmir",Table1[[#This Row],[Income]],0)</f>
        <v>0</v>
      </c>
      <c r="DE52" s="9">
        <f ca="1">IF(Table1[[#This Row],[Area]]= "Kohat",Table1[[#This Row],[Income]],0)</f>
        <v>0</v>
      </c>
      <c r="DF52" s="9">
        <f ca="1">IF(Table1[[#This Row],[Area]]= "Lahore",Table1[[#This Row],[Income]],0)</f>
        <v>0</v>
      </c>
      <c r="DG52" s="9">
        <f ca="1">IF(Table1[[#This Row],[Area]]= "Multan",Table1[[#This Row],[Income]],0)</f>
        <v>0</v>
      </c>
      <c r="DH52" s="9">
        <f ca="1">IF(Table1[[#This Row],[Area]]= "Naran",Table1[[#This Row],[Income]],0)</f>
        <v>0</v>
      </c>
      <c r="DI52" s="9">
        <f ca="1">IF(Table1[[#This Row],[Area]]= "Peshawar",Table1[[#This Row],[Income]],0)</f>
        <v>0</v>
      </c>
      <c r="DJ52" s="9">
        <f ca="1">IF(Table1[[#This Row],[Area]]= "Queta",Table1[[#This Row],[Income]],0)</f>
        <v>0</v>
      </c>
      <c r="DK52" s="10">
        <f ca="1">IF(Table1[[#This Row],[Area]]= "Sawat",Table1[[#This Row],[Income]],0)</f>
        <v>55960</v>
      </c>
      <c r="DM52" s="14"/>
      <c r="DN52" s="9">
        <f ca="1">IF(Table1[[#This Row],[Field of Work]] = "IT",Table1[[#This Row],[Income]],0)</f>
        <v>0</v>
      </c>
      <c r="DO52" s="9">
        <f ca="1">IF(Table1[[#This Row],[Field of Work]] = "Agriculture",Table1[[#This Row],[Income]],0)</f>
        <v>0</v>
      </c>
      <c r="DP52" s="9">
        <f ca="1">IF(Table1[[#This Row],[Field of Work]] = "Construction",Table1[[#This Row],[Income]],0)</f>
        <v>0</v>
      </c>
      <c r="DQ52" s="9">
        <f ca="1">IF(Table1[[#This Row],[Field of Work]] = "Health",Table1[[#This Row],[Income]],0)</f>
        <v>0</v>
      </c>
      <c r="DR52" s="9">
        <f ca="1">IF(Table1[[#This Row],[Field of Work]] = "Teaching",Table1[[#This Row],[Income]],0)</f>
        <v>0</v>
      </c>
      <c r="DS52" s="10">
        <f ca="1">IF(Table1[[#This Row],[Field of Work]] = "General work",Table1[[#This Row],[Income]],0)</f>
        <v>55960</v>
      </c>
      <c r="DV52" s="14"/>
      <c r="DW52" s="9"/>
      <c r="DX52" s="9">
        <f ca="1">IF(Table1[[#This Row],[Debts]]&gt;Table1[[#This Row],[Income]],1,0)</f>
        <v>0</v>
      </c>
      <c r="DY52" s="9"/>
      <c r="DZ52" s="9"/>
      <c r="EA52" s="9"/>
      <c r="EB52" s="9"/>
      <c r="EC52" s="10"/>
      <c r="EF52" s="14"/>
      <c r="EG52" s="9"/>
      <c r="EH52" s="9">
        <f ca="1">IF(Table1[[#This Row],[Net worth of person (R)]]&gt;$EP$4,Table1[[#This Row],[Age]],0)</f>
        <v>26</v>
      </c>
      <c r="EI52" s="9"/>
      <c r="EJ52" s="9"/>
      <c r="EK52" s="9"/>
      <c r="EL52" s="9"/>
      <c r="EM52" s="9"/>
      <c r="EN52" s="9"/>
      <c r="EO52" s="9"/>
      <c r="EP52" s="10"/>
    </row>
    <row r="53" spans="2:146" x14ac:dyDescent="0.25">
      <c r="B53">
        <f t="shared" ca="1" si="2"/>
        <v>2</v>
      </c>
      <c r="C53" t="str">
        <f t="shared" ca="1" si="3"/>
        <v>women</v>
      </c>
      <c r="D53">
        <f t="shared" ca="1" si="4"/>
        <v>30</v>
      </c>
      <c r="E53">
        <f t="shared" ca="1" si="5"/>
        <v>6</v>
      </c>
      <c r="F53" t="str">
        <f t="shared" ca="1" si="6"/>
        <v>Teaching</v>
      </c>
      <c r="G53">
        <f t="shared" ca="1" si="7"/>
        <v>1</v>
      </c>
      <c r="H53" t="str">
        <f t="shared" ca="1" si="8"/>
        <v>High School</v>
      </c>
      <c r="I53">
        <f t="shared" ca="1" si="9"/>
        <v>1</v>
      </c>
      <c r="J53">
        <f t="shared" ca="1" si="10"/>
        <v>1</v>
      </c>
      <c r="K53">
        <f t="shared" ca="1" si="11"/>
        <v>73543</v>
      </c>
      <c r="L53">
        <f t="shared" ca="1" si="12"/>
        <v>6</v>
      </c>
      <c r="M53" t="str">
        <f t="shared" ca="1" si="13"/>
        <v>Islamabad</v>
      </c>
      <c r="N53">
        <f t="shared" ca="1" si="23"/>
        <v>367715</v>
      </c>
      <c r="O53">
        <f ca="1">RAND()*Table1[[#This Row],[Value of House]]</f>
        <v>25770.836673873917</v>
      </c>
      <c r="P53">
        <f t="shared" ca="1" si="0"/>
        <v>19443.585704188361</v>
      </c>
      <c r="Q53">
        <f t="shared" ca="1" si="15"/>
        <v>12803</v>
      </c>
      <c r="R53">
        <f t="shared" ca="1" si="1"/>
        <v>636.50731069632729</v>
      </c>
      <c r="S53">
        <f t="shared" ca="1" si="24"/>
        <v>30196.937945756374</v>
      </c>
      <c r="T53">
        <f t="shared" ca="1" si="25"/>
        <v>417355.52364994475</v>
      </c>
      <c r="U53">
        <f t="shared" ca="1" si="26"/>
        <v>39210.343984570238</v>
      </c>
      <c r="V53">
        <f t="shared" ca="1" si="27"/>
        <v>378145.17966537451</v>
      </c>
      <c r="AF53" s="14">
        <f t="shared" ca="1" si="21"/>
        <v>1</v>
      </c>
      <c r="AG53" s="9">
        <f t="shared" ca="1" si="22"/>
        <v>0</v>
      </c>
      <c r="AH53" s="9"/>
      <c r="AI53" s="9"/>
      <c r="AJ53" s="9"/>
      <c r="AK53" s="10"/>
      <c r="AL53" s="9"/>
      <c r="AM53" s="14">
        <f ca="1">IF(Table1[[#This Row],[Field of Work]]= "Teaching",1,0)</f>
        <v>1</v>
      </c>
      <c r="AN53" s="9">
        <f ca="1">IF(Table1[[#This Row],[Field of Work]]= "Agriculture",1,0)</f>
        <v>0</v>
      </c>
      <c r="AO53" s="9">
        <f ca="1">IF(Table1[[#This Row],[Field of Work]]= "Construction",1,0)</f>
        <v>0</v>
      </c>
      <c r="AP53" s="9">
        <f ca="1">IF(Table1[[#This Row],[Field of Work]]= "IT",1,0)</f>
        <v>0</v>
      </c>
      <c r="AQ53" s="9">
        <f ca="1">IF(Table1[[#This Row],[Field of Work]]= "Health",1,0)</f>
        <v>0</v>
      </c>
      <c r="AR53" s="9">
        <f ca="1">IF(Table1[[#This Row],[Field of Work]]= "General work",1,0)</f>
        <v>0</v>
      </c>
      <c r="AS53" s="9"/>
      <c r="AT53" s="9"/>
      <c r="AU53" s="9"/>
      <c r="AV53" s="9"/>
      <c r="AW53" s="9"/>
      <c r="AX53" s="9"/>
      <c r="AY53" s="10"/>
      <c r="BA53" s="33">
        <f ca="1">IF(Table1[[#This Row],[Area]]= "Pindi",1,0)</f>
        <v>0</v>
      </c>
      <c r="BB53" s="9">
        <f ca="1">IF(Table1[[#This Row],[Area]]= "Attock",1,0)</f>
        <v>0</v>
      </c>
      <c r="BC53" s="9">
        <f ca="1">IF(Table1[[#This Row],[Area]]="Gujranwala",1,0)</f>
        <v>0</v>
      </c>
      <c r="BD53" s="9">
        <f ca="1">IF(Table1[[#This Row],[Area]]="Islamabad",1,0)</f>
        <v>1</v>
      </c>
      <c r="BE53" s="9">
        <f ca="1">IF(Table1[[#This Row],[Area]]="Karachi",1,0)</f>
        <v>0</v>
      </c>
      <c r="BF53" s="9">
        <f ca="1">IF(Table1[[#This Row],[Area]]="Kashmir",1,0)</f>
        <v>0</v>
      </c>
      <c r="BG53" s="9">
        <f ca="1">IF(Table1[[#This Row],[Area]]="Kohat",1,0)</f>
        <v>0</v>
      </c>
      <c r="BH53" s="9">
        <f ca="1">IF(Table1[[#This Row],[Area]]="Lahore",1,0)</f>
        <v>0</v>
      </c>
      <c r="BI53" s="9">
        <f ca="1">IF(Table1[[#This Row],[Area]]="Multan",1,0)</f>
        <v>0</v>
      </c>
      <c r="BJ53" s="9">
        <f ca="1">IF(Table1[[#This Row],[Area]]="Naran",1,0)</f>
        <v>0</v>
      </c>
      <c r="BK53" s="9">
        <f ca="1">IF(Table1[[#This Row],[Area]]="Peshawar",1,0)</f>
        <v>0</v>
      </c>
      <c r="BL53" s="9">
        <f ca="1">IF(Table1[[#This Row],[Area]]="Queta",1,0)</f>
        <v>0</v>
      </c>
      <c r="BM53" s="9">
        <f ca="1">IF(Table1[[#This Row],[Area]]="Sawat",1,0)</f>
        <v>0</v>
      </c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10"/>
      <c r="CD53" s="14"/>
      <c r="CE53" s="39">
        <f ca="1">Table1[[#This Row],[Value of Cars]]/Table1[[#This Row],[Cars]]</f>
        <v>19443.585704188361</v>
      </c>
      <c r="CF53" s="9"/>
      <c r="CG53" s="10"/>
      <c r="CH53" s="14">
        <f ca="1">IF(Table1[[#This Row],[value of Debts]]&gt;$CI$5,1,0)</f>
        <v>0</v>
      </c>
      <c r="CI53" s="9"/>
      <c r="CJ53" s="10"/>
      <c r="CM53" s="55">
        <f ca="1">Table1[[#This Row],[Mortgage Left]]/Table1[[#This Row],[Value of House]]</f>
        <v>7.0083724280689985E-2</v>
      </c>
      <c r="CN53" s="9">
        <f t="shared" ca="1" si="20"/>
        <v>1</v>
      </c>
      <c r="CO53" s="9"/>
      <c r="CP53" s="9"/>
      <c r="CQ53" s="9"/>
      <c r="CR53" s="9"/>
      <c r="CS53" s="9"/>
      <c r="CT53" s="9"/>
      <c r="CU53" s="9"/>
      <c r="CV53" s="9"/>
      <c r="CW53" s="9"/>
      <c r="CX53" s="14"/>
      <c r="CY53" s="9">
        <f ca="1">IF(Table1[[#This Row],[Area]]= "Pindi",Table1[[#This Row],[Income]],0)</f>
        <v>0</v>
      </c>
      <c r="CZ53" s="9">
        <f ca="1">IF(Table1[[#This Row],[Area]]= "Attock",Table1[[#This Row],[Income]],0)</f>
        <v>0</v>
      </c>
      <c r="DA53" s="9">
        <f ca="1">IF(Table1[[#This Row],[Area]]= "Gujranwala",Table1[[#This Row],[Income]],0)</f>
        <v>0</v>
      </c>
      <c r="DB53" s="9">
        <f ca="1">IF(Table1[[#This Row],[Area]]= "Islamabad",Table1[[#This Row],[Income]],0)</f>
        <v>73543</v>
      </c>
      <c r="DC53" s="9">
        <f ca="1">IF(Table1[[#This Row],[Area]]= "Karachi",Table1[[#This Row],[Income]],0)</f>
        <v>0</v>
      </c>
      <c r="DD53" s="9">
        <f ca="1">IF(Table1[[#This Row],[Area]]= "Kashmir",Table1[[#This Row],[Income]],0)</f>
        <v>0</v>
      </c>
      <c r="DE53" s="9">
        <f ca="1">IF(Table1[[#This Row],[Area]]= "Kohat",Table1[[#This Row],[Income]],0)</f>
        <v>0</v>
      </c>
      <c r="DF53" s="9">
        <f ca="1">IF(Table1[[#This Row],[Area]]= "Lahore",Table1[[#This Row],[Income]],0)</f>
        <v>0</v>
      </c>
      <c r="DG53" s="9">
        <f ca="1">IF(Table1[[#This Row],[Area]]= "Multan",Table1[[#This Row],[Income]],0)</f>
        <v>0</v>
      </c>
      <c r="DH53" s="9">
        <f ca="1">IF(Table1[[#This Row],[Area]]= "Naran",Table1[[#This Row],[Income]],0)</f>
        <v>0</v>
      </c>
      <c r="DI53" s="9">
        <f ca="1">IF(Table1[[#This Row],[Area]]= "Peshawar",Table1[[#This Row],[Income]],0)</f>
        <v>0</v>
      </c>
      <c r="DJ53" s="9">
        <f ca="1">IF(Table1[[#This Row],[Area]]= "Queta",Table1[[#This Row],[Income]],0)</f>
        <v>0</v>
      </c>
      <c r="DK53" s="10">
        <f ca="1">IF(Table1[[#This Row],[Area]]= "Sawat",Table1[[#This Row],[Income]],0)</f>
        <v>0</v>
      </c>
      <c r="DM53" s="14"/>
      <c r="DN53" s="9">
        <f ca="1">IF(Table1[[#This Row],[Field of Work]] = "IT",Table1[[#This Row],[Income]],0)</f>
        <v>0</v>
      </c>
      <c r="DO53" s="9">
        <f ca="1">IF(Table1[[#This Row],[Field of Work]] = "Agriculture",Table1[[#This Row],[Income]],0)</f>
        <v>0</v>
      </c>
      <c r="DP53" s="9">
        <f ca="1">IF(Table1[[#This Row],[Field of Work]] = "Construction",Table1[[#This Row],[Income]],0)</f>
        <v>0</v>
      </c>
      <c r="DQ53" s="9">
        <f ca="1">IF(Table1[[#This Row],[Field of Work]] = "Health",Table1[[#This Row],[Income]],0)</f>
        <v>0</v>
      </c>
      <c r="DR53" s="9">
        <f ca="1">IF(Table1[[#This Row],[Field of Work]] = "Teaching",Table1[[#This Row],[Income]],0)</f>
        <v>73543</v>
      </c>
      <c r="DS53" s="10">
        <f ca="1">IF(Table1[[#This Row],[Field of Work]] = "General work",Table1[[#This Row],[Income]],0)</f>
        <v>0</v>
      </c>
      <c r="DV53" s="14"/>
      <c r="DW53" s="9"/>
      <c r="DX53" s="9">
        <f ca="1">IF(Table1[[#This Row],[Debts]]&gt;Table1[[#This Row],[Income]],1,0)</f>
        <v>0</v>
      </c>
      <c r="DY53" s="9"/>
      <c r="DZ53" s="9"/>
      <c r="EA53" s="9"/>
      <c r="EB53" s="9"/>
      <c r="EC53" s="10"/>
      <c r="EF53" s="14"/>
      <c r="EG53" s="9"/>
      <c r="EH53" s="9">
        <f ca="1">IF(Table1[[#This Row],[Net worth of person (R)]]&gt;$EP$4,Table1[[#This Row],[Age]],0)</f>
        <v>30</v>
      </c>
      <c r="EI53" s="9"/>
      <c r="EJ53" s="9"/>
      <c r="EK53" s="9"/>
      <c r="EL53" s="9"/>
      <c r="EM53" s="9"/>
      <c r="EN53" s="9"/>
      <c r="EO53" s="9"/>
      <c r="EP53" s="10"/>
    </row>
    <row r="54" spans="2:146" x14ac:dyDescent="0.25">
      <c r="B54">
        <f t="shared" ca="1" si="2"/>
        <v>2</v>
      </c>
      <c r="C54" t="str">
        <f t="shared" ca="1" si="3"/>
        <v>women</v>
      </c>
      <c r="D54">
        <f t="shared" ca="1" si="4"/>
        <v>41</v>
      </c>
      <c r="E54">
        <f t="shared" ca="1" si="5"/>
        <v>1</v>
      </c>
      <c r="F54" t="str">
        <f t="shared" ca="1" si="6"/>
        <v>Health</v>
      </c>
      <c r="G54">
        <f t="shared" ca="1" si="7"/>
        <v>3</v>
      </c>
      <c r="H54" t="str">
        <f t="shared" ca="1" si="8"/>
        <v>University</v>
      </c>
      <c r="I54">
        <f t="shared" ca="1" si="9"/>
        <v>1</v>
      </c>
      <c r="J54">
        <f t="shared" ca="1" si="10"/>
        <v>3</v>
      </c>
      <c r="K54">
        <f t="shared" ca="1" si="11"/>
        <v>69406</v>
      </c>
      <c r="L54">
        <f t="shared" ca="1" si="12"/>
        <v>10</v>
      </c>
      <c r="M54" t="str">
        <f t="shared" ca="1" si="13"/>
        <v>Queta</v>
      </c>
      <c r="N54">
        <f t="shared" ca="1" si="23"/>
        <v>208218</v>
      </c>
      <c r="O54">
        <f ca="1">RAND()*Table1[[#This Row],[Value of House]]</f>
        <v>139434.96314060822</v>
      </c>
      <c r="P54">
        <f t="shared" ca="1" si="0"/>
        <v>28934.557725587219</v>
      </c>
      <c r="Q54">
        <f t="shared" ca="1" si="15"/>
        <v>12364</v>
      </c>
      <c r="R54">
        <f t="shared" ca="1" si="1"/>
        <v>117000.34761307926</v>
      </c>
      <c r="S54">
        <f t="shared" ca="1" si="24"/>
        <v>703.49116327335992</v>
      </c>
      <c r="T54">
        <f t="shared" ca="1" si="25"/>
        <v>237856.04888886059</v>
      </c>
      <c r="U54">
        <f t="shared" ca="1" si="26"/>
        <v>268799.31075368746</v>
      </c>
      <c r="V54">
        <f t="shared" ca="1" si="27"/>
        <v>-30943.261864826869</v>
      </c>
      <c r="AF54" s="14">
        <f t="shared" ca="1" si="21"/>
        <v>0</v>
      </c>
      <c r="AG54" s="9">
        <f t="shared" ca="1" si="22"/>
        <v>1</v>
      </c>
      <c r="AH54" s="9"/>
      <c r="AI54" s="9"/>
      <c r="AJ54" s="9"/>
      <c r="AK54" s="10"/>
      <c r="AL54" s="9"/>
      <c r="AM54" s="14">
        <f ca="1">IF(Table1[[#This Row],[Field of Work]]= "Teaching",1,0)</f>
        <v>0</v>
      </c>
      <c r="AN54" s="9">
        <f ca="1">IF(Table1[[#This Row],[Field of Work]]= "Agriculture",1,0)</f>
        <v>0</v>
      </c>
      <c r="AO54" s="9">
        <f ca="1">IF(Table1[[#This Row],[Field of Work]]= "Construction",1,0)</f>
        <v>0</v>
      </c>
      <c r="AP54" s="9">
        <f ca="1">IF(Table1[[#This Row],[Field of Work]]= "IT",1,0)</f>
        <v>0</v>
      </c>
      <c r="AQ54" s="9">
        <f ca="1">IF(Table1[[#This Row],[Field of Work]]= "Health",1,0)</f>
        <v>1</v>
      </c>
      <c r="AR54" s="9">
        <f ca="1">IF(Table1[[#This Row],[Field of Work]]= "General work",1,0)</f>
        <v>0</v>
      </c>
      <c r="AS54" s="9"/>
      <c r="AT54" s="9"/>
      <c r="AU54" s="9"/>
      <c r="AV54" s="9"/>
      <c r="AW54" s="9"/>
      <c r="AX54" s="9"/>
      <c r="AY54" s="10"/>
      <c r="BA54" s="33">
        <f ca="1">IF(Table1[[#This Row],[Area]]= "Pindi",1,0)</f>
        <v>0</v>
      </c>
      <c r="BB54" s="9">
        <f ca="1">IF(Table1[[#This Row],[Area]]= "Attock",1,0)</f>
        <v>0</v>
      </c>
      <c r="BC54" s="9">
        <f ca="1">IF(Table1[[#This Row],[Area]]="Gujranwala",1,0)</f>
        <v>0</v>
      </c>
      <c r="BD54" s="9">
        <f ca="1">IF(Table1[[#This Row],[Area]]="Islamabad",1,0)</f>
        <v>0</v>
      </c>
      <c r="BE54" s="9">
        <f ca="1">IF(Table1[[#This Row],[Area]]="Karachi",1,0)</f>
        <v>0</v>
      </c>
      <c r="BF54" s="9">
        <f ca="1">IF(Table1[[#This Row],[Area]]="Kashmir",1,0)</f>
        <v>0</v>
      </c>
      <c r="BG54" s="9">
        <f ca="1">IF(Table1[[#This Row],[Area]]="Kohat",1,0)</f>
        <v>0</v>
      </c>
      <c r="BH54" s="9">
        <f ca="1">IF(Table1[[#This Row],[Area]]="Lahore",1,0)</f>
        <v>0</v>
      </c>
      <c r="BI54" s="9">
        <f ca="1">IF(Table1[[#This Row],[Area]]="Multan",1,0)</f>
        <v>0</v>
      </c>
      <c r="BJ54" s="9">
        <f ca="1">IF(Table1[[#This Row],[Area]]="Naran",1,0)</f>
        <v>0</v>
      </c>
      <c r="BK54" s="9">
        <f ca="1">IF(Table1[[#This Row],[Area]]="Peshawar",1,0)</f>
        <v>0</v>
      </c>
      <c r="BL54" s="9">
        <f ca="1">IF(Table1[[#This Row],[Area]]="Queta",1,0)</f>
        <v>1</v>
      </c>
      <c r="BM54" s="9">
        <f ca="1">IF(Table1[[#This Row],[Area]]="Sawat",1,0)</f>
        <v>0</v>
      </c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10"/>
      <c r="CD54" s="14"/>
      <c r="CE54" s="39">
        <f ca="1">Table1[[#This Row],[Value of Cars]]/Table1[[#This Row],[Cars]]</f>
        <v>9644.8525751957404</v>
      </c>
      <c r="CF54" s="9"/>
      <c r="CG54" s="10"/>
      <c r="CH54" s="14">
        <f ca="1">IF(Table1[[#This Row],[value of Debts]]&gt;$CI$5,1,0)</f>
        <v>1</v>
      </c>
      <c r="CI54" s="9"/>
      <c r="CJ54" s="10"/>
      <c r="CM54" s="55">
        <f ca="1">Table1[[#This Row],[Mortgage Left]]/Table1[[#This Row],[Value of House]]</f>
        <v>0.66965854604601049</v>
      </c>
      <c r="CN54" s="9">
        <f t="shared" ca="1" si="20"/>
        <v>0</v>
      </c>
      <c r="CO54" s="9"/>
      <c r="CP54" s="9"/>
      <c r="CQ54" s="9"/>
      <c r="CR54" s="9"/>
      <c r="CS54" s="9"/>
      <c r="CT54" s="9"/>
      <c r="CU54" s="9"/>
      <c r="CV54" s="9"/>
      <c r="CW54" s="9"/>
      <c r="CX54" s="14"/>
      <c r="CY54" s="9">
        <f ca="1">IF(Table1[[#This Row],[Area]]= "Pindi",Table1[[#This Row],[Income]],0)</f>
        <v>0</v>
      </c>
      <c r="CZ54" s="9">
        <f ca="1">IF(Table1[[#This Row],[Area]]= "Attock",Table1[[#This Row],[Income]],0)</f>
        <v>0</v>
      </c>
      <c r="DA54" s="9">
        <f ca="1">IF(Table1[[#This Row],[Area]]= "Gujranwala",Table1[[#This Row],[Income]],0)</f>
        <v>0</v>
      </c>
      <c r="DB54" s="9">
        <f ca="1">IF(Table1[[#This Row],[Area]]= "Islamabad",Table1[[#This Row],[Income]],0)</f>
        <v>0</v>
      </c>
      <c r="DC54" s="9">
        <f ca="1">IF(Table1[[#This Row],[Area]]= "Karachi",Table1[[#This Row],[Income]],0)</f>
        <v>0</v>
      </c>
      <c r="DD54" s="9">
        <f ca="1">IF(Table1[[#This Row],[Area]]= "Kashmir",Table1[[#This Row],[Income]],0)</f>
        <v>0</v>
      </c>
      <c r="DE54" s="9">
        <f ca="1">IF(Table1[[#This Row],[Area]]= "Kohat",Table1[[#This Row],[Income]],0)</f>
        <v>0</v>
      </c>
      <c r="DF54" s="9">
        <f ca="1">IF(Table1[[#This Row],[Area]]= "Lahore",Table1[[#This Row],[Income]],0)</f>
        <v>0</v>
      </c>
      <c r="DG54" s="9">
        <f ca="1">IF(Table1[[#This Row],[Area]]= "Multan",Table1[[#This Row],[Income]],0)</f>
        <v>0</v>
      </c>
      <c r="DH54" s="9">
        <f ca="1">IF(Table1[[#This Row],[Area]]= "Naran",Table1[[#This Row],[Income]],0)</f>
        <v>0</v>
      </c>
      <c r="DI54" s="9">
        <f ca="1">IF(Table1[[#This Row],[Area]]= "Peshawar",Table1[[#This Row],[Income]],0)</f>
        <v>0</v>
      </c>
      <c r="DJ54" s="9">
        <f ca="1">IF(Table1[[#This Row],[Area]]= "Queta",Table1[[#This Row],[Income]],0)</f>
        <v>69406</v>
      </c>
      <c r="DK54" s="10">
        <f ca="1">IF(Table1[[#This Row],[Area]]= "Sawat",Table1[[#This Row],[Income]],0)</f>
        <v>0</v>
      </c>
      <c r="DM54" s="14"/>
      <c r="DN54" s="9">
        <f ca="1">IF(Table1[[#This Row],[Field of Work]] = "IT",Table1[[#This Row],[Income]],0)</f>
        <v>0</v>
      </c>
      <c r="DO54" s="9">
        <f ca="1">IF(Table1[[#This Row],[Field of Work]] = "Agriculture",Table1[[#This Row],[Income]],0)</f>
        <v>0</v>
      </c>
      <c r="DP54" s="9">
        <f ca="1">IF(Table1[[#This Row],[Field of Work]] = "Construction",Table1[[#This Row],[Income]],0)</f>
        <v>0</v>
      </c>
      <c r="DQ54" s="9">
        <f ca="1">IF(Table1[[#This Row],[Field of Work]] = "Health",Table1[[#This Row],[Income]],0)</f>
        <v>69406</v>
      </c>
      <c r="DR54" s="9">
        <f ca="1">IF(Table1[[#This Row],[Field of Work]] = "Teaching",Table1[[#This Row],[Income]],0)</f>
        <v>0</v>
      </c>
      <c r="DS54" s="10">
        <f ca="1">IF(Table1[[#This Row],[Field of Work]] = "General work",Table1[[#This Row],[Income]],0)</f>
        <v>0</v>
      </c>
      <c r="DV54" s="14"/>
      <c r="DW54" s="9"/>
      <c r="DX54" s="9">
        <f ca="1">IF(Table1[[#This Row],[Debts]]&gt;Table1[[#This Row],[Income]],1,0)</f>
        <v>1</v>
      </c>
      <c r="DY54" s="9"/>
      <c r="DZ54" s="9"/>
      <c r="EA54" s="9"/>
      <c r="EB54" s="9"/>
      <c r="EC54" s="10"/>
      <c r="EF54" s="14"/>
      <c r="EG54" s="9"/>
      <c r="EH54" s="9">
        <f ca="1">IF(Table1[[#This Row],[Net worth of person (R)]]&gt;$EP$4,Table1[[#This Row],[Age]],0)</f>
        <v>0</v>
      </c>
      <c r="EI54" s="9"/>
      <c r="EJ54" s="9"/>
      <c r="EK54" s="9"/>
      <c r="EL54" s="9"/>
      <c r="EM54" s="9"/>
      <c r="EN54" s="9"/>
      <c r="EO54" s="9"/>
      <c r="EP54" s="10"/>
    </row>
    <row r="55" spans="2:146" x14ac:dyDescent="0.25">
      <c r="B55">
        <f t="shared" ca="1" si="2"/>
        <v>2</v>
      </c>
      <c r="C55" t="str">
        <f t="shared" ca="1" si="3"/>
        <v>women</v>
      </c>
      <c r="D55">
        <f t="shared" ca="1" si="4"/>
        <v>30</v>
      </c>
      <c r="E55">
        <f t="shared" ca="1" si="5"/>
        <v>3</v>
      </c>
      <c r="F55" t="str">
        <f t="shared" ca="1" si="6"/>
        <v>Agriculture</v>
      </c>
      <c r="G55">
        <f t="shared" ca="1" si="7"/>
        <v>6</v>
      </c>
      <c r="H55" t="str">
        <f t="shared" ca="1" si="8"/>
        <v>other</v>
      </c>
      <c r="I55">
        <f t="shared" ca="1" si="9"/>
        <v>2</v>
      </c>
      <c r="J55">
        <f t="shared" ca="1" si="10"/>
        <v>2</v>
      </c>
      <c r="K55">
        <f t="shared" ca="1" si="11"/>
        <v>68374</v>
      </c>
      <c r="L55">
        <f t="shared" ca="1" si="12"/>
        <v>6</v>
      </c>
      <c r="M55" t="str">
        <f t="shared" ca="1" si="13"/>
        <v>Islamabad</v>
      </c>
      <c r="N55">
        <f t="shared" ca="1" si="23"/>
        <v>205122</v>
      </c>
      <c r="O55">
        <f ca="1">RAND()*Table1[[#This Row],[Value of House]]</f>
        <v>58619.127390866182</v>
      </c>
      <c r="P55">
        <f t="shared" ca="1" si="0"/>
        <v>80561.924649111126</v>
      </c>
      <c r="Q55">
        <f t="shared" ca="1" si="15"/>
        <v>24920</v>
      </c>
      <c r="R55">
        <f t="shared" ca="1" si="1"/>
        <v>64537.939135011737</v>
      </c>
      <c r="S55">
        <f t="shared" ca="1" si="24"/>
        <v>100129.66982810039</v>
      </c>
      <c r="T55">
        <f t="shared" ca="1" si="25"/>
        <v>385813.59447721147</v>
      </c>
      <c r="U55">
        <f t="shared" ca="1" si="26"/>
        <v>148077.06652587792</v>
      </c>
      <c r="V55">
        <f t="shared" ca="1" si="27"/>
        <v>237736.52795133356</v>
      </c>
      <c r="AF55" s="14">
        <f t="shared" ca="1" si="21"/>
        <v>0</v>
      </c>
      <c r="AG55" s="9">
        <f t="shared" ca="1" si="22"/>
        <v>1</v>
      </c>
      <c r="AH55" s="9"/>
      <c r="AI55" s="9"/>
      <c r="AJ55" s="9"/>
      <c r="AK55" s="10"/>
      <c r="AL55" s="9"/>
      <c r="AM55" s="14">
        <f ca="1">IF(Table1[[#This Row],[Field of Work]]= "Teaching",1,0)</f>
        <v>0</v>
      </c>
      <c r="AN55" s="9">
        <f ca="1">IF(Table1[[#This Row],[Field of Work]]= "Agriculture",1,0)</f>
        <v>1</v>
      </c>
      <c r="AO55" s="9">
        <f ca="1">IF(Table1[[#This Row],[Field of Work]]= "Construction",1,0)</f>
        <v>0</v>
      </c>
      <c r="AP55" s="9">
        <f ca="1">IF(Table1[[#This Row],[Field of Work]]= "IT",1,0)</f>
        <v>0</v>
      </c>
      <c r="AQ55" s="9">
        <f ca="1">IF(Table1[[#This Row],[Field of Work]]= "Health",1,0)</f>
        <v>0</v>
      </c>
      <c r="AR55" s="9">
        <f ca="1">IF(Table1[[#This Row],[Field of Work]]= "General work",1,0)</f>
        <v>0</v>
      </c>
      <c r="AS55" s="9"/>
      <c r="AT55" s="9"/>
      <c r="AU55" s="9"/>
      <c r="AV55" s="9"/>
      <c r="AW55" s="9"/>
      <c r="AX55" s="9"/>
      <c r="AY55" s="10"/>
      <c r="BA55" s="33">
        <f ca="1">IF(Table1[[#This Row],[Area]]= "Pindi",1,0)</f>
        <v>0</v>
      </c>
      <c r="BB55" s="9">
        <f ca="1">IF(Table1[[#This Row],[Area]]= "Attock",1,0)</f>
        <v>0</v>
      </c>
      <c r="BC55" s="9">
        <f ca="1">IF(Table1[[#This Row],[Area]]="Gujranwala",1,0)</f>
        <v>0</v>
      </c>
      <c r="BD55" s="9">
        <f ca="1">IF(Table1[[#This Row],[Area]]="Islamabad",1,0)</f>
        <v>1</v>
      </c>
      <c r="BE55" s="9">
        <f ca="1">IF(Table1[[#This Row],[Area]]="Karachi",1,0)</f>
        <v>0</v>
      </c>
      <c r="BF55" s="9">
        <f ca="1">IF(Table1[[#This Row],[Area]]="Kashmir",1,0)</f>
        <v>0</v>
      </c>
      <c r="BG55" s="9">
        <f ca="1">IF(Table1[[#This Row],[Area]]="Kohat",1,0)</f>
        <v>0</v>
      </c>
      <c r="BH55" s="9">
        <f ca="1">IF(Table1[[#This Row],[Area]]="Lahore",1,0)</f>
        <v>0</v>
      </c>
      <c r="BI55" s="9">
        <f ca="1">IF(Table1[[#This Row],[Area]]="Multan",1,0)</f>
        <v>0</v>
      </c>
      <c r="BJ55" s="9">
        <f ca="1">IF(Table1[[#This Row],[Area]]="Naran",1,0)</f>
        <v>0</v>
      </c>
      <c r="BK55" s="9">
        <f ca="1">IF(Table1[[#This Row],[Area]]="Peshawar",1,0)</f>
        <v>0</v>
      </c>
      <c r="BL55" s="9">
        <f ca="1">IF(Table1[[#This Row],[Area]]="Queta",1,0)</f>
        <v>0</v>
      </c>
      <c r="BM55" s="9">
        <f ca="1">IF(Table1[[#This Row],[Area]]="Sawat",1,0)</f>
        <v>0</v>
      </c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10"/>
      <c r="CD55" s="14"/>
      <c r="CE55" s="39">
        <f ca="1">Table1[[#This Row],[Value of Cars]]/Table1[[#This Row],[Cars]]</f>
        <v>40280.962324555563</v>
      </c>
      <c r="CF55" s="9"/>
      <c r="CG55" s="10"/>
      <c r="CH55" s="14">
        <f ca="1">IF(Table1[[#This Row],[value of Debts]]&gt;$CI$5,1,0)</f>
        <v>1</v>
      </c>
      <c r="CI55" s="9"/>
      <c r="CJ55" s="10"/>
      <c r="CM55" s="55">
        <f ca="1">Table1[[#This Row],[Mortgage Left]]/Table1[[#This Row],[Value of House]]</f>
        <v>0.28577689078141877</v>
      </c>
      <c r="CN55" s="9">
        <f t="shared" ca="1" si="20"/>
        <v>1</v>
      </c>
      <c r="CO55" s="9"/>
      <c r="CP55" s="9"/>
      <c r="CQ55" s="9"/>
      <c r="CR55" s="9"/>
      <c r="CS55" s="9"/>
      <c r="CT55" s="9"/>
      <c r="CU55" s="9"/>
      <c r="CV55" s="9"/>
      <c r="CW55" s="9"/>
      <c r="CX55" s="14"/>
      <c r="CY55" s="9">
        <f ca="1">IF(Table1[[#This Row],[Area]]= "Pindi",Table1[[#This Row],[Income]],0)</f>
        <v>0</v>
      </c>
      <c r="CZ55" s="9">
        <f ca="1">IF(Table1[[#This Row],[Area]]= "Attock",Table1[[#This Row],[Income]],0)</f>
        <v>0</v>
      </c>
      <c r="DA55" s="9">
        <f ca="1">IF(Table1[[#This Row],[Area]]= "Gujranwala",Table1[[#This Row],[Income]],0)</f>
        <v>0</v>
      </c>
      <c r="DB55" s="9">
        <f ca="1">IF(Table1[[#This Row],[Area]]= "Islamabad",Table1[[#This Row],[Income]],0)</f>
        <v>68374</v>
      </c>
      <c r="DC55" s="9">
        <f ca="1">IF(Table1[[#This Row],[Area]]= "Karachi",Table1[[#This Row],[Income]],0)</f>
        <v>0</v>
      </c>
      <c r="DD55" s="9">
        <f ca="1">IF(Table1[[#This Row],[Area]]= "Kashmir",Table1[[#This Row],[Income]],0)</f>
        <v>0</v>
      </c>
      <c r="DE55" s="9">
        <f ca="1">IF(Table1[[#This Row],[Area]]= "Kohat",Table1[[#This Row],[Income]],0)</f>
        <v>0</v>
      </c>
      <c r="DF55" s="9">
        <f ca="1">IF(Table1[[#This Row],[Area]]= "Lahore",Table1[[#This Row],[Income]],0)</f>
        <v>0</v>
      </c>
      <c r="DG55" s="9">
        <f ca="1">IF(Table1[[#This Row],[Area]]= "Multan",Table1[[#This Row],[Income]],0)</f>
        <v>0</v>
      </c>
      <c r="DH55" s="9">
        <f ca="1">IF(Table1[[#This Row],[Area]]= "Naran",Table1[[#This Row],[Income]],0)</f>
        <v>0</v>
      </c>
      <c r="DI55" s="9">
        <f ca="1">IF(Table1[[#This Row],[Area]]= "Peshawar",Table1[[#This Row],[Income]],0)</f>
        <v>0</v>
      </c>
      <c r="DJ55" s="9">
        <f ca="1">IF(Table1[[#This Row],[Area]]= "Queta",Table1[[#This Row],[Income]],0)</f>
        <v>0</v>
      </c>
      <c r="DK55" s="10">
        <f ca="1">IF(Table1[[#This Row],[Area]]= "Sawat",Table1[[#This Row],[Income]],0)</f>
        <v>0</v>
      </c>
      <c r="DM55" s="14"/>
      <c r="DN55" s="9">
        <f ca="1">IF(Table1[[#This Row],[Field of Work]] = "IT",Table1[[#This Row],[Income]],0)</f>
        <v>0</v>
      </c>
      <c r="DO55" s="9">
        <f ca="1">IF(Table1[[#This Row],[Field of Work]] = "Agriculture",Table1[[#This Row],[Income]],0)</f>
        <v>68374</v>
      </c>
      <c r="DP55" s="9">
        <f ca="1">IF(Table1[[#This Row],[Field of Work]] = "Construction",Table1[[#This Row],[Income]],0)</f>
        <v>0</v>
      </c>
      <c r="DQ55" s="9">
        <f ca="1">IF(Table1[[#This Row],[Field of Work]] = "Health",Table1[[#This Row],[Income]],0)</f>
        <v>0</v>
      </c>
      <c r="DR55" s="9">
        <f ca="1">IF(Table1[[#This Row],[Field of Work]] = "Teaching",Table1[[#This Row],[Income]],0)</f>
        <v>0</v>
      </c>
      <c r="DS55" s="10">
        <f ca="1">IF(Table1[[#This Row],[Field of Work]] = "General work",Table1[[#This Row],[Income]],0)</f>
        <v>0</v>
      </c>
      <c r="DV55" s="14"/>
      <c r="DW55" s="9"/>
      <c r="DX55" s="9">
        <f ca="1">IF(Table1[[#This Row],[Debts]]&gt;Table1[[#This Row],[Income]],1,0)</f>
        <v>0</v>
      </c>
      <c r="DY55" s="9"/>
      <c r="DZ55" s="9"/>
      <c r="EA55" s="9"/>
      <c r="EB55" s="9"/>
      <c r="EC55" s="10"/>
      <c r="EF55" s="14"/>
      <c r="EG55" s="9"/>
      <c r="EH55" s="9">
        <f ca="1">IF(Table1[[#This Row],[Net worth of person (R)]]&gt;$EP$4,Table1[[#This Row],[Age]],0)</f>
        <v>30</v>
      </c>
      <c r="EI55" s="9"/>
      <c r="EJ55" s="9"/>
      <c r="EK55" s="9"/>
      <c r="EL55" s="9"/>
      <c r="EM55" s="9"/>
      <c r="EN55" s="9"/>
      <c r="EO55" s="9"/>
      <c r="EP55" s="10"/>
    </row>
    <row r="56" spans="2:146" x14ac:dyDescent="0.25">
      <c r="B56">
        <f t="shared" ca="1" si="2"/>
        <v>2</v>
      </c>
      <c r="C56" t="str">
        <f t="shared" ca="1" si="3"/>
        <v>women</v>
      </c>
      <c r="D56">
        <f t="shared" ca="1" si="4"/>
        <v>45</v>
      </c>
      <c r="E56">
        <f t="shared" ca="1" si="5"/>
        <v>3</v>
      </c>
      <c r="F56" t="str">
        <f t="shared" ca="1" si="6"/>
        <v>Agriculture</v>
      </c>
      <c r="G56">
        <f t="shared" ca="1" si="7"/>
        <v>3</v>
      </c>
      <c r="H56" t="str">
        <f t="shared" ca="1" si="8"/>
        <v>University</v>
      </c>
      <c r="I56">
        <f t="shared" ca="1" si="9"/>
        <v>2</v>
      </c>
      <c r="J56">
        <f t="shared" ca="1" si="10"/>
        <v>1</v>
      </c>
      <c r="K56">
        <f t="shared" ca="1" si="11"/>
        <v>47701</v>
      </c>
      <c r="L56">
        <f t="shared" ca="1" si="12"/>
        <v>9</v>
      </c>
      <c r="M56" t="str">
        <f t="shared" ca="1" si="13"/>
        <v>Peshawar</v>
      </c>
      <c r="N56">
        <f t="shared" ca="1" si="23"/>
        <v>286206</v>
      </c>
      <c r="O56">
        <f ca="1">RAND()*Table1[[#This Row],[Value of House]]</f>
        <v>17935.106842733185</v>
      </c>
      <c r="P56">
        <f t="shared" ca="1" si="0"/>
        <v>12885.040282095133</v>
      </c>
      <c r="Q56">
        <f t="shared" ca="1" si="15"/>
        <v>10106</v>
      </c>
      <c r="R56">
        <f t="shared" ca="1" si="1"/>
        <v>83859.493468271452</v>
      </c>
      <c r="S56">
        <f t="shared" ca="1" si="24"/>
        <v>8159.8191380388926</v>
      </c>
      <c r="T56">
        <f t="shared" ca="1" si="25"/>
        <v>307250.85942013405</v>
      </c>
      <c r="U56">
        <f t="shared" ca="1" si="26"/>
        <v>111900.60031100464</v>
      </c>
      <c r="V56">
        <f t="shared" ca="1" si="27"/>
        <v>195350.2591091294</v>
      </c>
      <c r="AF56" s="14">
        <f t="shared" ca="1" si="21"/>
        <v>0</v>
      </c>
      <c r="AG56" s="9">
        <f t="shared" ca="1" si="22"/>
        <v>1</v>
      </c>
      <c r="AH56" s="9"/>
      <c r="AI56" s="9"/>
      <c r="AJ56" s="9"/>
      <c r="AK56" s="10"/>
      <c r="AL56" s="9"/>
      <c r="AM56" s="14">
        <f ca="1">IF(Table1[[#This Row],[Field of Work]]= "Teaching",1,0)</f>
        <v>0</v>
      </c>
      <c r="AN56" s="9">
        <f ca="1">IF(Table1[[#This Row],[Field of Work]]= "Agriculture",1,0)</f>
        <v>1</v>
      </c>
      <c r="AO56" s="9">
        <f ca="1">IF(Table1[[#This Row],[Field of Work]]= "Construction",1,0)</f>
        <v>0</v>
      </c>
      <c r="AP56" s="9">
        <f ca="1">IF(Table1[[#This Row],[Field of Work]]= "IT",1,0)</f>
        <v>0</v>
      </c>
      <c r="AQ56" s="9">
        <f ca="1">IF(Table1[[#This Row],[Field of Work]]= "Health",1,0)</f>
        <v>0</v>
      </c>
      <c r="AR56" s="9">
        <f ca="1">IF(Table1[[#This Row],[Field of Work]]= "General work",1,0)</f>
        <v>0</v>
      </c>
      <c r="AS56" s="9"/>
      <c r="AT56" s="9"/>
      <c r="AU56" s="9"/>
      <c r="AV56" s="9"/>
      <c r="AW56" s="9"/>
      <c r="AX56" s="9"/>
      <c r="AY56" s="10"/>
      <c r="BA56" s="33">
        <f ca="1">IF(Table1[[#This Row],[Area]]= "Pindi",1,0)</f>
        <v>0</v>
      </c>
      <c r="BB56" s="9">
        <f ca="1">IF(Table1[[#This Row],[Area]]= "Attock",1,0)</f>
        <v>0</v>
      </c>
      <c r="BC56" s="9">
        <f ca="1">IF(Table1[[#This Row],[Area]]="Gujranwala",1,0)</f>
        <v>0</v>
      </c>
      <c r="BD56" s="9">
        <f ca="1">IF(Table1[[#This Row],[Area]]="Islamabad",1,0)</f>
        <v>0</v>
      </c>
      <c r="BE56" s="9">
        <f ca="1">IF(Table1[[#This Row],[Area]]="Karachi",1,0)</f>
        <v>0</v>
      </c>
      <c r="BF56" s="9">
        <f ca="1">IF(Table1[[#This Row],[Area]]="Kashmir",1,0)</f>
        <v>0</v>
      </c>
      <c r="BG56" s="9">
        <f ca="1">IF(Table1[[#This Row],[Area]]="Kohat",1,0)</f>
        <v>0</v>
      </c>
      <c r="BH56" s="9">
        <f ca="1">IF(Table1[[#This Row],[Area]]="Lahore",1,0)</f>
        <v>0</v>
      </c>
      <c r="BI56" s="9">
        <f ca="1">IF(Table1[[#This Row],[Area]]="Multan",1,0)</f>
        <v>0</v>
      </c>
      <c r="BJ56" s="9">
        <f ca="1">IF(Table1[[#This Row],[Area]]="Naran",1,0)</f>
        <v>0</v>
      </c>
      <c r="BK56" s="9">
        <f ca="1">IF(Table1[[#This Row],[Area]]="Peshawar",1,0)</f>
        <v>1</v>
      </c>
      <c r="BL56" s="9">
        <f ca="1">IF(Table1[[#This Row],[Area]]="Queta",1,0)</f>
        <v>0</v>
      </c>
      <c r="BM56" s="9">
        <f ca="1">IF(Table1[[#This Row],[Area]]="Sawat",1,0)</f>
        <v>0</v>
      </c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10"/>
      <c r="CD56" s="14"/>
      <c r="CE56" s="39">
        <f ca="1">Table1[[#This Row],[Value of Cars]]/Table1[[#This Row],[Cars]]</f>
        <v>12885.040282095133</v>
      </c>
      <c r="CF56" s="9"/>
      <c r="CG56" s="10"/>
      <c r="CH56" s="14">
        <f ca="1">IF(Table1[[#This Row],[value of Debts]]&gt;$CI$5,1,0)</f>
        <v>1</v>
      </c>
      <c r="CI56" s="9"/>
      <c r="CJ56" s="10"/>
      <c r="CM56" s="55">
        <f ca="1">Table1[[#This Row],[Mortgage Left]]/Table1[[#This Row],[Value of House]]</f>
        <v>6.2665027437346477E-2</v>
      </c>
      <c r="CN56" s="9">
        <f t="shared" ca="1" si="20"/>
        <v>1</v>
      </c>
      <c r="CO56" s="9"/>
      <c r="CP56" s="9"/>
      <c r="CQ56" s="9"/>
      <c r="CR56" s="9"/>
      <c r="CS56" s="9"/>
      <c r="CT56" s="9"/>
      <c r="CU56" s="9"/>
      <c r="CV56" s="9"/>
      <c r="CW56" s="9"/>
      <c r="CX56" s="14"/>
      <c r="CY56" s="9">
        <f ca="1">IF(Table1[[#This Row],[Area]]= "Pindi",Table1[[#This Row],[Income]],0)</f>
        <v>0</v>
      </c>
      <c r="CZ56" s="9">
        <f ca="1">IF(Table1[[#This Row],[Area]]= "Attock",Table1[[#This Row],[Income]],0)</f>
        <v>0</v>
      </c>
      <c r="DA56" s="9">
        <f ca="1">IF(Table1[[#This Row],[Area]]= "Gujranwala",Table1[[#This Row],[Income]],0)</f>
        <v>0</v>
      </c>
      <c r="DB56" s="9">
        <f ca="1">IF(Table1[[#This Row],[Area]]= "Islamabad",Table1[[#This Row],[Income]],0)</f>
        <v>0</v>
      </c>
      <c r="DC56" s="9">
        <f ca="1">IF(Table1[[#This Row],[Area]]= "Karachi",Table1[[#This Row],[Income]],0)</f>
        <v>0</v>
      </c>
      <c r="DD56" s="9">
        <f ca="1">IF(Table1[[#This Row],[Area]]= "Kashmir",Table1[[#This Row],[Income]],0)</f>
        <v>0</v>
      </c>
      <c r="DE56" s="9">
        <f ca="1">IF(Table1[[#This Row],[Area]]= "Kohat",Table1[[#This Row],[Income]],0)</f>
        <v>0</v>
      </c>
      <c r="DF56" s="9">
        <f ca="1">IF(Table1[[#This Row],[Area]]= "Lahore",Table1[[#This Row],[Income]],0)</f>
        <v>0</v>
      </c>
      <c r="DG56" s="9">
        <f ca="1">IF(Table1[[#This Row],[Area]]= "Multan",Table1[[#This Row],[Income]],0)</f>
        <v>0</v>
      </c>
      <c r="DH56" s="9">
        <f ca="1">IF(Table1[[#This Row],[Area]]= "Naran",Table1[[#This Row],[Income]],0)</f>
        <v>0</v>
      </c>
      <c r="DI56" s="9">
        <f ca="1">IF(Table1[[#This Row],[Area]]= "Peshawar",Table1[[#This Row],[Income]],0)</f>
        <v>47701</v>
      </c>
      <c r="DJ56" s="9">
        <f ca="1">IF(Table1[[#This Row],[Area]]= "Queta",Table1[[#This Row],[Income]],0)</f>
        <v>0</v>
      </c>
      <c r="DK56" s="10">
        <f ca="1">IF(Table1[[#This Row],[Area]]= "Sawat",Table1[[#This Row],[Income]],0)</f>
        <v>0</v>
      </c>
      <c r="DM56" s="14"/>
      <c r="DN56" s="9">
        <f ca="1">IF(Table1[[#This Row],[Field of Work]] = "IT",Table1[[#This Row],[Income]],0)</f>
        <v>0</v>
      </c>
      <c r="DO56" s="9">
        <f ca="1">IF(Table1[[#This Row],[Field of Work]] = "Agriculture",Table1[[#This Row],[Income]],0)</f>
        <v>47701</v>
      </c>
      <c r="DP56" s="9">
        <f ca="1">IF(Table1[[#This Row],[Field of Work]] = "Construction",Table1[[#This Row],[Income]],0)</f>
        <v>0</v>
      </c>
      <c r="DQ56" s="9">
        <f ca="1">IF(Table1[[#This Row],[Field of Work]] = "Health",Table1[[#This Row],[Income]],0)</f>
        <v>0</v>
      </c>
      <c r="DR56" s="9">
        <f ca="1">IF(Table1[[#This Row],[Field of Work]] = "Teaching",Table1[[#This Row],[Income]],0)</f>
        <v>0</v>
      </c>
      <c r="DS56" s="10">
        <f ca="1">IF(Table1[[#This Row],[Field of Work]] = "General work",Table1[[#This Row],[Income]],0)</f>
        <v>0</v>
      </c>
      <c r="DV56" s="14"/>
      <c r="DW56" s="9"/>
      <c r="DX56" s="9">
        <f ca="1">IF(Table1[[#This Row],[Debts]]&gt;Table1[[#This Row],[Income]],1,0)</f>
        <v>1</v>
      </c>
      <c r="DY56" s="9"/>
      <c r="DZ56" s="9"/>
      <c r="EA56" s="9"/>
      <c r="EB56" s="9"/>
      <c r="EC56" s="10"/>
      <c r="EF56" s="14"/>
      <c r="EG56" s="9"/>
      <c r="EH56" s="9">
        <f ca="1">IF(Table1[[#This Row],[Net worth of person (R)]]&gt;$EP$4,Table1[[#This Row],[Age]],0)</f>
        <v>45</v>
      </c>
      <c r="EI56" s="9"/>
      <c r="EJ56" s="9"/>
      <c r="EK56" s="9"/>
      <c r="EL56" s="9"/>
      <c r="EM56" s="9"/>
      <c r="EN56" s="9"/>
      <c r="EO56" s="9"/>
      <c r="EP56" s="10"/>
    </row>
    <row r="57" spans="2:146" x14ac:dyDescent="0.25">
      <c r="B57">
        <f t="shared" ca="1" si="2"/>
        <v>1</v>
      </c>
      <c r="C57" t="str">
        <f t="shared" ca="1" si="3"/>
        <v>men</v>
      </c>
      <c r="D57">
        <f t="shared" ca="1" si="4"/>
        <v>32</v>
      </c>
      <c r="E57">
        <f t="shared" ca="1" si="5"/>
        <v>2</v>
      </c>
      <c r="F57" t="str">
        <f t="shared" ca="1" si="6"/>
        <v>IT</v>
      </c>
      <c r="G57">
        <f t="shared" ca="1" si="7"/>
        <v>6</v>
      </c>
      <c r="H57" t="str">
        <f t="shared" ca="1" si="8"/>
        <v>other</v>
      </c>
      <c r="I57">
        <f t="shared" ca="1" si="9"/>
        <v>3</v>
      </c>
      <c r="J57">
        <f t="shared" ca="1" si="10"/>
        <v>1</v>
      </c>
      <c r="K57">
        <f t="shared" ca="1" si="11"/>
        <v>28136</v>
      </c>
      <c r="L57">
        <f t="shared" ca="1" si="12"/>
        <v>1</v>
      </c>
      <c r="M57" t="str">
        <f t="shared" ca="1" si="13"/>
        <v>Lahore</v>
      </c>
      <c r="N57">
        <f t="shared" ca="1" si="23"/>
        <v>84408</v>
      </c>
      <c r="O57">
        <f ca="1">RAND()*Table1[[#This Row],[Value of House]]</f>
        <v>71163.575168294832</v>
      </c>
      <c r="P57">
        <f t="shared" ca="1" si="0"/>
        <v>6260.2951935034107</v>
      </c>
      <c r="Q57">
        <f t="shared" ca="1" si="15"/>
        <v>5749</v>
      </c>
      <c r="R57">
        <f t="shared" ca="1" si="1"/>
        <v>49496.877362295549</v>
      </c>
      <c r="S57">
        <f t="shared" ca="1" si="24"/>
        <v>28057.520820305355</v>
      </c>
      <c r="T57">
        <f t="shared" ca="1" si="25"/>
        <v>118725.81601380877</v>
      </c>
      <c r="U57">
        <f t="shared" ca="1" si="26"/>
        <v>126409.45253059038</v>
      </c>
      <c r="V57">
        <f t="shared" ca="1" si="27"/>
        <v>-7683.6365167816111</v>
      </c>
      <c r="AF57" s="14">
        <f t="shared" ca="1" si="21"/>
        <v>0</v>
      </c>
      <c r="AG57" s="9">
        <f t="shared" ca="1" si="22"/>
        <v>1</v>
      </c>
      <c r="AH57" s="9"/>
      <c r="AI57" s="9"/>
      <c r="AJ57" s="9"/>
      <c r="AK57" s="10"/>
      <c r="AL57" s="9"/>
      <c r="AM57" s="14">
        <f ca="1">IF(Table1[[#This Row],[Field of Work]]= "Teaching",1,0)</f>
        <v>0</v>
      </c>
      <c r="AN57" s="9">
        <f ca="1">IF(Table1[[#This Row],[Field of Work]]= "Agriculture",1,0)</f>
        <v>0</v>
      </c>
      <c r="AO57" s="9">
        <f ca="1">IF(Table1[[#This Row],[Field of Work]]= "Construction",1,0)</f>
        <v>0</v>
      </c>
      <c r="AP57" s="9">
        <f ca="1">IF(Table1[[#This Row],[Field of Work]]= "IT",1,0)</f>
        <v>1</v>
      </c>
      <c r="AQ57" s="9">
        <f ca="1">IF(Table1[[#This Row],[Field of Work]]= "Health",1,0)</f>
        <v>0</v>
      </c>
      <c r="AR57" s="9">
        <f ca="1">IF(Table1[[#This Row],[Field of Work]]= "General work",1,0)</f>
        <v>0</v>
      </c>
      <c r="AS57" s="9"/>
      <c r="AT57" s="9"/>
      <c r="AU57" s="9"/>
      <c r="AV57" s="9"/>
      <c r="AW57" s="9"/>
      <c r="AX57" s="9"/>
      <c r="AY57" s="10"/>
      <c r="BA57" s="33">
        <f ca="1">IF(Table1[[#This Row],[Area]]= "Pindi",1,0)</f>
        <v>0</v>
      </c>
      <c r="BB57" s="9">
        <f ca="1">IF(Table1[[#This Row],[Area]]= "Attock",1,0)</f>
        <v>0</v>
      </c>
      <c r="BC57" s="9">
        <f ca="1">IF(Table1[[#This Row],[Area]]="Gujranwala",1,0)</f>
        <v>0</v>
      </c>
      <c r="BD57" s="9">
        <f ca="1">IF(Table1[[#This Row],[Area]]="Islamabad",1,0)</f>
        <v>0</v>
      </c>
      <c r="BE57" s="9">
        <f ca="1">IF(Table1[[#This Row],[Area]]="Karachi",1,0)</f>
        <v>0</v>
      </c>
      <c r="BF57" s="9">
        <f ca="1">IF(Table1[[#This Row],[Area]]="Kashmir",1,0)</f>
        <v>0</v>
      </c>
      <c r="BG57" s="9">
        <f ca="1">IF(Table1[[#This Row],[Area]]="Kohat",1,0)</f>
        <v>0</v>
      </c>
      <c r="BH57" s="9">
        <f ca="1">IF(Table1[[#This Row],[Area]]="Lahore",1,0)</f>
        <v>1</v>
      </c>
      <c r="BI57" s="9">
        <f ca="1">IF(Table1[[#This Row],[Area]]="Multan",1,0)</f>
        <v>0</v>
      </c>
      <c r="BJ57" s="9">
        <f ca="1">IF(Table1[[#This Row],[Area]]="Naran",1,0)</f>
        <v>0</v>
      </c>
      <c r="BK57" s="9">
        <f ca="1">IF(Table1[[#This Row],[Area]]="Peshawar",1,0)</f>
        <v>0</v>
      </c>
      <c r="BL57" s="9">
        <f ca="1">IF(Table1[[#This Row],[Area]]="Queta",1,0)</f>
        <v>0</v>
      </c>
      <c r="BM57" s="9">
        <f ca="1">IF(Table1[[#This Row],[Area]]="Sawat",1,0)</f>
        <v>0</v>
      </c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10"/>
      <c r="CD57" s="14"/>
      <c r="CE57" s="39">
        <f ca="1">Table1[[#This Row],[Value of Cars]]/Table1[[#This Row],[Cars]]</f>
        <v>6260.2951935034107</v>
      </c>
      <c r="CF57" s="9"/>
      <c r="CG57" s="10"/>
      <c r="CH57" s="14">
        <f ca="1">IF(Table1[[#This Row],[value of Debts]]&gt;$CI$5,1,0)</f>
        <v>1</v>
      </c>
      <c r="CI57" s="9"/>
      <c r="CJ57" s="10"/>
      <c r="CM57" s="55">
        <f ca="1">Table1[[#This Row],[Mortgage Left]]/Table1[[#This Row],[Value of House]]</f>
        <v>0.84309040811646796</v>
      </c>
      <c r="CN57" s="9">
        <f t="shared" ca="1" si="20"/>
        <v>0</v>
      </c>
      <c r="CO57" s="9"/>
      <c r="CP57" s="9"/>
      <c r="CQ57" s="9"/>
      <c r="CR57" s="9"/>
      <c r="CS57" s="9"/>
      <c r="CT57" s="9"/>
      <c r="CU57" s="9"/>
      <c r="CV57" s="9"/>
      <c r="CW57" s="9"/>
      <c r="CX57" s="14"/>
      <c r="CY57" s="9">
        <f ca="1">IF(Table1[[#This Row],[Area]]= "Pindi",Table1[[#This Row],[Income]],0)</f>
        <v>0</v>
      </c>
      <c r="CZ57" s="9">
        <f ca="1">IF(Table1[[#This Row],[Area]]= "Attock",Table1[[#This Row],[Income]],0)</f>
        <v>0</v>
      </c>
      <c r="DA57" s="9">
        <f ca="1">IF(Table1[[#This Row],[Area]]= "Gujranwala",Table1[[#This Row],[Income]],0)</f>
        <v>0</v>
      </c>
      <c r="DB57" s="9">
        <f ca="1">IF(Table1[[#This Row],[Area]]= "Islamabad",Table1[[#This Row],[Income]],0)</f>
        <v>0</v>
      </c>
      <c r="DC57" s="9">
        <f ca="1">IF(Table1[[#This Row],[Area]]= "Karachi",Table1[[#This Row],[Income]],0)</f>
        <v>0</v>
      </c>
      <c r="DD57" s="9">
        <f ca="1">IF(Table1[[#This Row],[Area]]= "Kashmir",Table1[[#This Row],[Income]],0)</f>
        <v>0</v>
      </c>
      <c r="DE57" s="9">
        <f ca="1">IF(Table1[[#This Row],[Area]]= "Kohat",Table1[[#This Row],[Income]],0)</f>
        <v>0</v>
      </c>
      <c r="DF57" s="9">
        <f ca="1">IF(Table1[[#This Row],[Area]]= "Lahore",Table1[[#This Row],[Income]],0)</f>
        <v>28136</v>
      </c>
      <c r="DG57" s="9">
        <f ca="1">IF(Table1[[#This Row],[Area]]= "Multan",Table1[[#This Row],[Income]],0)</f>
        <v>0</v>
      </c>
      <c r="DH57" s="9">
        <f ca="1">IF(Table1[[#This Row],[Area]]= "Naran",Table1[[#This Row],[Income]],0)</f>
        <v>0</v>
      </c>
      <c r="DI57" s="9">
        <f ca="1">IF(Table1[[#This Row],[Area]]= "Peshawar",Table1[[#This Row],[Income]],0)</f>
        <v>0</v>
      </c>
      <c r="DJ57" s="9">
        <f ca="1">IF(Table1[[#This Row],[Area]]= "Queta",Table1[[#This Row],[Income]],0)</f>
        <v>0</v>
      </c>
      <c r="DK57" s="10">
        <f ca="1">IF(Table1[[#This Row],[Area]]= "Sawat",Table1[[#This Row],[Income]],0)</f>
        <v>0</v>
      </c>
      <c r="DM57" s="14"/>
      <c r="DN57" s="9">
        <f ca="1">IF(Table1[[#This Row],[Field of Work]] = "IT",Table1[[#This Row],[Income]],0)</f>
        <v>28136</v>
      </c>
      <c r="DO57" s="9">
        <f ca="1">IF(Table1[[#This Row],[Field of Work]] = "Agriculture",Table1[[#This Row],[Income]],0)</f>
        <v>0</v>
      </c>
      <c r="DP57" s="9">
        <f ca="1">IF(Table1[[#This Row],[Field of Work]] = "Construction",Table1[[#This Row],[Income]],0)</f>
        <v>0</v>
      </c>
      <c r="DQ57" s="9">
        <f ca="1">IF(Table1[[#This Row],[Field of Work]] = "Health",Table1[[#This Row],[Income]],0)</f>
        <v>0</v>
      </c>
      <c r="DR57" s="9">
        <f ca="1">IF(Table1[[#This Row],[Field of Work]] = "Teaching",Table1[[#This Row],[Income]],0)</f>
        <v>0</v>
      </c>
      <c r="DS57" s="10">
        <f ca="1">IF(Table1[[#This Row],[Field of Work]] = "General work",Table1[[#This Row],[Income]],0)</f>
        <v>0</v>
      </c>
      <c r="DV57" s="14"/>
      <c r="DW57" s="9"/>
      <c r="DX57" s="9">
        <f ca="1">IF(Table1[[#This Row],[Debts]]&gt;Table1[[#This Row],[Income]],1,0)</f>
        <v>1</v>
      </c>
      <c r="DY57" s="9"/>
      <c r="DZ57" s="9"/>
      <c r="EA57" s="9"/>
      <c r="EB57" s="9"/>
      <c r="EC57" s="10"/>
      <c r="EF57" s="14"/>
      <c r="EG57" s="9"/>
      <c r="EH57" s="9">
        <f ca="1">IF(Table1[[#This Row],[Net worth of person (R)]]&gt;$EP$4,Table1[[#This Row],[Age]],0)</f>
        <v>0</v>
      </c>
      <c r="EI57" s="9"/>
      <c r="EJ57" s="9"/>
      <c r="EK57" s="9"/>
      <c r="EL57" s="9"/>
      <c r="EM57" s="9"/>
      <c r="EN57" s="9"/>
      <c r="EO57" s="9"/>
      <c r="EP57" s="10"/>
    </row>
    <row r="58" spans="2:146" x14ac:dyDescent="0.25">
      <c r="B58">
        <f t="shared" ca="1" si="2"/>
        <v>2</v>
      </c>
      <c r="C58" t="str">
        <f t="shared" ca="1" si="3"/>
        <v>women</v>
      </c>
      <c r="D58">
        <f t="shared" ca="1" si="4"/>
        <v>37</v>
      </c>
      <c r="E58">
        <f t="shared" ca="1" si="5"/>
        <v>4</v>
      </c>
      <c r="F58" t="str">
        <f t="shared" ca="1" si="6"/>
        <v>Construction</v>
      </c>
      <c r="G58">
        <f t="shared" ca="1" si="7"/>
        <v>5</v>
      </c>
      <c r="H58" t="str">
        <f t="shared" ca="1" si="8"/>
        <v>other</v>
      </c>
      <c r="I58">
        <f t="shared" ca="1" si="9"/>
        <v>0</v>
      </c>
      <c r="J58">
        <f t="shared" ca="1" si="10"/>
        <v>1</v>
      </c>
      <c r="K58">
        <f t="shared" ca="1" si="11"/>
        <v>40960</v>
      </c>
      <c r="L58">
        <f t="shared" ca="1" si="12"/>
        <v>6</v>
      </c>
      <c r="M58" t="str">
        <f t="shared" ca="1" si="13"/>
        <v>Islamabad</v>
      </c>
      <c r="N58">
        <f t="shared" ca="1" si="23"/>
        <v>204800</v>
      </c>
      <c r="O58">
        <f ca="1">RAND()*Table1[[#This Row],[Value of House]]</f>
        <v>23681.662376886969</v>
      </c>
      <c r="P58">
        <f t="shared" ca="1" si="0"/>
        <v>32832.298698912768</v>
      </c>
      <c r="Q58">
        <f t="shared" ca="1" si="15"/>
        <v>27621</v>
      </c>
      <c r="R58">
        <f t="shared" ca="1" si="1"/>
        <v>40409.770829022978</v>
      </c>
      <c r="S58">
        <f t="shared" ca="1" si="24"/>
        <v>21368.506214397894</v>
      </c>
      <c r="T58">
        <f t="shared" ca="1" si="25"/>
        <v>259000.80491331068</v>
      </c>
      <c r="U58">
        <f t="shared" ca="1" si="26"/>
        <v>91712.43320590994</v>
      </c>
      <c r="V58">
        <f t="shared" ca="1" si="27"/>
        <v>167288.37170740074</v>
      </c>
      <c r="AF58" s="14">
        <f t="shared" ca="1" si="21"/>
        <v>1</v>
      </c>
      <c r="AG58" s="9">
        <f t="shared" ca="1" si="22"/>
        <v>0</v>
      </c>
      <c r="AH58" s="9"/>
      <c r="AI58" s="9"/>
      <c r="AJ58" s="9"/>
      <c r="AK58" s="10"/>
      <c r="AL58" s="9"/>
      <c r="AM58" s="14">
        <f ca="1">IF(Table1[[#This Row],[Field of Work]]= "Teaching",1,0)</f>
        <v>0</v>
      </c>
      <c r="AN58" s="9">
        <f ca="1">IF(Table1[[#This Row],[Field of Work]]= "Agriculture",1,0)</f>
        <v>0</v>
      </c>
      <c r="AO58" s="9">
        <f ca="1">IF(Table1[[#This Row],[Field of Work]]= "Construction",1,0)</f>
        <v>1</v>
      </c>
      <c r="AP58" s="9">
        <f ca="1">IF(Table1[[#This Row],[Field of Work]]= "IT",1,0)</f>
        <v>0</v>
      </c>
      <c r="AQ58" s="9">
        <f ca="1">IF(Table1[[#This Row],[Field of Work]]= "Health",1,0)</f>
        <v>0</v>
      </c>
      <c r="AR58" s="9">
        <f ca="1">IF(Table1[[#This Row],[Field of Work]]= "General work",1,0)</f>
        <v>0</v>
      </c>
      <c r="AS58" s="9"/>
      <c r="AT58" s="9"/>
      <c r="AU58" s="9"/>
      <c r="AV58" s="9"/>
      <c r="AW58" s="9"/>
      <c r="AX58" s="9"/>
      <c r="AY58" s="10"/>
      <c r="BA58" s="33">
        <f ca="1">IF(Table1[[#This Row],[Area]]= "Pindi",1,0)</f>
        <v>0</v>
      </c>
      <c r="BB58" s="9">
        <f ca="1">IF(Table1[[#This Row],[Area]]= "Attock",1,0)</f>
        <v>0</v>
      </c>
      <c r="BC58" s="9">
        <f ca="1">IF(Table1[[#This Row],[Area]]="Gujranwala",1,0)</f>
        <v>0</v>
      </c>
      <c r="BD58" s="9">
        <f ca="1">IF(Table1[[#This Row],[Area]]="Islamabad",1,0)</f>
        <v>1</v>
      </c>
      <c r="BE58" s="9">
        <f ca="1">IF(Table1[[#This Row],[Area]]="Karachi",1,0)</f>
        <v>0</v>
      </c>
      <c r="BF58" s="9">
        <f ca="1">IF(Table1[[#This Row],[Area]]="Kashmir",1,0)</f>
        <v>0</v>
      </c>
      <c r="BG58" s="9">
        <f ca="1">IF(Table1[[#This Row],[Area]]="Kohat",1,0)</f>
        <v>0</v>
      </c>
      <c r="BH58" s="9">
        <f ca="1">IF(Table1[[#This Row],[Area]]="Lahore",1,0)</f>
        <v>0</v>
      </c>
      <c r="BI58" s="9">
        <f ca="1">IF(Table1[[#This Row],[Area]]="Multan",1,0)</f>
        <v>0</v>
      </c>
      <c r="BJ58" s="9">
        <f ca="1">IF(Table1[[#This Row],[Area]]="Naran",1,0)</f>
        <v>0</v>
      </c>
      <c r="BK58" s="9">
        <f ca="1">IF(Table1[[#This Row],[Area]]="Peshawar",1,0)</f>
        <v>0</v>
      </c>
      <c r="BL58" s="9">
        <f ca="1">IF(Table1[[#This Row],[Area]]="Queta",1,0)</f>
        <v>0</v>
      </c>
      <c r="BM58" s="9">
        <f ca="1">IF(Table1[[#This Row],[Area]]="Sawat",1,0)</f>
        <v>0</v>
      </c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10"/>
      <c r="CD58" s="14"/>
      <c r="CE58" s="39">
        <f ca="1">Table1[[#This Row],[Value of Cars]]/Table1[[#This Row],[Cars]]</f>
        <v>32832.298698912768</v>
      </c>
      <c r="CF58" s="9"/>
      <c r="CG58" s="10"/>
      <c r="CH58" s="14">
        <f ca="1">IF(Table1[[#This Row],[value of Debts]]&gt;$CI$5,1,0)</f>
        <v>0</v>
      </c>
      <c r="CI58" s="9"/>
      <c r="CJ58" s="10"/>
      <c r="CM58" s="55">
        <f ca="1">Table1[[#This Row],[Mortgage Left]]/Table1[[#This Row],[Value of House]]</f>
        <v>0.1156331170746434</v>
      </c>
      <c r="CN58" s="9">
        <f t="shared" ca="1" si="20"/>
        <v>1</v>
      </c>
      <c r="CO58" s="9"/>
      <c r="CP58" s="9"/>
      <c r="CQ58" s="9"/>
      <c r="CR58" s="9"/>
      <c r="CS58" s="9"/>
      <c r="CT58" s="9"/>
      <c r="CU58" s="9"/>
      <c r="CV58" s="9"/>
      <c r="CW58" s="9"/>
      <c r="CX58" s="14"/>
      <c r="CY58" s="9">
        <f ca="1">IF(Table1[[#This Row],[Area]]= "Pindi",Table1[[#This Row],[Income]],0)</f>
        <v>0</v>
      </c>
      <c r="CZ58" s="9">
        <f ca="1">IF(Table1[[#This Row],[Area]]= "Attock",Table1[[#This Row],[Income]],0)</f>
        <v>0</v>
      </c>
      <c r="DA58" s="9">
        <f ca="1">IF(Table1[[#This Row],[Area]]= "Gujranwala",Table1[[#This Row],[Income]],0)</f>
        <v>0</v>
      </c>
      <c r="DB58" s="9">
        <f ca="1">IF(Table1[[#This Row],[Area]]= "Islamabad",Table1[[#This Row],[Income]],0)</f>
        <v>40960</v>
      </c>
      <c r="DC58" s="9">
        <f ca="1">IF(Table1[[#This Row],[Area]]= "Karachi",Table1[[#This Row],[Income]],0)</f>
        <v>0</v>
      </c>
      <c r="DD58" s="9">
        <f ca="1">IF(Table1[[#This Row],[Area]]= "Kashmir",Table1[[#This Row],[Income]],0)</f>
        <v>0</v>
      </c>
      <c r="DE58" s="9">
        <f ca="1">IF(Table1[[#This Row],[Area]]= "Kohat",Table1[[#This Row],[Income]],0)</f>
        <v>0</v>
      </c>
      <c r="DF58" s="9">
        <f ca="1">IF(Table1[[#This Row],[Area]]= "Lahore",Table1[[#This Row],[Income]],0)</f>
        <v>0</v>
      </c>
      <c r="DG58" s="9">
        <f ca="1">IF(Table1[[#This Row],[Area]]= "Multan",Table1[[#This Row],[Income]],0)</f>
        <v>0</v>
      </c>
      <c r="DH58" s="9">
        <f ca="1">IF(Table1[[#This Row],[Area]]= "Naran",Table1[[#This Row],[Income]],0)</f>
        <v>0</v>
      </c>
      <c r="DI58" s="9">
        <f ca="1">IF(Table1[[#This Row],[Area]]= "Peshawar",Table1[[#This Row],[Income]],0)</f>
        <v>0</v>
      </c>
      <c r="DJ58" s="9">
        <f ca="1">IF(Table1[[#This Row],[Area]]= "Queta",Table1[[#This Row],[Income]],0)</f>
        <v>0</v>
      </c>
      <c r="DK58" s="10">
        <f ca="1">IF(Table1[[#This Row],[Area]]= "Sawat",Table1[[#This Row],[Income]],0)</f>
        <v>0</v>
      </c>
      <c r="DM58" s="14"/>
      <c r="DN58" s="9">
        <f ca="1">IF(Table1[[#This Row],[Field of Work]] = "IT",Table1[[#This Row],[Income]],0)</f>
        <v>0</v>
      </c>
      <c r="DO58" s="9">
        <f ca="1">IF(Table1[[#This Row],[Field of Work]] = "Agriculture",Table1[[#This Row],[Income]],0)</f>
        <v>0</v>
      </c>
      <c r="DP58" s="9">
        <f ca="1">IF(Table1[[#This Row],[Field of Work]] = "Construction",Table1[[#This Row],[Income]],0)</f>
        <v>40960</v>
      </c>
      <c r="DQ58" s="9">
        <f ca="1">IF(Table1[[#This Row],[Field of Work]] = "Health",Table1[[#This Row],[Income]],0)</f>
        <v>0</v>
      </c>
      <c r="DR58" s="9">
        <f ca="1">IF(Table1[[#This Row],[Field of Work]] = "Teaching",Table1[[#This Row],[Income]],0)</f>
        <v>0</v>
      </c>
      <c r="DS58" s="10">
        <f ca="1">IF(Table1[[#This Row],[Field of Work]] = "General work",Table1[[#This Row],[Income]],0)</f>
        <v>0</v>
      </c>
      <c r="DV58" s="14"/>
      <c r="DW58" s="9"/>
      <c r="DX58" s="9">
        <f ca="1">IF(Table1[[#This Row],[Debts]]&gt;Table1[[#This Row],[Income]],1,0)</f>
        <v>0</v>
      </c>
      <c r="DY58" s="9"/>
      <c r="DZ58" s="9"/>
      <c r="EA58" s="9"/>
      <c r="EB58" s="9"/>
      <c r="EC58" s="10"/>
      <c r="EF58" s="14"/>
      <c r="EG58" s="9"/>
      <c r="EH58" s="9">
        <f ca="1">IF(Table1[[#This Row],[Net worth of person (R)]]&gt;$EP$4,Table1[[#This Row],[Age]],0)</f>
        <v>37</v>
      </c>
      <c r="EI58" s="9"/>
      <c r="EJ58" s="9"/>
      <c r="EK58" s="9"/>
      <c r="EL58" s="9"/>
      <c r="EM58" s="9"/>
      <c r="EN58" s="9"/>
      <c r="EO58" s="9"/>
      <c r="EP58" s="10"/>
    </row>
    <row r="59" spans="2:146" x14ac:dyDescent="0.25">
      <c r="B59">
        <f t="shared" ca="1" si="2"/>
        <v>2</v>
      </c>
      <c r="C59" t="str">
        <f t="shared" ca="1" si="3"/>
        <v>women</v>
      </c>
      <c r="D59">
        <f t="shared" ca="1" si="4"/>
        <v>41</v>
      </c>
      <c r="E59">
        <f t="shared" ca="1" si="5"/>
        <v>3</v>
      </c>
      <c r="F59" t="str">
        <f t="shared" ca="1" si="6"/>
        <v>Agriculture</v>
      </c>
      <c r="G59">
        <f t="shared" ca="1" si="7"/>
        <v>1</v>
      </c>
      <c r="H59" t="str">
        <f t="shared" ca="1" si="8"/>
        <v>High School</v>
      </c>
      <c r="I59">
        <f t="shared" ca="1" si="9"/>
        <v>1</v>
      </c>
      <c r="J59">
        <f t="shared" ca="1" si="10"/>
        <v>1</v>
      </c>
      <c r="K59">
        <f t="shared" ca="1" si="11"/>
        <v>88919</v>
      </c>
      <c r="L59">
        <f t="shared" ca="1" si="12"/>
        <v>12</v>
      </c>
      <c r="M59" t="str">
        <f t="shared" ca="1" si="13"/>
        <v>Kohat</v>
      </c>
      <c r="N59">
        <f t="shared" ca="1" si="23"/>
        <v>444595</v>
      </c>
      <c r="O59">
        <f ca="1">RAND()*Table1[[#This Row],[Value of House]]</f>
        <v>304640.04992112762</v>
      </c>
      <c r="P59">
        <f t="shared" ca="1" si="0"/>
        <v>82205.67632434798</v>
      </c>
      <c r="Q59">
        <f t="shared" ca="1" si="15"/>
        <v>40688</v>
      </c>
      <c r="R59">
        <f t="shared" ca="1" si="1"/>
        <v>69657.861607908097</v>
      </c>
      <c r="S59">
        <f t="shared" ca="1" si="24"/>
        <v>124401.51627146978</v>
      </c>
      <c r="T59">
        <f t="shared" ca="1" si="25"/>
        <v>651202.19259581773</v>
      </c>
      <c r="U59">
        <f t="shared" ca="1" si="26"/>
        <v>414985.91152903571</v>
      </c>
      <c r="V59">
        <f t="shared" ca="1" si="27"/>
        <v>236216.28106678202</v>
      </c>
      <c r="AF59" s="14">
        <f t="shared" ca="1" si="21"/>
        <v>0</v>
      </c>
      <c r="AG59" s="9">
        <f t="shared" ca="1" si="22"/>
        <v>1</v>
      </c>
      <c r="AH59" s="9"/>
      <c r="AI59" s="9"/>
      <c r="AJ59" s="9"/>
      <c r="AK59" s="10"/>
      <c r="AL59" s="9"/>
      <c r="AM59" s="14">
        <f ca="1">IF(Table1[[#This Row],[Field of Work]]= "Teaching",1,0)</f>
        <v>0</v>
      </c>
      <c r="AN59" s="9">
        <f ca="1">IF(Table1[[#This Row],[Field of Work]]= "Agriculture",1,0)</f>
        <v>1</v>
      </c>
      <c r="AO59" s="9">
        <f ca="1">IF(Table1[[#This Row],[Field of Work]]= "Construction",1,0)</f>
        <v>0</v>
      </c>
      <c r="AP59" s="9">
        <f ca="1">IF(Table1[[#This Row],[Field of Work]]= "IT",1,0)</f>
        <v>0</v>
      </c>
      <c r="AQ59" s="9">
        <f ca="1">IF(Table1[[#This Row],[Field of Work]]= "Health",1,0)</f>
        <v>0</v>
      </c>
      <c r="AR59" s="9">
        <f ca="1">IF(Table1[[#This Row],[Field of Work]]= "General work",1,0)</f>
        <v>0</v>
      </c>
      <c r="AS59" s="9"/>
      <c r="AT59" s="9"/>
      <c r="AU59" s="9"/>
      <c r="AV59" s="9"/>
      <c r="AW59" s="9"/>
      <c r="AX59" s="9"/>
      <c r="AY59" s="10"/>
      <c r="BA59" s="33">
        <f ca="1">IF(Table1[[#This Row],[Area]]= "Pindi",1,0)</f>
        <v>0</v>
      </c>
      <c r="BB59" s="9">
        <f ca="1">IF(Table1[[#This Row],[Area]]= "Attock",1,0)</f>
        <v>0</v>
      </c>
      <c r="BC59" s="9">
        <f ca="1">IF(Table1[[#This Row],[Area]]="Gujranwala",1,0)</f>
        <v>0</v>
      </c>
      <c r="BD59" s="9">
        <f ca="1">IF(Table1[[#This Row],[Area]]="Islamabad",1,0)</f>
        <v>0</v>
      </c>
      <c r="BE59" s="9">
        <f ca="1">IF(Table1[[#This Row],[Area]]="Karachi",1,0)</f>
        <v>0</v>
      </c>
      <c r="BF59" s="9">
        <f ca="1">IF(Table1[[#This Row],[Area]]="Kashmir",1,0)</f>
        <v>0</v>
      </c>
      <c r="BG59" s="9">
        <f ca="1">IF(Table1[[#This Row],[Area]]="Kohat",1,0)</f>
        <v>1</v>
      </c>
      <c r="BH59" s="9">
        <f ca="1">IF(Table1[[#This Row],[Area]]="Lahore",1,0)</f>
        <v>0</v>
      </c>
      <c r="BI59" s="9">
        <f ca="1">IF(Table1[[#This Row],[Area]]="Multan",1,0)</f>
        <v>0</v>
      </c>
      <c r="BJ59" s="9">
        <f ca="1">IF(Table1[[#This Row],[Area]]="Naran",1,0)</f>
        <v>0</v>
      </c>
      <c r="BK59" s="9">
        <f ca="1">IF(Table1[[#This Row],[Area]]="Peshawar",1,0)</f>
        <v>0</v>
      </c>
      <c r="BL59" s="9">
        <f ca="1">IF(Table1[[#This Row],[Area]]="Queta",1,0)</f>
        <v>0</v>
      </c>
      <c r="BM59" s="9">
        <f ca="1">IF(Table1[[#This Row],[Area]]="Sawat",1,0)</f>
        <v>0</v>
      </c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10"/>
      <c r="CD59" s="14"/>
      <c r="CE59" s="39">
        <f ca="1">Table1[[#This Row],[Value of Cars]]/Table1[[#This Row],[Cars]]</f>
        <v>82205.67632434798</v>
      </c>
      <c r="CF59" s="9"/>
      <c r="CG59" s="10"/>
      <c r="CH59" s="14">
        <f ca="1">IF(Table1[[#This Row],[value of Debts]]&gt;$CI$5,1,0)</f>
        <v>1</v>
      </c>
      <c r="CI59" s="9"/>
      <c r="CJ59" s="10"/>
      <c r="CM59" s="55">
        <f ca="1">Table1[[#This Row],[Mortgage Left]]/Table1[[#This Row],[Value of House]]</f>
        <v>0.68520799811317634</v>
      </c>
      <c r="CN59" s="9">
        <f t="shared" ca="1" si="20"/>
        <v>0</v>
      </c>
      <c r="CO59" s="9"/>
      <c r="CP59" s="9"/>
      <c r="CQ59" s="9"/>
      <c r="CR59" s="9"/>
      <c r="CS59" s="9"/>
      <c r="CT59" s="9"/>
      <c r="CU59" s="9"/>
      <c r="CV59" s="9"/>
      <c r="CW59" s="9"/>
      <c r="CX59" s="14"/>
      <c r="CY59" s="9">
        <f ca="1">IF(Table1[[#This Row],[Area]]= "Pindi",Table1[[#This Row],[Income]],0)</f>
        <v>0</v>
      </c>
      <c r="CZ59" s="9">
        <f ca="1">IF(Table1[[#This Row],[Area]]= "Attock",Table1[[#This Row],[Income]],0)</f>
        <v>0</v>
      </c>
      <c r="DA59" s="9">
        <f ca="1">IF(Table1[[#This Row],[Area]]= "Gujranwala",Table1[[#This Row],[Income]],0)</f>
        <v>0</v>
      </c>
      <c r="DB59" s="9">
        <f ca="1">IF(Table1[[#This Row],[Area]]= "Islamabad",Table1[[#This Row],[Income]],0)</f>
        <v>0</v>
      </c>
      <c r="DC59" s="9">
        <f ca="1">IF(Table1[[#This Row],[Area]]= "Karachi",Table1[[#This Row],[Income]],0)</f>
        <v>0</v>
      </c>
      <c r="DD59" s="9">
        <f ca="1">IF(Table1[[#This Row],[Area]]= "Kashmir",Table1[[#This Row],[Income]],0)</f>
        <v>0</v>
      </c>
      <c r="DE59" s="9">
        <f ca="1">IF(Table1[[#This Row],[Area]]= "Kohat",Table1[[#This Row],[Income]],0)</f>
        <v>88919</v>
      </c>
      <c r="DF59" s="9">
        <f ca="1">IF(Table1[[#This Row],[Area]]= "Lahore",Table1[[#This Row],[Income]],0)</f>
        <v>0</v>
      </c>
      <c r="DG59" s="9">
        <f ca="1">IF(Table1[[#This Row],[Area]]= "Multan",Table1[[#This Row],[Income]],0)</f>
        <v>0</v>
      </c>
      <c r="DH59" s="9">
        <f ca="1">IF(Table1[[#This Row],[Area]]= "Naran",Table1[[#This Row],[Income]],0)</f>
        <v>0</v>
      </c>
      <c r="DI59" s="9">
        <f ca="1">IF(Table1[[#This Row],[Area]]= "Peshawar",Table1[[#This Row],[Income]],0)</f>
        <v>0</v>
      </c>
      <c r="DJ59" s="9">
        <f ca="1">IF(Table1[[#This Row],[Area]]= "Queta",Table1[[#This Row],[Income]],0)</f>
        <v>0</v>
      </c>
      <c r="DK59" s="10">
        <f ca="1">IF(Table1[[#This Row],[Area]]= "Sawat",Table1[[#This Row],[Income]],0)</f>
        <v>0</v>
      </c>
      <c r="DM59" s="14"/>
      <c r="DN59" s="9">
        <f ca="1">IF(Table1[[#This Row],[Field of Work]] = "IT",Table1[[#This Row],[Income]],0)</f>
        <v>0</v>
      </c>
      <c r="DO59" s="9">
        <f ca="1">IF(Table1[[#This Row],[Field of Work]] = "Agriculture",Table1[[#This Row],[Income]],0)</f>
        <v>88919</v>
      </c>
      <c r="DP59" s="9">
        <f ca="1">IF(Table1[[#This Row],[Field of Work]] = "Construction",Table1[[#This Row],[Income]],0)</f>
        <v>0</v>
      </c>
      <c r="DQ59" s="9">
        <f ca="1">IF(Table1[[#This Row],[Field of Work]] = "Health",Table1[[#This Row],[Income]],0)</f>
        <v>0</v>
      </c>
      <c r="DR59" s="9">
        <f ca="1">IF(Table1[[#This Row],[Field of Work]] = "Teaching",Table1[[#This Row],[Income]],0)</f>
        <v>0</v>
      </c>
      <c r="DS59" s="10">
        <f ca="1">IF(Table1[[#This Row],[Field of Work]] = "General work",Table1[[#This Row],[Income]],0)</f>
        <v>0</v>
      </c>
      <c r="DV59" s="14"/>
      <c r="DW59" s="9"/>
      <c r="DX59" s="9">
        <f ca="1">IF(Table1[[#This Row],[Debts]]&gt;Table1[[#This Row],[Income]],1,0)</f>
        <v>0</v>
      </c>
      <c r="DY59" s="9"/>
      <c r="DZ59" s="9"/>
      <c r="EA59" s="9"/>
      <c r="EB59" s="9"/>
      <c r="EC59" s="10"/>
      <c r="EF59" s="14"/>
      <c r="EG59" s="9"/>
      <c r="EH59" s="9">
        <f ca="1">IF(Table1[[#This Row],[Net worth of person (R)]]&gt;$EP$4,Table1[[#This Row],[Age]],0)</f>
        <v>41</v>
      </c>
      <c r="EI59" s="9"/>
      <c r="EJ59" s="9"/>
      <c r="EK59" s="9"/>
      <c r="EL59" s="9"/>
      <c r="EM59" s="9"/>
      <c r="EN59" s="9"/>
      <c r="EO59" s="9"/>
      <c r="EP59" s="10"/>
    </row>
    <row r="60" spans="2:146" x14ac:dyDescent="0.25">
      <c r="B60">
        <f t="shared" ca="1" si="2"/>
        <v>1</v>
      </c>
      <c r="C60" t="str">
        <f t="shared" ca="1" si="3"/>
        <v>men</v>
      </c>
      <c r="D60">
        <f t="shared" ca="1" si="4"/>
        <v>37</v>
      </c>
      <c r="E60">
        <f t="shared" ca="1" si="5"/>
        <v>5</v>
      </c>
      <c r="F60" t="str">
        <f t="shared" ca="1" si="6"/>
        <v>General work</v>
      </c>
      <c r="G60">
        <f t="shared" ca="1" si="7"/>
        <v>6</v>
      </c>
      <c r="H60" t="str">
        <f t="shared" ca="1" si="8"/>
        <v>other</v>
      </c>
      <c r="I60">
        <f t="shared" ca="1" si="9"/>
        <v>4</v>
      </c>
      <c r="J60">
        <f t="shared" ca="1" si="10"/>
        <v>2</v>
      </c>
      <c r="K60">
        <f t="shared" ca="1" si="11"/>
        <v>74501</v>
      </c>
      <c r="L60">
        <f t="shared" ca="1" si="12"/>
        <v>8</v>
      </c>
      <c r="M60" t="str">
        <f t="shared" ca="1" si="13"/>
        <v>Pindi</v>
      </c>
      <c r="N60">
        <f t="shared" ca="1" si="23"/>
        <v>447006</v>
      </c>
      <c r="O60">
        <f ca="1">RAND()*Table1[[#This Row],[Value of House]]</f>
        <v>267511.8328829676</v>
      </c>
      <c r="P60">
        <f t="shared" ca="1" si="0"/>
        <v>144371.49392595372</v>
      </c>
      <c r="Q60">
        <f t="shared" ca="1" si="15"/>
        <v>1634</v>
      </c>
      <c r="R60">
        <f t="shared" ca="1" si="1"/>
        <v>107698.53456873343</v>
      </c>
      <c r="S60">
        <f t="shared" ca="1" si="24"/>
        <v>90146.133612980178</v>
      </c>
      <c r="T60">
        <f t="shared" ca="1" si="25"/>
        <v>681523.62753893388</v>
      </c>
      <c r="U60">
        <f t="shared" ca="1" si="26"/>
        <v>376844.36745170102</v>
      </c>
      <c r="V60">
        <f t="shared" ca="1" si="27"/>
        <v>304679.26008723286</v>
      </c>
      <c r="AF60" s="14">
        <f t="shared" ca="1" si="21"/>
        <v>0</v>
      </c>
      <c r="AG60" s="9">
        <f t="shared" ca="1" si="22"/>
        <v>1</v>
      </c>
      <c r="AH60" s="9"/>
      <c r="AI60" s="9"/>
      <c r="AJ60" s="9"/>
      <c r="AK60" s="10"/>
      <c r="AL60" s="9"/>
      <c r="AM60" s="14">
        <f ca="1">IF(Table1[[#This Row],[Field of Work]]= "Teaching",1,0)</f>
        <v>0</v>
      </c>
      <c r="AN60" s="9">
        <f ca="1">IF(Table1[[#This Row],[Field of Work]]= "Agriculture",1,0)</f>
        <v>0</v>
      </c>
      <c r="AO60" s="9">
        <f ca="1">IF(Table1[[#This Row],[Field of Work]]= "Construction",1,0)</f>
        <v>0</v>
      </c>
      <c r="AP60" s="9">
        <f ca="1">IF(Table1[[#This Row],[Field of Work]]= "IT",1,0)</f>
        <v>0</v>
      </c>
      <c r="AQ60" s="9">
        <f ca="1">IF(Table1[[#This Row],[Field of Work]]= "Health",1,0)</f>
        <v>0</v>
      </c>
      <c r="AR60" s="9">
        <f ca="1">IF(Table1[[#This Row],[Field of Work]]= "General work",1,0)</f>
        <v>1</v>
      </c>
      <c r="AS60" s="9"/>
      <c r="AT60" s="9"/>
      <c r="AU60" s="9"/>
      <c r="AV60" s="9"/>
      <c r="AW60" s="9"/>
      <c r="AX60" s="9"/>
      <c r="AY60" s="10"/>
      <c r="BA60" s="33">
        <f ca="1">IF(Table1[[#This Row],[Area]]= "Pindi",1,0)</f>
        <v>1</v>
      </c>
      <c r="BB60" s="9">
        <f ca="1">IF(Table1[[#This Row],[Area]]= "Attock",1,0)</f>
        <v>0</v>
      </c>
      <c r="BC60" s="9">
        <f ca="1">IF(Table1[[#This Row],[Area]]="Gujranwala",1,0)</f>
        <v>0</v>
      </c>
      <c r="BD60" s="9">
        <f ca="1">IF(Table1[[#This Row],[Area]]="Islamabad",1,0)</f>
        <v>0</v>
      </c>
      <c r="BE60" s="9">
        <f ca="1">IF(Table1[[#This Row],[Area]]="Karachi",1,0)</f>
        <v>0</v>
      </c>
      <c r="BF60" s="9">
        <f ca="1">IF(Table1[[#This Row],[Area]]="Kashmir",1,0)</f>
        <v>0</v>
      </c>
      <c r="BG60" s="9">
        <f ca="1">IF(Table1[[#This Row],[Area]]="Kohat",1,0)</f>
        <v>0</v>
      </c>
      <c r="BH60" s="9">
        <f ca="1">IF(Table1[[#This Row],[Area]]="Lahore",1,0)</f>
        <v>0</v>
      </c>
      <c r="BI60" s="9">
        <f ca="1">IF(Table1[[#This Row],[Area]]="Multan",1,0)</f>
        <v>0</v>
      </c>
      <c r="BJ60" s="9">
        <f ca="1">IF(Table1[[#This Row],[Area]]="Naran",1,0)</f>
        <v>0</v>
      </c>
      <c r="BK60" s="9">
        <f ca="1">IF(Table1[[#This Row],[Area]]="Peshawar",1,0)</f>
        <v>0</v>
      </c>
      <c r="BL60" s="9">
        <f ca="1">IF(Table1[[#This Row],[Area]]="Queta",1,0)</f>
        <v>0</v>
      </c>
      <c r="BM60" s="9">
        <f ca="1">IF(Table1[[#This Row],[Area]]="Sawat",1,0)</f>
        <v>0</v>
      </c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10"/>
      <c r="CD60" s="14"/>
      <c r="CE60" s="39">
        <f ca="1">Table1[[#This Row],[Value of Cars]]/Table1[[#This Row],[Cars]]</f>
        <v>72185.74696297686</v>
      </c>
      <c r="CF60" s="9"/>
      <c r="CG60" s="10"/>
      <c r="CH60" s="14">
        <f ca="1">IF(Table1[[#This Row],[value of Debts]]&gt;$CI$5,1,0)</f>
        <v>1</v>
      </c>
      <c r="CI60" s="9"/>
      <c r="CJ60" s="10"/>
      <c r="CM60" s="55">
        <f ca="1">Table1[[#This Row],[Mortgage Left]]/Table1[[#This Row],[Value of House]]</f>
        <v>0.59845244332954728</v>
      </c>
      <c r="CN60" s="9">
        <f t="shared" ca="1" si="20"/>
        <v>0</v>
      </c>
      <c r="CO60" s="9"/>
      <c r="CP60" s="9"/>
      <c r="CQ60" s="9"/>
      <c r="CR60" s="9"/>
      <c r="CS60" s="9"/>
      <c r="CT60" s="9"/>
      <c r="CU60" s="9"/>
      <c r="CV60" s="9"/>
      <c r="CW60" s="9"/>
      <c r="CX60" s="14"/>
      <c r="CY60" s="9">
        <f ca="1">IF(Table1[[#This Row],[Area]]= "Pindi",Table1[[#This Row],[Income]],0)</f>
        <v>74501</v>
      </c>
      <c r="CZ60" s="9">
        <f ca="1">IF(Table1[[#This Row],[Area]]= "Attock",Table1[[#This Row],[Income]],0)</f>
        <v>0</v>
      </c>
      <c r="DA60" s="9">
        <f ca="1">IF(Table1[[#This Row],[Area]]= "Gujranwala",Table1[[#This Row],[Income]],0)</f>
        <v>0</v>
      </c>
      <c r="DB60" s="9">
        <f ca="1">IF(Table1[[#This Row],[Area]]= "Islamabad",Table1[[#This Row],[Income]],0)</f>
        <v>0</v>
      </c>
      <c r="DC60" s="9">
        <f ca="1">IF(Table1[[#This Row],[Area]]= "Karachi",Table1[[#This Row],[Income]],0)</f>
        <v>0</v>
      </c>
      <c r="DD60" s="9">
        <f ca="1">IF(Table1[[#This Row],[Area]]= "Kashmir",Table1[[#This Row],[Income]],0)</f>
        <v>0</v>
      </c>
      <c r="DE60" s="9">
        <f ca="1">IF(Table1[[#This Row],[Area]]= "Kohat",Table1[[#This Row],[Income]],0)</f>
        <v>0</v>
      </c>
      <c r="DF60" s="9">
        <f ca="1">IF(Table1[[#This Row],[Area]]= "Lahore",Table1[[#This Row],[Income]],0)</f>
        <v>0</v>
      </c>
      <c r="DG60" s="9">
        <f ca="1">IF(Table1[[#This Row],[Area]]= "Multan",Table1[[#This Row],[Income]],0)</f>
        <v>0</v>
      </c>
      <c r="DH60" s="9">
        <f ca="1">IF(Table1[[#This Row],[Area]]= "Naran",Table1[[#This Row],[Income]],0)</f>
        <v>0</v>
      </c>
      <c r="DI60" s="9">
        <f ca="1">IF(Table1[[#This Row],[Area]]= "Peshawar",Table1[[#This Row],[Income]],0)</f>
        <v>0</v>
      </c>
      <c r="DJ60" s="9">
        <f ca="1">IF(Table1[[#This Row],[Area]]= "Queta",Table1[[#This Row],[Income]],0)</f>
        <v>0</v>
      </c>
      <c r="DK60" s="10">
        <f ca="1">IF(Table1[[#This Row],[Area]]= "Sawat",Table1[[#This Row],[Income]],0)</f>
        <v>0</v>
      </c>
      <c r="DM60" s="14"/>
      <c r="DN60" s="9">
        <f ca="1">IF(Table1[[#This Row],[Field of Work]] = "IT",Table1[[#This Row],[Income]],0)</f>
        <v>0</v>
      </c>
      <c r="DO60" s="9">
        <f ca="1">IF(Table1[[#This Row],[Field of Work]] = "Agriculture",Table1[[#This Row],[Income]],0)</f>
        <v>0</v>
      </c>
      <c r="DP60" s="9">
        <f ca="1">IF(Table1[[#This Row],[Field of Work]] = "Construction",Table1[[#This Row],[Income]],0)</f>
        <v>0</v>
      </c>
      <c r="DQ60" s="9">
        <f ca="1">IF(Table1[[#This Row],[Field of Work]] = "Health",Table1[[#This Row],[Income]],0)</f>
        <v>0</v>
      </c>
      <c r="DR60" s="9">
        <f ca="1">IF(Table1[[#This Row],[Field of Work]] = "Teaching",Table1[[#This Row],[Income]],0)</f>
        <v>0</v>
      </c>
      <c r="DS60" s="10">
        <f ca="1">IF(Table1[[#This Row],[Field of Work]] = "General work",Table1[[#This Row],[Income]],0)</f>
        <v>74501</v>
      </c>
      <c r="DV60" s="14"/>
      <c r="DW60" s="9"/>
      <c r="DX60" s="9">
        <f ca="1">IF(Table1[[#This Row],[Debts]]&gt;Table1[[#This Row],[Income]],1,0)</f>
        <v>1</v>
      </c>
      <c r="DY60" s="9"/>
      <c r="DZ60" s="9"/>
      <c r="EA60" s="9"/>
      <c r="EB60" s="9"/>
      <c r="EC60" s="10"/>
      <c r="EF60" s="14"/>
      <c r="EG60" s="9"/>
      <c r="EH60" s="9">
        <f ca="1">IF(Table1[[#This Row],[Net worth of person (R)]]&gt;$EP$4,Table1[[#This Row],[Age]],0)</f>
        <v>37</v>
      </c>
      <c r="EI60" s="9"/>
      <c r="EJ60" s="9"/>
      <c r="EK60" s="9"/>
      <c r="EL60" s="9"/>
      <c r="EM60" s="9"/>
      <c r="EN60" s="9"/>
      <c r="EO60" s="9"/>
      <c r="EP60" s="10"/>
    </row>
    <row r="61" spans="2:146" x14ac:dyDescent="0.25">
      <c r="B61">
        <f t="shared" ca="1" si="2"/>
        <v>2</v>
      </c>
      <c r="C61" t="str">
        <f t="shared" ca="1" si="3"/>
        <v>women</v>
      </c>
      <c r="D61">
        <f t="shared" ca="1" si="4"/>
        <v>31</v>
      </c>
      <c r="E61">
        <f t="shared" ca="1" si="5"/>
        <v>1</v>
      </c>
      <c r="F61" t="str">
        <f t="shared" ca="1" si="6"/>
        <v>Health</v>
      </c>
      <c r="G61">
        <f t="shared" ca="1" si="7"/>
        <v>2</v>
      </c>
      <c r="H61" t="str">
        <f t="shared" ca="1" si="8"/>
        <v>Colledge</v>
      </c>
      <c r="I61">
        <f t="shared" ca="1" si="9"/>
        <v>3</v>
      </c>
      <c r="J61">
        <f t="shared" ca="1" si="10"/>
        <v>3</v>
      </c>
      <c r="K61">
        <f t="shared" ca="1" si="11"/>
        <v>74358</v>
      </c>
      <c r="L61">
        <f t="shared" ca="1" si="12"/>
        <v>3</v>
      </c>
      <c r="M61" t="str">
        <f t="shared" ca="1" si="13"/>
        <v>Gujranwala</v>
      </c>
      <c r="N61">
        <f t="shared" ca="1" si="23"/>
        <v>371790</v>
      </c>
      <c r="O61">
        <f ca="1">RAND()*Table1[[#This Row],[Value of House]]</f>
        <v>353817.03736550303</v>
      </c>
      <c r="P61">
        <f t="shared" ca="1" si="0"/>
        <v>119836.84823943874</v>
      </c>
      <c r="Q61">
        <f t="shared" ca="1" si="15"/>
        <v>83823</v>
      </c>
      <c r="R61">
        <f t="shared" ca="1" si="1"/>
        <v>34784.215521039354</v>
      </c>
      <c r="S61">
        <f t="shared" ca="1" si="24"/>
        <v>47942.715634712222</v>
      </c>
      <c r="T61">
        <f t="shared" ca="1" si="25"/>
        <v>539569.56387415098</v>
      </c>
      <c r="U61">
        <f t="shared" ca="1" si="26"/>
        <v>472424.25288654235</v>
      </c>
      <c r="V61">
        <f t="shared" ca="1" si="27"/>
        <v>67145.310987608624</v>
      </c>
      <c r="AF61" s="14">
        <f t="shared" ca="1" si="21"/>
        <v>1</v>
      </c>
      <c r="AG61" s="9">
        <f t="shared" ca="1" si="22"/>
        <v>0</v>
      </c>
      <c r="AH61" s="9"/>
      <c r="AI61" s="9"/>
      <c r="AJ61" s="9"/>
      <c r="AK61" s="10"/>
      <c r="AL61" s="9"/>
      <c r="AM61" s="14">
        <f ca="1">IF(Table1[[#This Row],[Field of Work]]= "Teaching",1,0)</f>
        <v>0</v>
      </c>
      <c r="AN61" s="9">
        <f ca="1">IF(Table1[[#This Row],[Field of Work]]= "Agriculture",1,0)</f>
        <v>0</v>
      </c>
      <c r="AO61" s="9">
        <f ca="1">IF(Table1[[#This Row],[Field of Work]]= "Construction",1,0)</f>
        <v>0</v>
      </c>
      <c r="AP61" s="9">
        <f ca="1">IF(Table1[[#This Row],[Field of Work]]= "IT",1,0)</f>
        <v>0</v>
      </c>
      <c r="AQ61" s="9">
        <f ca="1">IF(Table1[[#This Row],[Field of Work]]= "Health",1,0)</f>
        <v>1</v>
      </c>
      <c r="AR61" s="9">
        <f ca="1">IF(Table1[[#This Row],[Field of Work]]= "General work",1,0)</f>
        <v>0</v>
      </c>
      <c r="AS61" s="9"/>
      <c r="AT61" s="9"/>
      <c r="AU61" s="9"/>
      <c r="AV61" s="9"/>
      <c r="AW61" s="9"/>
      <c r="AX61" s="9"/>
      <c r="AY61" s="10"/>
      <c r="BA61" s="33">
        <f ca="1">IF(Table1[[#This Row],[Area]]= "Pindi",1,0)</f>
        <v>0</v>
      </c>
      <c r="BB61" s="9">
        <f ca="1">IF(Table1[[#This Row],[Area]]= "Attock",1,0)</f>
        <v>0</v>
      </c>
      <c r="BC61" s="9">
        <f ca="1">IF(Table1[[#This Row],[Area]]="Gujranwala",1,0)</f>
        <v>1</v>
      </c>
      <c r="BD61" s="9">
        <f ca="1">IF(Table1[[#This Row],[Area]]="Islamabad",1,0)</f>
        <v>0</v>
      </c>
      <c r="BE61" s="9">
        <f ca="1">IF(Table1[[#This Row],[Area]]="Karachi",1,0)</f>
        <v>0</v>
      </c>
      <c r="BF61" s="9">
        <f ca="1">IF(Table1[[#This Row],[Area]]="Kashmir",1,0)</f>
        <v>0</v>
      </c>
      <c r="BG61" s="9">
        <f ca="1">IF(Table1[[#This Row],[Area]]="Kohat",1,0)</f>
        <v>0</v>
      </c>
      <c r="BH61" s="9">
        <f ca="1">IF(Table1[[#This Row],[Area]]="Lahore",1,0)</f>
        <v>0</v>
      </c>
      <c r="BI61" s="9">
        <f ca="1">IF(Table1[[#This Row],[Area]]="Multan",1,0)</f>
        <v>0</v>
      </c>
      <c r="BJ61" s="9">
        <f ca="1">IF(Table1[[#This Row],[Area]]="Naran",1,0)</f>
        <v>0</v>
      </c>
      <c r="BK61" s="9">
        <f ca="1">IF(Table1[[#This Row],[Area]]="Peshawar",1,0)</f>
        <v>0</v>
      </c>
      <c r="BL61" s="9">
        <f ca="1">IF(Table1[[#This Row],[Area]]="Queta",1,0)</f>
        <v>0</v>
      </c>
      <c r="BM61" s="9">
        <f ca="1">IF(Table1[[#This Row],[Area]]="Sawat",1,0)</f>
        <v>0</v>
      </c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10"/>
      <c r="CD61" s="14"/>
      <c r="CE61" s="39">
        <f ca="1">Table1[[#This Row],[Value of Cars]]/Table1[[#This Row],[Cars]]</f>
        <v>39945.616079812913</v>
      </c>
      <c r="CF61" s="9"/>
      <c r="CG61" s="10"/>
      <c r="CH61" s="14">
        <f ca="1">IF(Table1[[#This Row],[value of Debts]]&gt;$CI$5,1,0)</f>
        <v>1</v>
      </c>
      <c r="CI61" s="9"/>
      <c r="CJ61" s="10"/>
      <c r="CM61" s="55">
        <f ca="1">Table1[[#This Row],[Mortgage Left]]/Table1[[#This Row],[Value of House]]</f>
        <v>0.95165829464348972</v>
      </c>
      <c r="CN61" s="9">
        <f t="shared" ca="1" si="20"/>
        <v>0</v>
      </c>
      <c r="CO61" s="9"/>
      <c r="CP61" s="9"/>
      <c r="CQ61" s="9"/>
      <c r="CR61" s="9"/>
      <c r="CS61" s="9"/>
      <c r="CT61" s="9"/>
      <c r="CU61" s="9"/>
      <c r="CV61" s="9"/>
      <c r="CW61" s="9"/>
      <c r="CX61" s="14"/>
      <c r="CY61" s="9">
        <f ca="1">IF(Table1[[#This Row],[Area]]= "Pindi",Table1[[#This Row],[Income]],0)</f>
        <v>0</v>
      </c>
      <c r="CZ61" s="9">
        <f ca="1">IF(Table1[[#This Row],[Area]]= "Attock",Table1[[#This Row],[Income]],0)</f>
        <v>0</v>
      </c>
      <c r="DA61" s="9">
        <f ca="1">IF(Table1[[#This Row],[Area]]= "Gujranwala",Table1[[#This Row],[Income]],0)</f>
        <v>74358</v>
      </c>
      <c r="DB61" s="9">
        <f ca="1">IF(Table1[[#This Row],[Area]]= "Islamabad",Table1[[#This Row],[Income]],0)</f>
        <v>0</v>
      </c>
      <c r="DC61" s="9">
        <f ca="1">IF(Table1[[#This Row],[Area]]= "Karachi",Table1[[#This Row],[Income]],0)</f>
        <v>0</v>
      </c>
      <c r="DD61" s="9">
        <f ca="1">IF(Table1[[#This Row],[Area]]= "Kashmir",Table1[[#This Row],[Income]],0)</f>
        <v>0</v>
      </c>
      <c r="DE61" s="9">
        <f ca="1">IF(Table1[[#This Row],[Area]]= "Kohat",Table1[[#This Row],[Income]],0)</f>
        <v>0</v>
      </c>
      <c r="DF61" s="9">
        <f ca="1">IF(Table1[[#This Row],[Area]]= "Lahore",Table1[[#This Row],[Income]],0)</f>
        <v>0</v>
      </c>
      <c r="DG61" s="9">
        <f ca="1">IF(Table1[[#This Row],[Area]]= "Multan",Table1[[#This Row],[Income]],0)</f>
        <v>0</v>
      </c>
      <c r="DH61" s="9">
        <f ca="1">IF(Table1[[#This Row],[Area]]= "Naran",Table1[[#This Row],[Income]],0)</f>
        <v>0</v>
      </c>
      <c r="DI61" s="9">
        <f ca="1">IF(Table1[[#This Row],[Area]]= "Peshawar",Table1[[#This Row],[Income]],0)</f>
        <v>0</v>
      </c>
      <c r="DJ61" s="9">
        <f ca="1">IF(Table1[[#This Row],[Area]]= "Queta",Table1[[#This Row],[Income]],0)</f>
        <v>0</v>
      </c>
      <c r="DK61" s="10">
        <f ca="1">IF(Table1[[#This Row],[Area]]= "Sawat",Table1[[#This Row],[Income]],0)</f>
        <v>0</v>
      </c>
      <c r="DM61" s="14"/>
      <c r="DN61" s="9">
        <f ca="1">IF(Table1[[#This Row],[Field of Work]] = "IT",Table1[[#This Row],[Income]],0)</f>
        <v>0</v>
      </c>
      <c r="DO61" s="9">
        <f ca="1">IF(Table1[[#This Row],[Field of Work]] = "Agriculture",Table1[[#This Row],[Income]],0)</f>
        <v>0</v>
      </c>
      <c r="DP61" s="9">
        <f ca="1">IF(Table1[[#This Row],[Field of Work]] = "Construction",Table1[[#This Row],[Income]],0)</f>
        <v>0</v>
      </c>
      <c r="DQ61" s="9">
        <f ca="1">IF(Table1[[#This Row],[Field of Work]] = "Health",Table1[[#This Row],[Income]],0)</f>
        <v>74358</v>
      </c>
      <c r="DR61" s="9">
        <f ca="1">IF(Table1[[#This Row],[Field of Work]] = "Teaching",Table1[[#This Row],[Income]],0)</f>
        <v>0</v>
      </c>
      <c r="DS61" s="10">
        <f ca="1">IF(Table1[[#This Row],[Field of Work]] = "General work",Table1[[#This Row],[Income]],0)</f>
        <v>0</v>
      </c>
      <c r="DV61" s="14"/>
      <c r="DW61" s="9"/>
      <c r="DX61" s="9">
        <f ca="1">IF(Table1[[#This Row],[Debts]]&gt;Table1[[#This Row],[Income]],1,0)</f>
        <v>0</v>
      </c>
      <c r="DY61" s="9"/>
      <c r="DZ61" s="9"/>
      <c r="EA61" s="9"/>
      <c r="EB61" s="9"/>
      <c r="EC61" s="10"/>
      <c r="EF61" s="14"/>
      <c r="EG61" s="9"/>
      <c r="EH61" s="9">
        <f ca="1">IF(Table1[[#This Row],[Net worth of person (R)]]&gt;$EP$4,Table1[[#This Row],[Age]],0)</f>
        <v>0</v>
      </c>
      <c r="EI61" s="9"/>
      <c r="EJ61" s="9"/>
      <c r="EK61" s="9"/>
      <c r="EL61" s="9"/>
      <c r="EM61" s="9"/>
      <c r="EN61" s="9"/>
      <c r="EO61" s="9"/>
      <c r="EP61" s="10"/>
    </row>
    <row r="62" spans="2:146" x14ac:dyDescent="0.25">
      <c r="B62">
        <f t="shared" ca="1" si="2"/>
        <v>1</v>
      </c>
      <c r="C62" t="str">
        <f t="shared" ca="1" si="3"/>
        <v>men</v>
      </c>
      <c r="D62">
        <f t="shared" ca="1" si="4"/>
        <v>31</v>
      </c>
      <c r="E62">
        <f t="shared" ca="1" si="5"/>
        <v>6</v>
      </c>
      <c r="F62" t="str">
        <f t="shared" ca="1" si="6"/>
        <v>Teaching</v>
      </c>
      <c r="G62">
        <f t="shared" ca="1" si="7"/>
        <v>4</v>
      </c>
      <c r="H62" t="str">
        <f t="shared" ca="1" si="8"/>
        <v>Technical</v>
      </c>
      <c r="I62">
        <f t="shared" ca="1" si="9"/>
        <v>2</v>
      </c>
      <c r="J62">
        <f t="shared" ca="1" si="10"/>
        <v>2</v>
      </c>
      <c r="K62">
        <f t="shared" ca="1" si="11"/>
        <v>49970</v>
      </c>
      <c r="L62">
        <f t="shared" ca="1" si="12"/>
        <v>12</v>
      </c>
      <c r="M62" t="str">
        <f t="shared" ca="1" si="13"/>
        <v>Kohat</v>
      </c>
      <c r="N62">
        <f t="shared" ca="1" si="23"/>
        <v>249850</v>
      </c>
      <c r="O62">
        <f ca="1">RAND()*Table1[[#This Row],[Value of House]]</f>
        <v>17983.627780292998</v>
      </c>
      <c r="P62">
        <f t="shared" ca="1" si="0"/>
        <v>94577.713313399567</v>
      </c>
      <c r="Q62">
        <f t="shared" ca="1" si="15"/>
        <v>20713</v>
      </c>
      <c r="R62">
        <f t="shared" ca="1" si="1"/>
        <v>75981.352197415676</v>
      </c>
      <c r="S62">
        <f t="shared" ca="1" si="24"/>
        <v>6601.2726358841792</v>
      </c>
      <c r="T62">
        <f t="shared" ca="1" si="25"/>
        <v>351028.98594928376</v>
      </c>
      <c r="U62">
        <f t="shared" ca="1" si="26"/>
        <v>114677.97997770867</v>
      </c>
      <c r="V62">
        <f t="shared" ca="1" si="27"/>
        <v>236351.0059715751</v>
      </c>
      <c r="AF62" s="14">
        <f t="shared" ca="1" si="21"/>
        <v>0</v>
      </c>
      <c r="AG62" s="9">
        <f t="shared" ca="1" si="22"/>
        <v>1</v>
      </c>
      <c r="AH62" s="9"/>
      <c r="AI62" s="9"/>
      <c r="AJ62" s="9"/>
      <c r="AK62" s="10"/>
      <c r="AL62" s="9"/>
      <c r="AM62" s="14">
        <f ca="1">IF(Table1[[#This Row],[Field of Work]]= "Teaching",1,0)</f>
        <v>1</v>
      </c>
      <c r="AN62" s="9">
        <f ca="1">IF(Table1[[#This Row],[Field of Work]]= "Agriculture",1,0)</f>
        <v>0</v>
      </c>
      <c r="AO62" s="9">
        <f ca="1">IF(Table1[[#This Row],[Field of Work]]= "Construction",1,0)</f>
        <v>0</v>
      </c>
      <c r="AP62" s="9">
        <f ca="1">IF(Table1[[#This Row],[Field of Work]]= "IT",1,0)</f>
        <v>0</v>
      </c>
      <c r="AQ62" s="9">
        <f ca="1">IF(Table1[[#This Row],[Field of Work]]= "Health",1,0)</f>
        <v>0</v>
      </c>
      <c r="AR62" s="9">
        <f ca="1">IF(Table1[[#This Row],[Field of Work]]= "General work",1,0)</f>
        <v>0</v>
      </c>
      <c r="AS62" s="9"/>
      <c r="AT62" s="9"/>
      <c r="AU62" s="9"/>
      <c r="AV62" s="9"/>
      <c r="AW62" s="9"/>
      <c r="AX62" s="9"/>
      <c r="AY62" s="10"/>
      <c r="BA62" s="33">
        <f ca="1">IF(Table1[[#This Row],[Area]]= "Pindi",1,0)</f>
        <v>0</v>
      </c>
      <c r="BB62" s="9">
        <f ca="1">IF(Table1[[#This Row],[Area]]= "Attock",1,0)</f>
        <v>0</v>
      </c>
      <c r="BC62" s="9">
        <f ca="1">IF(Table1[[#This Row],[Area]]="Gujranwala",1,0)</f>
        <v>0</v>
      </c>
      <c r="BD62" s="9">
        <f ca="1">IF(Table1[[#This Row],[Area]]="Islamabad",1,0)</f>
        <v>0</v>
      </c>
      <c r="BE62" s="9">
        <f ca="1">IF(Table1[[#This Row],[Area]]="Karachi",1,0)</f>
        <v>0</v>
      </c>
      <c r="BF62" s="9">
        <f ca="1">IF(Table1[[#This Row],[Area]]="Kashmir",1,0)</f>
        <v>0</v>
      </c>
      <c r="BG62" s="9">
        <f ca="1">IF(Table1[[#This Row],[Area]]="Kohat",1,0)</f>
        <v>1</v>
      </c>
      <c r="BH62" s="9">
        <f ca="1">IF(Table1[[#This Row],[Area]]="Lahore",1,0)</f>
        <v>0</v>
      </c>
      <c r="BI62" s="9">
        <f ca="1">IF(Table1[[#This Row],[Area]]="Multan",1,0)</f>
        <v>0</v>
      </c>
      <c r="BJ62" s="9">
        <f ca="1">IF(Table1[[#This Row],[Area]]="Naran",1,0)</f>
        <v>0</v>
      </c>
      <c r="BK62" s="9">
        <f ca="1">IF(Table1[[#This Row],[Area]]="Peshawar",1,0)</f>
        <v>0</v>
      </c>
      <c r="BL62" s="9">
        <f ca="1">IF(Table1[[#This Row],[Area]]="Queta",1,0)</f>
        <v>0</v>
      </c>
      <c r="BM62" s="9">
        <f ca="1">IF(Table1[[#This Row],[Area]]="Sawat",1,0)</f>
        <v>0</v>
      </c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10"/>
      <c r="CD62" s="14"/>
      <c r="CE62" s="39">
        <f ca="1">Table1[[#This Row],[Value of Cars]]/Table1[[#This Row],[Cars]]</f>
        <v>47288.856656699783</v>
      </c>
      <c r="CF62" s="9"/>
      <c r="CG62" s="10"/>
      <c r="CH62" s="14">
        <f ca="1">IF(Table1[[#This Row],[value of Debts]]&gt;$CI$5,1,0)</f>
        <v>1</v>
      </c>
      <c r="CI62" s="9"/>
      <c r="CJ62" s="10"/>
      <c r="CM62" s="55">
        <f ca="1">Table1[[#This Row],[Mortgage Left]]/Table1[[#This Row],[Value of House]]</f>
        <v>7.1977697739815882E-2</v>
      </c>
      <c r="CN62" s="9">
        <f t="shared" ca="1" si="20"/>
        <v>1</v>
      </c>
      <c r="CO62" s="9"/>
      <c r="CP62" s="9"/>
      <c r="CQ62" s="9"/>
      <c r="CR62" s="9"/>
      <c r="CS62" s="9"/>
      <c r="CT62" s="9"/>
      <c r="CU62" s="9"/>
      <c r="CV62" s="9"/>
      <c r="CW62" s="9"/>
      <c r="CX62" s="14"/>
      <c r="CY62" s="9">
        <f ca="1">IF(Table1[[#This Row],[Area]]= "Pindi",Table1[[#This Row],[Income]],0)</f>
        <v>0</v>
      </c>
      <c r="CZ62" s="9">
        <f ca="1">IF(Table1[[#This Row],[Area]]= "Attock",Table1[[#This Row],[Income]],0)</f>
        <v>0</v>
      </c>
      <c r="DA62" s="9">
        <f ca="1">IF(Table1[[#This Row],[Area]]= "Gujranwala",Table1[[#This Row],[Income]],0)</f>
        <v>0</v>
      </c>
      <c r="DB62" s="9">
        <f ca="1">IF(Table1[[#This Row],[Area]]= "Islamabad",Table1[[#This Row],[Income]],0)</f>
        <v>0</v>
      </c>
      <c r="DC62" s="9">
        <f ca="1">IF(Table1[[#This Row],[Area]]= "Karachi",Table1[[#This Row],[Income]],0)</f>
        <v>0</v>
      </c>
      <c r="DD62" s="9">
        <f ca="1">IF(Table1[[#This Row],[Area]]= "Kashmir",Table1[[#This Row],[Income]],0)</f>
        <v>0</v>
      </c>
      <c r="DE62" s="9">
        <f ca="1">IF(Table1[[#This Row],[Area]]= "Kohat",Table1[[#This Row],[Income]],0)</f>
        <v>49970</v>
      </c>
      <c r="DF62" s="9">
        <f ca="1">IF(Table1[[#This Row],[Area]]= "Lahore",Table1[[#This Row],[Income]],0)</f>
        <v>0</v>
      </c>
      <c r="DG62" s="9">
        <f ca="1">IF(Table1[[#This Row],[Area]]= "Multan",Table1[[#This Row],[Income]],0)</f>
        <v>0</v>
      </c>
      <c r="DH62" s="9">
        <f ca="1">IF(Table1[[#This Row],[Area]]= "Naran",Table1[[#This Row],[Income]],0)</f>
        <v>0</v>
      </c>
      <c r="DI62" s="9">
        <f ca="1">IF(Table1[[#This Row],[Area]]= "Peshawar",Table1[[#This Row],[Income]],0)</f>
        <v>0</v>
      </c>
      <c r="DJ62" s="9">
        <f ca="1">IF(Table1[[#This Row],[Area]]= "Queta",Table1[[#This Row],[Income]],0)</f>
        <v>0</v>
      </c>
      <c r="DK62" s="10">
        <f ca="1">IF(Table1[[#This Row],[Area]]= "Sawat",Table1[[#This Row],[Income]],0)</f>
        <v>0</v>
      </c>
      <c r="DM62" s="14"/>
      <c r="DN62" s="9">
        <f ca="1">IF(Table1[[#This Row],[Field of Work]] = "IT",Table1[[#This Row],[Income]],0)</f>
        <v>0</v>
      </c>
      <c r="DO62" s="9">
        <f ca="1">IF(Table1[[#This Row],[Field of Work]] = "Agriculture",Table1[[#This Row],[Income]],0)</f>
        <v>0</v>
      </c>
      <c r="DP62" s="9">
        <f ca="1">IF(Table1[[#This Row],[Field of Work]] = "Construction",Table1[[#This Row],[Income]],0)</f>
        <v>0</v>
      </c>
      <c r="DQ62" s="9">
        <f ca="1">IF(Table1[[#This Row],[Field of Work]] = "Health",Table1[[#This Row],[Income]],0)</f>
        <v>0</v>
      </c>
      <c r="DR62" s="9">
        <f ca="1">IF(Table1[[#This Row],[Field of Work]] = "Teaching",Table1[[#This Row],[Income]],0)</f>
        <v>49970</v>
      </c>
      <c r="DS62" s="10">
        <f ca="1">IF(Table1[[#This Row],[Field of Work]] = "General work",Table1[[#This Row],[Income]],0)</f>
        <v>0</v>
      </c>
      <c r="DV62" s="14"/>
      <c r="DW62" s="9"/>
      <c r="DX62" s="9">
        <f ca="1">IF(Table1[[#This Row],[Debts]]&gt;Table1[[#This Row],[Income]],1,0)</f>
        <v>1</v>
      </c>
      <c r="DY62" s="9"/>
      <c r="DZ62" s="9"/>
      <c r="EA62" s="9"/>
      <c r="EB62" s="9"/>
      <c r="EC62" s="10"/>
      <c r="EF62" s="14"/>
      <c r="EG62" s="9"/>
      <c r="EH62" s="9">
        <f ca="1">IF(Table1[[#This Row],[Net worth of person (R)]]&gt;$EP$4,Table1[[#This Row],[Age]],0)</f>
        <v>31</v>
      </c>
      <c r="EI62" s="9"/>
      <c r="EJ62" s="9"/>
      <c r="EK62" s="9"/>
      <c r="EL62" s="9"/>
      <c r="EM62" s="9"/>
      <c r="EN62" s="9"/>
      <c r="EO62" s="9"/>
      <c r="EP62" s="10"/>
    </row>
    <row r="63" spans="2:146" x14ac:dyDescent="0.25">
      <c r="B63">
        <f t="shared" ca="1" si="2"/>
        <v>2</v>
      </c>
      <c r="C63" t="str">
        <f t="shared" ca="1" si="3"/>
        <v>women</v>
      </c>
      <c r="D63">
        <f t="shared" ca="1" si="4"/>
        <v>43</v>
      </c>
      <c r="E63">
        <f t="shared" ca="1" si="5"/>
        <v>1</v>
      </c>
      <c r="F63" t="str">
        <f t="shared" ca="1" si="6"/>
        <v>Health</v>
      </c>
      <c r="G63">
        <f t="shared" ca="1" si="7"/>
        <v>5</v>
      </c>
      <c r="H63" t="str">
        <f t="shared" ca="1" si="8"/>
        <v>other</v>
      </c>
      <c r="I63">
        <f t="shared" ca="1" si="9"/>
        <v>2</v>
      </c>
      <c r="J63">
        <f t="shared" ca="1" si="10"/>
        <v>1</v>
      </c>
      <c r="K63">
        <f t="shared" ca="1" si="11"/>
        <v>37059</v>
      </c>
      <c r="L63">
        <f t="shared" ca="1" si="12"/>
        <v>12</v>
      </c>
      <c r="M63" t="str">
        <f t="shared" ca="1" si="13"/>
        <v>Kohat</v>
      </c>
      <c r="N63">
        <f t="shared" ca="1" si="23"/>
        <v>148236</v>
      </c>
      <c r="O63">
        <f ca="1">RAND()*Table1[[#This Row],[Value of House]]</f>
        <v>88021.067868796948</v>
      </c>
      <c r="P63">
        <f t="shared" ca="1" si="0"/>
        <v>16523.531956337643</v>
      </c>
      <c r="Q63">
        <f t="shared" ca="1" si="15"/>
        <v>13895</v>
      </c>
      <c r="R63">
        <f t="shared" ca="1" si="1"/>
        <v>42265.535931680453</v>
      </c>
      <c r="S63">
        <f t="shared" ca="1" si="24"/>
        <v>15789.204634647895</v>
      </c>
      <c r="T63">
        <f t="shared" ca="1" si="25"/>
        <v>180548.73659098556</v>
      </c>
      <c r="U63">
        <f t="shared" ca="1" si="26"/>
        <v>144181.6038004774</v>
      </c>
      <c r="V63">
        <f t="shared" ca="1" si="27"/>
        <v>36367.132790508156</v>
      </c>
      <c r="AF63" s="14">
        <f t="shared" ca="1" si="21"/>
        <v>1</v>
      </c>
      <c r="AG63" s="9">
        <f t="shared" ca="1" si="22"/>
        <v>0</v>
      </c>
      <c r="AH63" s="9"/>
      <c r="AI63" s="9"/>
      <c r="AJ63" s="9"/>
      <c r="AK63" s="10"/>
      <c r="AL63" s="9"/>
      <c r="AM63" s="14">
        <f ca="1">IF(Table1[[#This Row],[Field of Work]]= "Teaching",1,0)</f>
        <v>0</v>
      </c>
      <c r="AN63" s="9">
        <f ca="1">IF(Table1[[#This Row],[Field of Work]]= "Agriculture",1,0)</f>
        <v>0</v>
      </c>
      <c r="AO63" s="9">
        <f ca="1">IF(Table1[[#This Row],[Field of Work]]= "Construction",1,0)</f>
        <v>0</v>
      </c>
      <c r="AP63" s="9">
        <f ca="1">IF(Table1[[#This Row],[Field of Work]]= "IT",1,0)</f>
        <v>0</v>
      </c>
      <c r="AQ63" s="9">
        <f ca="1">IF(Table1[[#This Row],[Field of Work]]= "Health",1,0)</f>
        <v>1</v>
      </c>
      <c r="AR63" s="9">
        <f ca="1">IF(Table1[[#This Row],[Field of Work]]= "General work",1,0)</f>
        <v>0</v>
      </c>
      <c r="AS63" s="9"/>
      <c r="AT63" s="9"/>
      <c r="AU63" s="9"/>
      <c r="AV63" s="9"/>
      <c r="AW63" s="9"/>
      <c r="AX63" s="9"/>
      <c r="AY63" s="10"/>
      <c r="BA63" s="33">
        <f ca="1">IF(Table1[[#This Row],[Area]]= "Pindi",1,0)</f>
        <v>0</v>
      </c>
      <c r="BB63" s="9">
        <f ca="1">IF(Table1[[#This Row],[Area]]= "Attock",1,0)</f>
        <v>0</v>
      </c>
      <c r="BC63" s="9">
        <f ca="1">IF(Table1[[#This Row],[Area]]="Gujranwala",1,0)</f>
        <v>0</v>
      </c>
      <c r="BD63" s="9">
        <f ca="1">IF(Table1[[#This Row],[Area]]="Islamabad",1,0)</f>
        <v>0</v>
      </c>
      <c r="BE63" s="9">
        <f ca="1">IF(Table1[[#This Row],[Area]]="Karachi",1,0)</f>
        <v>0</v>
      </c>
      <c r="BF63" s="9">
        <f ca="1">IF(Table1[[#This Row],[Area]]="Kashmir",1,0)</f>
        <v>0</v>
      </c>
      <c r="BG63" s="9">
        <f ca="1">IF(Table1[[#This Row],[Area]]="Kohat",1,0)</f>
        <v>1</v>
      </c>
      <c r="BH63" s="9">
        <f ca="1">IF(Table1[[#This Row],[Area]]="Lahore",1,0)</f>
        <v>0</v>
      </c>
      <c r="BI63" s="9">
        <f ca="1">IF(Table1[[#This Row],[Area]]="Multan",1,0)</f>
        <v>0</v>
      </c>
      <c r="BJ63" s="9">
        <f ca="1">IF(Table1[[#This Row],[Area]]="Naran",1,0)</f>
        <v>0</v>
      </c>
      <c r="BK63" s="9">
        <f ca="1">IF(Table1[[#This Row],[Area]]="Peshawar",1,0)</f>
        <v>0</v>
      </c>
      <c r="BL63" s="9">
        <f ca="1">IF(Table1[[#This Row],[Area]]="Queta",1,0)</f>
        <v>0</v>
      </c>
      <c r="BM63" s="9">
        <f ca="1">IF(Table1[[#This Row],[Area]]="Sawat",1,0)</f>
        <v>0</v>
      </c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10"/>
      <c r="CD63" s="14"/>
      <c r="CE63" s="39">
        <f ca="1">Table1[[#This Row],[Value of Cars]]/Table1[[#This Row],[Cars]]</f>
        <v>16523.531956337643</v>
      </c>
      <c r="CF63" s="9"/>
      <c r="CG63" s="10"/>
      <c r="CH63" s="14">
        <f ca="1">IF(Table1[[#This Row],[value of Debts]]&gt;$CI$5,1,0)</f>
        <v>1</v>
      </c>
      <c r="CI63" s="9"/>
      <c r="CJ63" s="10"/>
      <c r="CM63" s="55">
        <f ca="1">Table1[[#This Row],[Mortgage Left]]/Table1[[#This Row],[Value of House]]</f>
        <v>0.59379009059065913</v>
      </c>
      <c r="CN63" s="9">
        <f t="shared" ca="1" si="20"/>
        <v>0</v>
      </c>
      <c r="CO63" s="9"/>
      <c r="CP63" s="9"/>
      <c r="CQ63" s="9"/>
      <c r="CR63" s="9"/>
      <c r="CS63" s="9"/>
      <c r="CT63" s="9"/>
      <c r="CU63" s="9"/>
      <c r="CV63" s="9"/>
      <c r="CW63" s="9"/>
      <c r="CX63" s="14"/>
      <c r="CY63" s="9">
        <f ca="1">IF(Table1[[#This Row],[Area]]= "Pindi",Table1[[#This Row],[Income]],0)</f>
        <v>0</v>
      </c>
      <c r="CZ63" s="9">
        <f ca="1">IF(Table1[[#This Row],[Area]]= "Attock",Table1[[#This Row],[Income]],0)</f>
        <v>0</v>
      </c>
      <c r="DA63" s="9">
        <f ca="1">IF(Table1[[#This Row],[Area]]= "Gujranwala",Table1[[#This Row],[Income]],0)</f>
        <v>0</v>
      </c>
      <c r="DB63" s="9">
        <f ca="1">IF(Table1[[#This Row],[Area]]= "Islamabad",Table1[[#This Row],[Income]],0)</f>
        <v>0</v>
      </c>
      <c r="DC63" s="9">
        <f ca="1">IF(Table1[[#This Row],[Area]]= "Karachi",Table1[[#This Row],[Income]],0)</f>
        <v>0</v>
      </c>
      <c r="DD63" s="9">
        <f ca="1">IF(Table1[[#This Row],[Area]]= "Kashmir",Table1[[#This Row],[Income]],0)</f>
        <v>0</v>
      </c>
      <c r="DE63" s="9">
        <f ca="1">IF(Table1[[#This Row],[Area]]= "Kohat",Table1[[#This Row],[Income]],0)</f>
        <v>37059</v>
      </c>
      <c r="DF63" s="9">
        <f ca="1">IF(Table1[[#This Row],[Area]]= "Lahore",Table1[[#This Row],[Income]],0)</f>
        <v>0</v>
      </c>
      <c r="DG63" s="9">
        <f ca="1">IF(Table1[[#This Row],[Area]]= "Multan",Table1[[#This Row],[Income]],0)</f>
        <v>0</v>
      </c>
      <c r="DH63" s="9">
        <f ca="1">IF(Table1[[#This Row],[Area]]= "Naran",Table1[[#This Row],[Income]],0)</f>
        <v>0</v>
      </c>
      <c r="DI63" s="9">
        <f ca="1">IF(Table1[[#This Row],[Area]]= "Peshawar",Table1[[#This Row],[Income]],0)</f>
        <v>0</v>
      </c>
      <c r="DJ63" s="9">
        <f ca="1">IF(Table1[[#This Row],[Area]]= "Queta",Table1[[#This Row],[Income]],0)</f>
        <v>0</v>
      </c>
      <c r="DK63" s="10">
        <f ca="1">IF(Table1[[#This Row],[Area]]= "Sawat",Table1[[#This Row],[Income]],0)</f>
        <v>0</v>
      </c>
      <c r="DM63" s="14"/>
      <c r="DN63" s="9">
        <f ca="1">IF(Table1[[#This Row],[Field of Work]] = "IT",Table1[[#This Row],[Income]],0)</f>
        <v>0</v>
      </c>
      <c r="DO63" s="9">
        <f ca="1">IF(Table1[[#This Row],[Field of Work]] = "Agriculture",Table1[[#This Row],[Income]],0)</f>
        <v>0</v>
      </c>
      <c r="DP63" s="9">
        <f ca="1">IF(Table1[[#This Row],[Field of Work]] = "Construction",Table1[[#This Row],[Income]],0)</f>
        <v>0</v>
      </c>
      <c r="DQ63" s="9">
        <f ca="1">IF(Table1[[#This Row],[Field of Work]] = "Health",Table1[[#This Row],[Income]],0)</f>
        <v>37059</v>
      </c>
      <c r="DR63" s="9">
        <f ca="1">IF(Table1[[#This Row],[Field of Work]] = "Teaching",Table1[[#This Row],[Income]],0)</f>
        <v>0</v>
      </c>
      <c r="DS63" s="10">
        <f ca="1">IF(Table1[[#This Row],[Field of Work]] = "General work",Table1[[#This Row],[Income]],0)</f>
        <v>0</v>
      </c>
      <c r="DV63" s="14"/>
      <c r="DW63" s="9"/>
      <c r="DX63" s="9">
        <f ca="1">IF(Table1[[#This Row],[Debts]]&gt;Table1[[#This Row],[Income]],1,0)</f>
        <v>1</v>
      </c>
      <c r="DY63" s="9"/>
      <c r="DZ63" s="9"/>
      <c r="EA63" s="9"/>
      <c r="EB63" s="9"/>
      <c r="EC63" s="10"/>
      <c r="EF63" s="14"/>
      <c r="EG63" s="9"/>
      <c r="EH63" s="9">
        <f ca="1">IF(Table1[[#This Row],[Net worth of person (R)]]&gt;$EP$4,Table1[[#This Row],[Age]],0)</f>
        <v>0</v>
      </c>
      <c r="EI63" s="9"/>
      <c r="EJ63" s="9"/>
      <c r="EK63" s="9"/>
      <c r="EL63" s="9"/>
      <c r="EM63" s="9"/>
      <c r="EN63" s="9"/>
      <c r="EO63" s="9"/>
      <c r="EP63" s="10"/>
    </row>
    <row r="64" spans="2:146" x14ac:dyDescent="0.25">
      <c r="B64">
        <f t="shared" ca="1" si="2"/>
        <v>1</v>
      </c>
      <c r="C64" t="str">
        <f t="shared" ca="1" si="3"/>
        <v>men</v>
      </c>
      <c r="D64">
        <f t="shared" ca="1" si="4"/>
        <v>41</v>
      </c>
      <c r="E64">
        <f t="shared" ca="1" si="5"/>
        <v>6</v>
      </c>
      <c r="F64" t="str">
        <f t="shared" ca="1" si="6"/>
        <v>Teaching</v>
      </c>
      <c r="G64">
        <f t="shared" ca="1" si="7"/>
        <v>2</v>
      </c>
      <c r="H64" t="str">
        <f t="shared" ca="1" si="8"/>
        <v>Colledge</v>
      </c>
      <c r="I64">
        <f t="shared" ca="1" si="9"/>
        <v>0</v>
      </c>
      <c r="J64">
        <f t="shared" ca="1" si="10"/>
        <v>2</v>
      </c>
      <c r="K64">
        <f t="shared" ca="1" si="11"/>
        <v>53692</v>
      </c>
      <c r="L64">
        <f t="shared" ca="1" si="12"/>
        <v>6</v>
      </c>
      <c r="M64" t="str">
        <f t="shared" ca="1" si="13"/>
        <v>Islamabad</v>
      </c>
      <c r="N64">
        <f t="shared" ca="1" si="23"/>
        <v>161076</v>
      </c>
      <c r="O64">
        <f ca="1">RAND()*Table1[[#This Row],[Value of House]]</f>
        <v>92664.532030989154</v>
      </c>
      <c r="P64">
        <f t="shared" ca="1" si="0"/>
        <v>87869.067598001609</v>
      </c>
      <c r="Q64">
        <f t="shared" ca="1" si="15"/>
        <v>79255</v>
      </c>
      <c r="R64">
        <f t="shared" ca="1" si="1"/>
        <v>46652.034757606933</v>
      </c>
      <c r="S64">
        <f t="shared" ca="1" si="24"/>
        <v>19371.404589784615</v>
      </c>
      <c r="T64">
        <f t="shared" ca="1" si="25"/>
        <v>268316.47218778625</v>
      </c>
      <c r="U64">
        <f t="shared" ca="1" si="26"/>
        <v>218571.5667885961</v>
      </c>
      <c r="V64">
        <f t="shared" ca="1" si="27"/>
        <v>49744.905399190146</v>
      </c>
      <c r="AF64" s="14">
        <f t="shared" ca="1" si="21"/>
        <v>0</v>
      </c>
      <c r="AG64" s="9">
        <f t="shared" ca="1" si="22"/>
        <v>1</v>
      </c>
      <c r="AH64" s="9"/>
      <c r="AI64" s="9"/>
      <c r="AJ64" s="9"/>
      <c r="AK64" s="10"/>
      <c r="AL64" s="9"/>
      <c r="AM64" s="14">
        <f ca="1">IF(Table1[[#This Row],[Field of Work]]= "Teaching",1,0)</f>
        <v>1</v>
      </c>
      <c r="AN64" s="9">
        <f ca="1">IF(Table1[[#This Row],[Field of Work]]= "Agriculture",1,0)</f>
        <v>0</v>
      </c>
      <c r="AO64" s="9">
        <f ca="1">IF(Table1[[#This Row],[Field of Work]]= "Construction",1,0)</f>
        <v>0</v>
      </c>
      <c r="AP64" s="9">
        <f ca="1">IF(Table1[[#This Row],[Field of Work]]= "IT",1,0)</f>
        <v>0</v>
      </c>
      <c r="AQ64" s="9">
        <f ca="1">IF(Table1[[#This Row],[Field of Work]]= "Health",1,0)</f>
        <v>0</v>
      </c>
      <c r="AR64" s="9">
        <f ca="1">IF(Table1[[#This Row],[Field of Work]]= "General work",1,0)</f>
        <v>0</v>
      </c>
      <c r="AS64" s="9"/>
      <c r="AT64" s="9"/>
      <c r="AU64" s="9"/>
      <c r="AV64" s="9"/>
      <c r="AW64" s="9"/>
      <c r="AX64" s="9"/>
      <c r="AY64" s="10"/>
      <c r="BA64" s="33">
        <f ca="1">IF(Table1[[#This Row],[Area]]= "Pindi",1,0)</f>
        <v>0</v>
      </c>
      <c r="BB64" s="9">
        <f ca="1">IF(Table1[[#This Row],[Area]]= "Attock",1,0)</f>
        <v>0</v>
      </c>
      <c r="BC64" s="9">
        <f ca="1">IF(Table1[[#This Row],[Area]]="Gujranwala",1,0)</f>
        <v>0</v>
      </c>
      <c r="BD64" s="9">
        <f ca="1">IF(Table1[[#This Row],[Area]]="Islamabad",1,0)</f>
        <v>1</v>
      </c>
      <c r="BE64" s="9">
        <f ca="1">IF(Table1[[#This Row],[Area]]="Karachi",1,0)</f>
        <v>0</v>
      </c>
      <c r="BF64" s="9">
        <f ca="1">IF(Table1[[#This Row],[Area]]="Kashmir",1,0)</f>
        <v>0</v>
      </c>
      <c r="BG64" s="9">
        <f ca="1">IF(Table1[[#This Row],[Area]]="Kohat",1,0)</f>
        <v>0</v>
      </c>
      <c r="BH64" s="9">
        <f ca="1">IF(Table1[[#This Row],[Area]]="Lahore",1,0)</f>
        <v>0</v>
      </c>
      <c r="BI64" s="9">
        <f ca="1">IF(Table1[[#This Row],[Area]]="Multan",1,0)</f>
        <v>0</v>
      </c>
      <c r="BJ64" s="9">
        <f ca="1">IF(Table1[[#This Row],[Area]]="Naran",1,0)</f>
        <v>0</v>
      </c>
      <c r="BK64" s="9">
        <f ca="1">IF(Table1[[#This Row],[Area]]="Peshawar",1,0)</f>
        <v>0</v>
      </c>
      <c r="BL64" s="9">
        <f ca="1">IF(Table1[[#This Row],[Area]]="Queta",1,0)</f>
        <v>0</v>
      </c>
      <c r="BM64" s="9">
        <f ca="1">IF(Table1[[#This Row],[Area]]="Sawat",1,0)</f>
        <v>0</v>
      </c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10"/>
      <c r="CD64" s="14"/>
      <c r="CE64" s="39">
        <f ca="1">Table1[[#This Row],[Value of Cars]]/Table1[[#This Row],[Cars]]</f>
        <v>43934.533799000805</v>
      </c>
      <c r="CF64" s="9"/>
      <c r="CG64" s="10"/>
      <c r="CH64" s="14">
        <f ca="1">IF(Table1[[#This Row],[value of Debts]]&gt;$CI$5,1,0)</f>
        <v>1</v>
      </c>
      <c r="CI64" s="9"/>
      <c r="CJ64" s="10"/>
      <c r="CM64" s="55">
        <f ca="1">Table1[[#This Row],[Mortgage Left]]/Table1[[#This Row],[Value of House]]</f>
        <v>0.5752845366844791</v>
      </c>
      <c r="CN64" s="9">
        <f t="shared" ca="1" si="20"/>
        <v>0</v>
      </c>
      <c r="CO64" s="9"/>
      <c r="CP64" s="9"/>
      <c r="CQ64" s="9"/>
      <c r="CR64" s="9"/>
      <c r="CS64" s="9"/>
      <c r="CT64" s="9"/>
      <c r="CU64" s="9"/>
      <c r="CV64" s="9"/>
      <c r="CW64" s="9"/>
      <c r="CX64" s="14"/>
      <c r="CY64" s="9">
        <f ca="1">IF(Table1[[#This Row],[Area]]= "Pindi",Table1[[#This Row],[Income]],0)</f>
        <v>0</v>
      </c>
      <c r="CZ64" s="9">
        <f ca="1">IF(Table1[[#This Row],[Area]]= "Attock",Table1[[#This Row],[Income]],0)</f>
        <v>0</v>
      </c>
      <c r="DA64" s="9">
        <f ca="1">IF(Table1[[#This Row],[Area]]= "Gujranwala",Table1[[#This Row],[Income]],0)</f>
        <v>0</v>
      </c>
      <c r="DB64" s="9">
        <f ca="1">IF(Table1[[#This Row],[Area]]= "Islamabad",Table1[[#This Row],[Income]],0)</f>
        <v>53692</v>
      </c>
      <c r="DC64" s="9">
        <f ca="1">IF(Table1[[#This Row],[Area]]= "Karachi",Table1[[#This Row],[Income]],0)</f>
        <v>0</v>
      </c>
      <c r="DD64" s="9">
        <f ca="1">IF(Table1[[#This Row],[Area]]= "Kashmir",Table1[[#This Row],[Income]],0)</f>
        <v>0</v>
      </c>
      <c r="DE64" s="9">
        <f ca="1">IF(Table1[[#This Row],[Area]]= "Kohat",Table1[[#This Row],[Income]],0)</f>
        <v>0</v>
      </c>
      <c r="DF64" s="9">
        <f ca="1">IF(Table1[[#This Row],[Area]]= "Lahore",Table1[[#This Row],[Income]],0)</f>
        <v>0</v>
      </c>
      <c r="DG64" s="9">
        <f ca="1">IF(Table1[[#This Row],[Area]]= "Multan",Table1[[#This Row],[Income]],0)</f>
        <v>0</v>
      </c>
      <c r="DH64" s="9">
        <f ca="1">IF(Table1[[#This Row],[Area]]= "Naran",Table1[[#This Row],[Income]],0)</f>
        <v>0</v>
      </c>
      <c r="DI64" s="9">
        <f ca="1">IF(Table1[[#This Row],[Area]]= "Peshawar",Table1[[#This Row],[Income]],0)</f>
        <v>0</v>
      </c>
      <c r="DJ64" s="9">
        <f ca="1">IF(Table1[[#This Row],[Area]]= "Queta",Table1[[#This Row],[Income]],0)</f>
        <v>0</v>
      </c>
      <c r="DK64" s="10">
        <f ca="1">IF(Table1[[#This Row],[Area]]= "Sawat",Table1[[#This Row],[Income]],0)</f>
        <v>0</v>
      </c>
      <c r="DM64" s="14"/>
      <c r="DN64" s="9">
        <f ca="1">IF(Table1[[#This Row],[Field of Work]] = "IT",Table1[[#This Row],[Income]],0)</f>
        <v>0</v>
      </c>
      <c r="DO64" s="9">
        <f ca="1">IF(Table1[[#This Row],[Field of Work]] = "Agriculture",Table1[[#This Row],[Income]],0)</f>
        <v>0</v>
      </c>
      <c r="DP64" s="9">
        <f ca="1">IF(Table1[[#This Row],[Field of Work]] = "Construction",Table1[[#This Row],[Income]],0)</f>
        <v>0</v>
      </c>
      <c r="DQ64" s="9">
        <f ca="1">IF(Table1[[#This Row],[Field of Work]] = "Health",Table1[[#This Row],[Income]],0)</f>
        <v>0</v>
      </c>
      <c r="DR64" s="9">
        <f ca="1">IF(Table1[[#This Row],[Field of Work]] = "Teaching",Table1[[#This Row],[Income]],0)</f>
        <v>53692</v>
      </c>
      <c r="DS64" s="10">
        <f ca="1">IF(Table1[[#This Row],[Field of Work]] = "General work",Table1[[#This Row],[Income]],0)</f>
        <v>0</v>
      </c>
      <c r="DV64" s="14"/>
      <c r="DW64" s="9"/>
      <c r="DX64" s="9">
        <f ca="1">IF(Table1[[#This Row],[Debts]]&gt;Table1[[#This Row],[Income]],1,0)</f>
        <v>0</v>
      </c>
      <c r="DY64" s="9"/>
      <c r="DZ64" s="9"/>
      <c r="EA64" s="9"/>
      <c r="EB64" s="9"/>
      <c r="EC64" s="10"/>
      <c r="EF64" s="14"/>
      <c r="EG64" s="9"/>
      <c r="EH64" s="9">
        <f ca="1">IF(Table1[[#This Row],[Net worth of person (R)]]&gt;$EP$4,Table1[[#This Row],[Age]],0)</f>
        <v>0</v>
      </c>
      <c r="EI64" s="9"/>
      <c r="EJ64" s="9"/>
      <c r="EK64" s="9"/>
      <c r="EL64" s="9"/>
      <c r="EM64" s="9"/>
      <c r="EN64" s="9"/>
      <c r="EO64" s="9"/>
      <c r="EP64" s="10"/>
    </row>
    <row r="65" spans="2:146" x14ac:dyDescent="0.25">
      <c r="B65">
        <f t="shared" ca="1" si="2"/>
        <v>2</v>
      </c>
      <c r="C65" t="str">
        <f t="shared" ca="1" si="3"/>
        <v>women</v>
      </c>
      <c r="D65">
        <f t="shared" ca="1" si="4"/>
        <v>28</v>
      </c>
      <c r="E65">
        <f t="shared" ca="1" si="5"/>
        <v>5</v>
      </c>
      <c r="F65" t="str">
        <f t="shared" ca="1" si="6"/>
        <v>General work</v>
      </c>
      <c r="G65">
        <f t="shared" ca="1" si="7"/>
        <v>3</v>
      </c>
      <c r="H65" t="str">
        <f t="shared" ca="1" si="8"/>
        <v>University</v>
      </c>
      <c r="I65">
        <f t="shared" ca="1" si="9"/>
        <v>3</v>
      </c>
      <c r="J65">
        <f t="shared" ca="1" si="10"/>
        <v>1</v>
      </c>
      <c r="K65">
        <f t="shared" ca="1" si="11"/>
        <v>63242</v>
      </c>
      <c r="L65">
        <f t="shared" ca="1" si="12"/>
        <v>13</v>
      </c>
      <c r="M65" t="str">
        <f t="shared" ca="1" si="13"/>
        <v>Naran</v>
      </c>
      <c r="N65">
        <f t="shared" ca="1" si="23"/>
        <v>379452</v>
      </c>
      <c r="O65">
        <f ca="1">RAND()*Table1[[#This Row],[Value of House]]</f>
        <v>257303.32026824803</v>
      </c>
      <c r="P65">
        <f t="shared" ca="1" si="0"/>
        <v>46488.533914257612</v>
      </c>
      <c r="Q65">
        <f t="shared" ca="1" si="15"/>
        <v>12000</v>
      </c>
      <c r="R65">
        <f t="shared" ca="1" si="1"/>
        <v>86321.897147530632</v>
      </c>
      <c r="S65">
        <f t="shared" ca="1" si="24"/>
        <v>3895.673776370189</v>
      </c>
      <c r="T65">
        <f t="shared" ca="1" si="25"/>
        <v>429836.20769062778</v>
      </c>
      <c r="U65">
        <f t="shared" ca="1" si="26"/>
        <v>355625.21741577866</v>
      </c>
      <c r="V65">
        <f t="shared" ca="1" si="27"/>
        <v>74210.990274849115</v>
      </c>
      <c r="AF65" s="14">
        <f t="shared" ca="1" si="21"/>
        <v>1</v>
      </c>
      <c r="AG65" s="9">
        <f t="shared" ca="1" si="22"/>
        <v>0</v>
      </c>
      <c r="AH65" s="9"/>
      <c r="AI65" s="9"/>
      <c r="AJ65" s="9"/>
      <c r="AK65" s="10"/>
      <c r="AL65" s="9"/>
      <c r="AM65" s="14">
        <f ca="1">IF(Table1[[#This Row],[Field of Work]]= "Teaching",1,0)</f>
        <v>0</v>
      </c>
      <c r="AN65" s="9">
        <f ca="1">IF(Table1[[#This Row],[Field of Work]]= "Agriculture",1,0)</f>
        <v>0</v>
      </c>
      <c r="AO65" s="9">
        <f ca="1">IF(Table1[[#This Row],[Field of Work]]= "Construction",1,0)</f>
        <v>0</v>
      </c>
      <c r="AP65" s="9">
        <f ca="1">IF(Table1[[#This Row],[Field of Work]]= "IT",1,0)</f>
        <v>0</v>
      </c>
      <c r="AQ65" s="9">
        <f ca="1">IF(Table1[[#This Row],[Field of Work]]= "Health",1,0)</f>
        <v>0</v>
      </c>
      <c r="AR65" s="9">
        <f ca="1">IF(Table1[[#This Row],[Field of Work]]= "General work",1,0)</f>
        <v>1</v>
      </c>
      <c r="AS65" s="9"/>
      <c r="AT65" s="9"/>
      <c r="AU65" s="9"/>
      <c r="AV65" s="9"/>
      <c r="AW65" s="9"/>
      <c r="AX65" s="9"/>
      <c r="AY65" s="10"/>
      <c r="BA65" s="33">
        <f ca="1">IF(Table1[[#This Row],[Area]]= "Pindi",1,0)</f>
        <v>0</v>
      </c>
      <c r="BB65" s="9">
        <f ca="1">IF(Table1[[#This Row],[Area]]= "Attock",1,0)</f>
        <v>0</v>
      </c>
      <c r="BC65" s="9">
        <f ca="1">IF(Table1[[#This Row],[Area]]="Gujranwala",1,0)</f>
        <v>0</v>
      </c>
      <c r="BD65" s="9">
        <f ca="1">IF(Table1[[#This Row],[Area]]="Islamabad",1,0)</f>
        <v>0</v>
      </c>
      <c r="BE65" s="9">
        <f ca="1">IF(Table1[[#This Row],[Area]]="Karachi",1,0)</f>
        <v>0</v>
      </c>
      <c r="BF65" s="9">
        <f ca="1">IF(Table1[[#This Row],[Area]]="Kashmir",1,0)</f>
        <v>0</v>
      </c>
      <c r="BG65" s="9">
        <f ca="1">IF(Table1[[#This Row],[Area]]="Kohat",1,0)</f>
        <v>0</v>
      </c>
      <c r="BH65" s="9">
        <f ca="1">IF(Table1[[#This Row],[Area]]="Lahore",1,0)</f>
        <v>0</v>
      </c>
      <c r="BI65" s="9">
        <f ca="1">IF(Table1[[#This Row],[Area]]="Multan",1,0)</f>
        <v>0</v>
      </c>
      <c r="BJ65" s="9">
        <f ca="1">IF(Table1[[#This Row],[Area]]="Naran",1,0)</f>
        <v>1</v>
      </c>
      <c r="BK65" s="9">
        <f ca="1">IF(Table1[[#This Row],[Area]]="Peshawar",1,0)</f>
        <v>0</v>
      </c>
      <c r="BL65" s="9">
        <f ca="1">IF(Table1[[#This Row],[Area]]="Queta",1,0)</f>
        <v>0</v>
      </c>
      <c r="BM65" s="9">
        <f ca="1">IF(Table1[[#This Row],[Area]]="Sawat",1,0)</f>
        <v>0</v>
      </c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10"/>
      <c r="CD65" s="14"/>
      <c r="CE65" s="39">
        <f ca="1">Table1[[#This Row],[Value of Cars]]/Table1[[#This Row],[Cars]]</f>
        <v>46488.533914257612</v>
      </c>
      <c r="CF65" s="9"/>
      <c r="CG65" s="10"/>
      <c r="CH65" s="14">
        <f ca="1">IF(Table1[[#This Row],[value of Debts]]&gt;$CI$5,1,0)</f>
        <v>1</v>
      </c>
      <c r="CI65" s="9"/>
      <c r="CJ65" s="10"/>
      <c r="CM65" s="55">
        <f ca="1">Table1[[#This Row],[Mortgage Left]]/Table1[[#This Row],[Value of House]]</f>
        <v>0.67809188057579883</v>
      </c>
      <c r="CN65" s="9">
        <f t="shared" ca="1" si="20"/>
        <v>0</v>
      </c>
      <c r="CO65" s="9"/>
      <c r="CP65" s="9"/>
      <c r="CQ65" s="9"/>
      <c r="CR65" s="9"/>
      <c r="CS65" s="9"/>
      <c r="CT65" s="9"/>
      <c r="CU65" s="9"/>
      <c r="CV65" s="9"/>
      <c r="CW65" s="9"/>
      <c r="CX65" s="14"/>
      <c r="CY65" s="9">
        <f ca="1">IF(Table1[[#This Row],[Area]]= "Pindi",Table1[[#This Row],[Income]],0)</f>
        <v>0</v>
      </c>
      <c r="CZ65" s="9">
        <f ca="1">IF(Table1[[#This Row],[Area]]= "Attock",Table1[[#This Row],[Income]],0)</f>
        <v>0</v>
      </c>
      <c r="DA65" s="9">
        <f ca="1">IF(Table1[[#This Row],[Area]]= "Gujranwala",Table1[[#This Row],[Income]],0)</f>
        <v>0</v>
      </c>
      <c r="DB65" s="9">
        <f ca="1">IF(Table1[[#This Row],[Area]]= "Islamabad",Table1[[#This Row],[Income]],0)</f>
        <v>0</v>
      </c>
      <c r="DC65" s="9">
        <f ca="1">IF(Table1[[#This Row],[Area]]= "Karachi",Table1[[#This Row],[Income]],0)</f>
        <v>0</v>
      </c>
      <c r="DD65" s="9">
        <f ca="1">IF(Table1[[#This Row],[Area]]= "Kashmir",Table1[[#This Row],[Income]],0)</f>
        <v>0</v>
      </c>
      <c r="DE65" s="9">
        <f ca="1">IF(Table1[[#This Row],[Area]]= "Kohat",Table1[[#This Row],[Income]],0)</f>
        <v>0</v>
      </c>
      <c r="DF65" s="9">
        <f ca="1">IF(Table1[[#This Row],[Area]]= "Lahore",Table1[[#This Row],[Income]],0)</f>
        <v>0</v>
      </c>
      <c r="DG65" s="9">
        <f ca="1">IF(Table1[[#This Row],[Area]]= "Multan",Table1[[#This Row],[Income]],0)</f>
        <v>0</v>
      </c>
      <c r="DH65" s="9">
        <f ca="1">IF(Table1[[#This Row],[Area]]= "Naran",Table1[[#This Row],[Income]],0)</f>
        <v>63242</v>
      </c>
      <c r="DI65" s="9">
        <f ca="1">IF(Table1[[#This Row],[Area]]= "Peshawar",Table1[[#This Row],[Income]],0)</f>
        <v>0</v>
      </c>
      <c r="DJ65" s="9">
        <f ca="1">IF(Table1[[#This Row],[Area]]= "Queta",Table1[[#This Row],[Income]],0)</f>
        <v>0</v>
      </c>
      <c r="DK65" s="10">
        <f ca="1">IF(Table1[[#This Row],[Area]]= "Sawat",Table1[[#This Row],[Income]],0)</f>
        <v>0</v>
      </c>
      <c r="DM65" s="14"/>
      <c r="DN65" s="9">
        <f ca="1">IF(Table1[[#This Row],[Field of Work]] = "IT",Table1[[#This Row],[Income]],0)</f>
        <v>0</v>
      </c>
      <c r="DO65" s="9">
        <f ca="1">IF(Table1[[#This Row],[Field of Work]] = "Agriculture",Table1[[#This Row],[Income]],0)</f>
        <v>0</v>
      </c>
      <c r="DP65" s="9">
        <f ca="1">IF(Table1[[#This Row],[Field of Work]] = "Construction",Table1[[#This Row],[Income]],0)</f>
        <v>0</v>
      </c>
      <c r="DQ65" s="9">
        <f ca="1">IF(Table1[[#This Row],[Field of Work]] = "Health",Table1[[#This Row],[Income]],0)</f>
        <v>0</v>
      </c>
      <c r="DR65" s="9">
        <f ca="1">IF(Table1[[#This Row],[Field of Work]] = "Teaching",Table1[[#This Row],[Income]],0)</f>
        <v>0</v>
      </c>
      <c r="DS65" s="10">
        <f ca="1">IF(Table1[[#This Row],[Field of Work]] = "General work",Table1[[#This Row],[Income]],0)</f>
        <v>63242</v>
      </c>
      <c r="DV65" s="14"/>
      <c r="DW65" s="9"/>
      <c r="DX65" s="9">
        <f ca="1">IF(Table1[[#This Row],[Debts]]&gt;Table1[[#This Row],[Income]],1,0)</f>
        <v>1</v>
      </c>
      <c r="DY65" s="9"/>
      <c r="DZ65" s="9"/>
      <c r="EA65" s="9"/>
      <c r="EB65" s="9"/>
      <c r="EC65" s="10"/>
      <c r="EF65" s="14"/>
      <c r="EG65" s="9"/>
      <c r="EH65" s="9">
        <f ca="1">IF(Table1[[#This Row],[Net worth of person (R)]]&gt;$EP$4,Table1[[#This Row],[Age]],0)</f>
        <v>0</v>
      </c>
      <c r="EI65" s="9"/>
      <c r="EJ65" s="9"/>
      <c r="EK65" s="9"/>
      <c r="EL65" s="9"/>
      <c r="EM65" s="9"/>
      <c r="EN65" s="9"/>
      <c r="EO65" s="9"/>
      <c r="EP65" s="10"/>
    </row>
    <row r="66" spans="2:146" x14ac:dyDescent="0.25">
      <c r="B66">
        <f t="shared" ca="1" si="2"/>
        <v>1</v>
      </c>
      <c r="C66" t="str">
        <f t="shared" ca="1" si="3"/>
        <v>men</v>
      </c>
      <c r="D66">
        <f t="shared" ca="1" si="4"/>
        <v>37</v>
      </c>
      <c r="E66">
        <f t="shared" ca="1" si="5"/>
        <v>4</v>
      </c>
      <c r="F66" t="str">
        <f t="shared" ca="1" si="6"/>
        <v>Construction</v>
      </c>
      <c r="G66">
        <f t="shared" ca="1" si="7"/>
        <v>4</v>
      </c>
      <c r="H66" t="str">
        <f t="shared" ca="1" si="8"/>
        <v>Technical</v>
      </c>
      <c r="I66">
        <f t="shared" ca="1" si="9"/>
        <v>1</v>
      </c>
      <c r="J66">
        <f t="shared" ca="1" si="10"/>
        <v>3</v>
      </c>
      <c r="K66">
        <f t="shared" ca="1" si="11"/>
        <v>64994</v>
      </c>
      <c r="L66">
        <f t="shared" ca="1" si="12"/>
        <v>11</v>
      </c>
      <c r="M66" t="str">
        <f t="shared" ca="1" si="13"/>
        <v>kashmir</v>
      </c>
      <c r="N66">
        <f t="shared" ca="1" si="23"/>
        <v>194982</v>
      </c>
      <c r="O66">
        <f ca="1">RAND()*Table1[[#This Row],[Value of House]]</f>
        <v>102918.89632144241</v>
      </c>
      <c r="P66">
        <f t="shared" ca="1" si="0"/>
        <v>81926.61367675873</v>
      </c>
      <c r="Q66">
        <f t="shared" ca="1" si="15"/>
        <v>31769</v>
      </c>
      <c r="R66">
        <f t="shared" ca="1" si="1"/>
        <v>46419.841503199976</v>
      </c>
      <c r="S66">
        <f t="shared" ca="1" si="24"/>
        <v>651.05546359676271</v>
      </c>
      <c r="T66">
        <f t="shared" ca="1" si="25"/>
        <v>277559.66914035549</v>
      </c>
      <c r="U66">
        <f t="shared" ca="1" si="26"/>
        <v>181107.73782464239</v>
      </c>
      <c r="V66">
        <f t="shared" ca="1" si="27"/>
        <v>96451.931315713096</v>
      </c>
      <c r="AF66" s="14">
        <f t="shared" ca="1" si="21"/>
        <v>0</v>
      </c>
      <c r="AG66" s="9">
        <f t="shared" ca="1" si="22"/>
        <v>1</v>
      </c>
      <c r="AH66" s="9"/>
      <c r="AI66" s="9"/>
      <c r="AJ66" s="9"/>
      <c r="AK66" s="10"/>
      <c r="AL66" s="9"/>
      <c r="AM66" s="14">
        <f ca="1">IF(Table1[[#This Row],[Field of Work]]= "Teaching",1,0)</f>
        <v>0</v>
      </c>
      <c r="AN66" s="9">
        <f ca="1">IF(Table1[[#This Row],[Field of Work]]= "Agriculture",1,0)</f>
        <v>0</v>
      </c>
      <c r="AO66" s="9">
        <f ca="1">IF(Table1[[#This Row],[Field of Work]]= "Construction",1,0)</f>
        <v>1</v>
      </c>
      <c r="AP66" s="9">
        <f ca="1">IF(Table1[[#This Row],[Field of Work]]= "IT",1,0)</f>
        <v>0</v>
      </c>
      <c r="AQ66" s="9">
        <f ca="1">IF(Table1[[#This Row],[Field of Work]]= "Health",1,0)</f>
        <v>0</v>
      </c>
      <c r="AR66" s="9">
        <f ca="1">IF(Table1[[#This Row],[Field of Work]]= "General work",1,0)</f>
        <v>0</v>
      </c>
      <c r="AS66" s="9"/>
      <c r="AT66" s="9"/>
      <c r="AU66" s="9"/>
      <c r="AV66" s="9"/>
      <c r="AW66" s="9"/>
      <c r="AX66" s="9"/>
      <c r="AY66" s="10"/>
      <c r="BA66" s="33">
        <f ca="1">IF(Table1[[#This Row],[Area]]= "Pindi",1,0)</f>
        <v>0</v>
      </c>
      <c r="BB66" s="9">
        <f ca="1">IF(Table1[[#This Row],[Area]]= "Attock",1,0)</f>
        <v>0</v>
      </c>
      <c r="BC66" s="9">
        <f ca="1">IF(Table1[[#This Row],[Area]]="Gujranwala",1,0)</f>
        <v>0</v>
      </c>
      <c r="BD66" s="9">
        <f ca="1">IF(Table1[[#This Row],[Area]]="Islamabad",1,0)</f>
        <v>0</v>
      </c>
      <c r="BE66" s="9">
        <f ca="1">IF(Table1[[#This Row],[Area]]="Karachi",1,0)</f>
        <v>0</v>
      </c>
      <c r="BF66" s="9">
        <f ca="1">IF(Table1[[#This Row],[Area]]="Kashmir",1,0)</f>
        <v>1</v>
      </c>
      <c r="BG66" s="9">
        <f ca="1">IF(Table1[[#This Row],[Area]]="Kohat",1,0)</f>
        <v>0</v>
      </c>
      <c r="BH66" s="9">
        <f ca="1">IF(Table1[[#This Row],[Area]]="Lahore",1,0)</f>
        <v>0</v>
      </c>
      <c r="BI66" s="9">
        <f ca="1">IF(Table1[[#This Row],[Area]]="Multan",1,0)</f>
        <v>0</v>
      </c>
      <c r="BJ66" s="9">
        <f ca="1">IF(Table1[[#This Row],[Area]]="Naran",1,0)</f>
        <v>0</v>
      </c>
      <c r="BK66" s="9">
        <f ca="1">IF(Table1[[#This Row],[Area]]="Peshawar",1,0)</f>
        <v>0</v>
      </c>
      <c r="BL66" s="9">
        <f ca="1">IF(Table1[[#This Row],[Area]]="Queta",1,0)</f>
        <v>0</v>
      </c>
      <c r="BM66" s="9">
        <f ca="1">IF(Table1[[#This Row],[Area]]="Sawat",1,0)</f>
        <v>0</v>
      </c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10"/>
      <c r="CD66" s="14"/>
      <c r="CE66" s="39">
        <f ca="1">Table1[[#This Row],[Value of Cars]]/Table1[[#This Row],[Cars]]</f>
        <v>27308.871225586245</v>
      </c>
      <c r="CF66" s="9"/>
      <c r="CG66" s="10"/>
      <c r="CH66" s="14">
        <f ca="1">IF(Table1[[#This Row],[value of Debts]]&gt;$CI$5,1,0)</f>
        <v>1</v>
      </c>
      <c r="CI66" s="9"/>
      <c r="CJ66" s="10"/>
      <c r="CM66" s="55">
        <f ca="1">Table1[[#This Row],[Mortgage Left]]/Table1[[#This Row],[Value of House]]</f>
        <v>0.52783793540656276</v>
      </c>
      <c r="CN66" s="9">
        <f t="shared" ca="1" si="20"/>
        <v>0</v>
      </c>
      <c r="CO66" s="9"/>
      <c r="CP66" s="9"/>
      <c r="CQ66" s="9"/>
      <c r="CR66" s="9"/>
      <c r="CS66" s="9"/>
      <c r="CT66" s="9"/>
      <c r="CU66" s="9"/>
      <c r="CV66" s="9"/>
      <c r="CW66" s="9"/>
      <c r="CX66" s="14"/>
      <c r="CY66" s="9">
        <f ca="1">IF(Table1[[#This Row],[Area]]= "Pindi",Table1[[#This Row],[Income]],0)</f>
        <v>0</v>
      </c>
      <c r="CZ66" s="9">
        <f ca="1">IF(Table1[[#This Row],[Area]]= "Attock",Table1[[#This Row],[Income]],0)</f>
        <v>0</v>
      </c>
      <c r="DA66" s="9">
        <f ca="1">IF(Table1[[#This Row],[Area]]= "Gujranwala",Table1[[#This Row],[Income]],0)</f>
        <v>0</v>
      </c>
      <c r="DB66" s="9">
        <f ca="1">IF(Table1[[#This Row],[Area]]= "Islamabad",Table1[[#This Row],[Income]],0)</f>
        <v>0</v>
      </c>
      <c r="DC66" s="9">
        <f ca="1">IF(Table1[[#This Row],[Area]]= "Karachi",Table1[[#This Row],[Income]],0)</f>
        <v>0</v>
      </c>
      <c r="DD66" s="9">
        <f ca="1">IF(Table1[[#This Row],[Area]]= "Kashmir",Table1[[#This Row],[Income]],0)</f>
        <v>64994</v>
      </c>
      <c r="DE66" s="9">
        <f ca="1">IF(Table1[[#This Row],[Area]]= "Kohat",Table1[[#This Row],[Income]],0)</f>
        <v>0</v>
      </c>
      <c r="DF66" s="9">
        <f ca="1">IF(Table1[[#This Row],[Area]]= "Lahore",Table1[[#This Row],[Income]],0)</f>
        <v>0</v>
      </c>
      <c r="DG66" s="9">
        <f ca="1">IF(Table1[[#This Row],[Area]]= "Multan",Table1[[#This Row],[Income]],0)</f>
        <v>0</v>
      </c>
      <c r="DH66" s="9">
        <f ca="1">IF(Table1[[#This Row],[Area]]= "Naran",Table1[[#This Row],[Income]],0)</f>
        <v>0</v>
      </c>
      <c r="DI66" s="9">
        <f ca="1">IF(Table1[[#This Row],[Area]]= "Peshawar",Table1[[#This Row],[Income]],0)</f>
        <v>0</v>
      </c>
      <c r="DJ66" s="9">
        <f ca="1">IF(Table1[[#This Row],[Area]]= "Queta",Table1[[#This Row],[Income]],0)</f>
        <v>0</v>
      </c>
      <c r="DK66" s="10">
        <f ca="1">IF(Table1[[#This Row],[Area]]= "Sawat",Table1[[#This Row],[Income]],0)</f>
        <v>0</v>
      </c>
      <c r="DM66" s="14"/>
      <c r="DN66" s="9">
        <f ca="1">IF(Table1[[#This Row],[Field of Work]] = "IT",Table1[[#This Row],[Income]],0)</f>
        <v>0</v>
      </c>
      <c r="DO66" s="9">
        <f ca="1">IF(Table1[[#This Row],[Field of Work]] = "Agriculture",Table1[[#This Row],[Income]],0)</f>
        <v>0</v>
      </c>
      <c r="DP66" s="9">
        <f ca="1">IF(Table1[[#This Row],[Field of Work]] = "Construction",Table1[[#This Row],[Income]],0)</f>
        <v>64994</v>
      </c>
      <c r="DQ66" s="9">
        <f ca="1">IF(Table1[[#This Row],[Field of Work]] = "Health",Table1[[#This Row],[Income]],0)</f>
        <v>0</v>
      </c>
      <c r="DR66" s="9">
        <f ca="1">IF(Table1[[#This Row],[Field of Work]] = "Teaching",Table1[[#This Row],[Income]],0)</f>
        <v>0</v>
      </c>
      <c r="DS66" s="10">
        <f ca="1">IF(Table1[[#This Row],[Field of Work]] = "General work",Table1[[#This Row],[Income]],0)</f>
        <v>0</v>
      </c>
      <c r="DV66" s="14"/>
      <c r="DW66" s="9"/>
      <c r="DX66" s="9">
        <f ca="1">IF(Table1[[#This Row],[Debts]]&gt;Table1[[#This Row],[Income]],1,0)</f>
        <v>0</v>
      </c>
      <c r="DY66" s="9"/>
      <c r="DZ66" s="9"/>
      <c r="EA66" s="9"/>
      <c r="EB66" s="9"/>
      <c r="EC66" s="10"/>
      <c r="EF66" s="14"/>
      <c r="EG66" s="9"/>
      <c r="EH66" s="9">
        <f ca="1">IF(Table1[[#This Row],[Net worth of person (R)]]&gt;$EP$4,Table1[[#This Row],[Age]],0)</f>
        <v>0</v>
      </c>
      <c r="EI66" s="9"/>
      <c r="EJ66" s="9"/>
      <c r="EK66" s="9"/>
      <c r="EL66" s="9"/>
      <c r="EM66" s="9"/>
      <c r="EN66" s="9"/>
      <c r="EO66" s="9"/>
      <c r="EP66" s="10"/>
    </row>
    <row r="67" spans="2:146" x14ac:dyDescent="0.25">
      <c r="B67">
        <f t="shared" ca="1" si="2"/>
        <v>2</v>
      </c>
      <c r="C67" t="str">
        <f t="shared" ca="1" si="3"/>
        <v>women</v>
      </c>
      <c r="D67">
        <f t="shared" ca="1" si="4"/>
        <v>31</v>
      </c>
      <c r="E67">
        <f t="shared" ca="1" si="5"/>
        <v>3</v>
      </c>
      <c r="F67" t="str">
        <f t="shared" ca="1" si="6"/>
        <v>Agriculture</v>
      </c>
      <c r="G67">
        <f t="shared" ca="1" si="7"/>
        <v>3</v>
      </c>
      <c r="H67" t="str">
        <f t="shared" ca="1" si="8"/>
        <v>University</v>
      </c>
      <c r="I67">
        <f t="shared" ca="1" si="9"/>
        <v>1</v>
      </c>
      <c r="J67">
        <f t="shared" ca="1" si="10"/>
        <v>2</v>
      </c>
      <c r="K67">
        <f t="shared" ca="1" si="11"/>
        <v>64846</v>
      </c>
      <c r="L67">
        <f t="shared" ca="1" si="12"/>
        <v>2</v>
      </c>
      <c r="M67" t="str">
        <f t="shared" ca="1" si="13"/>
        <v>Karachi</v>
      </c>
      <c r="N67">
        <f t="shared" ca="1" si="23"/>
        <v>259384</v>
      </c>
      <c r="O67">
        <f ca="1">RAND()*Table1[[#This Row],[Value of House]]</f>
        <v>73025.660802567087</v>
      </c>
      <c r="P67">
        <f t="shared" ca="1" si="0"/>
        <v>94177.57410677553</v>
      </c>
      <c r="Q67">
        <f t="shared" ca="1" si="15"/>
        <v>89296</v>
      </c>
      <c r="R67">
        <f t="shared" ca="1" si="1"/>
        <v>15555.453142279599</v>
      </c>
      <c r="S67">
        <f t="shared" ca="1" si="24"/>
        <v>65781.429473844706</v>
      </c>
      <c r="T67">
        <f t="shared" ca="1" si="25"/>
        <v>419343.00358062022</v>
      </c>
      <c r="U67">
        <f t="shared" ca="1" si="26"/>
        <v>177877.11394484667</v>
      </c>
      <c r="V67">
        <f t="shared" ca="1" si="27"/>
        <v>241465.88963577355</v>
      </c>
      <c r="AF67" s="14">
        <f t="shared" ca="1" si="21"/>
        <v>1</v>
      </c>
      <c r="AG67" s="9">
        <f t="shared" ca="1" si="22"/>
        <v>0</v>
      </c>
      <c r="AH67" s="9"/>
      <c r="AI67" s="9"/>
      <c r="AJ67" s="9"/>
      <c r="AK67" s="10"/>
      <c r="AL67" s="9"/>
      <c r="AM67" s="14">
        <f ca="1">IF(Table1[[#This Row],[Field of Work]]= "Teaching",1,0)</f>
        <v>0</v>
      </c>
      <c r="AN67" s="9">
        <f ca="1">IF(Table1[[#This Row],[Field of Work]]= "Agriculture",1,0)</f>
        <v>1</v>
      </c>
      <c r="AO67" s="9">
        <f ca="1">IF(Table1[[#This Row],[Field of Work]]= "Construction",1,0)</f>
        <v>0</v>
      </c>
      <c r="AP67" s="9">
        <f ca="1">IF(Table1[[#This Row],[Field of Work]]= "IT",1,0)</f>
        <v>0</v>
      </c>
      <c r="AQ67" s="9">
        <f ca="1">IF(Table1[[#This Row],[Field of Work]]= "Health",1,0)</f>
        <v>0</v>
      </c>
      <c r="AR67" s="9">
        <f ca="1">IF(Table1[[#This Row],[Field of Work]]= "General work",1,0)</f>
        <v>0</v>
      </c>
      <c r="AS67" s="9"/>
      <c r="AT67" s="9"/>
      <c r="AU67" s="9"/>
      <c r="AV67" s="9"/>
      <c r="AW67" s="9"/>
      <c r="AX67" s="9"/>
      <c r="AY67" s="10"/>
      <c r="BA67" s="33">
        <f ca="1">IF(Table1[[#This Row],[Area]]= "Pindi",1,0)</f>
        <v>0</v>
      </c>
      <c r="BB67" s="9">
        <f ca="1">IF(Table1[[#This Row],[Area]]= "Attock",1,0)</f>
        <v>0</v>
      </c>
      <c r="BC67" s="9">
        <f ca="1">IF(Table1[[#This Row],[Area]]="Gujranwala",1,0)</f>
        <v>0</v>
      </c>
      <c r="BD67" s="9">
        <f ca="1">IF(Table1[[#This Row],[Area]]="Islamabad",1,0)</f>
        <v>0</v>
      </c>
      <c r="BE67" s="9">
        <f ca="1">IF(Table1[[#This Row],[Area]]="Karachi",1,0)</f>
        <v>1</v>
      </c>
      <c r="BF67" s="9">
        <f ca="1">IF(Table1[[#This Row],[Area]]="Kashmir",1,0)</f>
        <v>0</v>
      </c>
      <c r="BG67" s="9">
        <f ca="1">IF(Table1[[#This Row],[Area]]="Kohat",1,0)</f>
        <v>0</v>
      </c>
      <c r="BH67" s="9">
        <f ca="1">IF(Table1[[#This Row],[Area]]="Lahore",1,0)</f>
        <v>0</v>
      </c>
      <c r="BI67" s="9">
        <f ca="1">IF(Table1[[#This Row],[Area]]="Multan",1,0)</f>
        <v>0</v>
      </c>
      <c r="BJ67" s="9">
        <f ca="1">IF(Table1[[#This Row],[Area]]="Naran",1,0)</f>
        <v>0</v>
      </c>
      <c r="BK67" s="9">
        <f ca="1">IF(Table1[[#This Row],[Area]]="Peshawar",1,0)</f>
        <v>0</v>
      </c>
      <c r="BL67" s="9">
        <f ca="1">IF(Table1[[#This Row],[Area]]="Queta",1,0)</f>
        <v>0</v>
      </c>
      <c r="BM67" s="9">
        <f ca="1">IF(Table1[[#This Row],[Area]]="Sawat",1,0)</f>
        <v>0</v>
      </c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10"/>
      <c r="CD67" s="14"/>
      <c r="CE67" s="39">
        <f ca="1">Table1[[#This Row],[Value of Cars]]/Table1[[#This Row],[Cars]]</f>
        <v>47088.787053387765</v>
      </c>
      <c r="CF67" s="9"/>
      <c r="CG67" s="10"/>
      <c r="CH67" s="14">
        <f ca="1">IF(Table1[[#This Row],[value of Debts]]&gt;$CI$5,1,0)</f>
        <v>1</v>
      </c>
      <c r="CI67" s="9"/>
      <c r="CJ67" s="10"/>
      <c r="CM67" s="55">
        <f ca="1">Table1[[#This Row],[Mortgage Left]]/Table1[[#This Row],[Value of House]]</f>
        <v>0.28153494742376972</v>
      </c>
      <c r="CN67" s="9">
        <f t="shared" ca="1" si="20"/>
        <v>1</v>
      </c>
      <c r="CO67" s="9"/>
      <c r="CP67" s="9"/>
      <c r="CQ67" s="9"/>
      <c r="CR67" s="9"/>
      <c r="CS67" s="9"/>
      <c r="CT67" s="9"/>
      <c r="CU67" s="9"/>
      <c r="CV67" s="9"/>
      <c r="CW67" s="9"/>
      <c r="CX67" s="14"/>
      <c r="CY67" s="9">
        <f ca="1">IF(Table1[[#This Row],[Area]]= "Pindi",Table1[[#This Row],[Income]],0)</f>
        <v>0</v>
      </c>
      <c r="CZ67" s="9">
        <f ca="1">IF(Table1[[#This Row],[Area]]= "Attock",Table1[[#This Row],[Income]],0)</f>
        <v>0</v>
      </c>
      <c r="DA67" s="9">
        <f ca="1">IF(Table1[[#This Row],[Area]]= "Gujranwala",Table1[[#This Row],[Income]],0)</f>
        <v>0</v>
      </c>
      <c r="DB67" s="9">
        <f ca="1">IF(Table1[[#This Row],[Area]]= "Islamabad",Table1[[#This Row],[Income]],0)</f>
        <v>0</v>
      </c>
      <c r="DC67" s="9">
        <f ca="1">IF(Table1[[#This Row],[Area]]= "Karachi",Table1[[#This Row],[Income]],0)</f>
        <v>64846</v>
      </c>
      <c r="DD67" s="9">
        <f ca="1">IF(Table1[[#This Row],[Area]]= "Kashmir",Table1[[#This Row],[Income]],0)</f>
        <v>0</v>
      </c>
      <c r="DE67" s="9">
        <f ca="1">IF(Table1[[#This Row],[Area]]= "Kohat",Table1[[#This Row],[Income]],0)</f>
        <v>0</v>
      </c>
      <c r="DF67" s="9">
        <f ca="1">IF(Table1[[#This Row],[Area]]= "Lahore",Table1[[#This Row],[Income]],0)</f>
        <v>0</v>
      </c>
      <c r="DG67" s="9">
        <f ca="1">IF(Table1[[#This Row],[Area]]= "Multan",Table1[[#This Row],[Income]],0)</f>
        <v>0</v>
      </c>
      <c r="DH67" s="9">
        <f ca="1">IF(Table1[[#This Row],[Area]]= "Naran",Table1[[#This Row],[Income]],0)</f>
        <v>0</v>
      </c>
      <c r="DI67" s="9">
        <f ca="1">IF(Table1[[#This Row],[Area]]= "Peshawar",Table1[[#This Row],[Income]],0)</f>
        <v>0</v>
      </c>
      <c r="DJ67" s="9">
        <f ca="1">IF(Table1[[#This Row],[Area]]= "Queta",Table1[[#This Row],[Income]],0)</f>
        <v>0</v>
      </c>
      <c r="DK67" s="10">
        <f ca="1">IF(Table1[[#This Row],[Area]]= "Sawat",Table1[[#This Row],[Income]],0)</f>
        <v>0</v>
      </c>
      <c r="DM67" s="14"/>
      <c r="DN67" s="9">
        <f ca="1">IF(Table1[[#This Row],[Field of Work]] = "IT",Table1[[#This Row],[Income]],0)</f>
        <v>0</v>
      </c>
      <c r="DO67" s="9">
        <f ca="1">IF(Table1[[#This Row],[Field of Work]] = "Agriculture",Table1[[#This Row],[Income]],0)</f>
        <v>64846</v>
      </c>
      <c r="DP67" s="9">
        <f ca="1">IF(Table1[[#This Row],[Field of Work]] = "Construction",Table1[[#This Row],[Income]],0)</f>
        <v>0</v>
      </c>
      <c r="DQ67" s="9">
        <f ca="1">IF(Table1[[#This Row],[Field of Work]] = "Health",Table1[[#This Row],[Income]],0)</f>
        <v>0</v>
      </c>
      <c r="DR67" s="9">
        <f ca="1">IF(Table1[[#This Row],[Field of Work]] = "Teaching",Table1[[#This Row],[Income]],0)</f>
        <v>0</v>
      </c>
      <c r="DS67" s="10">
        <f ca="1">IF(Table1[[#This Row],[Field of Work]] = "General work",Table1[[#This Row],[Income]],0)</f>
        <v>0</v>
      </c>
      <c r="DV67" s="14"/>
      <c r="DW67" s="9"/>
      <c r="DX67" s="9">
        <f ca="1">IF(Table1[[#This Row],[Debts]]&gt;Table1[[#This Row],[Income]],1,0)</f>
        <v>0</v>
      </c>
      <c r="DY67" s="9"/>
      <c r="DZ67" s="9"/>
      <c r="EA67" s="9"/>
      <c r="EB67" s="9"/>
      <c r="EC67" s="10"/>
      <c r="EF67" s="14"/>
      <c r="EG67" s="9"/>
      <c r="EH67" s="9">
        <f ca="1">IF(Table1[[#This Row],[Net worth of person (R)]]&gt;$EP$4,Table1[[#This Row],[Age]],0)</f>
        <v>31</v>
      </c>
      <c r="EI67" s="9"/>
      <c r="EJ67" s="9"/>
      <c r="EK67" s="9"/>
      <c r="EL67" s="9"/>
      <c r="EM67" s="9"/>
      <c r="EN67" s="9"/>
      <c r="EO67" s="9"/>
      <c r="EP67" s="10"/>
    </row>
    <row r="68" spans="2:146" x14ac:dyDescent="0.25">
      <c r="B68">
        <f t="shared" ca="1" si="2"/>
        <v>2</v>
      </c>
      <c r="C68" t="str">
        <f t="shared" ca="1" si="3"/>
        <v>women</v>
      </c>
      <c r="D68">
        <f t="shared" ca="1" si="4"/>
        <v>31</v>
      </c>
      <c r="E68">
        <f t="shared" ca="1" si="5"/>
        <v>2</v>
      </c>
      <c r="F68" t="str">
        <f t="shared" ca="1" si="6"/>
        <v>IT</v>
      </c>
      <c r="G68">
        <f t="shared" ca="1" si="7"/>
        <v>6</v>
      </c>
      <c r="H68" t="str">
        <f t="shared" ca="1" si="8"/>
        <v>other</v>
      </c>
      <c r="I68">
        <f t="shared" ca="1" si="9"/>
        <v>0</v>
      </c>
      <c r="J68">
        <f t="shared" ca="1" si="10"/>
        <v>3</v>
      </c>
      <c r="K68">
        <f t="shared" ca="1" si="11"/>
        <v>45189</v>
      </c>
      <c r="L68">
        <f t="shared" ca="1" si="12"/>
        <v>10</v>
      </c>
      <c r="M68" t="str">
        <f t="shared" ca="1" si="13"/>
        <v>Queta</v>
      </c>
      <c r="N68">
        <f t="shared" ca="1" si="23"/>
        <v>225945</v>
      </c>
      <c r="O68">
        <f ca="1">RAND()*Table1[[#This Row],[Value of House]]</f>
        <v>195010.10598239757</v>
      </c>
      <c r="P68">
        <f t="shared" ca="1" si="0"/>
        <v>125592.96105220381</v>
      </c>
      <c r="Q68">
        <f t="shared" ca="1" si="15"/>
        <v>90328</v>
      </c>
      <c r="R68">
        <f t="shared" ca="1" si="1"/>
        <v>70615.768432458455</v>
      </c>
      <c r="S68">
        <f t="shared" ca="1" si="24"/>
        <v>21807.370409233299</v>
      </c>
      <c r="T68">
        <f t="shared" ca="1" si="25"/>
        <v>373345.3314614371</v>
      </c>
      <c r="U68">
        <f t="shared" ca="1" si="26"/>
        <v>355953.87441485602</v>
      </c>
      <c r="V68">
        <f t="shared" ca="1" si="27"/>
        <v>17391.457046581083</v>
      </c>
      <c r="AF68" s="14">
        <f t="shared" ca="1" si="21"/>
        <v>0</v>
      </c>
      <c r="AG68" s="9">
        <f t="shared" ca="1" si="22"/>
        <v>1</v>
      </c>
      <c r="AH68" s="9"/>
      <c r="AI68" s="9"/>
      <c r="AJ68" s="9"/>
      <c r="AK68" s="10"/>
      <c r="AL68" s="9"/>
      <c r="AM68" s="14">
        <f ca="1">IF(Table1[[#This Row],[Field of Work]]= "Teaching",1,0)</f>
        <v>0</v>
      </c>
      <c r="AN68" s="9">
        <f ca="1">IF(Table1[[#This Row],[Field of Work]]= "Agriculture",1,0)</f>
        <v>0</v>
      </c>
      <c r="AO68" s="9">
        <f ca="1">IF(Table1[[#This Row],[Field of Work]]= "Construction",1,0)</f>
        <v>0</v>
      </c>
      <c r="AP68" s="9">
        <f ca="1">IF(Table1[[#This Row],[Field of Work]]= "IT",1,0)</f>
        <v>1</v>
      </c>
      <c r="AQ68" s="9">
        <f ca="1">IF(Table1[[#This Row],[Field of Work]]= "Health",1,0)</f>
        <v>0</v>
      </c>
      <c r="AR68" s="9">
        <f ca="1">IF(Table1[[#This Row],[Field of Work]]= "General work",1,0)</f>
        <v>0</v>
      </c>
      <c r="AS68" s="9"/>
      <c r="AT68" s="9"/>
      <c r="AU68" s="9"/>
      <c r="AV68" s="9"/>
      <c r="AW68" s="9"/>
      <c r="AX68" s="9"/>
      <c r="AY68" s="10"/>
      <c r="BA68" s="33">
        <f ca="1">IF(Table1[[#This Row],[Area]]= "Pindi",1,0)</f>
        <v>0</v>
      </c>
      <c r="BB68" s="9">
        <f ca="1">IF(Table1[[#This Row],[Area]]= "Attock",1,0)</f>
        <v>0</v>
      </c>
      <c r="BC68" s="9">
        <f ca="1">IF(Table1[[#This Row],[Area]]="Gujranwala",1,0)</f>
        <v>0</v>
      </c>
      <c r="BD68" s="9">
        <f ca="1">IF(Table1[[#This Row],[Area]]="Islamabad",1,0)</f>
        <v>0</v>
      </c>
      <c r="BE68" s="9">
        <f ca="1">IF(Table1[[#This Row],[Area]]="Karachi",1,0)</f>
        <v>0</v>
      </c>
      <c r="BF68" s="9">
        <f ca="1">IF(Table1[[#This Row],[Area]]="Kashmir",1,0)</f>
        <v>0</v>
      </c>
      <c r="BG68" s="9">
        <f ca="1">IF(Table1[[#This Row],[Area]]="Kohat",1,0)</f>
        <v>0</v>
      </c>
      <c r="BH68" s="9">
        <f ca="1">IF(Table1[[#This Row],[Area]]="Lahore",1,0)</f>
        <v>0</v>
      </c>
      <c r="BI68" s="9">
        <f ca="1">IF(Table1[[#This Row],[Area]]="Multan",1,0)</f>
        <v>0</v>
      </c>
      <c r="BJ68" s="9">
        <f ca="1">IF(Table1[[#This Row],[Area]]="Naran",1,0)</f>
        <v>0</v>
      </c>
      <c r="BK68" s="9">
        <f ca="1">IF(Table1[[#This Row],[Area]]="Peshawar",1,0)</f>
        <v>0</v>
      </c>
      <c r="BL68" s="9">
        <f ca="1">IF(Table1[[#This Row],[Area]]="Queta",1,0)</f>
        <v>1</v>
      </c>
      <c r="BM68" s="9">
        <f ca="1">IF(Table1[[#This Row],[Area]]="Sawat",1,0)</f>
        <v>0</v>
      </c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10"/>
      <c r="CD68" s="14"/>
      <c r="CE68" s="39">
        <f ca="1">Table1[[#This Row],[Value of Cars]]/Table1[[#This Row],[Cars]]</f>
        <v>41864.320350734604</v>
      </c>
      <c r="CF68" s="9"/>
      <c r="CG68" s="10"/>
      <c r="CH68" s="14">
        <f ca="1">IF(Table1[[#This Row],[value of Debts]]&gt;$CI$5,1,0)</f>
        <v>1</v>
      </c>
      <c r="CI68" s="9"/>
      <c r="CJ68" s="10"/>
      <c r="CM68" s="55">
        <f ca="1">Table1[[#This Row],[Mortgage Left]]/Table1[[#This Row],[Value of House]]</f>
        <v>0.86308661834693212</v>
      </c>
      <c r="CN68" s="9">
        <f t="shared" ca="1" si="20"/>
        <v>0</v>
      </c>
      <c r="CO68" s="9"/>
      <c r="CP68" s="9"/>
      <c r="CQ68" s="9"/>
      <c r="CR68" s="9"/>
      <c r="CS68" s="9"/>
      <c r="CT68" s="9"/>
      <c r="CU68" s="9"/>
      <c r="CV68" s="9"/>
      <c r="CW68" s="9"/>
      <c r="CX68" s="14"/>
      <c r="CY68" s="9">
        <f ca="1">IF(Table1[[#This Row],[Area]]= "Pindi",Table1[[#This Row],[Income]],0)</f>
        <v>0</v>
      </c>
      <c r="CZ68" s="9">
        <f ca="1">IF(Table1[[#This Row],[Area]]= "Attock",Table1[[#This Row],[Income]],0)</f>
        <v>0</v>
      </c>
      <c r="DA68" s="9">
        <f ca="1">IF(Table1[[#This Row],[Area]]= "Gujranwala",Table1[[#This Row],[Income]],0)</f>
        <v>0</v>
      </c>
      <c r="DB68" s="9">
        <f ca="1">IF(Table1[[#This Row],[Area]]= "Islamabad",Table1[[#This Row],[Income]],0)</f>
        <v>0</v>
      </c>
      <c r="DC68" s="9">
        <f ca="1">IF(Table1[[#This Row],[Area]]= "Karachi",Table1[[#This Row],[Income]],0)</f>
        <v>0</v>
      </c>
      <c r="DD68" s="9">
        <f ca="1">IF(Table1[[#This Row],[Area]]= "Kashmir",Table1[[#This Row],[Income]],0)</f>
        <v>0</v>
      </c>
      <c r="DE68" s="9">
        <f ca="1">IF(Table1[[#This Row],[Area]]= "Kohat",Table1[[#This Row],[Income]],0)</f>
        <v>0</v>
      </c>
      <c r="DF68" s="9">
        <f ca="1">IF(Table1[[#This Row],[Area]]= "Lahore",Table1[[#This Row],[Income]],0)</f>
        <v>0</v>
      </c>
      <c r="DG68" s="9">
        <f ca="1">IF(Table1[[#This Row],[Area]]= "Multan",Table1[[#This Row],[Income]],0)</f>
        <v>0</v>
      </c>
      <c r="DH68" s="9">
        <f ca="1">IF(Table1[[#This Row],[Area]]= "Naran",Table1[[#This Row],[Income]],0)</f>
        <v>0</v>
      </c>
      <c r="DI68" s="9">
        <f ca="1">IF(Table1[[#This Row],[Area]]= "Peshawar",Table1[[#This Row],[Income]],0)</f>
        <v>0</v>
      </c>
      <c r="DJ68" s="9">
        <f ca="1">IF(Table1[[#This Row],[Area]]= "Queta",Table1[[#This Row],[Income]],0)</f>
        <v>45189</v>
      </c>
      <c r="DK68" s="10">
        <f ca="1">IF(Table1[[#This Row],[Area]]= "Sawat",Table1[[#This Row],[Income]],0)</f>
        <v>0</v>
      </c>
      <c r="DM68" s="14"/>
      <c r="DN68" s="9">
        <f ca="1">IF(Table1[[#This Row],[Field of Work]] = "IT",Table1[[#This Row],[Income]],0)</f>
        <v>45189</v>
      </c>
      <c r="DO68" s="9">
        <f ca="1">IF(Table1[[#This Row],[Field of Work]] = "Agriculture",Table1[[#This Row],[Income]],0)</f>
        <v>0</v>
      </c>
      <c r="DP68" s="9">
        <f ca="1">IF(Table1[[#This Row],[Field of Work]] = "Construction",Table1[[#This Row],[Income]],0)</f>
        <v>0</v>
      </c>
      <c r="DQ68" s="9">
        <f ca="1">IF(Table1[[#This Row],[Field of Work]] = "Health",Table1[[#This Row],[Income]],0)</f>
        <v>0</v>
      </c>
      <c r="DR68" s="9">
        <f ca="1">IF(Table1[[#This Row],[Field of Work]] = "Teaching",Table1[[#This Row],[Income]],0)</f>
        <v>0</v>
      </c>
      <c r="DS68" s="10">
        <f ca="1">IF(Table1[[#This Row],[Field of Work]] = "General work",Table1[[#This Row],[Income]],0)</f>
        <v>0</v>
      </c>
      <c r="DV68" s="14"/>
      <c r="DW68" s="9"/>
      <c r="DX68" s="9">
        <f ca="1">IF(Table1[[#This Row],[Debts]]&gt;Table1[[#This Row],[Income]],1,0)</f>
        <v>1</v>
      </c>
      <c r="DY68" s="9"/>
      <c r="DZ68" s="9"/>
      <c r="EA68" s="9"/>
      <c r="EB68" s="9"/>
      <c r="EC68" s="10"/>
      <c r="EF68" s="14"/>
      <c r="EG68" s="9"/>
      <c r="EH68" s="9">
        <f ca="1">IF(Table1[[#This Row],[Net worth of person (R)]]&gt;$EP$4,Table1[[#This Row],[Age]],0)</f>
        <v>0</v>
      </c>
      <c r="EI68" s="9"/>
      <c r="EJ68" s="9"/>
      <c r="EK68" s="9"/>
      <c r="EL68" s="9"/>
      <c r="EM68" s="9"/>
      <c r="EN68" s="9"/>
      <c r="EO68" s="9"/>
      <c r="EP68" s="10"/>
    </row>
    <row r="69" spans="2:146" x14ac:dyDescent="0.25">
      <c r="B69">
        <f t="shared" ca="1" si="2"/>
        <v>2</v>
      </c>
      <c r="C69" t="str">
        <f t="shared" ca="1" si="3"/>
        <v>women</v>
      </c>
      <c r="D69">
        <f t="shared" ca="1" si="4"/>
        <v>27</v>
      </c>
      <c r="E69">
        <f t="shared" ca="1" si="5"/>
        <v>4</v>
      </c>
      <c r="F69" t="str">
        <f t="shared" ca="1" si="6"/>
        <v>Construction</v>
      </c>
      <c r="G69">
        <f t="shared" ca="1" si="7"/>
        <v>3</v>
      </c>
      <c r="H69" t="str">
        <f t="shared" ca="1" si="8"/>
        <v>University</v>
      </c>
      <c r="I69">
        <f t="shared" ca="1" si="9"/>
        <v>1</v>
      </c>
      <c r="J69">
        <f t="shared" ca="1" si="10"/>
        <v>2</v>
      </c>
      <c r="K69">
        <f t="shared" ca="1" si="11"/>
        <v>61545</v>
      </c>
      <c r="L69">
        <f t="shared" ca="1" si="12"/>
        <v>8</v>
      </c>
      <c r="M69" t="str">
        <f t="shared" ca="1" si="13"/>
        <v>Pindi</v>
      </c>
      <c r="N69">
        <f t="shared" ca="1" si="23"/>
        <v>184635</v>
      </c>
      <c r="O69">
        <f ca="1">RAND()*Table1[[#This Row],[Value of House]]</f>
        <v>124504.18163984483</v>
      </c>
      <c r="P69">
        <f t="shared" ca="1" si="0"/>
        <v>91766.167130411777</v>
      </c>
      <c r="Q69">
        <f t="shared" ca="1" si="15"/>
        <v>50935</v>
      </c>
      <c r="R69">
        <f t="shared" ca="1" si="1"/>
        <v>19995.633807358485</v>
      </c>
      <c r="S69">
        <f t="shared" ca="1" si="24"/>
        <v>47825.568187018012</v>
      </c>
      <c r="T69">
        <f t="shared" ca="1" si="25"/>
        <v>324226.73531742976</v>
      </c>
      <c r="U69">
        <f t="shared" ca="1" si="26"/>
        <v>195434.81544720332</v>
      </c>
      <c r="V69">
        <f t="shared" ca="1" si="27"/>
        <v>128791.91987022644</v>
      </c>
      <c r="AF69" s="14">
        <f t="shared" ca="1" si="21"/>
        <v>0</v>
      </c>
      <c r="AG69" s="9">
        <f t="shared" ca="1" si="22"/>
        <v>1</v>
      </c>
      <c r="AH69" s="9"/>
      <c r="AI69" s="9"/>
      <c r="AJ69" s="9"/>
      <c r="AK69" s="10"/>
      <c r="AL69" s="9"/>
      <c r="AM69" s="14">
        <f ca="1">IF(Table1[[#This Row],[Field of Work]]= "Teaching",1,0)</f>
        <v>0</v>
      </c>
      <c r="AN69" s="9">
        <f ca="1">IF(Table1[[#This Row],[Field of Work]]= "Agriculture",1,0)</f>
        <v>0</v>
      </c>
      <c r="AO69" s="9">
        <f ca="1">IF(Table1[[#This Row],[Field of Work]]= "Construction",1,0)</f>
        <v>1</v>
      </c>
      <c r="AP69" s="9">
        <f ca="1">IF(Table1[[#This Row],[Field of Work]]= "IT",1,0)</f>
        <v>0</v>
      </c>
      <c r="AQ69" s="9">
        <f ca="1">IF(Table1[[#This Row],[Field of Work]]= "Health",1,0)</f>
        <v>0</v>
      </c>
      <c r="AR69" s="9">
        <f ca="1">IF(Table1[[#This Row],[Field of Work]]= "General work",1,0)</f>
        <v>0</v>
      </c>
      <c r="AS69" s="9"/>
      <c r="AT69" s="9"/>
      <c r="AU69" s="9"/>
      <c r="AV69" s="9"/>
      <c r="AW69" s="9"/>
      <c r="AX69" s="9"/>
      <c r="AY69" s="10"/>
      <c r="BA69" s="33">
        <f ca="1">IF(Table1[[#This Row],[Area]]= "Pindi",1,0)</f>
        <v>1</v>
      </c>
      <c r="BB69" s="9">
        <f ca="1">IF(Table1[[#This Row],[Area]]= "Attock",1,0)</f>
        <v>0</v>
      </c>
      <c r="BC69" s="9">
        <f ca="1">IF(Table1[[#This Row],[Area]]="Gujranwala",1,0)</f>
        <v>0</v>
      </c>
      <c r="BD69" s="9">
        <f ca="1">IF(Table1[[#This Row],[Area]]="Islamabad",1,0)</f>
        <v>0</v>
      </c>
      <c r="BE69" s="9">
        <f ca="1">IF(Table1[[#This Row],[Area]]="Karachi",1,0)</f>
        <v>0</v>
      </c>
      <c r="BF69" s="9">
        <f ca="1">IF(Table1[[#This Row],[Area]]="Kashmir",1,0)</f>
        <v>0</v>
      </c>
      <c r="BG69" s="9">
        <f ca="1">IF(Table1[[#This Row],[Area]]="Kohat",1,0)</f>
        <v>0</v>
      </c>
      <c r="BH69" s="9">
        <f ca="1">IF(Table1[[#This Row],[Area]]="Lahore",1,0)</f>
        <v>0</v>
      </c>
      <c r="BI69" s="9">
        <f ca="1">IF(Table1[[#This Row],[Area]]="Multan",1,0)</f>
        <v>0</v>
      </c>
      <c r="BJ69" s="9">
        <f ca="1">IF(Table1[[#This Row],[Area]]="Naran",1,0)</f>
        <v>0</v>
      </c>
      <c r="BK69" s="9">
        <f ca="1">IF(Table1[[#This Row],[Area]]="Peshawar",1,0)</f>
        <v>0</v>
      </c>
      <c r="BL69" s="9">
        <f ca="1">IF(Table1[[#This Row],[Area]]="Queta",1,0)</f>
        <v>0</v>
      </c>
      <c r="BM69" s="9">
        <f ca="1">IF(Table1[[#This Row],[Area]]="Sawat",1,0)</f>
        <v>0</v>
      </c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10"/>
      <c r="CD69" s="14"/>
      <c r="CE69" s="39">
        <f ca="1">Table1[[#This Row],[Value of Cars]]/Table1[[#This Row],[Cars]]</f>
        <v>45883.083565205889</v>
      </c>
      <c r="CF69" s="9"/>
      <c r="CG69" s="10"/>
      <c r="CH69" s="14">
        <f ca="1">IF(Table1[[#This Row],[value of Debts]]&gt;$CI$5,1,0)</f>
        <v>1</v>
      </c>
      <c r="CI69" s="9"/>
      <c r="CJ69" s="10"/>
      <c r="CM69" s="55">
        <f ca="1">Table1[[#This Row],[Mortgage Left]]/Table1[[#This Row],[Value of House]]</f>
        <v>0.674326003411297</v>
      </c>
      <c r="CN69" s="9">
        <f t="shared" ca="1" si="20"/>
        <v>0</v>
      </c>
      <c r="CO69" s="9"/>
      <c r="CP69" s="9"/>
      <c r="CQ69" s="9"/>
      <c r="CR69" s="9"/>
      <c r="CS69" s="9"/>
      <c r="CT69" s="9"/>
      <c r="CU69" s="9"/>
      <c r="CV69" s="9"/>
      <c r="CW69" s="9"/>
      <c r="CX69" s="14"/>
      <c r="CY69" s="9">
        <f ca="1">IF(Table1[[#This Row],[Area]]= "Pindi",Table1[[#This Row],[Income]],0)</f>
        <v>61545</v>
      </c>
      <c r="CZ69" s="9">
        <f ca="1">IF(Table1[[#This Row],[Area]]= "Attock",Table1[[#This Row],[Income]],0)</f>
        <v>0</v>
      </c>
      <c r="DA69" s="9">
        <f ca="1">IF(Table1[[#This Row],[Area]]= "Gujranwala",Table1[[#This Row],[Income]],0)</f>
        <v>0</v>
      </c>
      <c r="DB69" s="9">
        <f ca="1">IF(Table1[[#This Row],[Area]]= "Islamabad",Table1[[#This Row],[Income]],0)</f>
        <v>0</v>
      </c>
      <c r="DC69" s="9">
        <f ca="1">IF(Table1[[#This Row],[Area]]= "Karachi",Table1[[#This Row],[Income]],0)</f>
        <v>0</v>
      </c>
      <c r="DD69" s="9">
        <f ca="1">IF(Table1[[#This Row],[Area]]= "Kashmir",Table1[[#This Row],[Income]],0)</f>
        <v>0</v>
      </c>
      <c r="DE69" s="9">
        <f ca="1">IF(Table1[[#This Row],[Area]]= "Kohat",Table1[[#This Row],[Income]],0)</f>
        <v>0</v>
      </c>
      <c r="DF69" s="9">
        <f ca="1">IF(Table1[[#This Row],[Area]]= "Lahore",Table1[[#This Row],[Income]],0)</f>
        <v>0</v>
      </c>
      <c r="DG69" s="9">
        <f ca="1">IF(Table1[[#This Row],[Area]]= "Multan",Table1[[#This Row],[Income]],0)</f>
        <v>0</v>
      </c>
      <c r="DH69" s="9">
        <f ca="1">IF(Table1[[#This Row],[Area]]= "Naran",Table1[[#This Row],[Income]],0)</f>
        <v>0</v>
      </c>
      <c r="DI69" s="9">
        <f ca="1">IF(Table1[[#This Row],[Area]]= "Peshawar",Table1[[#This Row],[Income]],0)</f>
        <v>0</v>
      </c>
      <c r="DJ69" s="9">
        <f ca="1">IF(Table1[[#This Row],[Area]]= "Queta",Table1[[#This Row],[Income]],0)</f>
        <v>0</v>
      </c>
      <c r="DK69" s="10">
        <f ca="1">IF(Table1[[#This Row],[Area]]= "Sawat",Table1[[#This Row],[Income]],0)</f>
        <v>0</v>
      </c>
      <c r="DM69" s="14"/>
      <c r="DN69" s="9">
        <f ca="1">IF(Table1[[#This Row],[Field of Work]] = "IT",Table1[[#This Row],[Income]],0)</f>
        <v>0</v>
      </c>
      <c r="DO69" s="9">
        <f ca="1">IF(Table1[[#This Row],[Field of Work]] = "Agriculture",Table1[[#This Row],[Income]],0)</f>
        <v>0</v>
      </c>
      <c r="DP69" s="9">
        <f ca="1">IF(Table1[[#This Row],[Field of Work]] = "Construction",Table1[[#This Row],[Income]],0)</f>
        <v>61545</v>
      </c>
      <c r="DQ69" s="9">
        <f ca="1">IF(Table1[[#This Row],[Field of Work]] = "Health",Table1[[#This Row],[Income]],0)</f>
        <v>0</v>
      </c>
      <c r="DR69" s="9">
        <f ca="1">IF(Table1[[#This Row],[Field of Work]] = "Teaching",Table1[[#This Row],[Income]],0)</f>
        <v>0</v>
      </c>
      <c r="DS69" s="10">
        <f ca="1">IF(Table1[[#This Row],[Field of Work]] = "General work",Table1[[#This Row],[Income]],0)</f>
        <v>0</v>
      </c>
      <c r="DV69" s="14"/>
      <c r="DW69" s="9"/>
      <c r="DX69" s="9">
        <f ca="1">IF(Table1[[#This Row],[Debts]]&gt;Table1[[#This Row],[Income]],1,0)</f>
        <v>0</v>
      </c>
      <c r="DY69" s="9"/>
      <c r="DZ69" s="9"/>
      <c r="EA69" s="9"/>
      <c r="EB69" s="9"/>
      <c r="EC69" s="10"/>
      <c r="EF69" s="14"/>
      <c r="EG69" s="9"/>
      <c r="EH69" s="9">
        <f ca="1">IF(Table1[[#This Row],[Net worth of person (R)]]&gt;$EP$4,Table1[[#This Row],[Age]],0)</f>
        <v>27</v>
      </c>
      <c r="EI69" s="9"/>
      <c r="EJ69" s="9"/>
      <c r="EK69" s="9"/>
      <c r="EL69" s="9"/>
      <c r="EM69" s="9"/>
      <c r="EN69" s="9"/>
      <c r="EO69" s="9"/>
      <c r="EP69" s="10"/>
    </row>
    <row r="70" spans="2:146" x14ac:dyDescent="0.25">
      <c r="B70">
        <f t="shared" ca="1" si="2"/>
        <v>1</v>
      </c>
      <c r="C70" t="str">
        <f t="shared" ca="1" si="3"/>
        <v>men</v>
      </c>
      <c r="D70">
        <f t="shared" ca="1" si="4"/>
        <v>40</v>
      </c>
      <c r="E70">
        <f t="shared" ca="1" si="5"/>
        <v>4</v>
      </c>
      <c r="F70" t="str">
        <f t="shared" ca="1" si="6"/>
        <v>Construction</v>
      </c>
      <c r="G70">
        <f t="shared" ca="1" si="7"/>
        <v>2</v>
      </c>
      <c r="H70" t="str">
        <f t="shared" ca="1" si="8"/>
        <v>Colledge</v>
      </c>
      <c r="I70">
        <f t="shared" ca="1" si="9"/>
        <v>4</v>
      </c>
      <c r="J70">
        <f t="shared" ca="1" si="10"/>
        <v>1</v>
      </c>
      <c r="K70">
        <f t="shared" ca="1" si="11"/>
        <v>33850</v>
      </c>
      <c r="L70">
        <f t="shared" ca="1" si="12"/>
        <v>12</v>
      </c>
      <c r="M70" t="str">
        <f t="shared" ca="1" si="13"/>
        <v>Kohat</v>
      </c>
      <c r="N70">
        <f t="shared" ca="1" si="23"/>
        <v>169250</v>
      </c>
      <c r="O70">
        <f ca="1">RAND()*Table1[[#This Row],[Value of House]]</f>
        <v>60329.986901816483</v>
      </c>
      <c r="P70">
        <f t="shared" ref="P70:P133" ca="1" si="28">J70*RAND()*K70</f>
        <v>33463.646319401028</v>
      </c>
      <c r="Q70">
        <f t="shared" ca="1" si="15"/>
        <v>8715</v>
      </c>
      <c r="R70">
        <f t="shared" ref="R70:R133" ca="1" si="29">RAND()*K70*2</f>
        <v>45535.853541905097</v>
      </c>
      <c r="S70">
        <f t="shared" ca="1" si="24"/>
        <v>28612.698506313856</v>
      </c>
      <c r="T70">
        <f t="shared" ca="1" si="25"/>
        <v>231326.34482571488</v>
      </c>
      <c r="U70">
        <f t="shared" ca="1" si="26"/>
        <v>114580.84044372156</v>
      </c>
      <c r="V70">
        <f t="shared" ca="1" si="27"/>
        <v>116745.50438199332</v>
      </c>
      <c r="AF70" s="14">
        <f t="shared" ca="1" si="21"/>
        <v>0</v>
      </c>
      <c r="AG70" s="9">
        <f t="shared" ca="1" si="22"/>
        <v>1</v>
      </c>
      <c r="AH70" s="9"/>
      <c r="AI70" s="9"/>
      <c r="AJ70" s="9"/>
      <c r="AK70" s="10"/>
      <c r="AL70" s="9"/>
      <c r="AM70" s="14">
        <f ca="1">IF(Table1[[#This Row],[Field of Work]]= "Teaching",1,0)</f>
        <v>0</v>
      </c>
      <c r="AN70" s="9">
        <f ca="1">IF(Table1[[#This Row],[Field of Work]]= "Agriculture",1,0)</f>
        <v>0</v>
      </c>
      <c r="AO70" s="9">
        <f ca="1">IF(Table1[[#This Row],[Field of Work]]= "Construction",1,0)</f>
        <v>1</v>
      </c>
      <c r="AP70" s="9">
        <f ca="1">IF(Table1[[#This Row],[Field of Work]]= "IT",1,0)</f>
        <v>0</v>
      </c>
      <c r="AQ70" s="9">
        <f ca="1">IF(Table1[[#This Row],[Field of Work]]= "Health",1,0)</f>
        <v>0</v>
      </c>
      <c r="AR70" s="9">
        <f ca="1">IF(Table1[[#This Row],[Field of Work]]= "General work",1,0)</f>
        <v>0</v>
      </c>
      <c r="AS70" s="9"/>
      <c r="AT70" s="9"/>
      <c r="AU70" s="9"/>
      <c r="AV70" s="9"/>
      <c r="AW70" s="9"/>
      <c r="AX70" s="9"/>
      <c r="AY70" s="10"/>
      <c r="BA70" s="33">
        <f ca="1">IF(Table1[[#This Row],[Area]]= "Pindi",1,0)</f>
        <v>0</v>
      </c>
      <c r="BB70" s="9">
        <f ca="1">IF(Table1[[#This Row],[Area]]= "Attock",1,0)</f>
        <v>0</v>
      </c>
      <c r="BC70" s="9">
        <f ca="1">IF(Table1[[#This Row],[Area]]="Gujranwala",1,0)</f>
        <v>0</v>
      </c>
      <c r="BD70" s="9">
        <f ca="1">IF(Table1[[#This Row],[Area]]="Islamabad",1,0)</f>
        <v>0</v>
      </c>
      <c r="BE70" s="9">
        <f ca="1">IF(Table1[[#This Row],[Area]]="Karachi",1,0)</f>
        <v>0</v>
      </c>
      <c r="BF70" s="9">
        <f ca="1">IF(Table1[[#This Row],[Area]]="Kashmir",1,0)</f>
        <v>0</v>
      </c>
      <c r="BG70" s="9">
        <f ca="1">IF(Table1[[#This Row],[Area]]="Kohat",1,0)</f>
        <v>1</v>
      </c>
      <c r="BH70" s="9">
        <f ca="1">IF(Table1[[#This Row],[Area]]="Lahore",1,0)</f>
        <v>0</v>
      </c>
      <c r="BI70" s="9">
        <f ca="1">IF(Table1[[#This Row],[Area]]="Multan",1,0)</f>
        <v>0</v>
      </c>
      <c r="BJ70" s="9">
        <f ca="1">IF(Table1[[#This Row],[Area]]="Naran",1,0)</f>
        <v>0</v>
      </c>
      <c r="BK70" s="9">
        <f ca="1">IF(Table1[[#This Row],[Area]]="Peshawar",1,0)</f>
        <v>0</v>
      </c>
      <c r="BL70" s="9">
        <f ca="1">IF(Table1[[#This Row],[Area]]="Queta",1,0)</f>
        <v>0</v>
      </c>
      <c r="BM70" s="9">
        <f ca="1">IF(Table1[[#This Row],[Area]]="Sawat",1,0)</f>
        <v>0</v>
      </c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10"/>
      <c r="CD70" s="14"/>
      <c r="CE70" s="39">
        <f ca="1">Table1[[#This Row],[Value of Cars]]/Table1[[#This Row],[Cars]]</f>
        <v>33463.646319401028</v>
      </c>
      <c r="CF70" s="9"/>
      <c r="CG70" s="10"/>
      <c r="CH70" s="14">
        <f ca="1">IF(Table1[[#This Row],[value of Debts]]&gt;$CI$5,1,0)</f>
        <v>1</v>
      </c>
      <c r="CI70" s="9"/>
      <c r="CJ70" s="10"/>
      <c r="CM70" s="55">
        <f ca="1">Table1[[#This Row],[Mortgage Left]]/Table1[[#This Row],[Value of House]]</f>
        <v>0.35645487091176653</v>
      </c>
      <c r="CN70" s="9">
        <f t="shared" ca="1" si="20"/>
        <v>0</v>
      </c>
      <c r="CO70" s="9"/>
      <c r="CP70" s="9"/>
      <c r="CQ70" s="9"/>
      <c r="CR70" s="9"/>
      <c r="CS70" s="9"/>
      <c r="CT70" s="9"/>
      <c r="CU70" s="9"/>
      <c r="CV70" s="9"/>
      <c r="CW70" s="9"/>
      <c r="CX70" s="14"/>
      <c r="CY70" s="9">
        <f ca="1">IF(Table1[[#This Row],[Area]]= "Pindi",Table1[[#This Row],[Income]],0)</f>
        <v>0</v>
      </c>
      <c r="CZ70" s="9">
        <f ca="1">IF(Table1[[#This Row],[Area]]= "Attock",Table1[[#This Row],[Income]],0)</f>
        <v>0</v>
      </c>
      <c r="DA70" s="9">
        <f ca="1">IF(Table1[[#This Row],[Area]]= "Gujranwala",Table1[[#This Row],[Income]],0)</f>
        <v>0</v>
      </c>
      <c r="DB70" s="9">
        <f ca="1">IF(Table1[[#This Row],[Area]]= "Islamabad",Table1[[#This Row],[Income]],0)</f>
        <v>0</v>
      </c>
      <c r="DC70" s="9">
        <f ca="1">IF(Table1[[#This Row],[Area]]= "Karachi",Table1[[#This Row],[Income]],0)</f>
        <v>0</v>
      </c>
      <c r="DD70" s="9">
        <f ca="1">IF(Table1[[#This Row],[Area]]= "Kashmir",Table1[[#This Row],[Income]],0)</f>
        <v>0</v>
      </c>
      <c r="DE70" s="9">
        <f ca="1">IF(Table1[[#This Row],[Area]]= "Kohat",Table1[[#This Row],[Income]],0)</f>
        <v>33850</v>
      </c>
      <c r="DF70" s="9">
        <f ca="1">IF(Table1[[#This Row],[Area]]= "Lahore",Table1[[#This Row],[Income]],0)</f>
        <v>0</v>
      </c>
      <c r="DG70" s="9">
        <f ca="1">IF(Table1[[#This Row],[Area]]= "Multan",Table1[[#This Row],[Income]],0)</f>
        <v>0</v>
      </c>
      <c r="DH70" s="9">
        <f ca="1">IF(Table1[[#This Row],[Area]]= "Naran",Table1[[#This Row],[Income]],0)</f>
        <v>0</v>
      </c>
      <c r="DI70" s="9">
        <f ca="1">IF(Table1[[#This Row],[Area]]= "Peshawar",Table1[[#This Row],[Income]],0)</f>
        <v>0</v>
      </c>
      <c r="DJ70" s="9">
        <f ca="1">IF(Table1[[#This Row],[Area]]= "Queta",Table1[[#This Row],[Income]],0)</f>
        <v>0</v>
      </c>
      <c r="DK70" s="10">
        <f ca="1">IF(Table1[[#This Row],[Area]]= "Sawat",Table1[[#This Row],[Income]],0)</f>
        <v>0</v>
      </c>
      <c r="DM70" s="14"/>
      <c r="DN70" s="9">
        <f ca="1">IF(Table1[[#This Row],[Field of Work]] = "IT",Table1[[#This Row],[Income]],0)</f>
        <v>0</v>
      </c>
      <c r="DO70" s="9">
        <f ca="1">IF(Table1[[#This Row],[Field of Work]] = "Agriculture",Table1[[#This Row],[Income]],0)</f>
        <v>0</v>
      </c>
      <c r="DP70" s="9">
        <f ca="1">IF(Table1[[#This Row],[Field of Work]] = "Construction",Table1[[#This Row],[Income]],0)</f>
        <v>33850</v>
      </c>
      <c r="DQ70" s="9">
        <f ca="1">IF(Table1[[#This Row],[Field of Work]] = "Health",Table1[[#This Row],[Income]],0)</f>
        <v>0</v>
      </c>
      <c r="DR70" s="9">
        <f ca="1">IF(Table1[[#This Row],[Field of Work]] = "Teaching",Table1[[#This Row],[Income]],0)</f>
        <v>0</v>
      </c>
      <c r="DS70" s="10">
        <f ca="1">IF(Table1[[#This Row],[Field of Work]] = "General work",Table1[[#This Row],[Income]],0)</f>
        <v>0</v>
      </c>
      <c r="DV70" s="14"/>
      <c r="DW70" s="9"/>
      <c r="DX70" s="9">
        <f ca="1">IF(Table1[[#This Row],[Debts]]&gt;Table1[[#This Row],[Income]],1,0)</f>
        <v>1</v>
      </c>
      <c r="DY70" s="9"/>
      <c r="DZ70" s="9"/>
      <c r="EA70" s="9"/>
      <c r="EB70" s="9"/>
      <c r="EC70" s="10"/>
      <c r="EF70" s="14"/>
      <c r="EG70" s="9"/>
      <c r="EH70" s="9">
        <f ca="1">IF(Table1[[#This Row],[Net worth of person (R)]]&gt;$EP$4,Table1[[#This Row],[Age]],0)</f>
        <v>40</v>
      </c>
      <c r="EI70" s="9"/>
      <c r="EJ70" s="9"/>
      <c r="EK70" s="9"/>
      <c r="EL70" s="9"/>
      <c r="EM70" s="9"/>
      <c r="EN70" s="9"/>
      <c r="EO70" s="9"/>
      <c r="EP70" s="10"/>
    </row>
    <row r="71" spans="2:146" x14ac:dyDescent="0.25">
      <c r="B71">
        <f t="shared" ref="B71:B134" ca="1" si="30">RANDBETWEEN(1,2)</f>
        <v>2</v>
      </c>
      <c r="C71" t="str">
        <f t="shared" ref="C71:C134" ca="1" si="31">IF(B71=1,"men","women")</f>
        <v>women</v>
      </c>
      <c r="D71">
        <f t="shared" ref="D71:D134" ca="1" si="32">RANDBETWEEN(25,45)</f>
        <v>36</v>
      </c>
      <c r="E71">
        <f t="shared" ref="E71:E134" ca="1" si="33">RANDBETWEEN(1,6)</f>
        <v>5</v>
      </c>
      <c r="F71" t="str">
        <f t="shared" ref="F71:F134" ca="1" si="34">VLOOKUP(E71,$Y$3:$Z$9,2)</f>
        <v>General work</v>
      </c>
      <c r="G71">
        <f t="shared" ref="G71:G134" ca="1" si="35">RANDBETWEEN(1,6)</f>
        <v>6</v>
      </c>
      <c r="H71" t="str">
        <f t="shared" ref="H71:H134" ca="1" si="36">VLOOKUP(G71,$AA$2:$AB$8,2)</f>
        <v>other</v>
      </c>
      <c r="I71">
        <f t="shared" ref="I71:I134" ca="1" si="37">RANDBETWEEN(0,4)</f>
        <v>0</v>
      </c>
      <c r="J71">
        <f t="shared" ref="J71:J134" ca="1" si="38">RANDBETWEEN(1,3)</f>
        <v>1</v>
      </c>
      <c r="K71">
        <f t="shared" ref="K71:K134" ca="1" si="39">RANDBETWEEN(25000,90000)</f>
        <v>83140</v>
      </c>
      <c r="L71">
        <f t="shared" ref="L71:L134" ca="1" si="40">RANDBETWEEN(1,14)</f>
        <v>10</v>
      </c>
      <c r="M71" t="str">
        <f t="shared" ref="M71:M134" ca="1" si="41">VLOOKUP(L71,$AC$3:$AD$16,2)</f>
        <v>Queta</v>
      </c>
      <c r="N71">
        <f t="shared" ca="1" si="23"/>
        <v>332560</v>
      </c>
      <c r="O71">
        <f ca="1">RAND()*Table1[[#This Row],[Value of House]]</f>
        <v>167607.21522366317</v>
      </c>
      <c r="P71">
        <f t="shared" ca="1" si="28"/>
        <v>4734.5923234157563</v>
      </c>
      <c r="Q71">
        <f t="shared" ref="Q71:Q134" ca="1" si="42">RANDBETWEEN(0,P71)</f>
        <v>3923</v>
      </c>
      <c r="R71">
        <f t="shared" ca="1" si="29"/>
        <v>103410.78605623668</v>
      </c>
      <c r="S71">
        <f t="shared" ca="1" si="24"/>
        <v>59345.630646209931</v>
      </c>
      <c r="T71">
        <f t="shared" ca="1" si="25"/>
        <v>396640.22296962567</v>
      </c>
      <c r="U71">
        <f t="shared" ca="1" si="26"/>
        <v>274941.00127989985</v>
      </c>
      <c r="V71">
        <f t="shared" ca="1" si="27"/>
        <v>121699.22168972582</v>
      </c>
      <c r="AF71" s="14">
        <f t="shared" ca="1" si="21"/>
        <v>1</v>
      </c>
      <c r="AG71" s="9">
        <f t="shared" ca="1" si="22"/>
        <v>0</v>
      </c>
      <c r="AH71" s="9"/>
      <c r="AI71" s="9"/>
      <c r="AJ71" s="9"/>
      <c r="AK71" s="10"/>
      <c r="AL71" s="9"/>
      <c r="AM71" s="14">
        <f ca="1">IF(Table1[[#This Row],[Field of Work]]= "Teaching",1,0)</f>
        <v>0</v>
      </c>
      <c r="AN71" s="9">
        <f ca="1">IF(Table1[[#This Row],[Field of Work]]= "Agriculture",1,0)</f>
        <v>0</v>
      </c>
      <c r="AO71" s="9">
        <f ca="1">IF(Table1[[#This Row],[Field of Work]]= "Construction",1,0)</f>
        <v>0</v>
      </c>
      <c r="AP71" s="9">
        <f ca="1">IF(Table1[[#This Row],[Field of Work]]= "IT",1,0)</f>
        <v>0</v>
      </c>
      <c r="AQ71" s="9">
        <f ca="1">IF(Table1[[#This Row],[Field of Work]]= "Health",1,0)</f>
        <v>0</v>
      </c>
      <c r="AR71" s="9">
        <f ca="1">IF(Table1[[#This Row],[Field of Work]]= "General work",1,0)</f>
        <v>1</v>
      </c>
      <c r="AS71" s="9"/>
      <c r="AT71" s="9"/>
      <c r="AU71" s="9"/>
      <c r="AV71" s="9"/>
      <c r="AW71" s="9"/>
      <c r="AX71" s="9"/>
      <c r="AY71" s="10"/>
      <c r="BA71" s="33">
        <f ca="1">IF(Table1[[#This Row],[Area]]= "Pindi",1,0)</f>
        <v>0</v>
      </c>
      <c r="BB71" s="9">
        <f ca="1">IF(Table1[[#This Row],[Area]]= "Attock",1,0)</f>
        <v>0</v>
      </c>
      <c r="BC71" s="9">
        <f ca="1">IF(Table1[[#This Row],[Area]]="Gujranwala",1,0)</f>
        <v>0</v>
      </c>
      <c r="BD71" s="9">
        <f ca="1">IF(Table1[[#This Row],[Area]]="Islamabad",1,0)</f>
        <v>0</v>
      </c>
      <c r="BE71" s="9">
        <f ca="1">IF(Table1[[#This Row],[Area]]="Karachi",1,0)</f>
        <v>0</v>
      </c>
      <c r="BF71" s="9">
        <f ca="1">IF(Table1[[#This Row],[Area]]="Kashmir",1,0)</f>
        <v>0</v>
      </c>
      <c r="BG71" s="9">
        <f ca="1">IF(Table1[[#This Row],[Area]]="Kohat",1,0)</f>
        <v>0</v>
      </c>
      <c r="BH71" s="9">
        <f ca="1">IF(Table1[[#This Row],[Area]]="Lahore",1,0)</f>
        <v>0</v>
      </c>
      <c r="BI71" s="9">
        <f ca="1">IF(Table1[[#This Row],[Area]]="Multan",1,0)</f>
        <v>0</v>
      </c>
      <c r="BJ71" s="9">
        <f ca="1">IF(Table1[[#This Row],[Area]]="Naran",1,0)</f>
        <v>0</v>
      </c>
      <c r="BK71" s="9">
        <f ca="1">IF(Table1[[#This Row],[Area]]="Peshawar",1,0)</f>
        <v>0</v>
      </c>
      <c r="BL71" s="9">
        <f ca="1">IF(Table1[[#This Row],[Area]]="Queta",1,0)</f>
        <v>1</v>
      </c>
      <c r="BM71" s="9">
        <f ca="1">IF(Table1[[#This Row],[Area]]="Sawat",1,0)</f>
        <v>0</v>
      </c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10"/>
      <c r="CD71" s="14"/>
      <c r="CE71" s="39">
        <f ca="1">Table1[[#This Row],[Value of Cars]]/Table1[[#This Row],[Cars]]</f>
        <v>4734.5923234157563</v>
      </c>
      <c r="CF71" s="9"/>
      <c r="CG71" s="10"/>
      <c r="CH71" s="14">
        <f ca="1">IF(Table1[[#This Row],[value of Debts]]&gt;$CI$5,1,0)</f>
        <v>1</v>
      </c>
      <c r="CI71" s="9"/>
      <c r="CJ71" s="10"/>
      <c r="CM71" s="55">
        <f ca="1">Table1[[#This Row],[Mortgage Left]]/Table1[[#This Row],[Value of House]]</f>
        <v>0.50399090456959095</v>
      </c>
      <c r="CN71" s="9">
        <f t="shared" ref="CN71:CN134" ca="1" si="43">IF(CM71&lt;$CP$5,1,0)</f>
        <v>0</v>
      </c>
      <c r="CO71" s="9"/>
      <c r="CP71" s="9"/>
      <c r="CQ71" s="9"/>
      <c r="CR71" s="9"/>
      <c r="CS71" s="9"/>
      <c r="CT71" s="9"/>
      <c r="CU71" s="9"/>
      <c r="CV71" s="9"/>
      <c r="CW71" s="9"/>
      <c r="CX71" s="14"/>
      <c r="CY71" s="9">
        <f ca="1">IF(Table1[[#This Row],[Area]]= "Pindi",Table1[[#This Row],[Income]],0)</f>
        <v>0</v>
      </c>
      <c r="CZ71" s="9">
        <f ca="1">IF(Table1[[#This Row],[Area]]= "Attock",Table1[[#This Row],[Income]],0)</f>
        <v>0</v>
      </c>
      <c r="DA71" s="9">
        <f ca="1">IF(Table1[[#This Row],[Area]]= "Gujranwala",Table1[[#This Row],[Income]],0)</f>
        <v>0</v>
      </c>
      <c r="DB71" s="9">
        <f ca="1">IF(Table1[[#This Row],[Area]]= "Islamabad",Table1[[#This Row],[Income]],0)</f>
        <v>0</v>
      </c>
      <c r="DC71" s="9">
        <f ca="1">IF(Table1[[#This Row],[Area]]= "Karachi",Table1[[#This Row],[Income]],0)</f>
        <v>0</v>
      </c>
      <c r="DD71" s="9">
        <f ca="1">IF(Table1[[#This Row],[Area]]= "Kashmir",Table1[[#This Row],[Income]],0)</f>
        <v>0</v>
      </c>
      <c r="DE71" s="9">
        <f ca="1">IF(Table1[[#This Row],[Area]]= "Kohat",Table1[[#This Row],[Income]],0)</f>
        <v>0</v>
      </c>
      <c r="DF71" s="9">
        <f ca="1">IF(Table1[[#This Row],[Area]]= "Lahore",Table1[[#This Row],[Income]],0)</f>
        <v>0</v>
      </c>
      <c r="DG71" s="9">
        <f ca="1">IF(Table1[[#This Row],[Area]]= "Multan",Table1[[#This Row],[Income]],0)</f>
        <v>0</v>
      </c>
      <c r="DH71" s="9">
        <f ca="1">IF(Table1[[#This Row],[Area]]= "Naran",Table1[[#This Row],[Income]],0)</f>
        <v>0</v>
      </c>
      <c r="DI71" s="9">
        <f ca="1">IF(Table1[[#This Row],[Area]]= "Peshawar",Table1[[#This Row],[Income]],0)</f>
        <v>0</v>
      </c>
      <c r="DJ71" s="9">
        <f ca="1">IF(Table1[[#This Row],[Area]]= "Queta",Table1[[#This Row],[Income]],0)</f>
        <v>83140</v>
      </c>
      <c r="DK71" s="10">
        <f ca="1">IF(Table1[[#This Row],[Area]]= "Sawat",Table1[[#This Row],[Income]],0)</f>
        <v>0</v>
      </c>
      <c r="DM71" s="14"/>
      <c r="DN71" s="9">
        <f ca="1">IF(Table1[[#This Row],[Field of Work]] = "IT",Table1[[#This Row],[Income]],0)</f>
        <v>0</v>
      </c>
      <c r="DO71" s="9">
        <f ca="1">IF(Table1[[#This Row],[Field of Work]] = "Agriculture",Table1[[#This Row],[Income]],0)</f>
        <v>0</v>
      </c>
      <c r="DP71" s="9">
        <f ca="1">IF(Table1[[#This Row],[Field of Work]] = "Construction",Table1[[#This Row],[Income]],0)</f>
        <v>0</v>
      </c>
      <c r="DQ71" s="9">
        <f ca="1">IF(Table1[[#This Row],[Field of Work]] = "Health",Table1[[#This Row],[Income]],0)</f>
        <v>0</v>
      </c>
      <c r="DR71" s="9">
        <f ca="1">IF(Table1[[#This Row],[Field of Work]] = "Teaching",Table1[[#This Row],[Income]],0)</f>
        <v>0</v>
      </c>
      <c r="DS71" s="10">
        <f ca="1">IF(Table1[[#This Row],[Field of Work]] = "General work",Table1[[#This Row],[Income]],0)</f>
        <v>83140</v>
      </c>
      <c r="DV71" s="14"/>
      <c r="DW71" s="9"/>
      <c r="DX71" s="9">
        <f ca="1">IF(Table1[[#This Row],[Debts]]&gt;Table1[[#This Row],[Income]],1,0)</f>
        <v>1</v>
      </c>
      <c r="DY71" s="9"/>
      <c r="DZ71" s="9"/>
      <c r="EA71" s="9"/>
      <c r="EB71" s="9"/>
      <c r="EC71" s="10"/>
      <c r="EF71" s="14"/>
      <c r="EG71" s="9"/>
      <c r="EH71" s="9">
        <f ca="1">IF(Table1[[#This Row],[Net worth of person (R)]]&gt;$EP$4,Table1[[#This Row],[Age]],0)</f>
        <v>36</v>
      </c>
      <c r="EI71" s="9"/>
      <c r="EJ71" s="9"/>
      <c r="EK71" s="9"/>
      <c r="EL71" s="9"/>
      <c r="EM71" s="9"/>
      <c r="EN71" s="9"/>
      <c r="EO71" s="9"/>
      <c r="EP71" s="10"/>
    </row>
    <row r="72" spans="2:146" x14ac:dyDescent="0.25">
      <c r="B72">
        <f t="shared" ca="1" si="30"/>
        <v>1</v>
      </c>
      <c r="C72" t="str">
        <f t="shared" ca="1" si="31"/>
        <v>men</v>
      </c>
      <c r="D72">
        <f t="shared" ca="1" si="32"/>
        <v>28</v>
      </c>
      <c r="E72">
        <f t="shared" ca="1" si="33"/>
        <v>3</v>
      </c>
      <c r="F72" t="str">
        <f t="shared" ca="1" si="34"/>
        <v>Agriculture</v>
      </c>
      <c r="G72">
        <f t="shared" ca="1" si="35"/>
        <v>4</v>
      </c>
      <c r="H72" t="str">
        <f t="shared" ca="1" si="36"/>
        <v>Technical</v>
      </c>
      <c r="I72">
        <f t="shared" ca="1" si="37"/>
        <v>1</v>
      </c>
      <c r="J72">
        <f t="shared" ca="1" si="38"/>
        <v>2</v>
      </c>
      <c r="K72">
        <f t="shared" ca="1" si="39"/>
        <v>45197</v>
      </c>
      <c r="L72">
        <f t="shared" ca="1" si="40"/>
        <v>5</v>
      </c>
      <c r="M72" t="str">
        <f t="shared" ca="1" si="41"/>
        <v>Sawat</v>
      </c>
      <c r="N72">
        <f t="shared" ca="1" si="23"/>
        <v>135591</v>
      </c>
      <c r="O72">
        <f ca="1">RAND()*Table1[[#This Row],[Value of House]]</f>
        <v>30824.133612705838</v>
      </c>
      <c r="P72">
        <f t="shared" ca="1" si="28"/>
        <v>47829.916424228912</v>
      </c>
      <c r="Q72">
        <f t="shared" ca="1" si="42"/>
        <v>12971</v>
      </c>
      <c r="R72">
        <f t="shared" ca="1" si="29"/>
        <v>87961.3280424275</v>
      </c>
      <c r="S72">
        <f t="shared" ca="1" si="24"/>
        <v>17750.026243836055</v>
      </c>
      <c r="T72">
        <f t="shared" ca="1" si="25"/>
        <v>201170.94266806499</v>
      </c>
      <c r="U72">
        <f t="shared" ca="1" si="26"/>
        <v>131756.46165513335</v>
      </c>
      <c r="V72">
        <f t="shared" ca="1" si="27"/>
        <v>69414.481012931647</v>
      </c>
      <c r="AF72" s="14">
        <f t="shared" ref="AF72:AF135" ca="1" si="44">IF(C71 = "men", 1,0)</f>
        <v>0</v>
      </c>
      <c r="AG72" s="9">
        <f t="shared" ref="AG72:AG135" ca="1" si="45">IF(C71 = "women",1,0)</f>
        <v>1</v>
      </c>
      <c r="AH72" s="9"/>
      <c r="AI72" s="9"/>
      <c r="AJ72" s="9"/>
      <c r="AK72" s="10"/>
      <c r="AL72" s="9"/>
      <c r="AM72" s="14">
        <f ca="1">IF(Table1[[#This Row],[Field of Work]]= "Teaching",1,0)</f>
        <v>0</v>
      </c>
      <c r="AN72" s="9">
        <f ca="1">IF(Table1[[#This Row],[Field of Work]]= "Agriculture",1,0)</f>
        <v>1</v>
      </c>
      <c r="AO72" s="9">
        <f ca="1">IF(Table1[[#This Row],[Field of Work]]= "Construction",1,0)</f>
        <v>0</v>
      </c>
      <c r="AP72" s="9">
        <f ca="1">IF(Table1[[#This Row],[Field of Work]]= "IT",1,0)</f>
        <v>0</v>
      </c>
      <c r="AQ72" s="9">
        <f ca="1">IF(Table1[[#This Row],[Field of Work]]= "Health",1,0)</f>
        <v>0</v>
      </c>
      <c r="AR72" s="9">
        <f ca="1">IF(Table1[[#This Row],[Field of Work]]= "General work",1,0)</f>
        <v>0</v>
      </c>
      <c r="AS72" s="9"/>
      <c r="AT72" s="9"/>
      <c r="AU72" s="9"/>
      <c r="AV72" s="9"/>
      <c r="AW72" s="9"/>
      <c r="AX72" s="9"/>
      <c r="AY72" s="10"/>
      <c r="BA72" s="33">
        <f ca="1">IF(Table1[[#This Row],[Area]]= "Pindi",1,0)</f>
        <v>0</v>
      </c>
      <c r="BB72" s="9">
        <f ca="1">IF(Table1[[#This Row],[Area]]= "Attock",1,0)</f>
        <v>0</v>
      </c>
      <c r="BC72" s="9">
        <f ca="1">IF(Table1[[#This Row],[Area]]="Gujranwala",1,0)</f>
        <v>0</v>
      </c>
      <c r="BD72" s="9">
        <f ca="1">IF(Table1[[#This Row],[Area]]="Islamabad",1,0)</f>
        <v>0</v>
      </c>
      <c r="BE72" s="9">
        <f ca="1">IF(Table1[[#This Row],[Area]]="Karachi",1,0)</f>
        <v>0</v>
      </c>
      <c r="BF72" s="9">
        <f ca="1">IF(Table1[[#This Row],[Area]]="Kashmir",1,0)</f>
        <v>0</v>
      </c>
      <c r="BG72" s="9">
        <f ca="1">IF(Table1[[#This Row],[Area]]="Kohat",1,0)</f>
        <v>0</v>
      </c>
      <c r="BH72" s="9">
        <f ca="1">IF(Table1[[#This Row],[Area]]="Lahore",1,0)</f>
        <v>0</v>
      </c>
      <c r="BI72" s="9">
        <f ca="1">IF(Table1[[#This Row],[Area]]="Multan",1,0)</f>
        <v>0</v>
      </c>
      <c r="BJ72" s="9">
        <f ca="1">IF(Table1[[#This Row],[Area]]="Naran",1,0)</f>
        <v>0</v>
      </c>
      <c r="BK72" s="9">
        <f ca="1">IF(Table1[[#This Row],[Area]]="Peshawar",1,0)</f>
        <v>0</v>
      </c>
      <c r="BL72" s="9">
        <f ca="1">IF(Table1[[#This Row],[Area]]="Queta",1,0)</f>
        <v>0</v>
      </c>
      <c r="BM72" s="9">
        <f ca="1">IF(Table1[[#This Row],[Area]]="Sawat",1,0)</f>
        <v>1</v>
      </c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10"/>
      <c r="CD72" s="14"/>
      <c r="CE72" s="39">
        <f ca="1">Table1[[#This Row],[Value of Cars]]/Table1[[#This Row],[Cars]]</f>
        <v>23914.958212114456</v>
      </c>
      <c r="CF72" s="9"/>
      <c r="CG72" s="10"/>
      <c r="CH72" s="14">
        <f ca="1">IF(Table1[[#This Row],[value of Debts]]&gt;$CI$5,1,0)</f>
        <v>1</v>
      </c>
      <c r="CI72" s="9"/>
      <c r="CJ72" s="10"/>
      <c r="CM72" s="55">
        <f ca="1">Table1[[#This Row],[Mortgage Left]]/Table1[[#This Row],[Value of House]]</f>
        <v>0.22733170795042323</v>
      </c>
      <c r="CN72" s="9">
        <f t="shared" ca="1" si="43"/>
        <v>1</v>
      </c>
      <c r="CO72" s="9"/>
      <c r="CP72" s="9"/>
      <c r="CQ72" s="9"/>
      <c r="CR72" s="9"/>
      <c r="CS72" s="9"/>
      <c r="CT72" s="9"/>
      <c r="CU72" s="9"/>
      <c r="CV72" s="9"/>
      <c r="CW72" s="9"/>
      <c r="CX72" s="14"/>
      <c r="CY72" s="9">
        <f ca="1">IF(Table1[[#This Row],[Area]]= "Pindi",Table1[[#This Row],[Income]],0)</f>
        <v>0</v>
      </c>
      <c r="CZ72" s="9">
        <f ca="1">IF(Table1[[#This Row],[Area]]= "Attock",Table1[[#This Row],[Income]],0)</f>
        <v>0</v>
      </c>
      <c r="DA72" s="9">
        <f ca="1">IF(Table1[[#This Row],[Area]]= "Gujranwala",Table1[[#This Row],[Income]],0)</f>
        <v>0</v>
      </c>
      <c r="DB72" s="9">
        <f ca="1">IF(Table1[[#This Row],[Area]]= "Islamabad",Table1[[#This Row],[Income]],0)</f>
        <v>0</v>
      </c>
      <c r="DC72" s="9">
        <f ca="1">IF(Table1[[#This Row],[Area]]= "Karachi",Table1[[#This Row],[Income]],0)</f>
        <v>0</v>
      </c>
      <c r="DD72" s="9">
        <f ca="1">IF(Table1[[#This Row],[Area]]= "Kashmir",Table1[[#This Row],[Income]],0)</f>
        <v>0</v>
      </c>
      <c r="DE72" s="9">
        <f ca="1">IF(Table1[[#This Row],[Area]]= "Kohat",Table1[[#This Row],[Income]],0)</f>
        <v>0</v>
      </c>
      <c r="DF72" s="9">
        <f ca="1">IF(Table1[[#This Row],[Area]]= "Lahore",Table1[[#This Row],[Income]],0)</f>
        <v>0</v>
      </c>
      <c r="DG72" s="9">
        <f ca="1">IF(Table1[[#This Row],[Area]]= "Multan",Table1[[#This Row],[Income]],0)</f>
        <v>0</v>
      </c>
      <c r="DH72" s="9">
        <f ca="1">IF(Table1[[#This Row],[Area]]= "Naran",Table1[[#This Row],[Income]],0)</f>
        <v>0</v>
      </c>
      <c r="DI72" s="9">
        <f ca="1">IF(Table1[[#This Row],[Area]]= "Peshawar",Table1[[#This Row],[Income]],0)</f>
        <v>0</v>
      </c>
      <c r="DJ72" s="9">
        <f ca="1">IF(Table1[[#This Row],[Area]]= "Queta",Table1[[#This Row],[Income]],0)</f>
        <v>0</v>
      </c>
      <c r="DK72" s="10">
        <f ca="1">IF(Table1[[#This Row],[Area]]= "Sawat",Table1[[#This Row],[Income]],0)</f>
        <v>45197</v>
      </c>
      <c r="DM72" s="14"/>
      <c r="DN72" s="9">
        <f ca="1">IF(Table1[[#This Row],[Field of Work]] = "IT",Table1[[#This Row],[Income]],0)</f>
        <v>0</v>
      </c>
      <c r="DO72" s="9">
        <f ca="1">IF(Table1[[#This Row],[Field of Work]] = "Agriculture",Table1[[#This Row],[Income]],0)</f>
        <v>45197</v>
      </c>
      <c r="DP72" s="9">
        <f ca="1">IF(Table1[[#This Row],[Field of Work]] = "Construction",Table1[[#This Row],[Income]],0)</f>
        <v>0</v>
      </c>
      <c r="DQ72" s="9">
        <f ca="1">IF(Table1[[#This Row],[Field of Work]] = "Health",Table1[[#This Row],[Income]],0)</f>
        <v>0</v>
      </c>
      <c r="DR72" s="9">
        <f ca="1">IF(Table1[[#This Row],[Field of Work]] = "Teaching",Table1[[#This Row],[Income]],0)</f>
        <v>0</v>
      </c>
      <c r="DS72" s="10">
        <f ca="1">IF(Table1[[#This Row],[Field of Work]] = "General work",Table1[[#This Row],[Income]],0)</f>
        <v>0</v>
      </c>
      <c r="DV72" s="14"/>
      <c r="DW72" s="9"/>
      <c r="DX72" s="9">
        <f ca="1">IF(Table1[[#This Row],[Debts]]&gt;Table1[[#This Row],[Income]],1,0)</f>
        <v>1</v>
      </c>
      <c r="DY72" s="9"/>
      <c r="DZ72" s="9"/>
      <c r="EA72" s="9"/>
      <c r="EB72" s="9"/>
      <c r="EC72" s="10"/>
      <c r="EF72" s="14"/>
      <c r="EG72" s="9"/>
      <c r="EH72" s="9">
        <f ca="1">IF(Table1[[#This Row],[Net worth of person (R)]]&gt;$EP$4,Table1[[#This Row],[Age]],0)</f>
        <v>0</v>
      </c>
      <c r="EI72" s="9"/>
      <c r="EJ72" s="9"/>
      <c r="EK72" s="9"/>
      <c r="EL72" s="9"/>
      <c r="EM72" s="9"/>
      <c r="EN72" s="9"/>
      <c r="EO72" s="9"/>
      <c r="EP72" s="10"/>
    </row>
    <row r="73" spans="2:146" x14ac:dyDescent="0.25">
      <c r="B73">
        <f t="shared" ca="1" si="30"/>
        <v>1</v>
      </c>
      <c r="C73" t="str">
        <f t="shared" ca="1" si="31"/>
        <v>men</v>
      </c>
      <c r="D73">
        <f t="shared" ca="1" si="32"/>
        <v>45</v>
      </c>
      <c r="E73">
        <f t="shared" ca="1" si="33"/>
        <v>5</v>
      </c>
      <c r="F73" t="str">
        <f t="shared" ca="1" si="34"/>
        <v>General work</v>
      </c>
      <c r="G73">
        <f t="shared" ca="1" si="35"/>
        <v>6</v>
      </c>
      <c r="H73" t="str">
        <f t="shared" ca="1" si="36"/>
        <v>other</v>
      </c>
      <c r="I73">
        <f t="shared" ca="1" si="37"/>
        <v>4</v>
      </c>
      <c r="J73">
        <f t="shared" ca="1" si="38"/>
        <v>2</v>
      </c>
      <c r="K73">
        <f t="shared" ca="1" si="39"/>
        <v>43010</v>
      </c>
      <c r="L73">
        <f t="shared" ca="1" si="40"/>
        <v>7</v>
      </c>
      <c r="M73" t="str">
        <f t="shared" ca="1" si="41"/>
        <v>Pindi</v>
      </c>
      <c r="N73">
        <f t="shared" ca="1" si="23"/>
        <v>258060</v>
      </c>
      <c r="O73">
        <f ca="1">RAND()*Table1[[#This Row],[Value of House]]</f>
        <v>228781.38247271505</v>
      </c>
      <c r="P73">
        <f t="shared" ca="1" si="28"/>
        <v>60547.705608091062</v>
      </c>
      <c r="Q73">
        <f t="shared" ca="1" si="42"/>
        <v>51069</v>
      </c>
      <c r="R73">
        <f t="shared" ca="1" si="29"/>
        <v>21877.509508163257</v>
      </c>
      <c r="S73">
        <f t="shared" ca="1" si="24"/>
        <v>27859.993146872228</v>
      </c>
      <c r="T73">
        <f t="shared" ca="1" si="25"/>
        <v>346467.69875496329</v>
      </c>
      <c r="U73">
        <f t="shared" ca="1" si="26"/>
        <v>301727.89198087831</v>
      </c>
      <c r="V73">
        <f t="shared" ca="1" si="27"/>
        <v>44739.80677408498</v>
      </c>
      <c r="AF73" s="14">
        <f t="shared" ca="1" si="44"/>
        <v>1</v>
      </c>
      <c r="AG73" s="9">
        <f t="shared" ca="1" si="45"/>
        <v>0</v>
      </c>
      <c r="AH73" s="9"/>
      <c r="AI73" s="9"/>
      <c r="AJ73" s="9"/>
      <c r="AK73" s="10"/>
      <c r="AL73" s="9"/>
      <c r="AM73" s="14">
        <f ca="1">IF(Table1[[#This Row],[Field of Work]]= "Teaching",1,0)</f>
        <v>0</v>
      </c>
      <c r="AN73" s="9">
        <f ca="1">IF(Table1[[#This Row],[Field of Work]]= "Agriculture",1,0)</f>
        <v>0</v>
      </c>
      <c r="AO73" s="9">
        <f ca="1">IF(Table1[[#This Row],[Field of Work]]= "Construction",1,0)</f>
        <v>0</v>
      </c>
      <c r="AP73" s="9">
        <f ca="1">IF(Table1[[#This Row],[Field of Work]]= "IT",1,0)</f>
        <v>0</v>
      </c>
      <c r="AQ73" s="9">
        <f ca="1">IF(Table1[[#This Row],[Field of Work]]= "Health",1,0)</f>
        <v>0</v>
      </c>
      <c r="AR73" s="9">
        <f ca="1">IF(Table1[[#This Row],[Field of Work]]= "General work",1,0)</f>
        <v>1</v>
      </c>
      <c r="AS73" s="9"/>
      <c r="AT73" s="9"/>
      <c r="AU73" s="9"/>
      <c r="AV73" s="9"/>
      <c r="AW73" s="9"/>
      <c r="AX73" s="9"/>
      <c r="AY73" s="10"/>
      <c r="BA73" s="33">
        <f ca="1">IF(Table1[[#This Row],[Area]]= "Pindi",1,0)</f>
        <v>1</v>
      </c>
      <c r="BB73" s="9">
        <f ca="1">IF(Table1[[#This Row],[Area]]= "Attock",1,0)</f>
        <v>0</v>
      </c>
      <c r="BC73" s="9">
        <f ca="1">IF(Table1[[#This Row],[Area]]="Gujranwala",1,0)</f>
        <v>0</v>
      </c>
      <c r="BD73" s="9">
        <f ca="1">IF(Table1[[#This Row],[Area]]="Islamabad",1,0)</f>
        <v>0</v>
      </c>
      <c r="BE73" s="9">
        <f ca="1">IF(Table1[[#This Row],[Area]]="Karachi",1,0)</f>
        <v>0</v>
      </c>
      <c r="BF73" s="9">
        <f ca="1">IF(Table1[[#This Row],[Area]]="Kashmir",1,0)</f>
        <v>0</v>
      </c>
      <c r="BG73" s="9">
        <f ca="1">IF(Table1[[#This Row],[Area]]="Kohat",1,0)</f>
        <v>0</v>
      </c>
      <c r="BH73" s="9">
        <f ca="1">IF(Table1[[#This Row],[Area]]="Lahore",1,0)</f>
        <v>0</v>
      </c>
      <c r="BI73" s="9">
        <f ca="1">IF(Table1[[#This Row],[Area]]="Multan",1,0)</f>
        <v>0</v>
      </c>
      <c r="BJ73" s="9">
        <f ca="1">IF(Table1[[#This Row],[Area]]="Naran",1,0)</f>
        <v>0</v>
      </c>
      <c r="BK73" s="9">
        <f ca="1">IF(Table1[[#This Row],[Area]]="Peshawar",1,0)</f>
        <v>0</v>
      </c>
      <c r="BL73" s="9">
        <f ca="1">IF(Table1[[#This Row],[Area]]="Queta",1,0)</f>
        <v>0</v>
      </c>
      <c r="BM73" s="9">
        <f ca="1">IF(Table1[[#This Row],[Area]]="Sawat",1,0)</f>
        <v>0</v>
      </c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10"/>
      <c r="CD73" s="14"/>
      <c r="CE73" s="39">
        <f ca="1">Table1[[#This Row],[Value of Cars]]/Table1[[#This Row],[Cars]]</f>
        <v>30273.852804045531</v>
      </c>
      <c r="CF73" s="9"/>
      <c r="CG73" s="10"/>
      <c r="CH73" s="14">
        <f ca="1">IF(Table1[[#This Row],[value of Debts]]&gt;$CI$5,1,0)</f>
        <v>1</v>
      </c>
      <c r="CI73" s="9"/>
      <c r="CJ73" s="10"/>
      <c r="CM73" s="55">
        <f ca="1">Table1[[#This Row],[Mortgage Left]]/Table1[[#This Row],[Value of House]]</f>
        <v>0.88654337159077368</v>
      </c>
      <c r="CN73" s="9">
        <f t="shared" ca="1" si="43"/>
        <v>0</v>
      </c>
      <c r="CO73" s="9"/>
      <c r="CP73" s="9"/>
      <c r="CQ73" s="9"/>
      <c r="CR73" s="9"/>
      <c r="CS73" s="9"/>
      <c r="CT73" s="9"/>
      <c r="CU73" s="9"/>
      <c r="CV73" s="9"/>
      <c r="CW73" s="9"/>
      <c r="CX73" s="14"/>
      <c r="CY73" s="9">
        <f ca="1">IF(Table1[[#This Row],[Area]]= "Pindi",Table1[[#This Row],[Income]],0)</f>
        <v>43010</v>
      </c>
      <c r="CZ73" s="9">
        <f ca="1">IF(Table1[[#This Row],[Area]]= "Attock",Table1[[#This Row],[Income]],0)</f>
        <v>0</v>
      </c>
      <c r="DA73" s="9">
        <f ca="1">IF(Table1[[#This Row],[Area]]= "Gujranwala",Table1[[#This Row],[Income]],0)</f>
        <v>0</v>
      </c>
      <c r="DB73" s="9">
        <f ca="1">IF(Table1[[#This Row],[Area]]= "Islamabad",Table1[[#This Row],[Income]],0)</f>
        <v>0</v>
      </c>
      <c r="DC73" s="9">
        <f ca="1">IF(Table1[[#This Row],[Area]]= "Karachi",Table1[[#This Row],[Income]],0)</f>
        <v>0</v>
      </c>
      <c r="DD73" s="9">
        <f ca="1">IF(Table1[[#This Row],[Area]]= "Kashmir",Table1[[#This Row],[Income]],0)</f>
        <v>0</v>
      </c>
      <c r="DE73" s="9">
        <f ca="1">IF(Table1[[#This Row],[Area]]= "Kohat",Table1[[#This Row],[Income]],0)</f>
        <v>0</v>
      </c>
      <c r="DF73" s="9">
        <f ca="1">IF(Table1[[#This Row],[Area]]= "Lahore",Table1[[#This Row],[Income]],0)</f>
        <v>0</v>
      </c>
      <c r="DG73" s="9">
        <f ca="1">IF(Table1[[#This Row],[Area]]= "Multan",Table1[[#This Row],[Income]],0)</f>
        <v>0</v>
      </c>
      <c r="DH73" s="9">
        <f ca="1">IF(Table1[[#This Row],[Area]]= "Naran",Table1[[#This Row],[Income]],0)</f>
        <v>0</v>
      </c>
      <c r="DI73" s="9">
        <f ca="1">IF(Table1[[#This Row],[Area]]= "Peshawar",Table1[[#This Row],[Income]],0)</f>
        <v>0</v>
      </c>
      <c r="DJ73" s="9">
        <f ca="1">IF(Table1[[#This Row],[Area]]= "Queta",Table1[[#This Row],[Income]],0)</f>
        <v>0</v>
      </c>
      <c r="DK73" s="10">
        <f ca="1">IF(Table1[[#This Row],[Area]]= "Sawat",Table1[[#This Row],[Income]],0)</f>
        <v>0</v>
      </c>
      <c r="DM73" s="14"/>
      <c r="DN73" s="9">
        <f ca="1">IF(Table1[[#This Row],[Field of Work]] = "IT",Table1[[#This Row],[Income]],0)</f>
        <v>0</v>
      </c>
      <c r="DO73" s="9">
        <f ca="1">IF(Table1[[#This Row],[Field of Work]] = "Agriculture",Table1[[#This Row],[Income]],0)</f>
        <v>0</v>
      </c>
      <c r="DP73" s="9">
        <f ca="1">IF(Table1[[#This Row],[Field of Work]] = "Construction",Table1[[#This Row],[Income]],0)</f>
        <v>0</v>
      </c>
      <c r="DQ73" s="9">
        <f ca="1">IF(Table1[[#This Row],[Field of Work]] = "Health",Table1[[#This Row],[Income]],0)</f>
        <v>0</v>
      </c>
      <c r="DR73" s="9">
        <f ca="1">IF(Table1[[#This Row],[Field of Work]] = "Teaching",Table1[[#This Row],[Income]],0)</f>
        <v>0</v>
      </c>
      <c r="DS73" s="10">
        <f ca="1">IF(Table1[[#This Row],[Field of Work]] = "General work",Table1[[#This Row],[Income]],0)</f>
        <v>43010</v>
      </c>
      <c r="DV73" s="14"/>
      <c r="DW73" s="9"/>
      <c r="DX73" s="9">
        <f ca="1">IF(Table1[[#This Row],[Debts]]&gt;Table1[[#This Row],[Income]],1,0)</f>
        <v>0</v>
      </c>
      <c r="DY73" s="9"/>
      <c r="DZ73" s="9"/>
      <c r="EA73" s="9"/>
      <c r="EB73" s="9"/>
      <c r="EC73" s="10"/>
      <c r="EF73" s="14"/>
      <c r="EG73" s="9"/>
      <c r="EH73" s="9">
        <f ca="1">IF(Table1[[#This Row],[Net worth of person (R)]]&gt;$EP$4,Table1[[#This Row],[Age]],0)</f>
        <v>0</v>
      </c>
      <c r="EI73" s="9"/>
      <c r="EJ73" s="9"/>
      <c r="EK73" s="9"/>
      <c r="EL73" s="9"/>
      <c r="EM73" s="9"/>
      <c r="EN73" s="9"/>
      <c r="EO73" s="9"/>
      <c r="EP73" s="10"/>
    </row>
    <row r="74" spans="2:146" x14ac:dyDescent="0.25">
      <c r="B74">
        <f t="shared" ca="1" si="30"/>
        <v>2</v>
      </c>
      <c r="C74" t="str">
        <f t="shared" ca="1" si="31"/>
        <v>women</v>
      </c>
      <c r="D74">
        <f t="shared" ca="1" si="32"/>
        <v>27</v>
      </c>
      <c r="E74">
        <f t="shared" ca="1" si="33"/>
        <v>6</v>
      </c>
      <c r="F74" t="str">
        <f t="shared" ca="1" si="34"/>
        <v>Teaching</v>
      </c>
      <c r="G74">
        <f t="shared" ca="1" si="35"/>
        <v>1</v>
      </c>
      <c r="H74" t="str">
        <f t="shared" ca="1" si="36"/>
        <v>High School</v>
      </c>
      <c r="I74">
        <f t="shared" ca="1" si="37"/>
        <v>2</v>
      </c>
      <c r="J74">
        <f t="shared" ca="1" si="38"/>
        <v>3</v>
      </c>
      <c r="K74">
        <f t="shared" ca="1" si="39"/>
        <v>85647</v>
      </c>
      <c r="L74">
        <f t="shared" ca="1" si="40"/>
        <v>12</v>
      </c>
      <c r="M74" t="str">
        <f t="shared" ca="1" si="41"/>
        <v>Kohat</v>
      </c>
      <c r="N74">
        <f t="shared" ca="1" si="23"/>
        <v>513882</v>
      </c>
      <c r="O74">
        <f ca="1">RAND()*Table1[[#This Row],[Value of House]]</f>
        <v>410325.9938039087</v>
      </c>
      <c r="P74">
        <f t="shared" ca="1" si="28"/>
        <v>110879.51291347902</v>
      </c>
      <c r="Q74">
        <f t="shared" ca="1" si="42"/>
        <v>48668</v>
      </c>
      <c r="R74">
        <f t="shared" ca="1" si="29"/>
        <v>101941.53121357551</v>
      </c>
      <c r="S74">
        <f t="shared" ca="1" si="24"/>
        <v>92166.976495843715</v>
      </c>
      <c r="T74">
        <f t="shared" ca="1" si="25"/>
        <v>716928.48940932273</v>
      </c>
      <c r="U74">
        <f t="shared" ca="1" si="26"/>
        <v>560935.52501748421</v>
      </c>
      <c r="V74">
        <f t="shared" ca="1" si="27"/>
        <v>155992.96439183853</v>
      </c>
      <c r="AF74" s="14">
        <f t="shared" ca="1" si="44"/>
        <v>1</v>
      </c>
      <c r="AG74" s="9">
        <f t="shared" ca="1" si="45"/>
        <v>0</v>
      </c>
      <c r="AH74" s="9"/>
      <c r="AI74" s="9"/>
      <c r="AJ74" s="9"/>
      <c r="AK74" s="10"/>
      <c r="AL74" s="9"/>
      <c r="AM74" s="14">
        <f ca="1">IF(Table1[[#This Row],[Field of Work]]= "Teaching",1,0)</f>
        <v>1</v>
      </c>
      <c r="AN74" s="9">
        <f ca="1">IF(Table1[[#This Row],[Field of Work]]= "Agriculture",1,0)</f>
        <v>0</v>
      </c>
      <c r="AO74" s="9">
        <f ca="1">IF(Table1[[#This Row],[Field of Work]]= "Construction",1,0)</f>
        <v>0</v>
      </c>
      <c r="AP74" s="9">
        <f ca="1">IF(Table1[[#This Row],[Field of Work]]= "IT",1,0)</f>
        <v>0</v>
      </c>
      <c r="AQ74" s="9">
        <f ca="1">IF(Table1[[#This Row],[Field of Work]]= "Health",1,0)</f>
        <v>0</v>
      </c>
      <c r="AR74" s="9">
        <f ca="1">IF(Table1[[#This Row],[Field of Work]]= "General work",1,0)</f>
        <v>0</v>
      </c>
      <c r="AS74" s="9"/>
      <c r="AT74" s="9"/>
      <c r="AU74" s="9"/>
      <c r="AV74" s="9"/>
      <c r="AW74" s="9"/>
      <c r="AX74" s="9"/>
      <c r="AY74" s="10"/>
      <c r="BA74" s="33">
        <f ca="1">IF(Table1[[#This Row],[Area]]= "Pindi",1,0)</f>
        <v>0</v>
      </c>
      <c r="BB74" s="9">
        <f ca="1">IF(Table1[[#This Row],[Area]]= "Attock",1,0)</f>
        <v>0</v>
      </c>
      <c r="BC74" s="9">
        <f ca="1">IF(Table1[[#This Row],[Area]]="Gujranwala",1,0)</f>
        <v>0</v>
      </c>
      <c r="BD74" s="9">
        <f ca="1">IF(Table1[[#This Row],[Area]]="Islamabad",1,0)</f>
        <v>0</v>
      </c>
      <c r="BE74" s="9">
        <f ca="1">IF(Table1[[#This Row],[Area]]="Karachi",1,0)</f>
        <v>0</v>
      </c>
      <c r="BF74" s="9">
        <f ca="1">IF(Table1[[#This Row],[Area]]="Kashmir",1,0)</f>
        <v>0</v>
      </c>
      <c r="BG74" s="9">
        <f ca="1">IF(Table1[[#This Row],[Area]]="Kohat",1,0)</f>
        <v>1</v>
      </c>
      <c r="BH74" s="9">
        <f ca="1">IF(Table1[[#This Row],[Area]]="Lahore",1,0)</f>
        <v>0</v>
      </c>
      <c r="BI74" s="9">
        <f ca="1">IF(Table1[[#This Row],[Area]]="Multan",1,0)</f>
        <v>0</v>
      </c>
      <c r="BJ74" s="9">
        <f ca="1">IF(Table1[[#This Row],[Area]]="Naran",1,0)</f>
        <v>0</v>
      </c>
      <c r="BK74" s="9">
        <f ca="1">IF(Table1[[#This Row],[Area]]="Peshawar",1,0)</f>
        <v>0</v>
      </c>
      <c r="BL74" s="9">
        <f ca="1">IF(Table1[[#This Row],[Area]]="Queta",1,0)</f>
        <v>0</v>
      </c>
      <c r="BM74" s="9">
        <f ca="1">IF(Table1[[#This Row],[Area]]="Sawat",1,0)</f>
        <v>0</v>
      </c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10"/>
      <c r="CD74" s="14"/>
      <c r="CE74" s="39">
        <f ca="1">Table1[[#This Row],[Value of Cars]]/Table1[[#This Row],[Cars]]</f>
        <v>36959.837637826342</v>
      </c>
      <c r="CF74" s="9"/>
      <c r="CG74" s="10"/>
      <c r="CH74" s="14">
        <f ca="1">IF(Table1[[#This Row],[value of Debts]]&gt;$CI$5,1,0)</f>
        <v>1</v>
      </c>
      <c r="CI74" s="9"/>
      <c r="CJ74" s="10"/>
      <c r="CM74" s="55">
        <f ca="1">Table1[[#This Row],[Mortgage Left]]/Table1[[#This Row],[Value of House]]</f>
        <v>0.7984829081460505</v>
      </c>
      <c r="CN74" s="9">
        <f t="shared" ca="1" si="43"/>
        <v>0</v>
      </c>
      <c r="CO74" s="9"/>
      <c r="CP74" s="9"/>
      <c r="CQ74" s="9"/>
      <c r="CR74" s="9"/>
      <c r="CS74" s="9"/>
      <c r="CT74" s="9"/>
      <c r="CU74" s="9"/>
      <c r="CV74" s="9"/>
      <c r="CW74" s="9"/>
      <c r="CX74" s="14"/>
      <c r="CY74" s="9">
        <f ca="1">IF(Table1[[#This Row],[Area]]= "Pindi",Table1[[#This Row],[Income]],0)</f>
        <v>0</v>
      </c>
      <c r="CZ74" s="9">
        <f ca="1">IF(Table1[[#This Row],[Area]]= "Attock",Table1[[#This Row],[Income]],0)</f>
        <v>0</v>
      </c>
      <c r="DA74" s="9">
        <f ca="1">IF(Table1[[#This Row],[Area]]= "Gujranwala",Table1[[#This Row],[Income]],0)</f>
        <v>0</v>
      </c>
      <c r="DB74" s="9">
        <f ca="1">IF(Table1[[#This Row],[Area]]= "Islamabad",Table1[[#This Row],[Income]],0)</f>
        <v>0</v>
      </c>
      <c r="DC74" s="9">
        <f ca="1">IF(Table1[[#This Row],[Area]]= "Karachi",Table1[[#This Row],[Income]],0)</f>
        <v>0</v>
      </c>
      <c r="DD74" s="9">
        <f ca="1">IF(Table1[[#This Row],[Area]]= "Kashmir",Table1[[#This Row],[Income]],0)</f>
        <v>0</v>
      </c>
      <c r="DE74" s="9">
        <f ca="1">IF(Table1[[#This Row],[Area]]= "Kohat",Table1[[#This Row],[Income]],0)</f>
        <v>85647</v>
      </c>
      <c r="DF74" s="9">
        <f ca="1">IF(Table1[[#This Row],[Area]]= "Lahore",Table1[[#This Row],[Income]],0)</f>
        <v>0</v>
      </c>
      <c r="DG74" s="9">
        <f ca="1">IF(Table1[[#This Row],[Area]]= "Multan",Table1[[#This Row],[Income]],0)</f>
        <v>0</v>
      </c>
      <c r="DH74" s="9">
        <f ca="1">IF(Table1[[#This Row],[Area]]= "Naran",Table1[[#This Row],[Income]],0)</f>
        <v>0</v>
      </c>
      <c r="DI74" s="9">
        <f ca="1">IF(Table1[[#This Row],[Area]]= "Peshawar",Table1[[#This Row],[Income]],0)</f>
        <v>0</v>
      </c>
      <c r="DJ74" s="9">
        <f ca="1">IF(Table1[[#This Row],[Area]]= "Queta",Table1[[#This Row],[Income]],0)</f>
        <v>0</v>
      </c>
      <c r="DK74" s="10">
        <f ca="1">IF(Table1[[#This Row],[Area]]= "Sawat",Table1[[#This Row],[Income]],0)</f>
        <v>0</v>
      </c>
      <c r="DM74" s="14"/>
      <c r="DN74" s="9">
        <f ca="1">IF(Table1[[#This Row],[Field of Work]] = "IT",Table1[[#This Row],[Income]],0)</f>
        <v>0</v>
      </c>
      <c r="DO74" s="9">
        <f ca="1">IF(Table1[[#This Row],[Field of Work]] = "Agriculture",Table1[[#This Row],[Income]],0)</f>
        <v>0</v>
      </c>
      <c r="DP74" s="9">
        <f ca="1">IF(Table1[[#This Row],[Field of Work]] = "Construction",Table1[[#This Row],[Income]],0)</f>
        <v>0</v>
      </c>
      <c r="DQ74" s="9">
        <f ca="1">IF(Table1[[#This Row],[Field of Work]] = "Health",Table1[[#This Row],[Income]],0)</f>
        <v>0</v>
      </c>
      <c r="DR74" s="9">
        <f ca="1">IF(Table1[[#This Row],[Field of Work]] = "Teaching",Table1[[#This Row],[Income]],0)</f>
        <v>85647</v>
      </c>
      <c r="DS74" s="10">
        <f ca="1">IF(Table1[[#This Row],[Field of Work]] = "General work",Table1[[#This Row],[Income]],0)</f>
        <v>0</v>
      </c>
      <c r="DV74" s="14"/>
      <c r="DW74" s="9"/>
      <c r="DX74" s="9">
        <f ca="1">IF(Table1[[#This Row],[Debts]]&gt;Table1[[#This Row],[Income]],1,0)</f>
        <v>1</v>
      </c>
      <c r="DY74" s="9"/>
      <c r="DZ74" s="9"/>
      <c r="EA74" s="9"/>
      <c r="EB74" s="9"/>
      <c r="EC74" s="10"/>
      <c r="EF74" s="14"/>
      <c r="EG74" s="9"/>
      <c r="EH74" s="9">
        <f ca="1">IF(Table1[[#This Row],[Net worth of person (R)]]&gt;$EP$4,Table1[[#This Row],[Age]],0)</f>
        <v>27</v>
      </c>
      <c r="EI74" s="9"/>
      <c r="EJ74" s="9"/>
      <c r="EK74" s="9"/>
      <c r="EL74" s="9"/>
      <c r="EM74" s="9"/>
      <c r="EN74" s="9"/>
      <c r="EO74" s="9"/>
      <c r="EP74" s="10"/>
    </row>
    <row r="75" spans="2:146" x14ac:dyDescent="0.25">
      <c r="B75">
        <f t="shared" ca="1" si="30"/>
        <v>2</v>
      </c>
      <c r="C75" t="str">
        <f t="shared" ca="1" si="31"/>
        <v>women</v>
      </c>
      <c r="D75">
        <f t="shared" ca="1" si="32"/>
        <v>38</v>
      </c>
      <c r="E75">
        <f t="shared" ca="1" si="33"/>
        <v>1</v>
      </c>
      <c r="F75" t="str">
        <f t="shared" ca="1" si="34"/>
        <v>Health</v>
      </c>
      <c r="G75">
        <f t="shared" ca="1" si="35"/>
        <v>1</v>
      </c>
      <c r="H75" t="str">
        <f t="shared" ca="1" si="36"/>
        <v>High School</v>
      </c>
      <c r="I75">
        <f t="shared" ca="1" si="37"/>
        <v>4</v>
      </c>
      <c r="J75">
        <f t="shared" ca="1" si="38"/>
        <v>2</v>
      </c>
      <c r="K75">
        <f t="shared" ca="1" si="39"/>
        <v>46399</v>
      </c>
      <c r="L75">
        <f t="shared" ca="1" si="40"/>
        <v>13</v>
      </c>
      <c r="M75" t="str">
        <f t="shared" ca="1" si="41"/>
        <v>Naran</v>
      </c>
      <c r="N75">
        <f t="shared" ca="1" si="23"/>
        <v>139197</v>
      </c>
      <c r="O75">
        <f ca="1">RAND()*Table1[[#This Row],[Value of House]]</f>
        <v>96229.871049043475</v>
      </c>
      <c r="P75">
        <f t="shared" ca="1" si="28"/>
        <v>33285.25919223683</v>
      </c>
      <c r="Q75">
        <f t="shared" ca="1" si="42"/>
        <v>17998</v>
      </c>
      <c r="R75">
        <f t="shared" ca="1" si="29"/>
        <v>34765.589465985599</v>
      </c>
      <c r="S75">
        <f t="shared" ca="1" si="24"/>
        <v>49208.934735557821</v>
      </c>
      <c r="T75">
        <f t="shared" ca="1" si="25"/>
        <v>221691.19392779464</v>
      </c>
      <c r="U75">
        <f t="shared" ca="1" si="26"/>
        <v>148993.46051502909</v>
      </c>
      <c r="V75">
        <f t="shared" ca="1" si="27"/>
        <v>72697.733412765549</v>
      </c>
      <c r="AF75" s="14">
        <f t="shared" ca="1" si="44"/>
        <v>0</v>
      </c>
      <c r="AG75" s="9">
        <f t="shared" ca="1" si="45"/>
        <v>1</v>
      </c>
      <c r="AH75" s="9"/>
      <c r="AI75" s="9"/>
      <c r="AJ75" s="9"/>
      <c r="AK75" s="10"/>
      <c r="AL75" s="9"/>
      <c r="AM75" s="14">
        <f ca="1">IF(Table1[[#This Row],[Field of Work]]= "Teaching",1,0)</f>
        <v>0</v>
      </c>
      <c r="AN75" s="9">
        <f ca="1">IF(Table1[[#This Row],[Field of Work]]= "Agriculture",1,0)</f>
        <v>0</v>
      </c>
      <c r="AO75" s="9">
        <f ca="1">IF(Table1[[#This Row],[Field of Work]]= "Construction",1,0)</f>
        <v>0</v>
      </c>
      <c r="AP75" s="9">
        <f ca="1">IF(Table1[[#This Row],[Field of Work]]= "IT",1,0)</f>
        <v>0</v>
      </c>
      <c r="AQ75" s="9">
        <f ca="1">IF(Table1[[#This Row],[Field of Work]]= "Health",1,0)</f>
        <v>1</v>
      </c>
      <c r="AR75" s="9">
        <f ca="1">IF(Table1[[#This Row],[Field of Work]]= "General work",1,0)</f>
        <v>0</v>
      </c>
      <c r="AS75" s="9"/>
      <c r="AT75" s="9"/>
      <c r="AU75" s="9"/>
      <c r="AV75" s="9"/>
      <c r="AW75" s="9"/>
      <c r="AX75" s="9"/>
      <c r="AY75" s="10"/>
      <c r="BA75" s="33">
        <f ca="1">IF(Table1[[#This Row],[Area]]= "Pindi",1,0)</f>
        <v>0</v>
      </c>
      <c r="BB75" s="9">
        <f ca="1">IF(Table1[[#This Row],[Area]]= "Attock",1,0)</f>
        <v>0</v>
      </c>
      <c r="BC75" s="9">
        <f ca="1">IF(Table1[[#This Row],[Area]]="Gujranwala",1,0)</f>
        <v>0</v>
      </c>
      <c r="BD75" s="9">
        <f ca="1">IF(Table1[[#This Row],[Area]]="Islamabad",1,0)</f>
        <v>0</v>
      </c>
      <c r="BE75" s="9">
        <f ca="1">IF(Table1[[#This Row],[Area]]="Karachi",1,0)</f>
        <v>0</v>
      </c>
      <c r="BF75" s="9">
        <f ca="1">IF(Table1[[#This Row],[Area]]="Kashmir",1,0)</f>
        <v>0</v>
      </c>
      <c r="BG75" s="9">
        <f ca="1">IF(Table1[[#This Row],[Area]]="Kohat",1,0)</f>
        <v>0</v>
      </c>
      <c r="BH75" s="9">
        <f ca="1">IF(Table1[[#This Row],[Area]]="Lahore",1,0)</f>
        <v>0</v>
      </c>
      <c r="BI75" s="9">
        <f ca="1">IF(Table1[[#This Row],[Area]]="Multan",1,0)</f>
        <v>0</v>
      </c>
      <c r="BJ75" s="9">
        <f ca="1">IF(Table1[[#This Row],[Area]]="Naran",1,0)</f>
        <v>1</v>
      </c>
      <c r="BK75" s="9">
        <f ca="1">IF(Table1[[#This Row],[Area]]="Peshawar",1,0)</f>
        <v>0</v>
      </c>
      <c r="BL75" s="9">
        <f ca="1">IF(Table1[[#This Row],[Area]]="Queta",1,0)</f>
        <v>0</v>
      </c>
      <c r="BM75" s="9">
        <f ca="1">IF(Table1[[#This Row],[Area]]="Sawat",1,0)</f>
        <v>0</v>
      </c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10"/>
      <c r="CD75" s="14"/>
      <c r="CE75" s="39">
        <f ca="1">Table1[[#This Row],[Value of Cars]]/Table1[[#This Row],[Cars]]</f>
        <v>16642.629596118415</v>
      </c>
      <c r="CF75" s="9"/>
      <c r="CG75" s="10"/>
      <c r="CH75" s="14">
        <f ca="1">IF(Table1[[#This Row],[value of Debts]]&gt;$CI$5,1,0)</f>
        <v>1</v>
      </c>
      <c r="CI75" s="9"/>
      <c r="CJ75" s="10"/>
      <c r="CM75" s="55">
        <f ca="1">Table1[[#This Row],[Mortgage Left]]/Table1[[#This Row],[Value of House]]</f>
        <v>0.69132144406160678</v>
      </c>
      <c r="CN75" s="9">
        <f t="shared" ca="1" si="43"/>
        <v>0</v>
      </c>
      <c r="CO75" s="9"/>
      <c r="CP75" s="9"/>
      <c r="CQ75" s="9"/>
      <c r="CR75" s="9"/>
      <c r="CS75" s="9"/>
      <c r="CT75" s="9"/>
      <c r="CU75" s="9"/>
      <c r="CV75" s="9"/>
      <c r="CW75" s="9"/>
      <c r="CX75" s="14"/>
      <c r="CY75" s="9">
        <f ca="1">IF(Table1[[#This Row],[Area]]= "Pindi",Table1[[#This Row],[Income]],0)</f>
        <v>0</v>
      </c>
      <c r="CZ75" s="9">
        <f ca="1">IF(Table1[[#This Row],[Area]]= "Attock",Table1[[#This Row],[Income]],0)</f>
        <v>0</v>
      </c>
      <c r="DA75" s="9">
        <f ca="1">IF(Table1[[#This Row],[Area]]= "Gujranwala",Table1[[#This Row],[Income]],0)</f>
        <v>0</v>
      </c>
      <c r="DB75" s="9">
        <f ca="1">IF(Table1[[#This Row],[Area]]= "Islamabad",Table1[[#This Row],[Income]],0)</f>
        <v>0</v>
      </c>
      <c r="DC75" s="9">
        <f ca="1">IF(Table1[[#This Row],[Area]]= "Karachi",Table1[[#This Row],[Income]],0)</f>
        <v>0</v>
      </c>
      <c r="DD75" s="9">
        <f ca="1">IF(Table1[[#This Row],[Area]]= "Kashmir",Table1[[#This Row],[Income]],0)</f>
        <v>0</v>
      </c>
      <c r="DE75" s="9">
        <f ca="1">IF(Table1[[#This Row],[Area]]= "Kohat",Table1[[#This Row],[Income]],0)</f>
        <v>0</v>
      </c>
      <c r="DF75" s="9">
        <f ca="1">IF(Table1[[#This Row],[Area]]= "Lahore",Table1[[#This Row],[Income]],0)</f>
        <v>0</v>
      </c>
      <c r="DG75" s="9">
        <f ca="1">IF(Table1[[#This Row],[Area]]= "Multan",Table1[[#This Row],[Income]],0)</f>
        <v>0</v>
      </c>
      <c r="DH75" s="9">
        <f ca="1">IF(Table1[[#This Row],[Area]]= "Naran",Table1[[#This Row],[Income]],0)</f>
        <v>46399</v>
      </c>
      <c r="DI75" s="9">
        <f ca="1">IF(Table1[[#This Row],[Area]]= "Peshawar",Table1[[#This Row],[Income]],0)</f>
        <v>0</v>
      </c>
      <c r="DJ75" s="9">
        <f ca="1">IF(Table1[[#This Row],[Area]]= "Queta",Table1[[#This Row],[Income]],0)</f>
        <v>0</v>
      </c>
      <c r="DK75" s="10">
        <f ca="1">IF(Table1[[#This Row],[Area]]= "Sawat",Table1[[#This Row],[Income]],0)</f>
        <v>0</v>
      </c>
      <c r="DM75" s="14"/>
      <c r="DN75" s="9">
        <f ca="1">IF(Table1[[#This Row],[Field of Work]] = "IT",Table1[[#This Row],[Income]],0)</f>
        <v>0</v>
      </c>
      <c r="DO75" s="9">
        <f ca="1">IF(Table1[[#This Row],[Field of Work]] = "Agriculture",Table1[[#This Row],[Income]],0)</f>
        <v>0</v>
      </c>
      <c r="DP75" s="9">
        <f ca="1">IF(Table1[[#This Row],[Field of Work]] = "Construction",Table1[[#This Row],[Income]],0)</f>
        <v>0</v>
      </c>
      <c r="DQ75" s="9">
        <f ca="1">IF(Table1[[#This Row],[Field of Work]] = "Health",Table1[[#This Row],[Income]],0)</f>
        <v>46399</v>
      </c>
      <c r="DR75" s="9">
        <f ca="1">IF(Table1[[#This Row],[Field of Work]] = "Teaching",Table1[[#This Row],[Income]],0)</f>
        <v>0</v>
      </c>
      <c r="DS75" s="10">
        <f ca="1">IF(Table1[[#This Row],[Field of Work]] = "General work",Table1[[#This Row],[Income]],0)</f>
        <v>0</v>
      </c>
      <c r="DV75" s="14"/>
      <c r="DW75" s="9"/>
      <c r="DX75" s="9">
        <f ca="1">IF(Table1[[#This Row],[Debts]]&gt;Table1[[#This Row],[Income]],1,0)</f>
        <v>0</v>
      </c>
      <c r="DY75" s="9"/>
      <c r="DZ75" s="9"/>
      <c r="EA75" s="9"/>
      <c r="EB75" s="9"/>
      <c r="EC75" s="10"/>
      <c r="EF75" s="14"/>
      <c r="EG75" s="9"/>
      <c r="EH75" s="9">
        <f ca="1">IF(Table1[[#This Row],[Net worth of person (R)]]&gt;$EP$4,Table1[[#This Row],[Age]],0)</f>
        <v>0</v>
      </c>
      <c r="EI75" s="9"/>
      <c r="EJ75" s="9"/>
      <c r="EK75" s="9"/>
      <c r="EL75" s="9"/>
      <c r="EM75" s="9"/>
      <c r="EN75" s="9"/>
      <c r="EO75" s="9"/>
      <c r="EP75" s="10"/>
    </row>
    <row r="76" spans="2:146" x14ac:dyDescent="0.25">
      <c r="B76">
        <f t="shared" ca="1" si="30"/>
        <v>2</v>
      </c>
      <c r="C76" t="str">
        <f t="shared" ca="1" si="31"/>
        <v>women</v>
      </c>
      <c r="D76">
        <f t="shared" ca="1" si="32"/>
        <v>32</v>
      </c>
      <c r="E76">
        <f t="shared" ca="1" si="33"/>
        <v>2</v>
      </c>
      <c r="F76" t="str">
        <f t="shared" ca="1" si="34"/>
        <v>IT</v>
      </c>
      <c r="G76">
        <f t="shared" ca="1" si="35"/>
        <v>3</v>
      </c>
      <c r="H76" t="str">
        <f t="shared" ca="1" si="36"/>
        <v>University</v>
      </c>
      <c r="I76">
        <f t="shared" ca="1" si="37"/>
        <v>2</v>
      </c>
      <c r="J76">
        <f t="shared" ca="1" si="38"/>
        <v>2</v>
      </c>
      <c r="K76">
        <f t="shared" ca="1" si="39"/>
        <v>68719</v>
      </c>
      <c r="L76">
        <f t="shared" ca="1" si="40"/>
        <v>1</v>
      </c>
      <c r="M76" t="str">
        <f t="shared" ca="1" si="41"/>
        <v>Lahore</v>
      </c>
      <c r="N76">
        <f t="shared" ca="1" si="23"/>
        <v>206157</v>
      </c>
      <c r="O76">
        <f ca="1">RAND()*Table1[[#This Row],[Value of House]]</f>
        <v>198067.23042416648</v>
      </c>
      <c r="P76">
        <f t="shared" ca="1" si="28"/>
        <v>83700.961913541483</v>
      </c>
      <c r="Q76">
        <f t="shared" ca="1" si="42"/>
        <v>51575</v>
      </c>
      <c r="R76">
        <f t="shared" ca="1" si="29"/>
        <v>18918.872237248077</v>
      </c>
      <c r="S76">
        <f t="shared" ca="1" si="24"/>
        <v>73612.742882519611</v>
      </c>
      <c r="T76">
        <f t="shared" ca="1" si="25"/>
        <v>363470.70479606109</v>
      </c>
      <c r="U76">
        <f t="shared" ca="1" si="26"/>
        <v>268561.10266141454</v>
      </c>
      <c r="V76">
        <f t="shared" ca="1" si="27"/>
        <v>94909.602134646557</v>
      </c>
      <c r="AF76" s="14">
        <f t="shared" ca="1" si="44"/>
        <v>0</v>
      </c>
      <c r="AG76" s="9">
        <f t="shared" ca="1" si="45"/>
        <v>1</v>
      </c>
      <c r="AH76" s="9"/>
      <c r="AI76" s="9"/>
      <c r="AJ76" s="9"/>
      <c r="AK76" s="10"/>
      <c r="AL76" s="9"/>
      <c r="AM76" s="14">
        <f ca="1">IF(Table1[[#This Row],[Field of Work]]= "Teaching",1,0)</f>
        <v>0</v>
      </c>
      <c r="AN76" s="9">
        <f ca="1">IF(Table1[[#This Row],[Field of Work]]= "Agriculture",1,0)</f>
        <v>0</v>
      </c>
      <c r="AO76" s="9">
        <f ca="1">IF(Table1[[#This Row],[Field of Work]]= "Construction",1,0)</f>
        <v>0</v>
      </c>
      <c r="AP76" s="9">
        <f ca="1">IF(Table1[[#This Row],[Field of Work]]= "IT",1,0)</f>
        <v>1</v>
      </c>
      <c r="AQ76" s="9">
        <f ca="1">IF(Table1[[#This Row],[Field of Work]]= "Health",1,0)</f>
        <v>0</v>
      </c>
      <c r="AR76" s="9">
        <f ca="1">IF(Table1[[#This Row],[Field of Work]]= "General work",1,0)</f>
        <v>0</v>
      </c>
      <c r="AS76" s="9"/>
      <c r="AT76" s="9"/>
      <c r="AU76" s="9"/>
      <c r="AV76" s="9"/>
      <c r="AW76" s="9"/>
      <c r="AX76" s="9"/>
      <c r="AY76" s="10"/>
      <c r="BA76" s="33">
        <f ca="1">IF(Table1[[#This Row],[Area]]= "Pindi",1,0)</f>
        <v>0</v>
      </c>
      <c r="BB76" s="9">
        <f ca="1">IF(Table1[[#This Row],[Area]]= "Attock",1,0)</f>
        <v>0</v>
      </c>
      <c r="BC76" s="9">
        <f ca="1">IF(Table1[[#This Row],[Area]]="Gujranwala",1,0)</f>
        <v>0</v>
      </c>
      <c r="BD76" s="9">
        <f ca="1">IF(Table1[[#This Row],[Area]]="Islamabad",1,0)</f>
        <v>0</v>
      </c>
      <c r="BE76" s="9">
        <f ca="1">IF(Table1[[#This Row],[Area]]="Karachi",1,0)</f>
        <v>0</v>
      </c>
      <c r="BF76" s="9">
        <f ca="1">IF(Table1[[#This Row],[Area]]="Kashmir",1,0)</f>
        <v>0</v>
      </c>
      <c r="BG76" s="9">
        <f ca="1">IF(Table1[[#This Row],[Area]]="Kohat",1,0)</f>
        <v>0</v>
      </c>
      <c r="BH76" s="9">
        <f ca="1">IF(Table1[[#This Row],[Area]]="Lahore",1,0)</f>
        <v>1</v>
      </c>
      <c r="BI76" s="9">
        <f ca="1">IF(Table1[[#This Row],[Area]]="Multan",1,0)</f>
        <v>0</v>
      </c>
      <c r="BJ76" s="9">
        <f ca="1">IF(Table1[[#This Row],[Area]]="Naran",1,0)</f>
        <v>0</v>
      </c>
      <c r="BK76" s="9">
        <f ca="1">IF(Table1[[#This Row],[Area]]="Peshawar",1,0)</f>
        <v>0</v>
      </c>
      <c r="BL76" s="9">
        <f ca="1">IF(Table1[[#This Row],[Area]]="Queta",1,0)</f>
        <v>0</v>
      </c>
      <c r="BM76" s="9">
        <f ca="1">IF(Table1[[#This Row],[Area]]="Sawat",1,0)</f>
        <v>0</v>
      </c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10"/>
      <c r="CD76" s="14"/>
      <c r="CE76" s="39">
        <f ca="1">Table1[[#This Row],[Value of Cars]]/Table1[[#This Row],[Cars]]</f>
        <v>41850.480956770742</v>
      </c>
      <c r="CF76" s="9"/>
      <c r="CG76" s="10"/>
      <c r="CH76" s="14">
        <f ca="1">IF(Table1[[#This Row],[value of Debts]]&gt;$CI$5,1,0)</f>
        <v>1</v>
      </c>
      <c r="CI76" s="9"/>
      <c r="CJ76" s="10"/>
      <c r="CM76" s="55">
        <f ca="1">Table1[[#This Row],[Mortgage Left]]/Table1[[#This Row],[Value of House]]</f>
        <v>0.96075918074169919</v>
      </c>
      <c r="CN76" s="9">
        <f t="shared" ca="1" si="43"/>
        <v>0</v>
      </c>
      <c r="CO76" s="9"/>
      <c r="CP76" s="9"/>
      <c r="CQ76" s="9"/>
      <c r="CR76" s="9"/>
      <c r="CS76" s="9"/>
      <c r="CT76" s="9"/>
      <c r="CU76" s="9"/>
      <c r="CV76" s="9"/>
      <c r="CW76" s="9"/>
      <c r="CX76" s="14"/>
      <c r="CY76" s="9">
        <f ca="1">IF(Table1[[#This Row],[Area]]= "Pindi",Table1[[#This Row],[Income]],0)</f>
        <v>0</v>
      </c>
      <c r="CZ76" s="9">
        <f ca="1">IF(Table1[[#This Row],[Area]]= "Attock",Table1[[#This Row],[Income]],0)</f>
        <v>0</v>
      </c>
      <c r="DA76" s="9">
        <f ca="1">IF(Table1[[#This Row],[Area]]= "Gujranwala",Table1[[#This Row],[Income]],0)</f>
        <v>0</v>
      </c>
      <c r="DB76" s="9">
        <f ca="1">IF(Table1[[#This Row],[Area]]= "Islamabad",Table1[[#This Row],[Income]],0)</f>
        <v>0</v>
      </c>
      <c r="DC76" s="9">
        <f ca="1">IF(Table1[[#This Row],[Area]]= "Karachi",Table1[[#This Row],[Income]],0)</f>
        <v>0</v>
      </c>
      <c r="DD76" s="9">
        <f ca="1">IF(Table1[[#This Row],[Area]]= "Kashmir",Table1[[#This Row],[Income]],0)</f>
        <v>0</v>
      </c>
      <c r="DE76" s="9">
        <f ca="1">IF(Table1[[#This Row],[Area]]= "Kohat",Table1[[#This Row],[Income]],0)</f>
        <v>0</v>
      </c>
      <c r="DF76" s="9">
        <f ca="1">IF(Table1[[#This Row],[Area]]= "Lahore",Table1[[#This Row],[Income]],0)</f>
        <v>68719</v>
      </c>
      <c r="DG76" s="9">
        <f ca="1">IF(Table1[[#This Row],[Area]]= "Multan",Table1[[#This Row],[Income]],0)</f>
        <v>0</v>
      </c>
      <c r="DH76" s="9">
        <f ca="1">IF(Table1[[#This Row],[Area]]= "Naran",Table1[[#This Row],[Income]],0)</f>
        <v>0</v>
      </c>
      <c r="DI76" s="9">
        <f ca="1">IF(Table1[[#This Row],[Area]]= "Peshawar",Table1[[#This Row],[Income]],0)</f>
        <v>0</v>
      </c>
      <c r="DJ76" s="9">
        <f ca="1">IF(Table1[[#This Row],[Area]]= "Queta",Table1[[#This Row],[Income]],0)</f>
        <v>0</v>
      </c>
      <c r="DK76" s="10">
        <f ca="1">IF(Table1[[#This Row],[Area]]= "Sawat",Table1[[#This Row],[Income]],0)</f>
        <v>0</v>
      </c>
      <c r="DM76" s="14"/>
      <c r="DN76" s="9">
        <f ca="1">IF(Table1[[#This Row],[Field of Work]] = "IT",Table1[[#This Row],[Income]],0)</f>
        <v>68719</v>
      </c>
      <c r="DO76" s="9">
        <f ca="1">IF(Table1[[#This Row],[Field of Work]] = "Agriculture",Table1[[#This Row],[Income]],0)</f>
        <v>0</v>
      </c>
      <c r="DP76" s="9">
        <f ca="1">IF(Table1[[#This Row],[Field of Work]] = "Construction",Table1[[#This Row],[Income]],0)</f>
        <v>0</v>
      </c>
      <c r="DQ76" s="9">
        <f ca="1">IF(Table1[[#This Row],[Field of Work]] = "Health",Table1[[#This Row],[Income]],0)</f>
        <v>0</v>
      </c>
      <c r="DR76" s="9">
        <f ca="1">IF(Table1[[#This Row],[Field of Work]] = "Teaching",Table1[[#This Row],[Income]],0)</f>
        <v>0</v>
      </c>
      <c r="DS76" s="10">
        <f ca="1">IF(Table1[[#This Row],[Field of Work]] = "General work",Table1[[#This Row],[Income]],0)</f>
        <v>0</v>
      </c>
      <c r="DV76" s="14"/>
      <c r="DW76" s="9"/>
      <c r="DX76" s="9">
        <f ca="1">IF(Table1[[#This Row],[Debts]]&gt;Table1[[#This Row],[Income]],1,0)</f>
        <v>0</v>
      </c>
      <c r="DY76" s="9"/>
      <c r="DZ76" s="9"/>
      <c r="EA76" s="9"/>
      <c r="EB76" s="9"/>
      <c r="EC76" s="10"/>
      <c r="EF76" s="14"/>
      <c r="EG76" s="9"/>
      <c r="EH76" s="9">
        <f ca="1">IF(Table1[[#This Row],[Net worth of person (R)]]&gt;$EP$4,Table1[[#This Row],[Age]],0)</f>
        <v>0</v>
      </c>
      <c r="EI76" s="9"/>
      <c r="EJ76" s="9"/>
      <c r="EK76" s="9"/>
      <c r="EL76" s="9"/>
      <c r="EM76" s="9"/>
      <c r="EN76" s="9"/>
      <c r="EO76" s="9"/>
      <c r="EP76" s="10"/>
    </row>
    <row r="77" spans="2:146" x14ac:dyDescent="0.25">
      <c r="B77">
        <f t="shared" ca="1" si="30"/>
        <v>1</v>
      </c>
      <c r="C77" t="str">
        <f t="shared" ca="1" si="31"/>
        <v>men</v>
      </c>
      <c r="D77">
        <f t="shared" ca="1" si="32"/>
        <v>36</v>
      </c>
      <c r="E77">
        <f t="shared" ca="1" si="33"/>
        <v>4</v>
      </c>
      <c r="F77" t="str">
        <f t="shared" ca="1" si="34"/>
        <v>Construction</v>
      </c>
      <c r="G77">
        <f t="shared" ca="1" si="35"/>
        <v>3</v>
      </c>
      <c r="H77" t="str">
        <f t="shared" ca="1" si="36"/>
        <v>University</v>
      </c>
      <c r="I77">
        <f t="shared" ca="1" si="37"/>
        <v>4</v>
      </c>
      <c r="J77">
        <f t="shared" ca="1" si="38"/>
        <v>3</v>
      </c>
      <c r="K77">
        <f t="shared" ca="1" si="39"/>
        <v>46147</v>
      </c>
      <c r="L77">
        <f t="shared" ca="1" si="40"/>
        <v>9</v>
      </c>
      <c r="M77" t="str">
        <f t="shared" ca="1" si="41"/>
        <v>Peshawar</v>
      </c>
      <c r="N77">
        <f t="shared" ca="1" si="23"/>
        <v>230735</v>
      </c>
      <c r="O77">
        <f ca="1">RAND()*Table1[[#This Row],[Value of House]]</f>
        <v>198090.37267895049</v>
      </c>
      <c r="P77">
        <f t="shared" ca="1" si="28"/>
        <v>61547.330350151205</v>
      </c>
      <c r="Q77">
        <f t="shared" ca="1" si="42"/>
        <v>34672</v>
      </c>
      <c r="R77">
        <f t="shared" ca="1" si="29"/>
        <v>35264.712454131295</v>
      </c>
      <c r="S77">
        <f t="shared" ca="1" si="24"/>
        <v>38995.442425475128</v>
      </c>
      <c r="T77">
        <f t="shared" ca="1" si="25"/>
        <v>331277.77277562633</v>
      </c>
      <c r="U77">
        <f t="shared" ca="1" si="26"/>
        <v>268027.08513308177</v>
      </c>
      <c r="V77">
        <f t="shared" ca="1" si="27"/>
        <v>63250.687642544566</v>
      </c>
      <c r="AF77" s="14">
        <f t="shared" ca="1" si="44"/>
        <v>0</v>
      </c>
      <c r="AG77" s="9">
        <f t="shared" ca="1" si="45"/>
        <v>1</v>
      </c>
      <c r="AH77" s="9"/>
      <c r="AI77" s="9"/>
      <c r="AJ77" s="9"/>
      <c r="AK77" s="10"/>
      <c r="AL77" s="9"/>
      <c r="AM77" s="14">
        <f ca="1">IF(Table1[[#This Row],[Field of Work]]= "Teaching",1,0)</f>
        <v>0</v>
      </c>
      <c r="AN77" s="9">
        <f ca="1">IF(Table1[[#This Row],[Field of Work]]= "Agriculture",1,0)</f>
        <v>0</v>
      </c>
      <c r="AO77" s="9">
        <f ca="1">IF(Table1[[#This Row],[Field of Work]]= "Construction",1,0)</f>
        <v>1</v>
      </c>
      <c r="AP77" s="9">
        <f ca="1">IF(Table1[[#This Row],[Field of Work]]= "IT",1,0)</f>
        <v>0</v>
      </c>
      <c r="AQ77" s="9">
        <f ca="1">IF(Table1[[#This Row],[Field of Work]]= "Health",1,0)</f>
        <v>0</v>
      </c>
      <c r="AR77" s="9">
        <f ca="1">IF(Table1[[#This Row],[Field of Work]]= "General work",1,0)</f>
        <v>0</v>
      </c>
      <c r="AS77" s="9"/>
      <c r="AT77" s="9"/>
      <c r="AU77" s="9"/>
      <c r="AV77" s="9"/>
      <c r="AW77" s="9"/>
      <c r="AX77" s="9"/>
      <c r="AY77" s="10"/>
      <c r="BA77" s="33">
        <f ca="1">IF(Table1[[#This Row],[Area]]= "Pindi",1,0)</f>
        <v>0</v>
      </c>
      <c r="BB77" s="9">
        <f ca="1">IF(Table1[[#This Row],[Area]]= "Attock",1,0)</f>
        <v>0</v>
      </c>
      <c r="BC77" s="9">
        <f ca="1">IF(Table1[[#This Row],[Area]]="Gujranwala",1,0)</f>
        <v>0</v>
      </c>
      <c r="BD77" s="9">
        <f ca="1">IF(Table1[[#This Row],[Area]]="Islamabad",1,0)</f>
        <v>0</v>
      </c>
      <c r="BE77" s="9">
        <f ca="1">IF(Table1[[#This Row],[Area]]="Karachi",1,0)</f>
        <v>0</v>
      </c>
      <c r="BF77" s="9">
        <f ca="1">IF(Table1[[#This Row],[Area]]="Kashmir",1,0)</f>
        <v>0</v>
      </c>
      <c r="BG77" s="9">
        <f ca="1">IF(Table1[[#This Row],[Area]]="Kohat",1,0)</f>
        <v>0</v>
      </c>
      <c r="BH77" s="9">
        <f ca="1">IF(Table1[[#This Row],[Area]]="Lahore",1,0)</f>
        <v>0</v>
      </c>
      <c r="BI77" s="9">
        <f ca="1">IF(Table1[[#This Row],[Area]]="Multan",1,0)</f>
        <v>0</v>
      </c>
      <c r="BJ77" s="9">
        <f ca="1">IF(Table1[[#This Row],[Area]]="Naran",1,0)</f>
        <v>0</v>
      </c>
      <c r="BK77" s="9">
        <f ca="1">IF(Table1[[#This Row],[Area]]="Peshawar",1,0)</f>
        <v>1</v>
      </c>
      <c r="BL77" s="9">
        <f ca="1">IF(Table1[[#This Row],[Area]]="Queta",1,0)</f>
        <v>0</v>
      </c>
      <c r="BM77" s="9">
        <f ca="1">IF(Table1[[#This Row],[Area]]="Sawat",1,0)</f>
        <v>0</v>
      </c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10"/>
      <c r="CD77" s="14"/>
      <c r="CE77" s="39">
        <f ca="1">Table1[[#This Row],[Value of Cars]]/Table1[[#This Row],[Cars]]</f>
        <v>20515.776783383735</v>
      </c>
      <c r="CF77" s="9"/>
      <c r="CG77" s="10"/>
      <c r="CH77" s="14">
        <f ca="1">IF(Table1[[#This Row],[value of Debts]]&gt;$CI$5,1,0)</f>
        <v>1</v>
      </c>
      <c r="CI77" s="9"/>
      <c r="CJ77" s="10"/>
      <c r="CM77" s="55">
        <f ca="1">Table1[[#This Row],[Mortgage Left]]/Table1[[#This Row],[Value of House]]</f>
        <v>0.85851896192147048</v>
      </c>
      <c r="CN77" s="9">
        <f t="shared" ca="1" si="43"/>
        <v>0</v>
      </c>
      <c r="CO77" s="9"/>
      <c r="CP77" s="9"/>
      <c r="CQ77" s="9"/>
      <c r="CR77" s="9"/>
      <c r="CS77" s="9"/>
      <c r="CT77" s="9"/>
      <c r="CU77" s="9"/>
      <c r="CV77" s="9"/>
      <c r="CW77" s="9"/>
      <c r="CX77" s="14"/>
      <c r="CY77" s="9">
        <f ca="1">IF(Table1[[#This Row],[Area]]= "Pindi",Table1[[#This Row],[Income]],0)</f>
        <v>0</v>
      </c>
      <c r="CZ77" s="9">
        <f ca="1">IF(Table1[[#This Row],[Area]]= "Attock",Table1[[#This Row],[Income]],0)</f>
        <v>0</v>
      </c>
      <c r="DA77" s="9">
        <f ca="1">IF(Table1[[#This Row],[Area]]= "Gujranwala",Table1[[#This Row],[Income]],0)</f>
        <v>0</v>
      </c>
      <c r="DB77" s="9">
        <f ca="1">IF(Table1[[#This Row],[Area]]= "Islamabad",Table1[[#This Row],[Income]],0)</f>
        <v>0</v>
      </c>
      <c r="DC77" s="9">
        <f ca="1">IF(Table1[[#This Row],[Area]]= "Karachi",Table1[[#This Row],[Income]],0)</f>
        <v>0</v>
      </c>
      <c r="DD77" s="9">
        <f ca="1">IF(Table1[[#This Row],[Area]]= "Kashmir",Table1[[#This Row],[Income]],0)</f>
        <v>0</v>
      </c>
      <c r="DE77" s="9">
        <f ca="1">IF(Table1[[#This Row],[Area]]= "Kohat",Table1[[#This Row],[Income]],0)</f>
        <v>0</v>
      </c>
      <c r="DF77" s="9">
        <f ca="1">IF(Table1[[#This Row],[Area]]= "Lahore",Table1[[#This Row],[Income]],0)</f>
        <v>0</v>
      </c>
      <c r="DG77" s="9">
        <f ca="1">IF(Table1[[#This Row],[Area]]= "Multan",Table1[[#This Row],[Income]],0)</f>
        <v>0</v>
      </c>
      <c r="DH77" s="9">
        <f ca="1">IF(Table1[[#This Row],[Area]]= "Naran",Table1[[#This Row],[Income]],0)</f>
        <v>0</v>
      </c>
      <c r="DI77" s="9">
        <f ca="1">IF(Table1[[#This Row],[Area]]= "Peshawar",Table1[[#This Row],[Income]],0)</f>
        <v>46147</v>
      </c>
      <c r="DJ77" s="9">
        <f ca="1">IF(Table1[[#This Row],[Area]]= "Queta",Table1[[#This Row],[Income]],0)</f>
        <v>0</v>
      </c>
      <c r="DK77" s="10">
        <f ca="1">IF(Table1[[#This Row],[Area]]= "Sawat",Table1[[#This Row],[Income]],0)</f>
        <v>0</v>
      </c>
      <c r="DM77" s="14"/>
      <c r="DN77" s="9">
        <f ca="1">IF(Table1[[#This Row],[Field of Work]] = "IT",Table1[[#This Row],[Income]],0)</f>
        <v>0</v>
      </c>
      <c r="DO77" s="9">
        <f ca="1">IF(Table1[[#This Row],[Field of Work]] = "Agriculture",Table1[[#This Row],[Income]],0)</f>
        <v>0</v>
      </c>
      <c r="DP77" s="9">
        <f ca="1">IF(Table1[[#This Row],[Field of Work]] = "Construction",Table1[[#This Row],[Income]],0)</f>
        <v>46147</v>
      </c>
      <c r="DQ77" s="9">
        <f ca="1">IF(Table1[[#This Row],[Field of Work]] = "Health",Table1[[#This Row],[Income]],0)</f>
        <v>0</v>
      </c>
      <c r="DR77" s="9">
        <f ca="1">IF(Table1[[#This Row],[Field of Work]] = "Teaching",Table1[[#This Row],[Income]],0)</f>
        <v>0</v>
      </c>
      <c r="DS77" s="10">
        <f ca="1">IF(Table1[[#This Row],[Field of Work]] = "General work",Table1[[#This Row],[Income]],0)</f>
        <v>0</v>
      </c>
      <c r="DV77" s="14"/>
      <c r="DW77" s="9"/>
      <c r="DX77" s="9">
        <f ca="1">IF(Table1[[#This Row],[Debts]]&gt;Table1[[#This Row],[Income]],1,0)</f>
        <v>0</v>
      </c>
      <c r="DY77" s="9"/>
      <c r="DZ77" s="9"/>
      <c r="EA77" s="9"/>
      <c r="EB77" s="9"/>
      <c r="EC77" s="10"/>
      <c r="EF77" s="14"/>
      <c r="EG77" s="9"/>
      <c r="EH77" s="9">
        <f ca="1">IF(Table1[[#This Row],[Net worth of person (R)]]&gt;$EP$4,Table1[[#This Row],[Age]],0)</f>
        <v>0</v>
      </c>
      <c r="EI77" s="9"/>
      <c r="EJ77" s="9"/>
      <c r="EK77" s="9"/>
      <c r="EL77" s="9"/>
      <c r="EM77" s="9"/>
      <c r="EN77" s="9"/>
      <c r="EO77" s="9"/>
      <c r="EP77" s="10"/>
    </row>
    <row r="78" spans="2:146" x14ac:dyDescent="0.25">
      <c r="B78">
        <f t="shared" ca="1" si="30"/>
        <v>2</v>
      </c>
      <c r="C78" t="str">
        <f t="shared" ca="1" si="31"/>
        <v>women</v>
      </c>
      <c r="D78">
        <f t="shared" ca="1" si="32"/>
        <v>38</v>
      </c>
      <c r="E78">
        <f t="shared" ca="1" si="33"/>
        <v>5</v>
      </c>
      <c r="F78" t="str">
        <f t="shared" ca="1" si="34"/>
        <v>General work</v>
      </c>
      <c r="G78">
        <f t="shared" ca="1" si="35"/>
        <v>4</v>
      </c>
      <c r="H78" t="str">
        <f t="shared" ca="1" si="36"/>
        <v>Technical</v>
      </c>
      <c r="I78">
        <f t="shared" ca="1" si="37"/>
        <v>3</v>
      </c>
      <c r="J78">
        <f t="shared" ca="1" si="38"/>
        <v>3</v>
      </c>
      <c r="K78">
        <f t="shared" ca="1" si="39"/>
        <v>69808</v>
      </c>
      <c r="L78">
        <f t="shared" ca="1" si="40"/>
        <v>10</v>
      </c>
      <c r="M78" t="str">
        <f t="shared" ca="1" si="41"/>
        <v>Queta</v>
      </c>
      <c r="N78">
        <f t="shared" ca="1" si="23"/>
        <v>418848</v>
      </c>
      <c r="O78">
        <f ca="1">RAND()*Table1[[#This Row],[Value of House]]</f>
        <v>18971.414387534314</v>
      </c>
      <c r="P78">
        <f t="shared" ca="1" si="28"/>
        <v>89694.0049810364</v>
      </c>
      <c r="Q78">
        <f t="shared" ca="1" si="42"/>
        <v>30720</v>
      </c>
      <c r="R78">
        <f t="shared" ca="1" si="29"/>
        <v>105463.44734845255</v>
      </c>
      <c r="S78">
        <f t="shared" ca="1" si="24"/>
        <v>56463.727100652693</v>
      </c>
      <c r="T78">
        <f t="shared" ca="1" si="25"/>
        <v>565005.73208168906</v>
      </c>
      <c r="U78">
        <f t="shared" ca="1" si="26"/>
        <v>155154.86173598687</v>
      </c>
      <c r="V78">
        <f t="shared" ca="1" si="27"/>
        <v>409850.87034570216</v>
      </c>
      <c r="AF78" s="14">
        <f t="shared" ca="1" si="44"/>
        <v>1</v>
      </c>
      <c r="AG78" s="9">
        <f t="shared" ca="1" si="45"/>
        <v>0</v>
      </c>
      <c r="AH78" s="9"/>
      <c r="AI78" s="9"/>
      <c r="AJ78" s="9"/>
      <c r="AK78" s="10"/>
      <c r="AL78" s="9"/>
      <c r="AM78" s="14">
        <f ca="1">IF(Table1[[#This Row],[Field of Work]]= "Teaching",1,0)</f>
        <v>0</v>
      </c>
      <c r="AN78" s="9">
        <f ca="1">IF(Table1[[#This Row],[Field of Work]]= "Agriculture",1,0)</f>
        <v>0</v>
      </c>
      <c r="AO78" s="9">
        <f ca="1">IF(Table1[[#This Row],[Field of Work]]= "Construction",1,0)</f>
        <v>0</v>
      </c>
      <c r="AP78" s="9">
        <f ca="1">IF(Table1[[#This Row],[Field of Work]]= "IT",1,0)</f>
        <v>0</v>
      </c>
      <c r="AQ78" s="9">
        <f ca="1">IF(Table1[[#This Row],[Field of Work]]= "Health",1,0)</f>
        <v>0</v>
      </c>
      <c r="AR78" s="9">
        <f ca="1">IF(Table1[[#This Row],[Field of Work]]= "General work",1,0)</f>
        <v>1</v>
      </c>
      <c r="AS78" s="9"/>
      <c r="AT78" s="9"/>
      <c r="AU78" s="9"/>
      <c r="AV78" s="9"/>
      <c r="AW78" s="9"/>
      <c r="AX78" s="9"/>
      <c r="AY78" s="10"/>
      <c r="BA78" s="33">
        <f ca="1">IF(Table1[[#This Row],[Area]]= "Pindi",1,0)</f>
        <v>0</v>
      </c>
      <c r="BB78" s="9">
        <f ca="1">IF(Table1[[#This Row],[Area]]= "Attock",1,0)</f>
        <v>0</v>
      </c>
      <c r="BC78" s="9">
        <f ca="1">IF(Table1[[#This Row],[Area]]="Gujranwala",1,0)</f>
        <v>0</v>
      </c>
      <c r="BD78" s="9">
        <f ca="1">IF(Table1[[#This Row],[Area]]="Islamabad",1,0)</f>
        <v>0</v>
      </c>
      <c r="BE78" s="9">
        <f ca="1">IF(Table1[[#This Row],[Area]]="Karachi",1,0)</f>
        <v>0</v>
      </c>
      <c r="BF78" s="9">
        <f ca="1">IF(Table1[[#This Row],[Area]]="Kashmir",1,0)</f>
        <v>0</v>
      </c>
      <c r="BG78" s="9">
        <f ca="1">IF(Table1[[#This Row],[Area]]="Kohat",1,0)</f>
        <v>0</v>
      </c>
      <c r="BH78" s="9">
        <f ca="1">IF(Table1[[#This Row],[Area]]="Lahore",1,0)</f>
        <v>0</v>
      </c>
      <c r="BI78" s="9">
        <f ca="1">IF(Table1[[#This Row],[Area]]="Multan",1,0)</f>
        <v>0</v>
      </c>
      <c r="BJ78" s="9">
        <f ca="1">IF(Table1[[#This Row],[Area]]="Naran",1,0)</f>
        <v>0</v>
      </c>
      <c r="BK78" s="9">
        <f ca="1">IF(Table1[[#This Row],[Area]]="Peshawar",1,0)</f>
        <v>0</v>
      </c>
      <c r="BL78" s="9">
        <f ca="1">IF(Table1[[#This Row],[Area]]="Queta",1,0)</f>
        <v>1</v>
      </c>
      <c r="BM78" s="9">
        <f ca="1">IF(Table1[[#This Row],[Area]]="Sawat",1,0)</f>
        <v>0</v>
      </c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10"/>
      <c r="CD78" s="14"/>
      <c r="CE78" s="39">
        <f ca="1">Table1[[#This Row],[Value of Cars]]/Table1[[#This Row],[Cars]]</f>
        <v>29898.001660345468</v>
      </c>
      <c r="CF78" s="9"/>
      <c r="CG78" s="10"/>
      <c r="CH78" s="14">
        <f ca="1">IF(Table1[[#This Row],[value of Debts]]&gt;$CI$5,1,0)</f>
        <v>1</v>
      </c>
      <c r="CI78" s="9"/>
      <c r="CJ78" s="10"/>
      <c r="CM78" s="55">
        <f ca="1">Table1[[#This Row],[Mortgage Left]]/Table1[[#This Row],[Value of House]]</f>
        <v>4.5294269967946166E-2</v>
      </c>
      <c r="CN78" s="9">
        <f t="shared" ca="1" si="43"/>
        <v>1</v>
      </c>
      <c r="CO78" s="9"/>
      <c r="CP78" s="9"/>
      <c r="CQ78" s="9"/>
      <c r="CR78" s="9"/>
      <c r="CS78" s="9"/>
      <c r="CT78" s="9"/>
      <c r="CU78" s="9"/>
      <c r="CV78" s="9"/>
      <c r="CW78" s="9"/>
      <c r="CX78" s="14"/>
      <c r="CY78" s="9">
        <f ca="1">IF(Table1[[#This Row],[Area]]= "Pindi",Table1[[#This Row],[Income]],0)</f>
        <v>0</v>
      </c>
      <c r="CZ78" s="9">
        <f ca="1">IF(Table1[[#This Row],[Area]]= "Attock",Table1[[#This Row],[Income]],0)</f>
        <v>0</v>
      </c>
      <c r="DA78" s="9">
        <f ca="1">IF(Table1[[#This Row],[Area]]= "Gujranwala",Table1[[#This Row],[Income]],0)</f>
        <v>0</v>
      </c>
      <c r="DB78" s="9">
        <f ca="1">IF(Table1[[#This Row],[Area]]= "Islamabad",Table1[[#This Row],[Income]],0)</f>
        <v>0</v>
      </c>
      <c r="DC78" s="9">
        <f ca="1">IF(Table1[[#This Row],[Area]]= "Karachi",Table1[[#This Row],[Income]],0)</f>
        <v>0</v>
      </c>
      <c r="DD78" s="9">
        <f ca="1">IF(Table1[[#This Row],[Area]]= "Kashmir",Table1[[#This Row],[Income]],0)</f>
        <v>0</v>
      </c>
      <c r="DE78" s="9">
        <f ca="1">IF(Table1[[#This Row],[Area]]= "Kohat",Table1[[#This Row],[Income]],0)</f>
        <v>0</v>
      </c>
      <c r="DF78" s="9">
        <f ca="1">IF(Table1[[#This Row],[Area]]= "Lahore",Table1[[#This Row],[Income]],0)</f>
        <v>0</v>
      </c>
      <c r="DG78" s="9">
        <f ca="1">IF(Table1[[#This Row],[Area]]= "Multan",Table1[[#This Row],[Income]],0)</f>
        <v>0</v>
      </c>
      <c r="DH78" s="9">
        <f ca="1">IF(Table1[[#This Row],[Area]]= "Naran",Table1[[#This Row],[Income]],0)</f>
        <v>0</v>
      </c>
      <c r="DI78" s="9">
        <f ca="1">IF(Table1[[#This Row],[Area]]= "Peshawar",Table1[[#This Row],[Income]],0)</f>
        <v>0</v>
      </c>
      <c r="DJ78" s="9">
        <f ca="1">IF(Table1[[#This Row],[Area]]= "Queta",Table1[[#This Row],[Income]],0)</f>
        <v>69808</v>
      </c>
      <c r="DK78" s="10">
        <f ca="1">IF(Table1[[#This Row],[Area]]= "Sawat",Table1[[#This Row],[Income]],0)</f>
        <v>0</v>
      </c>
      <c r="DM78" s="14"/>
      <c r="DN78" s="9">
        <f ca="1">IF(Table1[[#This Row],[Field of Work]] = "IT",Table1[[#This Row],[Income]],0)</f>
        <v>0</v>
      </c>
      <c r="DO78" s="9">
        <f ca="1">IF(Table1[[#This Row],[Field of Work]] = "Agriculture",Table1[[#This Row],[Income]],0)</f>
        <v>0</v>
      </c>
      <c r="DP78" s="9">
        <f ca="1">IF(Table1[[#This Row],[Field of Work]] = "Construction",Table1[[#This Row],[Income]],0)</f>
        <v>0</v>
      </c>
      <c r="DQ78" s="9">
        <f ca="1">IF(Table1[[#This Row],[Field of Work]] = "Health",Table1[[#This Row],[Income]],0)</f>
        <v>0</v>
      </c>
      <c r="DR78" s="9">
        <f ca="1">IF(Table1[[#This Row],[Field of Work]] = "Teaching",Table1[[#This Row],[Income]],0)</f>
        <v>0</v>
      </c>
      <c r="DS78" s="10">
        <f ca="1">IF(Table1[[#This Row],[Field of Work]] = "General work",Table1[[#This Row],[Income]],0)</f>
        <v>69808</v>
      </c>
      <c r="DV78" s="14"/>
      <c r="DW78" s="9"/>
      <c r="DX78" s="9">
        <f ca="1">IF(Table1[[#This Row],[Debts]]&gt;Table1[[#This Row],[Income]],1,0)</f>
        <v>1</v>
      </c>
      <c r="DY78" s="9"/>
      <c r="DZ78" s="9"/>
      <c r="EA78" s="9"/>
      <c r="EB78" s="9"/>
      <c r="EC78" s="10"/>
      <c r="EF78" s="14"/>
      <c r="EG78" s="9"/>
      <c r="EH78" s="9">
        <f ca="1">IF(Table1[[#This Row],[Net worth of person (R)]]&gt;$EP$4,Table1[[#This Row],[Age]],0)</f>
        <v>38</v>
      </c>
      <c r="EI78" s="9"/>
      <c r="EJ78" s="9"/>
      <c r="EK78" s="9"/>
      <c r="EL78" s="9"/>
      <c r="EM78" s="9"/>
      <c r="EN78" s="9"/>
      <c r="EO78" s="9"/>
      <c r="EP78" s="10"/>
    </row>
    <row r="79" spans="2:146" x14ac:dyDescent="0.25">
      <c r="B79">
        <f t="shared" ca="1" si="30"/>
        <v>1</v>
      </c>
      <c r="C79" t="str">
        <f t="shared" ca="1" si="31"/>
        <v>men</v>
      </c>
      <c r="D79">
        <f t="shared" ca="1" si="32"/>
        <v>27</v>
      </c>
      <c r="E79">
        <f t="shared" ca="1" si="33"/>
        <v>5</v>
      </c>
      <c r="F79" t="str">
        <f t="shared" ca="1" si="34"/>
        <v>General work</v>
      </c>
      <c r="G79">
        <f t="shared" ca="1" si="35"/>
        <v>4</v>
      </c>
      <c r="H79" t="str">
        <f t="shared" ca="1" si="36"/>
        <v>Technical</v>
      </c>
      <c r="I79">
        <f t="shared" ca="1" si="37"/>
        <v>3</v>
      </c>
      <c r="J79">
        <f t="shared" ca="1" si="38"/>
        <v>2</v>
      </c>
      <c r="K79">
        <f t="shared" ca="1" si="39"/>
        <v>75149</v>
      </c>
      <c r="L79">
        <f t="shared" ca="1" si="40"/>
        <v>4</v>
      </c>
      <c r="M79" t="str">
        <f t="shared" ca="1" si="41"/>
        <v>Multan</v>
      </c>
      <c r="N79">
        <f t="shared" ca="1" si="23"/>
        <v>300596</v>
      </c>
      <c r="O79">
        <f ca="1">RAND()*Table1[[#This Row],[Value of House]]</f>
        <v>269834.52388279123</v>
      </c>
      <c r="P79">
        <f t="shared" ca="1" si="28"/>
        <v>141060.76697616631</v>
      </c>
      <c r="Q79">
        <f t="shared" ca="1" si="42"/>
        <v>109517</v>
      </c>
      <c r="R79">
        <f t="shared" ca="1" si="29"/>
        <v>63387.728747155321</v>
      </c>
      <c r="S79">
        <f t="shared" ca="1" si="24"/>
        <v>19019.199236117463</v>
      </c>
      <c r="T79">
        <f t="shared" ca="1" si="25"/>
        <v>460675.96621228376</v>
      </c>
      <c r="U79">
        <f t="shared" ca="1" si="26"/>
        <v>442739.25262994657</v>
      </c>
      <c r="V79">
        <f t="shared" ca="1" si="27"/>
        <v>17936.713582337194</v>
      </c>
      <c r="AF79" s="14">
        <f t="shared" ca="1" si="44"/>
        <v>0</v>
      </c>
      <c r="AG79" s="9">
        <f t="shared" ca="1" si="45"/>
        <v>1</v>
      </c>
      <c r="AH79" s="9"/>
      <c r="AI79" s="9"/>
      <c r="AJ79" s="9"/>
      <c r="AK79" s="10"/>
      <c r="AL79" s="9"/>
      <c r="AM79" s="14">
        <f ca="1">IF(Table1[[#This Row],[Field of Work]]= "Teaching",1,0)</f>
        <v>0</v>
      </c>
      <c r="AN79" s="9">
        <f ca="1">IF(Table1[[#This Row],[Field of Work]]= "Agriculture",1,0)</f>
        <v>0</v>
      </c>
      <c r="AO79" s="9">
        <f ca="1">IF(Table1[[#This Row],[Field of Work]]= "Construction",1,0)</f>
        <v>0</v>
      </c>
      <c r="AP79" s="9">
        <f ca="1">IF(Table1[[#This Row],[Field of Work]]= "IT",1,0)</f>
        <v>0</v>
      </c>
      <c r="AQ79" s="9">
        <f ca="1">IF(Table1[[#This Row],[Field of Work]]= "Health",1,0)</f>
        <v>0</v>
      </c>
      <c r="AR79" s="9">
        <f ca="1">IF(Table1[[#This Row],[Field of Work]]= "General work",1,0)</f>
        <v>1</v>
      </c>
      <c r="AS79" s="9"/>
      <c r="AT79" s="9"/>
      <c r="AU79" s="9"/>
      <c r="AV79" s="9"/>
      <c r="AW79" s="9"/>
      <c r="AX79" s="9"/>
      <c r="AY79" s="10"/>
      <c r="BA79" s="33">
        <f ca="1">IF(Table1[[#This Row],[Area]]= "Pindi",1,0)</f>
        <v>0</v>
      </c>
      <c r="BB79" s="9">
        <f ca="1">IF(Table1[[#This Row],[Area]]= "Attock",1,0)</f>
        <v>0</v>
      </c>
      <c r="BC79" s="9">
        <f ca="1">IF(Table1[[#This Row],[Area]]="Gujranwala",1,0)</f>
        <v>0</v>
      </c>
      <c r="BD79" s="9">
        <f ca="1">IF(Table1[[#This Row],[Area]]="Islamabad",1,0)</f>
        <v>0</v>
      </c>
      <c r="BE79" s="9">
        <f ca="1">IF(Table1[[#This Row],[Area]]="Karachi",1,0)</f>
        <v>0</v>
      </c>
      <c r="BF79" s="9">
        <f ca="1">IF(Table1[[#This Row],[Area]]="Kashmir",1,0)</f>
        <v>0</v>
      </c>
      <c r="BG79" s="9">
        <f ca="1">IF(Table1[[#This Row],[Area]]="Kohat",1,0)</f>
        <v>0</v>
      </c>
      <c r="BH79" s="9">
        <f ca="1">IF(Table1[[#This Row],[Area]]="Lahore",1,0)</f>
        <v>0</v>
      </c>
      <c r="BI79" s="9">
        <f ca="1">IF(Table1[[#This Row],[Area]]="Multan",1,0)</f>
        <v>1</v>
      </c>
      <c r="BJ79" s="9">
        <f ca="1">IF(Table1[[#This Row],[Area]]="Naran",1,0)</f>
        <v>0</v>
      </c>
      <c r="BK79" s="9">
        <f ca="1">IF(Table1[[#This Row],[Area]]="Peshawar",1,0)</f>
        <v>0</v>
      </c>
      <c r="BL79" s="9">
        <f ca="1">IF(Table1[[#This Row],[Area]]="Queta",1,0)</f>
        <v>0</v>
      </c>
      <c r="BM79" s="9">
        <f ca="1">IF(Table1[[#This Row],[Area]]="Sawat",1,0)</f>
        <v>0</v>
      </c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10"/>
      <c r="CD79" s="14"/>
      <c r="CE79" s="39">
        <f ca="1">Table1[[#This Row],[Value of Cars]]/Table1[[#This Row],[Cars]]</f>
        <v>70530.383488083156</v>
      </c>
      <c r="CF79" s="9"/>
      <c r="CG79" s="10"/>
      <c r="CH79" s="14">
        <f ca="1">IF(Table1[[#This Row],[value of Debts]]&gt;$CI$5,1,0)</f>
        <v>1</v>
      </c>
      <c r="CI79" s="9"/>
      <c r="CJ79" s="10"/>
      <c r="CM79" s="55">
        <f ca="1">Table1[[#This Row],[Mortgage Left]]/Table1[[#This Row],[Value of House]]</f>
        <v>0.8976650517065804</v>
      </c>
      <c r="CN79" s="9">
        <f t="shared" ca="1" si="43"/>
        <v>0</v>
      </c>
      <c r="CO79" s="9"/>
      <c r="CP79" s="9"/>
      <c r="CQ79" s="9"/>
      <c r="CR79" s="9"/>
      <c r="CS79" s="9"/>
      <c r="CT79" s="9"/>
      <c r="CU79" s="9"/>
      <c r="CV79" s="9"/>
      <c r="CW79" s="9"/>
      <c r="CX79" s="14"/>
      <c r="CY79" s="9">
        <f ca="1">IF(Table1[[#This Row],[Area]]= "Pindi",Table1[[#This Row],[Income]],0)</f>
        <v>0</v>
      </c>
      <c r="CZ79" s="9">
        <f ca="1">IF(Table1[[#This Row],[Area]]= "Attock",Table1[[#This Row],[Income]],0)</f>
        <v>0</v>
      </c>
      <c r="DA79" s="9">
        <f ca="1">IF(Table1[[#This Row],[Area]]= "Gujranwala",Table1[[#This Row],[Income]],0)</f>
        <v>0</v>
      </c>
      <c r="DB79" s="9">
        <f ca="1">IF(Table1[[#This Row],[Area]]= "Islamabad",Table1[[#This Row],[Income]],0)</f>
        <v>0</v>
      </c>
      <c r="DC79" s="9">
        <f ca="1">IF(Table1[[#This Row],[Area]]= "Karachi",Table1[[#This Row],[Income]],0)</f>
        <v>0</v>
      </c>
      <c r="DD79" s="9">
        <f ca="1">IF(Table1[[#This Row],[Area]]= "Kashmir",Table1[[#This Row],[Income]],0)</f>
        <v>0</v>
      </c>
      <c r="DE79" s="9">
        <f ca="1">IF(Table1[[#This Row],[Area]]= "Kohat",Table1[[#This Row],[Income]],0)</f>
        <v>0</v>
      </c>
      <c r="DF79" s="9">
        <f ca="1">IF(Table1[[#This Row],[Area]]= "Lahore",Table1[[#This Row],[Income]],0)</f>
        <v>0</v>
      </c>
      <c r="DG79" s="9">
        <f ca="1">IF(Table1[[#This Row],[Area]]= "Multan",Table1[[#This Row],[Income]],0)</f>
        <v>75149</v>
      </c>
      <c r="DH79" s="9">
        <f ca="1">IF(Table1[[#This Row],[Area]]= "Naran",Table1[[#This Row],[Income]],0)</f>
        <v>0</v>
      </c>
      <c r="DI79" s="9">
        <f ca="1">IF(Table1[[#This Row],[Area]]= "Peshawar",Table1[[#This Row],[Income]],0)</f>
        <v>0</v>
      </c>
      <c r="DJ79" s="9">
        <f ca="1">IF(Table1[[#This Row],[Area]]= "Queta",Table1[[#This Row],[Income]],0)</f>
        <v>0</v>
      </c>
      <c r="DK79" s="10">
        <f ca="1">IF(Table1[[#This Row],[Area]]= "Sawat",Table1[[#This Row],[Income]],0)</f>
        <v>0</v>
      </c>
      <c r="DM79" s="14"/>
      <c r="DN79" s="9">
        <f ca="1">IF(Table1[[#This Row],[Field of Work]] = "IT",Table1[[#This Row],[Income]],0)</f>
        <v>0</v>
      </c>
      <c r="DO79" s="9">
        <f ca="1">IF(Table1[[#This Row],[Field of Work]] = "Agriculture",Table1[[#This Row],[Income]],0)</f>
        <v>0</v>
      </c>
      <c r="DP79" s="9">
        <f ca="1">IF(Table1[[#This Row],[Field of Work]] = "Construction",Table1[[#This Row],[Income]],0)</f>
        <v>0</v>
      </c>
      <c r="DQ79" s="9">
        <f ca="1">IF(Table1[[#This Row],[Field of Work]] = "Health",Table1[[#This Row],[Income]],0)</f>
        <v>0</v>
      </c>
      <c r="DR79" s="9">
        <f ca="1">IF(Table1[[#This Row],[Field of Work]] = "Teaching",Table1[[#This Row],[Income]],0)</f>
        <v>0</v>
      </c>
      <c r="DS79" s="10">
        <f ca="1">IF(Table1[[#This Row],[Field of Work]] = "General work",Table1[[#This Row],[Income]],0)</f>
        <v>75149</v>
      </c>
      <c r="DV79" s="14"/>
      <c r="DW79" s="9"/>
      <c r="DX79" s="9">
        <f ca="1">IF(Table1[[#This Row],[Debts]]&gt;Table1[[#This Row],[Income]],1,0)</f>
        <v>0</v>
      </c>
      <c r="DY79" s="9"/>
      <c r="DZ79" s="9"/>
      <c r="EA79" s="9"/>
      <c r="EB79" s="9"/>
      <c r="EC79" s="10"/>
      <c r="EF79" s="14"/>
      <c r="EG79" s="9"/>
      <c r="EH79" s="9">
        <f ca="1">IF(Table1[[#This Row],[Net worth of person (R)]]&gt;$EP$4,Table1[[#This Row],[Age]],0)</f>
        <v>0</v>
      </c>
      <c r="EI79" s="9"/>
      <c r="EJ79" s="9"/>
      <c r="EK79" s="9"/>
      <c r="EL79" s="9"/>
      <c r="EM79" s="9"/>
      <c r="EN79" s="9"/>
      <c r="EO79" s="9"/>
      <c r="EP79" s="10"/>
    </row>
    <row r="80" spans="2:146" x14ac:dyDescent="0.25">
      <c r="B80">
        <f t="shared" ca="1" si="30"/>
        <v>2</v>
      </c>
      <c r="C80" t="str">
        <f t="shared" ca="1" si="31"/>
        <v>women</v>
      </c>
      <c r="D80">
        <f t="shared" ca="1" si="32"/>
        <v>45</v>
      </c>
      <c r="E80">
        <f t="shared" ca="1" si="33"/>
        <v>5</v>
      </c>
      <c r="F80" t="str">
        <f t="shared" ca="1" si="34"/>
        <v>General work</v>
      </c>
      <c r="G80">
        <f t="shared" ca="1" si="35"/>
        <v>5</v>
      </c>
      <c r="H80" t="str">
        <f t="shared" ca="1" si="36"/>
        <v>other</v>
      </c>
      <c r="I80">
        <f t="shared" ca="1" si="37"/>
        <v>1</v>
      </c>
      <c r="J80">
        <f t="shared" ca="1" si="38"/>
        <v>2</v>
      </c>
      <c r="K80">
        <f t="shared" ca="1" si="39"/>
        <v>29565</v>
      </c>
      <c r="L80">
        <f t="shared" ca="1" si="40"/>
        <v>11</v>
      </c>
      <c r="M80" t="str">
        <f t="shared" ca="1" si="41"/>
        <v>kashmir</v>
      </c>
      <c r="N80">
        <f t="shared" ca="1" si="23"/>
        <v>118260</v>
      </c>
      <c r="O80">
        <f ca="1">RAND()*Table1[[#This Row],[Value of House]]</f>
        <v>14686.674154200542</v>
      </c>
      <c r="P80">
        <f t="shared" ca="1" si="28"/>
        <v>46716.785017798888</v>
      </c>
      <c r="Q80">
        <f t="shared" ca="1" si="42"/>
        <v>46354</v>
      </c>
      <c r="R80">
        <f t="shared" ca="1" si="29"/>
        <v>5088.3923339203357</v>
      </c>
      <c r="S80">
        <f t="shared" ca="1" si="24"/>
        <v>22532.894275355844</v>
      </c>
      <c r="T80">
        <f t="shared" ca="1" si="25"/>
        <v>187509.67929315474</v>
      </c>
      <c r="U80">
        <f t="shared" ca="1" si="26"/>
        <v>66129.06648812088</v>
      </c>
      <c r="V80">
        <f t="shared" ca="1" si="27"/>
        <v>121380.61280503386</v>
      </c>
      <c r="AF80" s="14">
        <f t="shared" ca="1" si="44"/>
        <v>1</v>
      </c>
      <c r="AG80" s="9">
        <f t="shared" ca="1" si="45"/>
        <v>0</v>
      </c>
      <c r="AH80" s="9"/>
      <c r="AI80" s="9"/>
      <c r="AJ80" s="9"/>
      <c r="AK80" s="10"/>
      <c r="AL80" s="9"/>
      <c r="AM80" s="14">
        <f ca="1">IF(Table1[[#This Row],[Field of Work]]= "Teaching",1,0)</f>
        <v>0</v>
      </c>
      <c r="AN80" s="9">
        <f ca="1">IF(Table1[[#This Row],[Field of Work]]= "Agriculture",1,0)</f>
        <v>0</v>
      </c>
      <c r="AO80" s="9">
        <f ca="1">IF(Table1[[#This Row],[Field of Work]]= "Construction",1,0)</f>
        <v>0</v>
      </c>
      <c r="AP80" s="9">
        <f ca="1">IF(Table1[[#This Row],[Field of Work]]= "IT",1,0)</f>
        <v>0</v>
      </c>
      <c r="AQ80" s="9">
        <f ca="1">IF(Table1[[#This Row],[Field of Work]]= "Health",1,0)</f>
        <v>0</v>
      </c>
      <c r="AR80" s="9">
        <f ca="1">IF(Table1[[#This Row],[Field of Work]]= "General work",1,0)</f>
        <v>1</v>
      </c>
      <c r="AS80" s="9"/>
      <c r="AT80" s="9"/>
      <c r="AU80" s="9"/>
      <c r="AV80" s="9"/>
      <c r="AW80" s="9"/>
      <c r="AX80" s="9"/>
      <c r="AY80" s="10"/>
      <c r="BA80" s="33">
        <f ca="1">IF(Table1[[#This Row],[Area]]= "Pindi",1,0)</f>
        <v>0</v>
      </c>
      <c r="BB80" s="9">
        <f ca="1">IF(Table1[[#This Row],[Area]]= "Attock",1,0)</f>
        <v>0</v>
      </c>
      <c r="BC80" s="9">
        <f ca="1">IF(Table1[[#This Row],[Area]]="Gujranwala",1,0)</f>
        <v>0</v>
      </c>
      <c r="BD80" s="9">
        <f ca="1">IF(Table1[[#This Row],[Area]]="Islamabad",1,0)</f>
        <v>0</v>
      </c>
      <c r="BE80" s="9">
        <f ca="1">IF(Table1[[#This Row],[Area]]="Karachi",1,0)</f>
        <v>0</v>
      </c>
      <c r="BF80" s="9">
        <f ca="1">IF(Table1[[#This Row],[Area]]="Kashmir",1,0)</f>
        <v>1</v>
      </c>
      <c r="BG80" s="9">
        <f ca="1">IF(Table1[[#This Row],[Area]]="Kohat",1,0)</f>
        <v>0</v>
      </c>
      <c r="BH80" s="9">
        <f ca="1">IF(Table1[[#This Row],[Area]]="Lahore",1,0)</f>
        <v>0</v>
      </c>
      <c r="BI80" s="9">
        <f ca="1">IF(Table1[[#This Row],[Area]]="Multan",1,0)</f>
        <v>0</v>
      </c>
      <c r="BJ80" s="9">
        <f ca="1">IF(Table1[[#This Row],[Area]]="Naran",1,0)</f>
        <v>0</v>
      </c>
      <c r="BK80" s="9">
        <f ca="1">IF(Table1[[#This Row],[Area]]="Peshawar",1,0)</f>
        <v>0</v>
      </c>
      <c r="BL80" s="9">
        <f ca="1">IF(Table1[[#This Row],[Area]]="Queta",1,0)</f>
        <v>0</v>
      </c>
      <c r="BM80" s="9">
        <f ca="1">IF(Table1[[#This Row],[Area]]="Sawat",1,0)</f>
        <v>0</v>
      </c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10"/>
      <c r="CD80" s="14"/>
      <c r="CE80" s="39">
        <f ca="1">Table1[[#This Row],[Value of Cars]]/Table1[[#This Row],[Cars]]</f>
        <v>23358.392508899444</v>
      </c>
      <c r="CF80" s="9"/>
      <c r="CG80" s="10"/>
      <c r="CH80" s="14">
        <f ca="1">IF(Table1[[#This Row],[value of Debts]]&gt;$CI$5,1,0)</f>
        <v>0</v>
      </c>
      <c r="CI80" s="9"/>
      <c r="CJ80" s="10"/>
      <c r="CM80" s="55">
        <f ca="1">Table1[[#This Row],[Mortgage Left]]/Table1[[#This Row],[Value of House]]</f>
        <v>0.1241897019634749</v>
      </c>
      <c r="CN80" s="9">
        <f t="shared" ca="1" si="43"/>
        <v>1</v>
      </c>
      <c r="CO80" s="9"/>
      <c r="CP80" s="9"/>
      <c r="CQ80" s="9"/>
      <c r="CR80" s="9"/>
      <c r="CS80" s="9"/>
      <c r="CT80" s="9"/>
      <c r="CU80" s="9"/>
      <c r="CV80" s="9"/>
      <c r="CW80" s="9"/>
      <c r="CX80" s="14"/>
      <c r="CY80" s="9">
        <f ca="1">IF(Table1[[#This Row],[Area]]= "Pindi",Table1[[#This Row],[Income]],0)</f>
        <v>0</v>
      </c>
      <c r="CZ80" s="9">
        <f ca="1">IF(Table1[[#This Row],[Area]]= "Attock",Table1[[#This Row],[Income]],0)</f>
        <v>0</v>
      </c>
      <c r="DA80" s="9">
        <f ca="1">IF(Table1[[#This Row],[Area]]= "Gujranwala",Table1[[#This Row],[Income]],0)</f>
        <v>0</v>
      </c>
      <c r="DB80" s="9">
        <f ca="1">IF(Table1[[#This Row],[Area]]= "Islamabad",Table1[[#This Row],[Income]],0)</f>
        <v>0</v>
      </c>
      <c r="DC80" s="9">
        <f ca="1">IF(Table1[[#This Row],[Area]]= "Karachi",Table1[[#This Row],[Income]],0)</f>
        <v>0</v>
      </c>
      <c r="DD80" s="9">
        <f ca="1">IF(Table1[[#This Row],[Area]]= "Kashmir",Table1[[#This Row],[Income]],0)</f>
        <v>29565</v>
      </c>
      <c r="DE80" s="9">
        <f ca="1">IF(Table1[[#This Row],[Area]]= "Kohat",Table1[[#This Row],[Income]],0)</f>
        <v>0</v>
      </c>
      <c r="DF80" s="9">
        <f ca="1">IF(Table1[[#This Row],[Area]]= "Lahore",Table1[[#This Row],[Income]],0)</f>
        <v>0</v>
      </c>
      <c r="DG80" s="9">
        <f ca="1">IF(Table1[[#This Row],[Area]]= "Multan",Table1[[#This Row],[Income]],0)</f>
        <v>0</v>
      </c>
      <c r="DH80" s="9">
        <f ca="1">IF(Table1[[#This Row],[Area]]= "Naran",Table1[[#This Row],[Income]],0)</f>
        <v>0</v>
      </c>
      <c r="DI80" s="9">
        <f ca="1">IF(Table1[[#This Row],[Area]]= "Peshawar",Table1[[#This Row],[Income]],0)</f>
        <v>0</v>
      </c>
      <c r="DJ80" s="9">
        <f ca="1">IF(Table1[[#This Row],[Area]]= "Queta",Table1[[#This Row],[Income]],0)</f>
        <v>0</v>
      </c>
      <c r="DK80" s="10">
        <f ca="1">IF(Table1[[#This Row],[Area]]= "Sawat",Table1[[#This Row],[Income]],0)</f>
        <v>0</v>
      </c>
      <c r="DM80" s="14"/>
      <c r="DN80" s="9">
        <f ca="1">IF(Table1[[#This Row],[Field of Work]] = "IT",Table1[[#This Row],[Income]],0)</f>
        <v>0</v>
      </c>
      <c r="DO80" s="9">
        <f ca="1">IF(Table1[[#This Row],[Field of Work]] = "Agriculture",Table1[[#This Row],[Income]],0)</f>
        <v>0</v>
      </c>
      <c r="DP80" s="9">
        <f ca="1">IF(Table1[[#This Row],[Field of Work]] = "Construction",Table1[[#This Row],[Income]],0)</f>
        <v>0</v>
      </c>
      <c r="DQ80" s="9">
        <f ca="1">IF(Table1[[#This Row],[Field of Work]] = "Health",Table1[[#This Row],[Income]],0)</f>
        <v>0</v>
      </c>
      <c r="DR80" s="9">
        <f ca="1">IF(Table1[[#This Row],[Field of Work]] = "Teaching",Table1[[#This Row],[Income]],0)</f>
        <v>0</v>
      </c>
      <c r="DS80" s="10">
        <f ca="1">IF(Table1[[#This Row],[Field of Work]] = "General work",Table1[[#This Row],[Income]],0)</f>
        <v>29565</v>
      </c>
      <c r="DV80" s="14"/>
      <c r="DW80" s="9"/>
      <c r="DX80" s="9">
        <f ca="1">IF(Table1[[#This Row],[Debts]]&gt;Table1[[#This Row],[Income]],1,0)</f>
        <v>0</v>
      </c>
      <c r="DY80" s="9"/>
      <c r="DZ80" s="9"/>
      <c r="EA80" s="9"/>
      <c r="EB80" s="9"/>
      <c r="EC80" s="10"/>
      <c r="EF80" s="14"/>
      <c r="EG80" s="9"/>
      <c r="EH80" s="9">
        <f ca="1">IF(Table1[[#This Row],[Net worth of person (R)]]&gt;$EP$4,Table1[[#This Row],[Age]],0)</f>
        <v>45</v>
      </c>
      <c r="EI80" s="9"/>
      <c r="EJ80" s="9"/>
      <c r="EK80" s="9"/>
      <c r="EL80" s="9"/>
      <c r="EM80" s="9"/>
      <c r="EN80" s="9"/>
      <c r="EO80" s="9"/>
      <c r="EP80" s="10"/>
    </row>
    <row r="81" spans="2:146" x14ac:dyDescent="0.25">
      <c r="B81">
        <f t="shared" ca="1" si="30"/>
        <v>2</v>
      </c>
      <c r="C81" t="str">
        <f t="shared" ca="1" si="31"/>
        <v>women</v>
      </c>
      <c r="D81">
        <f t="shared" ca="1" si="32"/>
        <v>41</v>
      </c>
      <c r="E81">
        <f t="shared" ca="1" si="33"/>
        <v>4</v>
      </c>
      <c r="F81" t="str">
        <f t="shared" ca="1" si="34"/>
        <v>Construction</v>
      </c>
      <c r="G81">
        <f t="shared" ca="1" si="35"/>
        <v>3</v>
      </c>
      <c r="H81" t="str">
        <f t="shared" ca="1" si="36"/>
        <v>University</v>
      </c>
      <c r="I81">
        <f t="shared" ca="1" si="37"/>
        <v>4</v>
      </c>
      <c r="J81">
        <f t="shared" ca="1" si="38"/>
        <v>3</v>
      </c>
      <c r="K81">
        <f t="shared" ca="1" si="39"/>
        <v>33595</v>
      </c>
      <c r="L81">
        <f t="shared" ca="1" si="40"/>
        <v>12</v>
      </c>
      <c r="M81" t="str">
        <f t="shared" ca="1" si="41"/>
        <v>Kohat</v>
      </c>
      <c r="N81">
        <f t="shared" ca="1" si="23"/>
        <v>134380</v>
      </c>
      <c r="O81">
        <f ca="1">RAND()*Table1[[#This Row],[Value of House]]</f>
        <v>60676.953413677562</v>
      </c>
      <c r="P81">
        <f t="shared" ca="1" si="28"/>
        <v>11133.690640601499</v>
      </c>
      <c r="Q81">
        <f t="shared" ca="1" si="42"/>
        <v>8356</v>
      </c>
      <c r="R81">
        <f t="shared" ca="1" si="29"/>
        <v>60397.693693714486</v>
      </c>
      <c r="S81">
        <f t="shared" ca="1" si="24"/>
        <v>40189.939107627113</v>
      </c>
      <c r="T81">
        <f t="shared" ca="1" si="25"/>
        <v>185703.62974822862</v>
      </c>
      <c r="U81">
        <f t="shared" ca="1" si="26"/>
        <v>129430.64710739205</v>
      </c>
      <c r="V81">
        <f t="shared" ca="1" si="27"/>
        <v>56272.982640836562</v>
      </c>
      <c r="AF81" s="14">
        <f t="shared" ca="1" si="44"/>
        <v>0</v>
      </c>
      <c r="AG81" s="9">
        <f t="shared" ca="1" si="45"/>
        <v>1</v>
      </c>
      <c r="AH81" s="9"/>
      <c r="AI81" s="9"/>
      <c r="AJ81" s="9"/>
      <c r="AK81" s="10"/>
      <c r="AL81" s="9"/>
      <c r="AM81" s="14">
        <f ca="1">IF(Table1[[#This Row],[Field of Work]]= "Teaching",1,0)</f>
        <v>0</v>
      </c>
      <c r="AN81" s="9">
        <f ca="1">IF(Table1[[#This Row],[Field of Work]]= "Agriculture",1,0)</f>
        <v>0</v>
      </c>
      <c r="AO81" s="9">
        <f ca="1">IF(Table1[[#This Row],[Field of Work]]= "Construction",1,0)</f>
        <v>1</v>
      </c>
      <c r="AP81" s="9">
        <f ca="1">IF(Table1[[#This Row],[Field of Work]]= "IT",1,0)</f>
        <v>0</v>
      </c>
      <c r="AQ81" s="9">
        <f ca="1">IF(Table1[[#This Row],[Field of Work]]= "Health",1,0)</f>
        <v>0</v>
      </c>
      <c r="AR81" s="9">
        <f ca="1">IF(Table1[[#This Row],[Field of Work]]= "General work",1,0)</f>
        <v>0</v>
      </c>
      <c r="AS81" s="9"/>
      <c r="AT81" s="9"/>
      <c r="AU81" s="9"/>
      <c r="AV81" s="9"/>
      <c r="AW81" s="9"/>
      <c r="AX81" s="9"/>
      <c r="AY81" s="10"/>
      <c r="BA81" s="33">
        <f ca="1">IF(Table1[[#This Row],[Area]]= "Pindi",1,0)</f>
        <v>0</v>
      </c>
      <c r="BB81" s="9">
        <f ca="1">IF(Table1[[#This Row],[Area]]= "Attock",1,0)</f>
        <v>0</v>
      </c>
      <c r="BC81" s="9">
        <f ca="1">IF(Table1[[#This Row],[Area]]="Gujranwala",1,0)</f>
        <v>0</v>
      </c>
      <c r="BD81" s="9">
        <f ca="1">IF(Table1[[#This Row],[Area]]="Islamabad",1,0)</f>
        <v>0</v>
      </c>
      <c r="BE81" s="9">
        <f ca="1">IF(Table1[[#This Row],[Area]]="Karachi",1,0)</f>
        <v>0</v>
      </c>
      <c r="BF81" s="9">
        <f ca="1">IF(Table1[[#This Row],[Area]]="Kashmir",1,0)</f>
        <v>0</v>
      </c>
      <c r="BG81" s="9">
        <f ca="1">IF(Table1[[#This Row],[Area]]="Kohat",1,0)</f>
        <v>1</v>
      </c>
      <c r="BH81" s="9">
        <f ca="1">IF(Table1[[#This Row],[Area]]="Lahore",1,0)</f>
        <v>0</v>
      </c>
      <c r="BI81" s="9">
        <f ca="1">IF(Table1[[#This Row],[Area]]="Multan",1,0)</f>
        <v>0</v>
      </c>
      <c r="BJ81" s="9">
        <f ca="1">IF(Table1[[#This Row],[Area]]="Naran",1,0)</f>
        <v>0</v>
      </c>
      <c r="BK81" s="9">
        <f ca="1">IF(Table1[[#This Row],[Area]]="Peshawar",1,0)</f>
        <v>0</v>
      </c>
      <c r="BL81" s="9">
        <f ca="1">IF(Table1[[#This Row],[Area]]="Queta",1,0)</f>
        <v>0</v>
      </c>
      <c r="BM81" s="9">
        <f ca="1">IF(Table1[[#This Row],[Area]]="Sawat",1,0)</f>
        <v>0</v>
      </c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10"/>
      <c r="CD81" s="14"/>
      <c r="CE81" s="39">
        <f ca="1">Table1[[#This Row],[Value of Cars]]/Table1[[#This Row],[Cars]]</f>
        <v>3711.2302135338327</v>
      </c>
      <c r="CF81" s="9"/>
      <c r="CG81" s="10"/>
      <c r="CH81" s="14">
        <f ca="1">IF(Table1[[#This Row],[value of Debts]]&gt;$CI$5,1,0)</f>
        <v>1</v>
      </c>
      <c r="CI81" s="9"/>
      <c r="CJ81" s="10"/>
      <c r="CM81" s="55">
        <f ca="1">Table1[[#This Row],[Mortgage Left]]/Table1[[#This Row],[Value of House]]</f>
        <v>0.45153261953919899</v>
      </c>
      <c r="CN81" s="9">
        <f t="shared" ca="1" si="43"/>
        <v>0</v>
      </c>
      <c r="CO81" s="9"/>
      <c r="CP81" s="9"/>
      <c r="CQ81" s="9"/>
      <c r="CR81" s="9"/>
      <c r="CS81" s="9"/>
      <c r="CT81" s="9"/>
      <c r="CU81" s="9"/>
      <c r="CV81" s="9"/>
      <c r="CW81" s="9"/>
      <c r="CX81" s="14"/>
      <c r="CY81" s="9">
        <f ca="1">IF(Table1[[#This Row],[Area]]= "Pindi",Table1[[#This Row],[Income]],0)</f>
        <v>0</v>
      </c>
      <c r="CZ81" s="9">
        <f ca="1">IF(Table1[[#This Row],[Area]]= "Attock",Table1[[#This Row],[Income]],0)</f>
        <v>0</v>
      </c>
      <c r="DA81" s="9">
        <f ca="1">IF(Table1[[#This Row],[Area]]= "Gujranwala",Table1[[#This Row],[Income]],0)</f>
        <v>0</v>
      </c>
      <c r="DB81" s="9">
        <f ca="1">IF(Table1[[#This Row],[Area]]= "Islamabad",Table1[[#This Row],[Income]],0)</f>
        <v>0</v>
      </c>
      <c r="DC81" s="9">
        <f ca="1">IF(Table1[[#This Row],[Area]]= "Karachi",Table1[[#This Row],[Income]],0)</f>
        <v>0</v>
      </c>
      <c r="DD81" s="9">
        <f ca="1">IF(Table1[[#This Row],[Area]]= "Kashmir",Table1[[#This Row],[Income]],0)</f>
        <v>0</v>
      </c>
      <c r="DE81" s="9">
        <f ca="1">IF(Table1[[#This Row],[Area]]= "Kohat",Table1[[#This Row],[Income]],0)</f>
        <v>33595</v>
      </c>
      <c r="DF81" s="9">
        <f ca="1">IF(Table1[[#This Row],[Area]]= "Lahore",Table1[[#This Row],[Income]],0)</f>
        <v>0</v>
      </c>
      <c r="DG81" s="9">
        <f ca="1">IF(Table1[[#This Row],[Area]]= "Multan",Table1[[#This Row],[Income]],0)</f>
        <v>0</v>
      </c>
      <c r="DH81" s="9">
        <f ca="1">IF(Table1[[#This Row],[Area]]= "Naran",Table1[[#This Row],[Income]],0)</f>
        <v>0</v>
      </c>
      <c r="DI81" s="9">
        <f ca="1">IF(Table1[[#This Row],[Area]]= "Peshawar",Table1[[#This Row],[Income]],0)</f>
        <v>0</v>
      </c>
      <c r="DJ81" s="9">
        <f ca="1">IF(Table1[[#This Row],[Area]]= "Queta",Table1[[#This Row],[Income]],0)</f>
        <v>0</v>
      </c>
      <c r="DK81" s="10">
        <f ca="1">IF(Table1[[#This Row],[Area]]= "Sawat",Table1[[#This Row],[Income]],0)</f>
        <v>0</v>
      </c>
      <c r="DM81" s="14"/>
      <c r="DN81" s="9">
        <f ca="1">IF(Table1[[#This Row],[Field of Work]] = "IT",Table1[[#This Row],[Income]],0)</f>
        <v>0</v>
      </c>
      <c r="DO81" s="9">
        <f ca="1">IF(Table1[[#This Row],[Field of Work]] = "Agriculture",Table1[[#This Row],[Income]],0)</f>
        <v>0</v>
      </c>
      <c r="DP81" s="9">
        <f ca="1">IF(Table1[[#This Row],[Field of Work]] = "Construction",Table1[[#This Row],[Income]],0)</f>
        <v>33595</v>
      </c>
      <c r="DQ81" s="9">
        <f ca="1">IF(Table1[[#This Row],[Field of Work]] = "Health",Table1[[#This Row],[Income]],0)</f>
        <v>0</v>
      </c>
      <c r="DR81" s="9">
        <f ca="1">IF(Table1[[#This Row],[Field of Work]] = "Teaching",Table1[[#This Row],[Income]],0)</f>
        <v>0</v>
      </c>
      <c r="DS81" s="10">
        <f ca="1">IF(Table1[[#This Row],[Field of Work]] = "General work",Table1[[#This Row],[Income]],0)</f>
        <v>0</v>
      </c>
      <c r="DV81" s="14"/>
      <c r="DW81" s="9"/>
      <c r="DX81" s="9">
        <f ca="1">IF(Table1[[#This Row],[Debts]]&gt;Table1[[#This Row],[Income]],1,0)</f>
        <v>1</v>
      </c>
      <c r="DY81" s="9"/>
      <c r="DZ81" s="9"/>
      <c r="EA81" s="9"/>
      <c r="EB81" s="9"/>
      <c r="EC81" s="10"/>
      <c r="EF81" s="14"/>
      <c r="EG81" s="9"/>
      <c r="EH81" s="9">
        <f ca="1">IF(Table1[[#This Row],[Net worth of person (R)]]&gt;$EP$4,Table1[[#This Row],[Age]],0)</f>
        <v>0</v>
      </c>
      <c r="EI81" s="9"/>
      <c r="EJ81" s="9"/>
      <c r="EK81" s="9"/>
      <c r="EL81" s="9"/>
      <c r="EM81" s="9"/>
      <c r="EN81" s="9"/>
      <c r="EO81" s="9"/>
      <c r="EP81" s="10"/>
    </row>
    <row r="82" spans="2:146" x14ac:dyDescent="0.25">
      <c r="B82">
        <f t="shared" ca="1" si="30"/>
        <v>2</v>
      </c>
      <c r="C82" t="str">
        <f t="shared" ca="1" si="31"/>
        <v>women</v>
      </c>
      <c r="D82">
        <f t="shared" ca="1" si="32"/>
        <v>32</v>
      </c>
      <c r="E82">
        <f t="shared" ca="1" si="33"/>
        <v>2</v>
      </c>
      <c r="F82" t="str">
        <f t="shared" ca="1" si="34"/>
        <v>IT</v>
      </c>
      <c r="G82">
        <f t="shared" ca="1" si="35"/>
        <v>1</v>
      </c>
      <c r="H82" t="str">
        <f t="shared" ca="1" si="36"/>
        <v>High School</v>
      </c>
      <c r="I82">
        <f t="shared" ca="1" si="37"/>
        <v>2</v>
      </c>
      <c r="J82">
        <f t="shared" ca="1" si="38"/>
        <v>3</v>
      </c>
      <c r="K82">
        <f t="shared" ca="1" si="39"/>
        <v>47581</v>
      </c>
      <c r="L82">
        <f t="shared" ca="1" si="40"/>
        <v>2</v>
      </c>
      <c r="M82" t="str">
        <f t="shared" ca="1" si="41"/>
        <v>Karachi</v>
      </c>
      <c r="N82">
        <f t="shared" ca="1" si="23"/>
        <v>142743</v>
      </c>
      <c r="O82">
        <f ca="1">RAND()*Table1[[#This Row],[Value of House]]</f>
        <v>111327.8306505831</v>
      </c>
      <c r="P82">
        <f t="shared" ca="1" si="28"/>
        <v>95793.394070978553</v>
      </c>
      <c r="Q82">
        <f t="shared" ca="1" si="42"/>
        <v>70805</v>
      </c>
      <c r="R82">
        <f t="shared" ca="1" si="29"/>
        <v>62646.294728211302</v>
      </c>
      <c r="S82">
        <f t="shared" ca="1" si="24"/>
        <v>38881.03988941745</v>
      </c>
      <c r="T82">
        <f t="shared" ca="1" si="25"/>
        <v>277417.43396039604</v>
      </c>
      <c r="U82">
        <f t="shared" ca="1" si="26"/>
        <v>244779.12537879439</v>
      </c>
      <c r="V82">
        <f t="shared" ca="1" si="27"/>
        <v>32638.308581601654</v>
      </c>
      <c r="AF82" s="14">
        <f t="shared" ca="1" si="44"/>
        <v>0</v>
      </c>
      <c r="AG82" s="9">
        <f t="shared" ca="1" si="45"/>
        <v>1</v>
      </c>
      <c r="AH82" s="9"/>
      <c r="AI82" s="9"/>
      <c r="AJ82" s="9"/>
      <c r="AK82" s="10"/>
      <c r="AL82" s="9"/>
      <c r="AM82" s="14">
        <f ca="1">IF(Table1[[#This Row],[Field of Work]]= "Teaching",1,0)</f>
        <v>0</v>
      </c>
      <c r="AN82" s="9">
        <f ca="1">IF(Table1[[#This Row],[Field of Work]]= "Agriculture",1,0)</f>
        <v>0</v>
      </c>
      <c r="AO82" s="9">
        <f ca="1">IF(Table1[[#This Row],[Field of Work]]= "Construction",1,0)</f>
        <v>0</v>
      </c>
      <c r="AP82" s="9">
        <f ca="1">IF(Table1[[#This Row],[Field of Work]]= "IT",1,0)</f>
        <v>1</v>
      </c>
      <c r="AQ82" s="9">
        <f ca="1">IF(Table1[[#This Row],[Field of Work]]= "Health",1,0)</f>
        <v>0</v>
      </c>
      <c r="AR82" s="9">
        <f ca="1">IF(Table1[[#This Row],[Field of Work]]= "General work",1,0)</f>
        <v>0</v>
      </c>
      <c r="AS82" s="9"/>
      <c r="AT82" s="9"/>
      <c r="AU82" s="9"/>
      <c r="AV82" s="9"/>
      <c r="AW82" s="9"/>
      <c r="AX82" s="9"/>
      <c r="AY82" s="10"/>
      <c r="BA82" s="33">
        <f ca="1">IF(Table1[[#This Row],[Area]]= "Pindi",1,0)</f>
        <v>0</v>
      </c>
      <c r="BB82" s="9">
        <f ca="1">IF(Table1[[#This Row],[Area]]= "Attock",1,0)</f>
        <v>0</v>
      </c>
      <c r="BC82" s="9">
        <f ca="1">IF(Table1[[#This Row],[Area]]="Gujranwala",1,0)</f>
        <v>0</v>
      </c>
      <c r="BD82" s="9">
        <f ca="1">IF(Table1[[#This Row],[Area]]="Islamabad",1,0)</f>
        <v>0</v>
      </c>
      <c r="BE82" s="9">
        <f ca="1">IF(Table1[[#This Row],[Area]]="Karachi",1,0)</f>
        <v>1</v>
      </c>
      <c r="BF82" s="9">
        <f ca="1">IF(Table1[[#This Row],[Area]]="Kashmir",1,0)</f>
        <v>0</v>
      </c>
      <c r="BG82" s="9">
        <f ca="1">IF(Table1[[#This Row],[Area]]="Kohat",1,0)</f>
        <v>0</v>
      </c>
      <c r="BH82" s="9">
        <f ca="1">IF(Table1[[#This Row],[Area]]="Lahore",1,0)</f>
        <v>0</v>
      </c>
      <c r="BI82" s="9">
        <f ca="1">IF(Table1[[#This Row],[Area]]="Multan",1,0)</f>
        <v>0</v>
      </c>
      <c r="BJ82" s="9">
        <f ca="1">IF(Table1[[#This Row],[Area]]="Naran",1,0)</f>
        <v>0</v>
      </c>
      <c r="BK82" s="9">
        <f ca="1">IF(Table1[[#This Row],[Area]]="Peshawar",1,0)</f>
        <v>0</v>
      </c>
      <c r="BL82" s="9">
        <f ca="1">IF(Table1[[#This Row],[Area]]="Queta",1,0)</f>
        <v>0</v>
      </c>
      <c r="BM82" s="9">
        <f ca="1">IF(Table1[[#This Row],[Area]]="Sawat",1,0)</f>
        <v>0</v>
      </c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10"/>
      <c r="CD82" s="14"/>
      <c r="CE82" s="39">
        <f ca="1">Table1[[#This Row],[Value of Cars]]/Table1[[#This Row],[Cars]]</f>
        <v>31931.13135699285</v>
      </c>
      <c r="CF82" s="9"/>
      <c r="CG82" s="10"/>
      <c r="CH82" s="14">
        <f ca="1">IF(Table1[[#This Row],[value of Debts]]&gt;$CI$5,1,0)</f>
        <v>1</v>
      </c>
      <c r="CI82" s="9"/>
      <c r="CJ82" s="10"/>
      <c r="CM82" s="55">
        <f ca="1">Table1[[#This Row],[Mortgage Left]]/Table1[[#This Row],[Value of House]]</f>
        <v>0.77991796901132171</v>
      </c>
      <c r="CN82" s="9">
        <f t="shared" ca="1" si="43"/>
        <v>0</v>
      </c>
      <c r="CO82" s="9"/>
      <c r="CP82" s="9"/>
      <c r="CQ82" s="9"/>
      <c r="CR82" s="9"/>
      <c r="CS82" s="9"/>
      <c r="CT82" s="9"/>
      <c r="CU82" s="9"/>
      <c r="CV82" s="9"/>
      <c r="CW82" s="9"/>
      <c r="CX82" s="14"/>
      <c r="CY82" s="9">
        <f ca="1">IF(Table1[[#This Row],[Area]]= "Pindi",Table1[[#This Row],[Income]],0)</f>
        <v>0</v>
      </c>
      <c r="CZ82" s="9">
        <f ca="1">IF(Table1[[#This Row],[Area]]= "Attock",Table1[[#This Row],[Income]],0)</f>
        <v>0</v>
      </c>
      <c r="DA82" s="9">
        <f ca="1">IF(Table1[[#This Row],[Area]]= "Gujranwala",Table1[[#This Row],[Income]],0)</f>
        <v>0</v>
      </c>
      <c r="DB82" s="9">
        <f ca="1">IF(Table1[[#This Row],[Area]]= "Islamabad",Table1[[#This Row],[Income]],0)</f>
        <v>0</v>
      </c>
      <c r="DC82" s="9">
        <f ca="1">IF(Table1[[#This Row],[Area]]= "Karachi",Table1[[#This Row],[Income]],0)</f>
        <v>47581</v>
      </c>
      <c r="DD82" s="9">
        <f ca="1">IF(Table1[[#This Row],[Area]]= "Kashmir",Table1[[#This Row],[Income]],0)</f>
        <v>0</v>
      </c>
      <c r="DE82" s="9">
        <f ca="1">IF(Table1[[#This Row],[Area]]= "Kohat",Table1[[#This Row],[Income]],0)</f>
        <v>0</v>
      </c>
      <c r="DF82" s="9">
        <f ca="1">IF(Table1[[#This Row],[Area]]= "Lahore",Table1[[#This Row],[Income]],0)</f>
        <v>0</v>
      </c>
      <c r="DG82" s="9">
        <f ca="1">IF(Table1[[#This Row],[Area]]= "Multan",Table1[[#This Row],[Income]],0)</f>
        <v>0</v>
      </c>
      <c r="DH82" s="9">
        <f ca="1">IF(Table1[[#This Row],[Area]]= "Naran",Table1[[#This Row],[Income]],0)</f>
        <v>0</v>
      </c>
      <c r="DI82" s="9">
        <f ca="1">IF(Table1[[#This Row],[Area]]= "Peshawar",Table1[[#This Row],[Income]],0)</f>
        <v>0</v>
      </c>
      <c r="DJ82" s="9">
        <f ca="1">IF(Table1[[#This Row],[Area]]= "Queta",Table1[[#This Row],[Income]],0)</f>
        <v>0</v>
      </c>
      <c r="DK82" s="10">
        <f ca="1">IF(Table1[[#This Row],[Area]]= "Sawat",Table1[[#This Row],[Income]],0)</f>
        <v>0</v>
      </c>
      <c r="DM82" s="14"/>
      <c r="DN82" s="9">
        <f ca="1">IF(Table1[[#This Row],[Field of Work]] = "IT",Table1[[#This Row],[Income]],0)</f>
        <v>47581</v>
      </c>
      <c r="DO82" s="9">
        <f ca="1">IF(Table1[[#This Row],[Field of Work]] = "Agriculture",Table1[[#This Row],[Income]],0)</f>
        <v>0</v>
      </c>
      <c r="DP82" s="9">
        <f ca="1">IF(Table1[[#This Row],[Field of Work]] = "Construction",Table1[[#This Row],[Income]],0)</f>
        <v>0</v>
      </c>
      <c r="DQ82" s="9">
        <f ca="1">IF(Table1[[#This Row],[Field of Work]] = "Health",Table1[[#This Row],[Income]],0)</f>
        <v>0</v>
      </c>
      <c r="DR82" s="9">
        <f ca="1">IF(Table1[[#This Row],[Field of Work]] = "Teaching",Table1[[#This Row],[Income]],0)</f>
        <v>0</v>
      </c>
      <c r="DS82" s="10">
        <f ca="1">IF(Table1[[#This Row],[Field of Work]] = "General work",Table1[[#This Row],[Income]],0)</f>
        <v>0</v>
      </c>
      <c r="DV82" s="14"/>
      <c r="DW82" s="9"/>
      <c r="DX82" s="9">
        <f ca="1">IF(Table1[[#This Row],[Debts]]&gt;Table1[[#This Row],[Income]],1,0)</f>
        <v>1</v>
      </c>
      <c r="DY82" s="9"/>
      <c r="DZ82" s="9"/>
      <c r="EA82" s="9"/>
      <c r="EB82" s="9"/>
      <c r="EC82" s="10"/>
      <c r="EF82" s="14"/>
      <c r="EG82" s="9"/>
      <c r="EH82" s="9">
        <f ca="1">IF(Table1[[#This Row],[Net worth of person (R)]]&gt;$EP$4,Table1[[#This Row],[Age]],0)</f>
        <v>0</v>
      </c>
      <c r="EI82" s="9"/>
      <c r="EJ82" s="9"/>
      <c r="EK82" s="9"/>
      <c r="EL82" s="9"/>
      <c r="EM82" s="9"/>
      <c r="EN82" s="9"/>
      <c r="EO82" s="9"/>
      <c r="EP82" s="10"/>
    </row>
    <row r="83" spans="2:146" x14ac:dyDescent="0.25">
      <c r="B83">
        <f t="shared" ca="1" si="30"/>
        <v>2</v>
      </c>
      <c r="C83" t="str">
        <f t="shared" ca="1" si="31"/>
        <v>women</v>
      </c>
      <c r="D83">
        <f t="shared" ca="1" si="32"/>
        <v>41</v>
      </c>
      <c r="E83">
        <f t="shared" ca="1" si="33"/>
        <v>5</v>
      </c>
      <c r="F83" t="str">
        <f t="shared" ca="1" si="34"/>
        <v>General work</v>
      </c>
      <c r="G83">
        <f t="shared" ca="1" si="35"/>
        <v>3</v>
      </c>
      <c r="H83" t="str">
        <f t="shared" ca="1" si="36"/>
        <v>University</v>
      </c>
      <c r="I83">
        <f t="shared" ca="1" si="37"/>
        <v>0</v>
      </c>
      <c r="J83">
        <f t="shared" ca="1" si="38"/>
        <v>1</v>
      </c>
      <c r="K83">
        <f t="shared" ca="1" si="39"/>
        <v>64276</v>
      </c>
      <c r="L83">
        <f t="shared" ca="1" si="40"/>
        <v>1</v>
      </c>
      <c r="M83" t="str">
        <f t="shared" ca="1" si="41"/>
        <v>Lahore</v>
      </c>
      <c r="N83">
        <f t="shared" ca="1" si="23"/>
        <v>257104</v>
      </c>
      <c r="O83">
        <f ca="1">RAND()*Table1[[#This Row],[Value of House]]</f>
        <v>255786.92862535972</v>
      </c>
      <c r="P83">
        <f t="shared" ca="1" si="28"/>
        <v>14112.003896867873</v>
      </c>
      <c r="Q83">
        <f t="shared" ca="1" si="42"/>
        <v>3625</v>
      </c>
      <c r="R83">
        <f t="shared" ca="1" si="29"/>
        <v>104575.9594120445</v>
      </c>
      <c r="S83">
        <f t="shared" ca="1" si="24"/>
        <v>6124.0986116859876</v>
      </c>
      <c r="T83">
        <f t="shared" ca="1" si="25"/>
        <v>277340.10250855383</v>
      </c>
      <c r="U83">
        <f t="shared" ca="1" si="26"/>
        <v>363987.88803740422</v>
      </c>
      <c r="V83">
        <f t="shared" ca="1" si="27"/>
        <v>-86647.785528850392</v>
      </c>
      <c r="AF83" s="14">
        <f t="shared" ca="1" si="44"/>
        <v>0</v>
      </c>
      <c r="AG83" s="9">
        <f t="shared" ca="1" si="45"/>
        <v>1</v>
      </c>
      <c r="AH83" s="9"/>
      <c r="AI83" s="9"/>
      <c r="AJ83" s="9"/>
      <c r="AK83" s="10"/>
      <c r="AL83" s="9"/>
      <c r="AM83" s="14">
        <f ca="1">IF(Table1[[#This Row],[Field of Work]]= "Teaching",1,0)</f>
        <v>0</v>
      </c>
      <c r="AN83" s="9">
        <f ca="1">IF(Table1[[#This Row],[Field of Work]]= "Agriculture",1,0)</f>
        <v>0</v>
      </c>
      <c r="AO83" s="9">
        <f ca="1">IF(Table1[[#This Row],[Field of Work]]= "Construction",1,0)</f>
        <v>0</v>
      </c>
      <c r="AP83" s="9">
        <f ca="1">IF(Table1[[#This Row],[Field of Work]]= "IT",1,0)</f>
        <v>0</v>
      </c>
      <c r="AQ83" s="9">
        <f ca="1">IF(Table1[[#This Row],[Field of Work]]= "Health",1,0)</f>
        <v>0</v>
      </c>
      <c r="AR83" s="9">
        <f ca="1">IF(Table1[[#This Row],[Field of Work]]= "General work",1,0)</f>
        <v>1</v>
      </c>
      <c r="AS83" s="9"/>
      <c r="AT83" s="9"/>
      <c r="AU83" s="9"/>
      <c r="AV83" s="9"/>
      <c r="AW83" s="9"/>
      <c r="AX83" s="9"/>
      <c r="AY83" s="10"/>
      <c r="BA83" s="33">
        <f ca="1">IF(Table1[[#This Row],[Area]]= "Pindi",1,0)</f>
        <v>0</v>
      </c>
      <c r="BB83" s="9">
        <f ca="1">IF(Table1[[#This Row],[Area]]= "Attock",1,0)</f>
        <v>0</v>
      </c>
      <c r="BC83" s="9">
        <f ca="1">IF(Table1[[#This Row],[Area]]="Gujranwala",1,0)</f>
        <v>0</v>
      </c>
      <c r="BD83" s="9">
        <f ca="1">IF(Table1[[#This Row],[Area]]="Islamabad",1,0)</f>
        <v>0</v>
      </c>
      <c r="BE83" s="9">
        <f ca="1">IF(Table1[[#This Row],[Area]]="Karachi",1,0)</f>
        <v>0</v>
      </c>
      <c r="BF83" s="9">
        <f ca="1">IF(Table1[[#This Row],[Area]]="Kashmir",1,0)</f>
        <v>0</v>
      </c>
      <c r="BG83" s="9">
        <f ca="1">IF(Table1[[#This Row],[Area]]="Kohat",1,0)</f>
        <v>0</v>
      </c>
      <c r="BH83" s="9">
        <f ca="1">IF(Table1[[#This Row],[Area]]="Lahore",1,0)</f>
        <v>1</v>
      </c>
      <c r="BI83" s="9">
        <f ca="1">IF(Table1[[#This Row],[Area]]="Multan",1,0)</f>
        <v>0</v>
      </c>
      <c r="BJ83" s="9">
        <f ca="1">IF(Table1[[#This Row],[Area]]="Naran",1,0)</f>
        <v>0</v>
      </c>
      <c r="BK83" s="9">
        <f ca="1">IF(Table1[[#This Row],[Area]]="Peshawar",1,0)</f>
        <v>0</v>
      </c>
      <c r="BL83" s="9">
        <f ca="1">IF(Table1[[#This Row],[Area]]="Queta",1,0)</f>
        <v>0</v>
      </c>
      <c r="BM83" s="9">
        <f ca="1">IF(Table1[[#This Row],[Area]]="Sawat",1,0)</f>
        <v>0</v>
      </c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10"/>
      <c r="CD83" s="14"/>
      <c r="CE83" s="39">
        <f ca="1">Table1[[#This Row],[Value of Cars]]/Table1[[#This Row],[Cars]]</f>
        <v>14112.003896867873</v>
      </c>
      <c r="CF83" s="9"/>
      <c r="CG83" s="10"/>
      <c r="CH83" s="14">
        <f ca="1">IF(Table1[[#This Row],[value of Debts]]&gt;$CI$5,1,0)</f>
        <v>1</v>
      </c>
      <c r="CI83" s="9"/>
      <c r="CJ83" s="10"/>
      <c r="CM83" s="55">
        <f ca="1">Table1[[#This Row],[Mortgage Left]]/Table1[[#This Row],[Value of House]]</f>
        <v>0.99487728166562839</v>
      </c>
      <c r="CN83" s="9">
        <f t="shared" ca="1" si="43"/>
        <v>0</v>
      </c>
      <c r="CO83" s="9"/>
      <c r="CP83" s="9"/>
      <c r="CQ83" s="9"/>
      <c r="CR83" s="9"/>
      <c r="CS83" s="9"/>
      <c r="CT83" s="9"/>
      <c r="CU83" s="9"/>
      <c r="CV83" s="9"/>
      <c r="CW83" s="9"/>
      <c r="CX83" s="14"/>
      <c r="CY83" s="9">
        <f ca="1">IF(Table1[[#This Row],[Area]]= "Pindi",Table1[[#This Row],[Income]],0)</f>
        <v>0</v>
      </c>
      <c r="CZ83" s="9">
        <f ca="1">IF(Table1[[#This Row],[Area]]= "Attock",Table1[[#This Row],[Income]],0)</f>
        <v>0</v>
      </c>
      <c r="DA83" s="9">
        <f ca="1">IF(Table1[[#This Row],[Area]]= "Gujranwala",Table1[[#This Row],[Income]],0)</f>
        <v>0</v>
      </c>
      <c r="DB83" s="9">
        <f ca="1">IF(Table1[[#This Row],[Area]]= "Islamabad",Table1[[#This Row],[Income]],0)</f>
        <v>0</v>
      </c>
      <c r="DC83" s="9">
        <f ca="1">IF(Table1[[#This Row],[Area]]= "Karachi",Table1[[#This Row],[Income]],0)</f>
        <v>0</v>
      </c>
      <c r="DD83" s="9">
        <f ca="1">IF(Table1[[#This Row],[Area]]= "Kashmir",Table1[[#This Row],[Income]],0)</f>
        <v>0</v>
      </c>
      <c r="DE83" s="9">
        <f ca="1">IF(Table1[[#This Row],[Area]]= "Kohat",Table1[[#This Row],[Income]],0)</f>
        <v>0</v>
      </c>
      <c r="DF83" s="9">
        <f ca="1">IF(Table1[[#This Row],[Area]]= "Lahore",Table1[[#This Row],[Income]],0)</f>
        <v>64276</v>
      </c>
      <c r="DG83" s="9">
        <f ca="1">IF(Table1[[#This Row],[Area]]= "Multan",Table1[[#This Row],[Income]],0)</f>
        <v>0</v>
      </c>
      <c r="DH83" s="9">
        <f ca="1">IF(Table1[[#This Row],[Area]]= "Naran",Table1[[#This Row],[Income]],0)</f>
        <v>0</v>
      </c>
      <c r="DI83" s="9">
        <f ca="1">IF(Table1[[#This Row],[Area]]= "Peshawar",Table1[[#This Row],[Income]],0)</f>
        <v>0</v>
      </c>
      <c r="DJ83" s="9">
        <f ca="1">IF(Table1[[#This Row],[Area]]= "Queta",Table1[[#This Row],[Income]],0)</f>
        <v>0</v>
      </c>
      <c r="DK83" s="10">
        <f ca="1">IF(Table1[[#This Row],[Area]]= "Sawat",Table1[[#This Row],[Income]],0)</f>
        <v>0</v>
      </c>
      <c r="DM83" s="14"/>
      <c r="DN83" s="9">
        <f ca="1">IF(Table1[[#This Row],[Field of Work]] = "IT",Table1[[#This Row],[Income]],0)</f>
        <v>0</v>
      </c>
      <c r="DO83" s="9">
        <f ca="1">IF(Table1[[#This Row],[Field of Work]] = "Agriculture",Table1[[#This Row],[Income]],0)</f>
        <v>0</v>
      </c>
      <c r="DP83" s="9">
        <f ca="1">IF(Table1[[#This Row],[Field of Work]] = "Construction",Table1[[#This Row],[Income]],0)</f>
        <v>0</v>
      </c>
      <c r="DQ83" s="9">
        <f ca="1">IF(Table1[[#This Row],[Field of Work]] = "Health",Table1[[#This Row],[Income]],0)</f>
        <v>0</v>
      </c>
      <c r="DR83" s="9">
        <f ca="1">IF(Table1[[#This Row],[Field of Work]] = "Teaching",Table1[[#This Row],[Income]],0)</f>
        <v>0</v>
      </c>
      <c r="DS83" s="10">
        <f ca="1">IF(Table1[[#This Row],[Field of Work]] = "General work",Table1[[#This Row],[Income]],0)</f>
        <v>64276</v>
      </c>
      <c r="DV83" s="14"/>
      <c r="DW83" s="9"/>
      <c r="DX83" s="9">
        <f ca="1">IF(Table1[[#This Row],[Debts]]&gt;Table1[[#This Row],[Income]],1,0)</f>
        <v>1</v>
      </c>
      <c r="DY83" s="9"/>
      <c r="DZ83" s="9"/>
      <c r="EA83" s="9"/>
      <c r="EB83" s="9"/>
      <c r="EC83" s="10"/>
      <c r="EF83" s="14"/>
      <c r="EG83" s="9"/>
      <c r="EH83" s="9">
        <f ca="1">IF(Table1[[#This Row],[Net worth of person (R)]]&gt;$EP$4,Table1[[#This Row],[Age]],0)</f>
        <v>0</v>
      </c>
      <c r="EI83" s="9"/>
      <c r="EJ83" s="9"/>
      <c r="EK83" s="9"/>
      <c r="EL83" s="9"/>
      <c r="EM83" s="9"/>
      <c r="EN83" s="9"/>
      <c r="EO83" s="9"/>
      <c r="EP83" s="10"/>
    </row>
    <row r="84" spans="2:146" x14ac:dyDescent="0.25">
      <c r="B84">
        <f t="shared" ca="1" si="30"/>
        <v>2</v>
      </c>
      <c r="C84" t="str">
        <f t="shared" ca="1" si="31"/>
        <v>women</v>
      </c>
      <c r="D84">
        <f t="shared" ca="1" si="32"/>
        <v>45</v>
      </c>
      <c r="E84">
        <f t="shared" ca="1" si="33"/>
        <v>4</v>
      </c>
      <c r="F84" t="str">
        <f t="shared" ca="1" si="34"/>
        <v>Construction</v>
      </c>
      <c r="G84">
        <f t="shared" ca="1" si="35"/>
        <v>3</v>
      </c>
      <c r="H84" t="str">
        <f t="shared" ca="1" si="36"/>
        <v>University</v>
      </c>
      <c r="I84">
        <f t="shared" ca="1" si="37"/>
        <v>2</v>
      </c>
      <c r="J84">
        <f t="shared" ca="1" si="38"/>
        <v>2</v>
      </c>
      <c r="K84">
        <f t="shared" ca="1" si="39"/>
        <v>74866</v>
      </c>
      <c r="L84">
        <f t="shared" ca="1" si="40"/>
        <v>5</v>
      </c>
      <c r="M84" t="str">
        <f t="shared" ca="1" si="41"/>
        <v>Sawat</v>
      </c>
      <c r="N84">
        <f t="shared" ca="1" si="23"/>
        <v>449196</v>
      </c>
      <c r="O84">
        <f ca="1">RAND()*Table1[[#This Row],[Value of House]]</f>
        <v>370137.32706062112</v>
      </c>
      <c r="P84">
        <f t="shared" ca="1" si="28"/>
        <v>23663.330320151901</v>
      </c>
      <c r="Q84">
        <f t="shared" ca="1" si="42"/>
        <v>19997</v>
      </c>
      <c r="R84">
        <f t="shared" ca="1" si="29"/>
        <v>86612.385305538264</v>
      </c>
      <c r="S84">
        <f t="shared" ca="1" si="24"/>
        <v>73834.652663409681</v>
      </c>
      <c r="T84">
        <f t="shared" ca="1" si="25"/>
        <v>546693.98298356158</v>
      </c>
      <c r="U84">
        <f t="shared" ca="1" si="26"/>
        <v>476746.71236615937</v>
      </c>
      <c r="V84">
        <f t="shared" ca="1" si="27"/>
        <v>69947.270617402217</v>
      </c>
      <c r="AF84" s="14">
        <f t="shared" ca="1" si="44"/>
        <v>0</v>
      </c>
      <c r="AG84" s="9">
        <f t="shared" ca="1" si="45"/>
        <v>1</v>
      </c>
      <c r="AH84" s="9"/>
      <c r="AI84" s="9"/>
      <c r="AJ84" s="9"/>
      <c r="AK84" s="10"/>
      <c r="AL84" s="9"/>
      <c r="AM84" s="14">
        <f ca="1">IF(Table1[[#This Row],[Field of Work]]= "Teaching",1,0)</f>
        <v>0</v>
      </c>
      <c r="AN84" s="9">
        <f ca="1">IF(Table1[[#This Row],[Field of Work]]= "Agriculture",1,0)</f>
        <v>0</v>
      </c>
      <c r="AO84" s="9">
        <f ca="1">IF(Table1[[#This Row],[Field of Work]]= "Construction",1,0)</f>
        <v>1</v>
      </c>
      <c r="AP84" s="9">
        <f ca="1">IF(Table1[[#This Row],[Field of Work]]= "IT",1,0)</f>
        <v>0</v>
      </c>
      <c r="AQ84" s="9">
        <f ca="1">IF(Table1[[#This Row],[Field of Work]]= "Health",1,0)</f>
        <v>0</v>
      </c>
      <c r="AR84" s="9">
        <f ca="1">IF(Table1[[#This Row],[Field of Work]]= "General work",1,0)</f>
        <v>0</v>
      </c>
      <c r="AS84" s="9"/>
      <c r="AT84" s="9"/>
      <c r="AU84" s="9"/>
      <c r="AV84" s="9"/>
      <c r="AW84" s="9"/>
      <c r="AX84" s="9"/>
      <c r="AY84" s="10"/>
      <c r="BA84" s="33">
        <f ca="1">IF(Table1[[#This Row],[Area]]= "Pindi",1,0)</f>
        <v>0</v>
      </c>
      <c r="BB84" s="9">
        <f ca="1">IF(Table1[[#This Row],[Area]]= "Attock",1,0)</f>
        <v>0</v>
      </c>
      <c r="BC84" s="9">
        <f ca="1">IF(Table1[[#This Row],[Area]]="Gujranwala",1,0)</f>
        <v>0</v>
      </c>
      <c r="BD84" s="9">
        <f ca="1">IF(Table1[[#This Row],[Area]]="Islamabad",1,0)</f>
        <v>0</v>
      </c>
      <c r="BE84" s="9">
        <f ca="1">IF(Table1[[#This Row],[Area]]="Karachi",1,0)</f>
        <v>0</v>
      </c>
      <c r="BF84" s="9">
        <f ca="1">IF(Table1[[#This Row],[Area]]="Kashmir",1,0)</f>
        <v>0</v>
      </c>
      <c r="BG84" s="9">
        <f ca="1">IF(Table1[[#This Row],[Area]]="Kohat",1,0)</f>
        <v>0</v>
      </c>
      <c r="BH84" s="9">
        <f ca="1">IF(Table1[[#This Row],[Area]]="Lahore",1,0)</f>
        <v>0</v>
      </c>
      <c r="BI84" s="9">
        <f ca="1">IF(Table1[[#This Row],[Area]]="Multan",1,0)</f>
        <v>0</v>
      </c>
      <c r="BJ84" s="9">
        <f ca="1">IF(Table1[[#This Row],[Area]]="Naran",1,0)</f>
        <v>0</v>
      </c>
      <c r="BK84" s="9">
        <f ca="1">IF(Table1[[#This Row],[Area]]="Peshawar",1,0)</f>
        <v>0</v>
      </c>
      <c r="BL84" s="9">
        <f ca="1">IF(Table1[[#This Row],[Area]]="Queta",1,0)</f>
        <v>0</v>
      </c>
      <c r="BM84" s="9">
        <f ca="1">IF(Table1[[#This Row],[Area]]="Sawat",1,0)</f>
        <v>1</v>
      </c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10"/>
      <c r="CD84" s="14"/>
      <c r="CE84" s="39">
        <f ca="1">Table1[[#This Row],[Value of Cars]]/Table1[[#This Row],[Cars]]</f>
        <v>11831.665160075951</v>
      </c>
      <c r="CF84" s="9"/>
      <c r="CG84" s="10"/>
      <c r="CH84" s="14">
        <f ca="1">IF(Table1[[#This Row],[value of Debts]]&gt;$CI$5,1,0)</f>
        <v>1</v>
      </c>
      <c r="CI84" s="9"/>
      <c r="CJ84" s="10"/>
      <c r="CM84" s="55">
        <f ca="1">Table1[[#This Row],[Mortgage Left]]/Table1[[#This Row],[Value of House]]</f>
        <v>0.82399960609760803</v>
      </c>
      <c r="CN84" s="9">
        <f t="shared" ca="1" si="43"/>
        <v>0</v>
      </c>
      <c r="CO84" s="9"/>
      <c r="CP84" s="9"/>
      <c r="CQ84" s="9"/>
      <c r="CR84" s="9"/>
      <c r="CS84" s="9"/>
      <c r="CT84" s="9"/>
      <c r="CU84" s="9"/>
      <c r="CV84" s="9"/>
      <c r="CW84" s="9"/>
      <c r="CX84" s="14"/>
      <c r="CY84" s="9">
        <f ca="1">IF(Table1[[#This Row],[Area]]= "Pindi",Table1[[#This Row],[Income]],0)</f>
        <v>0</v>
      </c>
      <c r="CZ84" s="9">
        <f ca="1">IF(Table1[[#This Row],[Area]]= "Attock",Table1[[#This Row],[Income]],0)</f>
        <v>0</v>
      </c>
      <c r="DA84" s="9">
        <f ca="1">IF(Table1[[#This Row],[Area]]= "Gujranwala",Table1[[#This Row],[Income]],0)</f>
        <v>0</v>
      </c>
      <c r="DB84" s="9">
        <f ca="1">IF(Table1[[#This Row],[Area]]= "Islamabad",Table1[[#This Row],[Income]],0)</f>
        <v>0</v>
      </c>
      <c r="DC84" s="9">
        <f ca="1">IF(Table1[[#This Row],[Area]]= "Karachi",Table1[[#This Row],[Income]],0)</f>
        <v>0</v>
      </c>
      <c r="DD84" s="9">
        <f ca="1">IF(Table1[[#This Row],[Area]]= "Kashmir",Table1[[#This Row],[Income]],0)</f>
        <v>0</v>
      </c>
      <c r="DE84" s="9">
        <f ca="1">IF(Table1[[#This Row],[Area]]= "Kohat",Table1[[#This Row],[Income]],0)</f>
        <v>0</v>
      </c>
      <c r="DF84" s="9">
        <f ca="1">IF(Table1[[#This Row],[Area]]= "Lahore",Table1[[#This Row],[Income]],0)</f>
        <v>0</v>
      </c>
      <c r="DG84" s="9">
        <f ca="1">IF(Table1[[#This Row],[Area]]= "Multan",Table1[[#This Row],[Income]],0)</f>
        <v>0</v>
      </c>
      <c r="DH84" s="9">
        <f ca="1">IF(Table1[[#This Row],[Area]]= "Naran",Table1[[#This Row],[Income]],0)</f>
        <v>0</v>
      </c>
      <c r="DI84" s="9">
        <f ca="1">IF(Table1[[#This Row],[Area]]= "Peshawar",Table1[[#This Row],[Income]],0)</f>
        <v>0</v>
      </c>
      <c r="DJ84" s="9">
        <f ca="1">IF(Table1[[#This Row],[Area]]= "Queta",Table1[[#This Row],[Income]],0)</f>
        <v>0</v>
      </c>
      <c r="DK84" s="10">
        <f ca="1">IF(Table1[[#This Row],[Area]]= "Sawat",Table1[[#This Row],[Income]],0)</f>
        <v>74866</v>
      </c>
      <c r="DM84" s="14"/>
      <c r="DN84" s="9">
        <f ca="1">IF(Table1[[#This Row],[Field of Work]] = "IT",Table1[[#This Row],[Income]],0)</f>
        <v>0</v>
      </c>
      <c r="DO84" s="9">
        <f ca="1">IF(Table1[[#This Row],[Field of Work]] = "Agriculture",Table1[[#This Row],[Income]],0)</f>
        <v>0</v>
      </c>
      <c r="DP84" s="9">
        <f ca="1">IF(Table1[[#This Row],[Field of Work]] = "Construction",Table1[[#This Row],[Income]],0)</f>
        <v>74866</v>
      </c>
      <c r="DQ84" s="9">
        <f ca="1">IF(Table1[[#This Row],[Field of Work]] = "Health",Table1[[#This Row],[Income]],0)</f>
        <v>0</v>
      </c>
      <c r="DR84" s="9">
        <f ca="1">IF(Table1[[#This Row],[Field of Work]] = "Teaching",Table1[[#This Row],[Income]],0)</f>
        <v>0</v>
      </c>
      <c r="DS84" s="10">
        <f ca="1">IF(Table1[[#This Row],[Field of Work]] = "General work",Table1[[#This Row],[Income]],0)</f>
        <v>0</v>
      </c>
      <c r="DV84" s="14"/>
      <c r="DW84" s="9"/>
      <c r="DX84" s="9">
        <f ca="1">IF(Table1[[#This Row],[Debts]]&gt;Table1[[#This Row],[Income]],1,0)</f>
        <v>1</v>
      </c>
      <c r="DY84" s="9"/>
      <c r="DZ84" s="9"/>
      <c r="EA84" s="9"/>
      <c r="EB84" s="9"/>
      <c r="EC84" s="10"/>
      <c r="EF84" s="14"/>
      <c r="EG84" s="9"/>
      <c r="EH84" s="9">
        <f ca="1">IF(Table1[[#This Row],[Net worth of person (R)]]&gt;$EP$4,Table1[[#This Row],[Age]],0)</f>
        <v>0</v>
      </c>
      <c r="EI84" s="9"/>
      <c r="EJ84" s="9"/>
      <c r="EK84" s="9"/>
      <c r="EL84" s="9"/>
      <c r="EM84" s="9"/>
      <c r="EN84" s="9"/>
      <c r="EO84" s="9"/>
      <c r="EP84" s="10"/>
    </row>
    <row r="85" spans="2:146" x14ac:dyDescent="0.25">
      <c r="B85">
        <f t="shared" ca="1" si="30"/>
        <v>2</v>
      </c>
      <c r="C85" t="str">
        <f t="shared" ca="1" si="31"/>
        <v>women</v>
      </c>
      <c r="D85">
        <f t="shared" ca="1" si="32"/>
        <v>27</v>
      </c>
      <c r="E85">
        <f t="shared" ca="1" si="33"/>
        <v>2</v>
      </c>
      <c r="F85" t="str">
        <f t="shared" ca="1" si="34"/>
        <v>IT</v>
      </c>
      <c r="G85">
        <f t="shared" ca="1" si="35"/>
        <v>6</v>
      </c>
      <c r="H85" t="str">
        <f t="shared" ca="1" si="36"/>
        <v>other</v>
      </c>
      <c r="I85">
        <f t="shared" ca="1" si="37"/>
        <v>4</v>
      </c>
      <c r="J85">
        <f t="shared" ca="1" si="38"/>
        <v>3</v>
      </c>
      <c r="K85">
        <f t="shared" ca="1" si="39"/>
        <v>45456</v>
      </c>
      <c r="L85">
        <f t="shared" ca="1" si="40"/>
        <v>9</v>
      </c>
      <c r="M85" t="str">
        <f t="shared" ca="1" si="41"/>
        <v>Peshawar</v>
      </c>
      <c r="N85">
        <f t="shared" ca="1" si="23"/>
        <v>227280</v>
      </c>
      <c r="O85">
        <f ca="1">RAND()*Table1[[#This Row],[Value of House]]</f>
        <v>14202.280076491717</v>
      </c>
      <c r="P85">
        <f t="shared" ca="1" si="28"/>
        <v>100445.77021499859</v>
      </c>
      <c r="Q85">
        <f t="shared" ca="1" si="42"/>
        <v>14232</v>
      </c>
      <c r="R85">
        <f t="shared" ca="1" si="29"/>
        <v>86585.046327484422</v>
      </c>
      <c r="S85">
        <f t="shared" ca="1" si="24"/>
        <v>57996.73528296435</v>
      </c>
      <c r="T85">
        <f t="shared" ca="1" si="25"/>
        <v>385722.50549796293</v>
      </c>
      <c r="U85">
        <f t="shared" ca="1" si="26"/>
        <v>115019.32640397614</v>
      </c>
      <c r="V85">
        <f t="shared" ca="1" si="27"/>
        <v>270703.17909398681</v>
      </c>
      <c r="AF85" s="14">
        <f t="shared" ca="1" si="44"/>
        <v>0</v>
      </c>
      <c r="AG85" s="9">
        <f t="shared" ca="1" si="45"/>
        <v>1</v>
      </c>
      <c r="AH85" s="9"/>
      <c r="AI85" s="9"/>
      <c r="AJ85" s="9"/>
      <c r="AK85" s="10"/>
      <c r="AL85" s="9"/>
      <c r="AM85" s="14">
        <f ca="1">IF(Table1[[#This Row],[Field of Work]]= "Teaching",1,0)</f>
        <v>0</v>
      </c>
      <c r="AN85" s="9">
        <f ca="1">IF(Table1[[#This Row],[Field of Work]]= "Agriculture",1,0)</f>
        <v>0</v>
      </c>
      <c r="AO85" s="9">
        <f ca="1">IF(Table1[[#This Row],[Field of Work]]= "Construction",1,0)</f>
        <v>0</v>
      </c>
      <c r="AP85" s="9">
        <f ca="1">IF(Table1[[#This Row],[Field of Work]]= "IT",1,0)</f>
        <v>1</v>
      </c>
      <c r="AQ85" s="9">
        <f ca="1">IF(Table1[[#This Row],[Field of Work]]= "Health",1,0)</f>
        <v>0</v>
      </c>
      <c r="AR85" s="9">
        <f ca="1">IF(Table1[[#This Row],[Field of Work]]= "General work",1,0)</f>
        <v>0</v>
      </c>
      <c r="AS85" s="9"/>
      <c r="AT85" s="9"/>
      <c r="AU85" s="9"/>
      <c r="AV85" s="9"/>
      <c r="AW85" s="9"/>
      <c r="AX85" s="9"/>
      <c r="AY85" s="10"/>
      <c r="BA85" s="33">
        <f ca="1">IF(Table1[[#This Row],[Area]]= "Pindi",1,0)</f>
        <v>0</v>
      </c>
      <c r="BB85" s="9">
        <f ca="1">IF(Table1[[#This Row],[Area]]= "Attock",1,0)</f>
        <v>0</v>
      </c>
      <c r="BC85" s="9">
        <f ca="1">IF(Table1[[#This Row],[Area]]="Gujranwala",1,0)</f>
        <v>0</v>
      </c>
      <c r="BD85" s="9">
        <f ca="1">IF(Table1[[#This Row],[Area]]="Islamabad",1,0)</f>
        <v>0</v>
      </c>
      <c r="BE85" s="9">
        <f ca="1">IF(Table1[[#This Row],[Area]]="Karachi",1,0)</f>
        <v>0</v>
      </c>
      <c r="BF85" s="9">
        <f ca="1">IF(Table1[[#This Row],[Area]]="Kashmir",1,0)</f>
        <v>0</v>
      </c>
      <c r="BG85" s="9">
        <f ca="1">IF(Table1[[#This Row],[Area]]="Kohat",1,0)</f>
        <v>0</v>
      </c>
      <c r="BH85" s="9">
        <f ca="1">IF(Table1[[#This Row],[Area]]="Lahore",1,0)</f>
        <v>0</v>
      </c>
      <c r="BI85" s="9">
        <f ca="1">IF(Table1[[#This Row],[Area]]="Multan",1,0)</f>
        <v>0</v>
      </c>
      <c r="BJ85" s="9">
        <f ca="1">IF(Table1[[#This Row],[Area]]="Naran",1,0)</f>
        <v>0</v>
      </c>
      <c r="BK85" s="9">
        <f ca="1">IF(Table1[[#This Row],[Area]]="Peshawar",1,0)</f>
        <v>1</v>
      </c>
      <c r="BL85" s="9">
        <f ca="1">IF(Table1[[#This Row],[Area]]="Queta",1,0)</f>
        <v>0</v>
      </c>
      <c r="BM85" s="9">
        <f ca="1">IF(Table1[[#This Row],[Area]]="Sawat",1,0)</f>
        <v>0</v>
      </c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10"/>
      <c r="CD85" s="14"/>
      <c r="CE85" s="39">
        <f ca="1">Table1[[#This Row],[Value of Cars]]/Table1[[#This Row],[Cars]]</f>
        <v>33481.923404999528</v>
      </c>
      <c r="CF85" s="9"/>
      <c r="CG85" s="10"/>
      <c r="CH85" s="14">
        <f ca="1">IF(Table1[[#This Row],[value of Debts]]&gt;$CI$5,1,0)</f>
        <v>1</v>
      </c>
      <c r="CI85" s="9"/>
      <c r="CJ85" s="10"/>
      <c r="CM85" s="55">
        <f ca="1">Table1[[#This Row],[Mortgage Left]]/Table1[[#This Row],[Value of House]]</f>
        <v>6.2488032719516536E-2</v>
      </c>
      <c r="CN85" s="9">
        <f t="shared" ca="1" si="43"/>
        <v>1</v>
      </c>
      <c r="CO85" s="9"/>
      <c r="CP85" s="9"/>
      <c r="CQ85" s="9"/>
      <c r="CR85" s="9"/>
      <c r="CS85" s="9"/>
      <c r="CT85" s="9"/>
      <c r="CU85" s="9"/>
      <c r="CV85" s="9"/>
      <c r="CW85" s="9"/>
      <c r="CX85" s="14"/>
      <c r="CY85" s="9">
        <f ca="1">IF(Table1[[#This Row],[Area]]= "Pindi",Table1[[#This Row],[Income]],0)</f>
        <v>0</v>
      </c>
      <c r="CZ85" s="9">
        <f ca="1">IF(Table1[[#This Row],[Area]]= "Attock",Table1[[#This Row],[Income]],0)</f>
        <v>0</v>
      </c>
      <c r="DA85" s="9">
        <f ca="1">IF(Table1[[#This Row],[Area]]= "Gujranwala",Table1[[#This Row],[Income]],0)</f>
        <v>0</v>
      </c>
      <c r="DB85" s="9">
        <f ca="1">IF(Table1[[#This Row],[Area]]= "Islamabad",Table1[[#This Row],[Income]],0)</f>
        <v>0</v>
      </c>
      <c r="DC85" s="9">
        <f ca="1">IF(Table1[[#This Row],[Area]]= "Karachi",Table1[[#This Row],[Income]],0)</f>
        <v>0</v>
      </c>
      <c r="DD85" s="9">
        <f ca="1">IF(Table1[[#This Row],[Area]]= "Kashmir",Table1[[#This Row],[Income]],0)</f>
        <v>0</v>
      </c>
      <c r="DE85" s="9">
        <f ca="1">IF(Table1[[#This Row],[Area]]= "Kohat",Table1[[#This Row],[Income]],0)</f>
        <v>0</v>
      </c>
      <c r="DF85" s="9">
        <f ca="1">IF(Table1[[#This Row],[Area]]= "Lahore",Table1[[#This Row],[Income]],0)</f>
        <v>0</v>
      </c>
      <c r="DG85" s="9">
        <f ca="1">IF(Table1[[#This Row],[Area]]= "Multan",Table1[[#This Row],[Income]],0)</f>
        <v>0</v>
      </c>
      <c r="DH85" s="9">
        <f ca="1">IF(Table1[[#This Row],[Area]]= "Naran",Table1[[#This Row],[Income]],0)</f>
        <v>0</v>
      </c>
      <c r="DI85" s="9">
        <f ca="1">IF(Table1[[#This Row],[Area]]= "Peshawar",Table1[[#This Row],[Income]],0)</f>
        <v>45456</v>
      </c>
      <c r="DJ85" s="9">
        <f ca="1">IF(Table1[[#This Row],[Area]]= "Queta",Table1[[#This Row],[Income]],0)</f>
        <v>0</v>
      </c>
      <c r="DK85" s="10">
        <f ca="1">IF(Table1[[#This Row],[Area]]= "Sawat",Table1[[#This Row],[Income]],0)</f>
        <v>0</v>
      </c>
      <c r="DM85" s="14"/>
      <c r="DN85" s="9">
        <f ca="1">IF(Table1[[#This Row],[Field of Work]] = "IT",Table1[[#This Row],[Income]],0)</f>
        <v>45456</v>
      </c>
      <c r="DO85" s="9">
        <f ca="1">IF(Table1[[#This Row],[Field of Work]] = "Agriculture",Table1[[#This Row],[Income]],0)</f>
        <v>0</v>
      </c>
      <c r="DP85" s="9">
        <f ca="1">IF(Table1[[#This Row],[Field of Work]] = "Construction",Table1[[#This Row],[Income]],0)</f>
        <v>0</v>
      </c>
      <c r="DQ85" s="9">
        <f ca="1">IF(Table1[[#This Row],[Field of Work]] = "Health",Table1[[#This Row],[Income]],0)</f>
        <v>0</v>
      </c>
      <c r="DR85" s="9">
        <f ca="1">IF(Table1[[#This Row],[Field of Work]] = "Teaching",Table1[[#This Row],[Income]],0)</f>
        <v>0</v>
      </c>
      <c r="DS85" s="10">
        <f ca="1">IF(Table1[[#This Row],[Field of Work]] = "General work",Table1[[#This Row],[Income]],0)</f>
        <v>0</v>
      </c>
      <c r="DV85" s="14"/>
      <c r="DW85" s="9"/>
      <c r="DX85" s="9">
        <f ca="1">IF(Table1[[#This Row],[Debts]]&gt;Table1[[#This Row],[Income]],1,0)</f>
        <v>1</v>
      </c>
      <c r="DY85" s="9"/>
      <c r="DZ85" s="9"/>
      <c r="EA85" s="9"/>
      <c r="EB85" s="9"/>
      <c r="EC85" s="10"/>
      <c r="EF85" s="14"/>
      <c r="EG85" s="9"/>
      <c r="EH85" s="9">
        <f ca="1">IF(Table1[[#This Row],[Net worth of person (R)]]&gt;$EP$4,Table1[[#This Row],[Age]],0)</f>
        <v>27</v>
      </c>
      <c r="EI85" s="9"/>
      <c r="EJ85" s="9"/>
      <c r="EK85" s="9"/>
      <c r="EL85" s="9"/>
      <c r="EM85" s="9"/>
      <c r="EN85" s="9"/>
      <c r="EO85" s="9"/>
      <c r="EP85" s="10"/>
    </row>
    <row r="86" spans="2:146" x14ac:dyDescent="0.25">
      <c r="B86">
        <f t="shared" ca="1" si="30"/>
        <v>1</v>
      </c>
      <c r="C86" t="str">
        <f t="shared" ca="1" si="31"/>
        <v>men</v>
      </c>
      <c r="D86">
        <f t="shared" ca="1" si="32"/>
        <v>37</v>
      </c>
      <c r="E86">
        <f t="shared" ca="1" si="33"/>
        <v>6</v>
      </c>
      <c r="F86" t="str">
        <f t="shared" ca="1" si="34"/>
        <v>Teaching</v>
      </c>
      <c r="G86">
        <f t="shared" ca="1" si="35"/>
        <v>5</v>
      </c>
      <c r="H86" t="str">
        <f t="shared" ca="1" si="36"/>
        <v>other</v>
      </c>
      <c r="I86">
        <f t="shared" ca="1" si="37"/>
        <v>1</v>
      </c>
      <c r="J86">
        <f t="shared" ca="1" si="38"/>
        <v>3</v>
      </c>
      <c r="K86">
        <f t="shared" ca="1" si="39"/>
        <v>57197</v>
      </c>
      <c r="L86">
        <f t="shared" ca="1" si="40"/>
        <v>1</v>
      </c>
      <c r="M86" t="str">
        <f t="shared" ca="1" si="41"/>
        <v>Lahore</v>
      </c>
      <c r="N86">
        <f t="shared" ca="1" si="23"/>
        <v>343182</v>
      </c>
      <c r="O86">
        <f ca="1">RAND()*Table1[[#This Row],[Value of House]]</f>
        <v>254587.00786728854</v>
      </c>
      <c r="P86">
        <f t="shared" ca="1" si="28"/>
        <v>67252.287556361887</v>
      </c>
      <c r="Q86">
        <f t="shared" ca="1" si="42"/>
        <v>389</v>
      </c>
      <c r="R86">
        <f t="shared" ca="1" si="29"/>
        <v>77128.012796053124</v>
      </c>
      <c r="S86">
        <f t="shared" ca="1" si="24"/>
        <v>1503.352304215415</v>
      </c>
      <c r="T86">
        <f t="shared" ca="1" si="25"/>
        <v>411937.6398605773</v>
      </c>
      <c r="U86">
        <f t="shared" ca="1" si="26"/>
        <v>332104.02066334168</v>
      </c>
      <c r="V86">
        <f t="shared" ca="1" si="27"/>
        <v>79833.619197235617</v>
      </c>
      <c r="AF86" s="14">
        <f t="shared" ca="1" si="44"/>
        <v>0</v>
      </c>
      <c r="AG86" s="9">
        <f t="shared" ca="1" si="45"/>
        <v>1</v>
      </c>
      <c r="AH86" s="9"/>
      <c r="AI86" s="9"/>
      <c r="AJ86" s="9"/>
      <c r="AK86" s="10"/>
      <c r="AL86" s="9"/>
      <c r="AM86" s="14">
        <f ca="1">IF(Table1[[#This Row],[Field of Work]]= "Teaching",1,0)</f>
        <v>1</v>
      </c>
      <c r="AN86" s="9">
        <f ca="1">IF(Table1[[#This Row],[Field of Work]]= "Agriculture",1,0)</f>
        <v>0</v>
      </c>
      <c r="AO86" s="9">
        <f ca="1">IF(Table1[[#This Row],[Field of Work]]= "Construction",1,0)</f>
        <v>0</v>
      </c>
      <c r="AP86" s="9">
        <f ca="1">IF(Table1[[#This Row],[Field of Work]]= "IT",1,0)</f>
        <v>0</v>
      </c>
      <c r="AQ86" s="9">
        <f ca="1">IF(Table1[[#This Row],[Field of Work]]= "Health",1,0)</f>
        <v>0</v>
      </c>
      <c r="AR86" s="9">
        <f ca="1">IF(Table1[[#This Row],[Field of Work]]= "General work",1,0)</f>
        <v>0</v>
      </c>
      <c r="AS86" s="9"/>
      <c r="AT86" s="9"/>
      <c r="AU86" s="9"/>
      <c r="AV86" s="9"/>
      <c r="AW86" s="9"/>
      <c r="AX86" s="9"/>
      <c r="AY86" s="10"/>
      <c r="BA86" s="33">
        <f ca="1">IF(Table1[[#This Row],[Area]]= "Pindi",1,0)</f>
        <v>0</v>
      </c>
      <c r="BB86" s="9">
        <f ca="1">IF(Table1[[#This Row],[Area]]= "Attock",1,0)</f>
        <v>0</v>
      </c>
      <c r="BC86" s="9">
        <f ca="1">IF(Table1[[#This Row],[Area]]="Gujranwala",1,0)</f>
        <v>0</v>
      </c>
      <c r="BD86" s="9">
        <f ca="1">IF(Table1[[#This Row],[Area]]="Islamabad",1,0)</f>
        <v>0</v>
      </c>
      <c r="BE86" s="9">
        <f ca="1">IF(Table1[[#This Row],[Area]]="Karachi",1,0)</f>
        <v>0</v>
      </c>
      <c r="BF86" s="9">
        <f ca="1">IF(Table1[[#This Row],[Area]]="Kashmir",1,0)</f>
        <v>0</v>
      </c>
      <c r="BG86" s="9">
        <f ca="1">IF(Table1[[#This Row],[Area]]="Kohat",1,0)</f>
        <v>0</v>
      </c>
      <c r="BH86" s="9">
        <f ca="1">IF(Table1[[#This Row],[Area]]="Lahore",1,0)</f>
        <v>1</v>
      </c>
      <c r="BI86" s="9">
        <f ca="1">IF(Table1[[#This Row],[Area]]="Multan",1,0)</f>
        <v>0</v>
      </c>
      <c r="BJ86" s="9">
        <f ca="1">IF(Table1[[#This Row],[Area]]="Naran",1,0)</f>
        <v>0</v>
      </c>
      <c r="BK86" s="9">
        <f ca="1">IF(Table1[[#This Row],[Area]]="Peshawar",1,0)</f>
        <v>0</v>
      </c>
      <c r="BL86" s="9">
        <f ca="1">IF(Table1[[#This Row],[Area]]="Queta",1,0)</f>
        <v>0</v>
      </c>
      <c r="BM86" s="9">
        <f ca="1">IF(Table1[[#This Row],[Area]]="Sawat",1,0)</f>
        <v>0</v>
      </c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10"/>
      <c r="CD86" s="14"/>
      <c r="CE86" s="39">
        <f ca="1">Table1[[#This Row],[Value of Cars]]/Table1[[#This Row],[Cars]]</f>
        <v>22417.429185453962</v>
      </c>
      <c r="CF86" s="9"/>
      <c r="CG86" s="10"/>
      <c r="CH86" s="14">
        <f ca="1">IF(Table1[[#This Row],[value of Debts]]&gt;$CI$5,1,0)</f>
        <v>1</v>
      </c>
      <c r="CI86" s="9"/>
      <c r="CJ86" s="10"/>
      <c r="CM86" s="55">
        <f ca="1">Table1[[#This Row],[Mortgage Left]]/Table1[[#This Row],[Value of House]]</f>
        <v>0.74184254380267189</v>
      </c>
      <c r="CN86" s="9">
        <f t="shared" ca="1" si="43"/>
        <v>0</v>
      </c>
      <c r="CO86" s="9"/>
      <c r="CP86" s="9"/>
      <c r="CQ86" s="9"/>
      <c r="CR86" s="9"/>
      <c r="CS86" s="9"/>
      <c r="CT86" s="9"/>
      <c r="CU86" s="9"/>
      <c r="CV86" s="9"/>
      <c r="CW86" s="9"/>
      <c r="CX86" s="14"/>
      <c r="CY86" s="9">
        <f ca="1">IF(Table1[[#This Row],[Area]]= "Pindi",Table1[[#This Row],[Income]],0)</f>
        <v>0</v>
      </c>
      <c r="CZ86" s="9">
        <f ca="1">IF(Table1[[#This Row],[Area]]= "Attock",Table1[[#This Row],[Income]],0)</f>
        <v>0</v>
      </c>
      <c r="DA86" s="9">
        <f ca="1">IF(Table1[[#This Row],[Area]]= "Gujranwala",Table1[[#This Row],[Income]],0)</f>
        <v>0</v>
      </c>
      <c r="DB86" s="9">
        <f ca="1">IF(Table1[[#This Row],[Area]]= "Islamabad",Table1[[#This Row],[Income]],0)</f>
        <v>0</v>
      </c>
      <c r="DC86" s="9">
        <f ca="1">IF(Table1[[#This Row],[Area]]= "Karachi",Table1[[#This Row],[Income]],0)</f>
        <v>0</v>
      </c>
      <c r="DD86" s="9">
        <f ca="1">IF(Table1[[#This Row],[Area]]= "Kashmir",Table1[[#This Row],[Income]],0)</f>
        <v>0</v>
      </c>
      <c r="DE86" s="9">
        <f ca="1">IF(Table1[[#This Row],[Area]]= "Kohat",Table1[[#This Row],[Income]],0)</f>
        <v>0</v>
      </c>
      <c r="DF86" s="9">
        <f ca="1">IF(Table1[[#This Row],[Area]]= "Lahore",Table1[[#This Row],[Income]],0)</f>
        <v>57197</v>
      </c>
      <c r="DG86" s="9">
        <f ca="1">IF(Table1[[#This Row],[Area]]= "Multan",Table1[[#This Row],[Income]],0)</f>
        <v>0</v>
      </c>
      <c r="DH86" s="9">
        <f ca="1">IF(Table1[[#This Row],[Area]]= "Naran",Table1[[#This Row],[Income]],0)</f>
        <v>0</v>
      </c>
      <c r="DI86" s="9">
        <f ca="1">IF(Table1[[#This Row],[Area]]= "Peshawar",Table1[[#This Row],[Income]],0)</f>
        <v>0</v>
      </c>
      <c r="DJ86" s="9">
        <f ca="1">IF(Table1[[#This Row],[Area]]= "Queta",Table1[[#This Row],[Income]],0)</f>
        <v>0</v>
      </c>
      <c r="DK86" s="10">
        <f ca="1">IF(Table1[[#This Row],[Area]]= "Sawat",Table1[[#This Row],[Income]],0)</f>
        <v>0</v>
      </c>
      <c r="DM86" s="14"/>
      <c r="DN86" s="9">
        <f ca="1">IF(Table1[[#This Row],[Field of Work]] = "IT",Table1[[#This Row],[Income]],0)</f>
        <v>0</v>
      </c>
      <c r="DO86" s="9">
        <f ca="1">IF(Table1[[#This Row],[Field of Work]] = "Agriculture",Table1[[#This Row],[Income]],0)</f>
        <v>0</v>
      </c>
      <c r="DP86" s="9">
        <f ca="1">IF(Table1[[#This Row],[Field of Work]] = "Construction",Table1[[#This Row],[Income]],0)</f>
        <v>0</v>
      </c>
      <c r="DQ86" s="9">
        <f ca="1">IF(Table1[[#This Row],[Field of Work]] = "Health",Table1[[#This Row],[Income]],0)</f>
        <v>0</v>
      </c>
      <c r="DR86" s="9">
        <f ca="1">IF(Table1[[#This Row],[Field of Work]] = "Teaching",Table1[[#This Row],[Income]],0)</f>
        <v>57197</v>
      </c>
      <c r="DS86" s="10">
        <f ca="1">IF(Table1[[#This Row],[Field of Work]] = "General work",Table1[[#This Row],[Income]],0)</f>
        <v>0</v>
      </c>
      <c r="DV86" s="14"/>
      <c r="DW86" s="9"/>
      <c r="DX86" s="9">
        <f ca="1">IF(Table1[[#This Row],[Debts]]&gt;Table1[[#This Row],[Income]],1,0)</f>
        <v>1</v>
      </c>
      <c r="DY86" s="9"/>
      <c r="DZ86" s="9"/>
      <c r="EA86" s="9"/>
      <c r="EB86" s="9"/>
      <c r="EC86" s="10"/>
      <c r="EF86" s="14"/>
      <c r="EG86" s="9"/>
      <c r="EH86" s="9">
        <f ca="1">IF(Table1[[#This Row],[Net worth of person (R)]]&gt;$EP$4,Table1[[#This Row],[Age]],0)</f>
        <v>0</v>
      </c>
      <c r="EI86" s="9"/>
      <c r="EJ86" s="9"/>
      <c r="EK86" s="9"/>
      <c r="EL86" s="9"/>
      <c r="EM86" s="9"/>
      <c r="EN86" s="9"/>
      <c r="EO86" s="9"/>
      <c r="EP86" s="10"/>
    </row>
    <row r="87" spans="2:146" x14ac:dyDescent="0.25">
      <c r="B87">
        <f t="shared" ca="1" si="30"/>
        <v>2</v>
      </c>
      <c r="C87" t="str">
        <f t="shared" ca="1" si="31"/>
        <v>women</v>
      </c>
      <c r="D87">
        <f t="shared" ca="1" si="32"/>
        <v>29</v>
      </c>
      <c r="E87">
        <f t="shared" ca="1" si="33"/>
        <v>4</v>
      </c>
      <c r="F87" t="str">
        <f t="shared" ca="1" si="34"/>
        <v>Construction</v>
      </c>
      <c r="G87">
        <f t="shared" ca="1" si="35"/>
        <v>2</v>
      </c>
      <c r="H87" t="str">
        <f t="shared" ca="1" si="36"/>
        <v>Colledge</v>
      </c>
      <c r="I87">
        <f t="shared" ca="1" si="37"/>
        <v>1</v>
      </c>
      <c r="J87">
        <f t="shared" ca="1" si="38"/>
        <v>1</v>
      </c>
      <c r="K87">
        <f t="shared" ca="1" si="39"/>
        <v>85554</v>
      </c>
      <c r="L87">
        <f t="shared" ca="1" si="40"/>
        <v>3</v>
      </c>
      <c r="M87" t="str">
        <f t="shared" ca="1" si="41"/>
        <v>Gujranwala</v>
      </c>
      <c r="N87">
        <f t="shared" ref="N87:N150" ca="1" si="46">K87*RANDBETWEEN(3,6)</f>
        <v>256662</v>
      </c>
      <c r="O87">
        <f ca="1">RAND()*Table1[[#This Row],[Value of House]]</f>
        <v>143061.50589129148</v>
      </c>
      <c r="P87">
        <f t="shared" ca="1" si="28"/>
        <v>61767.014625498916</v>
      </c>
      <c r="Q87">
        <f t="shared" ca="1" si="42"/>
        <v>35703</v>
      </c>
      <c r="R87">
        <f t="shared" ca="1" si="29"/>
        <v>74888.625007946379</v>
      </c>
      <c r="S87">
        <f t="shared" ref="S87:S150" ca="1" si="47">RAND()*K87*1.5</f>
        <v>33578.891738613878</v>
      </c>
      <c r="T87">
        <f t="shared" ref="T87:T150" ca="1" si="48">N87+P87+S87</f>
        <v>352007.9063641128</v>
      </c>
      <c r="U87">
        <f t="shared" ref="U87:U150" ca="1" si="49">O87+Q87+R87</f>
        <v>253653.13089923788</v>
      </c>
      <c r="V87">
        <f t="shared" ref="V87:V150" ca="1" si="50">T87-U87</f>
        <v>98354.775464874925</v>
      </c>
      <c r="AF87" s="14">
        <f t="shared" ca="1" si="44"/>
        <v>1</v>
      </c>
      <c r="AG87" s="9">
        <f t="shared" ca="1" si="45"/>
        <v>0</v>
      </c>
      <c r="AH87" s="9"/>
      <c r="AI87" s="9"/>
      <c r="AJ87" s="9"/>
      <c r="AK87" s="10"/>
      <c r="AL87" s="9"/>
      <c r="AM87" s="14">
        <f ca="1">IF(Table1[[#This Row],[Field of Work]]= "Teaching",1,0)</f>
        <v>0</v>
      </c>
      <c r="AN87" s="9">
        <f ca="1">IF(Table1[[#This Row],[Field of Work]]= "Agriculture",1,0)</f>
        <v>0</v>
      </c>
      <c r="AO87" s="9">
        <f ca="1">IF(Table1[[#This Row],[Field of Work]]= "Construction",1,0)</f>
        <v>1</v>
      </c>
      <c r="AP87" s="9">
        <f ca="1">IF(Table1[[#This Row],[Field of Work]]= "IT",1,0)</f>
        <v>0</v>
      </c>
      <c r="AQ87" s="9">
        <f ca="1">IF(Table1[[#This Row],[Field of Work]]= "Health",1,0)</f>
        <v>0</v>
      </c>
      <c r="AR87" s="9">
        <f ca="1">IF(Table1[[#This Row],[Field of Work]]= "General work",1,0)</f>
        <v>0</v>
      </c>
      <c r="AS87" s="9"/>
      <c r="AT87" s="9"/>
      <c r="AU87" s="9"/>
      <c r="AV87" s="9"/>
      <c r="AW87" s="9"/>
      <c r="AX87" s="9"/>
      <c r="AY87" s="10"/>
      <c r="BA87" s="33">
        <f ca="1">IF(Table1[[#This Row],[Area]]= "Pindi",1,0)</f>
        <v>0</v>
      </c>
      <c r="BB87" s="9">
        <f ca="1">IF(Table1[[#This Row],[Area]]= "Attock",1,0)</f>
        <v>0</v>
      </c>
      <c r="BC87" s="9">
        <f ca="1">IF(Table1[[#This Row],[Area]]="Gujranwala",1,0)</f>
        <v>1</v>
      </c>
      <c r="BD87" s="9">
        <f ca="1">IF(Table1[[#This Row],[Area]]="Islamabad",1,0)</f>
        <v>0</v>
      </c>
      <c r="BE87" s="9">
        <f ca="1">IF(Table1[[#This Row],[Area]]="Karachi",1,0)</f>
        <v>0</v>
      </c>
      <c r="BF87" s="9">
        <f ca="1">IF(Table1[[#This Row],[Area]]="Kashmir",1,0)</f>
        <v>0</v>
      </c>
      <c r="BG87" s="9">
        <f ca="1">IF(Table1[[#This Row],[Area]]="Kohat",1,0)</f>
        <v>0</v>
      </c>
      <c r="BH87" s="9">
        <f ca="1">IF(Table1[[#This Row],[Area]]="Lahore",1,0)</f>
        <v>0</v>
      </c>
      <c r="BI87" s="9">
        <f ca="1">IF(Table1[[#This Row],[Area]]="Multan",1,0)</f>
        <v>0</v>
      </c>
      <c r="BJ87" s="9">
        <f ca="1">IF(Table1[[#This Row],[Area]]="Naran",1,0)</f>
        <v>0</v>
      </c>
      <c r="BK87" s="9">
        <f ca="1">IF(Table1[[#This Row],[Area]]="Peshawar",1,0)</f>
        <v>0</v>
      </c>
      <c r="BL87" s="9">
        <f ca="1">IF(Table1[[#This Row],[Area]]="Queta",1,0)</f>
        <v>0</v>
      </c>
      <c r="BM87" s="9">
        <f ca="1">IF(Table1[[#This Row],[Area]]="Sawat",1,0)</f>
        <v>0</v>
      </c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10"/>
      <c r="CD87" s="14"/>
      <c r="CE87" s="39">
        <f ca="1">Table1[[#This Row],[Value of Cars]]/Table1[[#This Row],[Cars]]</f>
        <v>61767.014625498916</v>
      </c>
      <c r="CF87" s="9"/>
      <c r="CG87" s="10"/>
      <c r="CH87" s="14">
        <f ca="1">IF(Table1[[#This Row],[value of Debts]]&gt;$CI$5,1,0)</f>
        <v>1</v>
      </c>
      <c r="CI87" s="9"/>
      <c r="CJ87" s="10"/>
      <c r="CM87" s="55">
        <f ca="1">Table1[[#This Row],[Mortgage Left]]/Table1[[#This Row],[Value of House]]</f>
        <v>0.55739262489691299</v>
      </c>
      <c r="CN87" s="9">
        <f t="shared" ca="1" si="43"/>
        <v>0</v>
      </c>
      <c r="CO87" s="9"/>
      <c r="CP87" s="9"/>
      <c r="CQ87" s="9"/>
      <c r="CR87" s="9"/>
      <c r="CS87" s="9"/>
      <c r="CT87" s="9"/>
      <c r="CU87" s="9"/>
      <c r="CV87" s="9"/>
      <c r="CW87" s="9"/>
      <c r="CX87" s="14"/>
      <c r="CY87" s="9">
        <f ca="1">IF(Table1[[#This Row],[Area]]= "Pindi",Table1[[#This Row],[Income]],0)</f>
        <v>0</v>
      </c>
      <c r="CZ87" s="9">
        <f ca="1">IF(Table1[[#This Row],[Area]]= "Attock",Table1[[#This Row],[Income]],0)</f>
        <v>0</v>
      </c>
      <c r="DA87" s="9">
        <f ca="1">IF(Table1[[#This Row],[Area]]= "Gujranwala",Table1[[#This Row],[Income]],0)</f>
        <v>85554</v>
      </c>
      <c r="DB87" s="9">
        <f ca="1">IF(Table1[[#This Row],[Area]]= "Islamabad",Table1[[#This Row],[Income]],0)</f>
        <v>0</v>
      </c>
      <c r="DC87" s="9">
        <f ca="1">IF(Table1[[#This Row],[Area]]= "Karachi",Table1[[#This Row],[Income]],0)</f>
        <v>0</v>
      </c>
      <c r="DD87" s="9">
        <f ca="1">IF(Table1[[#This Row],[Area]]= "Kashmir",Table1[[#This Row],[Income]],0)</f>
        <v>0</v>
      </c>
      <c r="DE87" s="9">
        <f ca="1">IF(Table1[[#This Row],[Area]]= "Kohat",Table1[[#This Row],[Income]],0)</f>
        <v>0</v>
      </c>
      <c r="DF87" s="9">
        <f ca="1">IF(Table1[[#This Row],[Area]]= "Lahore",Table1[[#This Row],[Income]],0)</f>
        <v>0</v>
      </c>
      <c r="DG87" s="9">
        <f ca="1">IF(Table1[[#This Row],[Area]]= "Multan",Table1[[#This Row],[Income]],0)</f>
        <v>0</v>
      </c>
      <c r="DH87" s="9">
        <f ca="1">IF(Table1[[#This Row],[Area]]= "Naran",Table1[[#This Row],[Income]],0)</f>
        <v>0</v>
      </c>
      <c r="DI87" s="9">
        <f ca="1">IF(Table1[[#This Row],[Area]]= "Peshawar",Table1[[#This Row],[Income]],0)</f>
        <v>0</v>
      </c>
      <c r="DJ87" s="9">
        <f ca="1">IF(Table1[[#This Row],[Area]]= "Queta",Table1[[#This Row],[Income]],0)</f>
        <v>0</v>
      </c>
      <c r="DK87" s="10">
        <f ca="1">IF(Table1[[#This Row],[Area]]= "Sawat",Table1[[#This Row],[Income]],0)</f>
        <v>0</v>
      </c>
      <c r="DM87" s="14"/>
      <c r="DN87" s="9">
        <f ca="1">IF(Table1[[#This Row],[Field of Work]] = "IT",Table1[[#This Row],[Income]],0)</f>
        <v>0</v>
      </c>
      <c r="DO87" s="9">
        <f ca="1">IF(Table1[[#This Row],[Field of Work]] = "Agriculture",Table1[[#This Row],[Income]],0)</f>
        <v>0</v>
      </c>
      <c r="DP87" s="9">
        <f ca="1">IF(Table1[[#This Row],[Field of Work]] = "Construction",Table1[[#This Row],[Income]],0)</f>
        <v>85554</v>
      </c>
      <c r="DQ87" s="9">
        <f ca="1">IF(Table1[[#This Row],[Field of Work]] = "Health",Table1[[#This Row],[Income]],0)</f>
        <v>0</v>
      </c>
      <c r="DR87" s="9">
        <f ca="1">IF(Table1[[#This Row],[Field of Work]] = "Teaching",Table1[[#This Row],[Income]],0)</f>
        <v>0</v>
      </c>
      <c r="DS87" s="10">
        <f ca="1">IF(Table1[[#This Row],[Field of Work]] = "General work",Table1[[#This Row],[Income]],0)</f>
        <v>0</v>
      </c>
      <c r="DV87" s="14"/>
      <c r="DW87" s="9"/>
      <c r="DX87" s="9">
        <f ca="1">IF(Table1[[#This Row],[Debts]]&gt;Table1[[#This Row],[Income]],1,0)</f>
        <v>0</v>
      </c>
      <c r="DY87" s="9"/>
      <c r="DZ87" s="9"/>
      <c r="EA87" s="9"/>
      <c r="EB87" s="9"/>
      <c r="EC87" s="10"/>
      <c r="EF87" s="14"/>
      <c r="EG87" s="9"/>
      <c r="EH87" s="9">
        <f ca="1">IF(Table1[[#This Row],[Net worth of person (R)]]&gt;$EP$4,Table1[[#This Row],[Age]],0)</f>
        <v>0</v>
      </c>
      <c r="EI87" s="9"/>
      <c r="EJ87" s="9"/>
      <c r="EK87" s="9"/>
      <c r="EL87" s="9"/>
      <c r="EM87" s="9"/>
      <c r="EN87" s="9"/>
      <c r="EO87" s="9"/>
      <c r="EP87" s="10"/>
    </row>
    <row r="88" spans="2:146" x14ac:dyDescent="0.25">
      <c r="B88">
        <f t="shared" ca="1" si="30"/>
        <v>2</v>
      </c>
      <c r="C88" t="str">
        <f t="shared" ca="1" si="31"/>
        <v>women</v>
      </c>
      <c r="D88">
        <f t="shared" ca="1" si="32"/>
        <v>36</v>
      </c>
      <c r="E88">
        <f t="shared" ca="1" si="33"/>
        <v>2</v>
      </c>
      <c r="F88" t="str">
        <f t="shared" ca="1" si="34"/>
        <v>IT</v>
      </c>
      <c r="G88">
        <f t="shared" ca="1" si="35"/>
        <v>5</v>
      </c>
      <c r="H88" t="str">
        <f t="shared" ca="1" si="36"/>
        <v>other</v>
      </c>
      <c r="I88">
        <f t="shared" ca="1" si="37"/>
        <v>2</v>
      </c>
      <c r="J88">
        <f t="shared" ca="1" si="38"/>
        <v>2</v>
      </c>
      <c r="K88">
        <f t="shared" ca="1" si="39"/>
        <v>41231</v>
      </c>
      <c r="L88">
        <f t="shared" ca="1" si="40"/>
        <v>7</v>
      </c>
      <c r="M88" t="str">
        <f t="shared" ca="1" si="41"/>
        <v>Pindi</v>
      </c>
      <c r="N88">
        <f t="shared" ca="1" si="46"/>
        <v>164924</v>
      </c>
      <c r="O88">
        <f ca="1">RAND()*Table1[[#This Row],[Value of House]]</f>
        <v>128550.655649968</v>
      </c>
      <c r="P88">
        <f t="shared" ca="1" si="28"/>
        <v>75539.200448080475</v>
      </c>
      <c r="Q88">
        <f t="shared" ca="1" si="42"/>
        <v>8313</v>
      </c>
      <c r="R88">
        <f t="shared" ca="1" si="29"/>
        <v>38071.79168387386</v>
      </c>
      <c r="S88">
        <f t="shared" ca="1" si="47"/>
        <v>22793.163652357995</v>
      </c>
      <c r="T88">
        <f t="shared" ca="1" si="48"/>
        <v>263256.36410043848</v>
      </c>
      <c r="U88">
        <f t="shared" ca="1" si="49"/>
        <v>174935.44733384188</v>
      </c>
      <c r="V88">
        <f t="shared" ca="1" si="50"/>
        <v>88320.916766596609</v>
      </c>
      <c r="AF88" s="14">
        <f t="shared" ca="1" si="44"/>
        <v>0</v>
      </c>
      <c r="AG88" s="9">
        <f t="shared" ca="1" si="45"/>
        <v>1</v>
      </c>
      <c r="AH88" s="9"/>
      <c r="AI88" s="9"/>
      <c r="AJ88" s="9"/>
      <c r="AK88" s="10"/>
      <c r="AL88" s="9"/>
      <c r="AM88" s="14">
        <f ca="1">IF(Table1[[#This Row],[Field of Work]]= "Teaching",1,0)</f>
        <v>0</v>
      </c>
      <c r="AN88" s="9">
        <f ca="1">IF(Table1[[#This Row],[Field of Work]]= "Agriculture",1,0)</f>
        <v>0</v>
      </c>
      <c r="AO88" s="9">
        <f ca="1">IF(Table1[[#This Row],[Field of Work]]= "Construction",1,0)</f>
        <v>0</v>
      </c>
      <c r="AP88" s="9">
        <f ca="1">IF(Table1[[#This Row],[Field of Work]]= "IT",1,0)</f>
        <v>1</v>
      </c>
      <c r="AQ88" s="9">
        <f ca="1">IF(Table1[[#This Row],[Field of Work]]= "Health",1,0)</f>
        <v>0</v>
      </c>
      <c r="AR88" s="9">
        <f ca="1">IF(Table1[[#This Row],[Field of Work]]= "General work",1,0)</f>
        <v>0</v>
      </c>
      <c r="AS88" s="9"/>
      <c r="AT88" s="9"/>
      <c r="AU88" s="9"/>
      <c r="AV88" s="9"/>
      <c r="AW88" s="9"/>
      <c r="AX88" s="9"/>
      <c r="AY88" s="10"/>
      <c r="BA88" s="33">
        <f ca="1">IF(Table1[[#This Row],[Area]]= "Pindi",1,0)</f>
        <v>1</v>
      </c>
      <c r="BB88" s="9">
        <f ca="1">IF(Table1[[#This Row],[Area]]= "Attock",1,0)</f>
        <v>0</v>
      </c>
      <c r="BC88" s="9">
        <f ca="1">IF(Table1[[#This Row],[Area]]="Gujranwala",1,0)</f>
        <v>0</v>
      </c>
      <c r="BD88" s="9">
        <f ca="1">IF(Table1[[#This Row],[Area]]="Islamabad",1,0)</f>
        <v>0</v>
      </c>
      <c r="BE88" s="9">
        <f ca="1">IF(Table1[[#This Row],[Area]]="Karachi",1,0)</f>
        <v>0</v>
      </c>
      <c r="BF88" s="9">
        <f ca="1">IF(Table1[[#This Row],[Area]]="Kashmir",1,0)</f>
        <v>0</v>
      </c>
      <c r="BG88" s="9">
        <f ca="1">IF(Table1[[#This Row],[Area]]="Kohat",1,0)</f>
        <v>0</v>
      </c>
      <c r="BH88" s="9">
        <f ca="1">IF(Table1[[#This Row],[Area]]="Lahore",1,0)</f>
        <v>0</v>
      </c>
      <c r="BI88" s="9">
        <f ca="1">IF(Table1[[#This Row],[Area]]="Multan",1,0)</f>
        <v>0</v>
      </c>
      <c r="BJ88" s="9">
        <f ca="1">IF(Table1[[#This Row],[Area]]="Naran",1,0)</f>
        <v>0</v>
      </c>
      <c r="BK88" s="9">
        <f ca="1">IF(Table1[[#This Row],[Area]]="Peshawar",1,0)</f>
        <v>0</v>
      </c>
      <c r="BL88" s="9">
        <f ca="1">IF(Table1[[#This Row],[Area]]="Queta",1,0)</f>
        <v>0</v>
      </c>
      <c r="BM88" s="9">
        <f ca="1">IF(Table1[[#This Row],[Area]]="Sawat",1,0)</f>
        <v>0</v>
      </c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10"/>
      <c r="CD88" s="14"/>
      <c r="CE88" s="39">
        <f ca="1">Table1[[#This Row],[Value of Cars]]/Table1[[#This Row],[Cars]]</f>
        <v>37769.600224040238</v>
      </c>
      <c r="CF88" s="9"/>
      <c r="CG88" s="10"/>
      <c r="CH88" s="14">
        <f ca="1">IF(Table1[[#This Row],[value of Debts]]&gt;$CI$5,1,0)</f>
        <v>1</v>
      </c>
      <c r="CI88" s="9"/>
      <c r="CJ88" s="10"/>
      <c r="CM88" s="55">
        <f ca="1">Table1[[#This Row],[Mortgage Left]]/Table1[[#This Row],[Value of House]]</f>
        <v>0.77945390391918701</v>
      </c>
      <c r="CN88" s="9">
        <f t="shared" ca="1" si="43"/>
        <v>0</v>
      </c>
      <c r="CO88" s="9"/>
      <c r="CP88" s="9"/>
      <c r="CQ88" s="9"/>
      <c r="CR88" s="9"/>
      <c r="CS88" s="9"/>
      <c r="CT88" s="9"/>
      <c r="CU88" s="9"/>
      <c r="CV88" s="9"/>
      <c r="CW88" s="9"/>
      <c r="CX88" s="14"/>
      <c r="CY88" s="9">
        <f ca="1">IF(Table1[[#This Row],[Area]]= "Pindi",Table1[[#This Row],[Income]],0)</f>
        <v>41231</v>
      </c>
      <c r="CZ88" s="9">
        <f ca="1">IF(Table1[[#This Row],[Area]]= "Attock",Table1[[#This Row],[Income]],0)</f>
        <v>0</v>
      </c>
      <c r="DA88" s="9">
        <f ca="1">IF(Table1[[#This Row],[Area]]= "Gujranwala",Table1[[#This Row],[Income]],0)</f>
        <v>0</v>
      </c>
      <c r="DB88" s="9">
        <f ca="1">IF(Table1[[#This Row],[Area]]= "Islamabad",Table1[[#This Row],[Income]],0)</f>
        <v>0</v>
      </c>
      <c r="DC88" s="9">
        <f ca="1">IF(Table1[[#This Row],[Area]]= "Karachi",Table1[[#This Row],[Income]],0)</f>
        <v>0</v>
      </c>
      <c r="DD88" s="9">
        <f ca="1">IF(Table1[[#This Row],[Area]]= "Kashmir",Table1[[#This Row],[Income]],0)</f>
        <v>0</v>
      </c>
      <c r="DE88" s="9">
        <f ca="1">IF(Table1[[#This Row],[Area]]= "Kohat",Table1[[#This Row],[Income]],0)</f>
        <v>0</v>
      </c>
      <c r="DF88" s="9">
        <f ca="1">IF(Table1[[#This Row],[Area]]= "Lahore",Table1[[#This Row],[Income]],0)</f>
        <v>0</v>
      </c>
      <c r="DG88" s="9">
        <f ca="1">IF(Table1[[#This Row],[Area]]= "Multan",Table1[[#This Row],[Income]],0)</f>
        <v>0</v>
      </c>
      <c r="DH88" s="9">
        <f ca="1">IF(Table1[[#This Row],[Area]]= "Naran",Table1[[#This Row],[Income]],0)</f>
        <v>0</v>
      </c>
      <c r="DI88" s="9">
        <f ca="1">IF(Table1[[#This Row],[Area]]= "Peshawar",Table1[[#This Row],[Income]],0)</f>
        <v>0</v>
      </c>
      <c r="DJ88" s="9">
        <f ca="1">IF(Table1[[#This Row],[Area]]= "Queta",Table1[[#This Row],[Income]],0)</f>
        <v>0</v>
      </c>
      <c r="DK88" s="10">
        <f ca="1">IF(Table1[[#This Row],[Area]]= "Sawat",Table1[[#This Row],[Income]],0)</f>
        <v>0</v>
      </c>
      <c r="DM88" s="14"/>
      <c r="DN88" s="9">
        <f ca="1">IF(Table1[[#This Row],[Field of Work]] = "IT",Table1[[#This Row],[Income]],0)</f>
        <v>41231</v>
      </c>
      <c r="DO88" s="9">
        <f ca="1">IF(Table1[[#This Row],[Field of Work]] = "Agriculture",Table1[[#This Row],[Income]],0)</f>
        <v>0</v>
      </c>
      <c r="DP88" s="9">
        <f ca="1">IF(Table1[[#This Row],[Field of Work]] = "Construction",Table1[[#This Row],[Income]],0)</f>
        <v>0</v>
      </c>
      <c r="DQ88" s="9">
        <f ca="1">IF(Table1[[#This Row],[Field of Work]] = "Health",Table1[[#This Row],[Income]],0)</f>
        <v>0</v>
      </c>
      <c r="DR88" s="9">
        <f ca="1">IF(Table1[[#This Row],[Field of Work]] = "Teaching",Table1[[#This Row],[Income]],0)</f>
        <v>0</v>
      </c>
      <c r="DS88" s="10">
        <f ca="1">IF(Table1[[#This Row],[Field of Work]] = "General work",Table1[[#This Row],[Income]],0)</f>
        <v>0</v>
      </c>
      <c r="DV88" s="14"/>
      <c r="DW88" s="9"/>
      <c r="DX88" s="9">
        <f ca="1">IF(Table1[[#This Row],[Debts]]&gt;Table1[[#This Row],[Income]],1,0)</f>
        <v>0</v>
      </c>
      <c r="DY88" s="9"/>
      <c r="DZ88" s="9"/>
      <c r="EA88" s="9"/>
      <c r="EB88" s="9"/>
      <c r="EC88" s="10"/>
      <c r="EF88" s="14"/>
      <c r="EG88" s="9"/>
      <c r="EH88" s="9">
        <f ca="1">IF(Table1[[#This Row],[Net worth of person (R)]]&gt;$EP$4,Table1[[#This Row],[Age]],0)</f>
        <v>0</v>
      </c>
      <c r="EI88" s="9"/>
      <c r="EJ88" s="9"/>
      <c r="EK88" s="9"/>
      <c r="EL88" s="9"/>
      <c r="EM88" s="9"/>
      <c r="EN88" s="9"/>
      <c r="EO88" s="9"/>
      <c r="EP88" s="10"/>
    </row>
    <row r="89" spans="2:146" x14ac:dyDescent="0.25">
      <c r="B89">
        <f t="shared" ca="1" si="30"/>
        <v>2</v>
      </c>
      <c r="C89" t="str">
        <f t="shared" ca="1" si="31"/>
        <v>women</v>
      </c>
      <c r="D89">
        <f t="shared" ca="1" si="32"/>
        <v>40</v>
      </c>
      <c r="E89">
        <f t="shared" ca="1" si="33"/>
        <v>4</v>
      </c>
      <c r="F89" t="str">
        <f t="shared" ca="1" si="34"/>
        <v>Construction</v>
      </c>
      <c r="G89">
        <f t="shared" ca="1" si="35"/>
        <v>2</v>
      </c>
      <c r="H89" t="str">
        <f t="shared" ca="1" si="36"/>
        <v>Colledge</v>
      </c>
      <c r="I89">
        <f t="shared" ca="1" si="37"/>
        <v>2</v>
      </c>
      <c r="J89">
        <f t="shared" ca="1" si="38"/>
        <v>2</v>
      </c>
      <c r="K89">
        <f t="shared" ca="1" si="39"/>
        <v>29880</v>
      </c>
      <c r="L89">
        <f t="shared" ca="1" si="40"/>
        <v>11</v>
      </c>
      <c r="M89" t="str">
        <f t="shared" ca="1" si="41"/>
        <v>kashmir</v>
      </c>
      <c r="N89">
        <f t="shared" ca="1" si="46"/>
        <v>149400</v>
      </c>
      <c r="O89">
        <f ca="1">RAND()*Table1[[#This Row],[Value of House]]</f>
        <v>145866.60857230579</v>
      </c>
      <c r="P89">
        <f t="shared" ca="1" si="28"/>
        <v>59083.446166206035</v>
      </c>
      <c r="Q89">
        <f t="shared" ca="1" si="42"/>
        <v>1176</v>
      </c>
      <c r="R89">
        <f t="shared" ca="1" si="29"/>
        <v>35111.279639239394</v>
      </c>
      <c r="S89">
        <f t="shared" ca="1" si="47"/>
        <v>22229.515678405827</v>
      </c>
      <c r="T89">
        <f t="shared" ca="1" si="48"/>
        <v>230712.96184461185</v>
      </c>
      <c r="U89">
        <f t="shared" ca="1" si="49"/>
        <v>182153.88821154519</v>
      </c>
      <c r="V89">
        <f t="shared" ca="1" si="50"/>
        <v>48559.07363306667</v>
      </c>
      <c r="AF89" s="14">
        <f t="shared" ca="1" si="44"/>
        <v>0</v>
      </c>
      <c r="AG89" s="9">
        <f t="shared" ca="1" si="45"/>
        <v>1</v>
      </c>
      <c r="AH89" s="9"/>
      <c r="AI89" s="9"/>
      <c r="AJ89" s="9"/>
      <c r="AK89" s="10"/>
      <c r="AL89" s="9"/>
      <c r="AM89" s="14">
        <f ca="1">IF(Table1[[#This Row],[Field of Work]]= "Teaching",1,0)</f>
        <v>0</v>
      </c>
      <c r="AN89" s="9">
        <f ca="1">IF(Table1[[#This Row],[Field of Work]]= "Agriculture",1,0)</f>
        <v>0</v>
      </c>
      <c r="AO89" s="9">
        <f ca="1">IF(Table1[[#This Row],[Field of Work]]= "Construction",1,0)</f>
        <v>1</v>
      </c>
      <c r="AP89" s="9">
        <f ca="1">IF(Table1[[#This Row],[Field of Work]]= "IT",1,0)</f>
        <v>0</v>
      </c>
      <c r="AQ89" s="9">
        <f ca="1">IF(Table1[[#This Row],[Field of Work]]= "Health",1,0)</f>
        <v>0</v>
      </c>
      <c r="AR89" s="9">
        <f ca="1">IF(Table1[[#This Row],[Field of Work]]= "General work",1,0)</f>
        <v>0</v>
      </c>
      <c r="AS89" s="9"/>
      <c r="AT89" s="9"/>
      <c r="AU89" s="9"/>
      <c r="AV89" s="9"/>
      <c r="AW89" s="9"/>
      <c r="AX89" s="9"/>
      <c r="AY89" s="10"/>
      <c r="BA89" s="33">
        <f ca="1">IF(Table1[[#This Row],[Area]]= "Pindi",1,0)</f>
        <v>0</v>
      </c>
      <c r="BB89" s="9">
        <f ca="1">IF(Table1[[#This Row],[Area]]= "Attock",1,0)</f>
        <v>0</v>
      </c>
      <c r="BC89" s="9">
        <f ca="1">IF(Table1[[#This Row],[Area]]="Gujranwala",1,0)</f>
        <v>0</v>
      </c>
      <c r="BD89" s="9">
        <f ca="1">IF(Table1[[#This Row],[Area]]="Islamabad",1,0)</f>
        <v>0</v>
      </c>
      <c r="BE89" s="9">
        <f ca="1">IF(Table1[[#This Row],[Area]]="Karachi",1,0)</f>
        <v>0</v>
      </c>
      <c r="BF89" s="9">
        <f ca="1">IF(Table1[[#This Row],[Area]]="Kashmir",1,0)</f>
        <v>1</v>
      </c>
      <c r="BG89" s="9">
        <f ca="1">IF(Table1[[#This Row],[Area]]="Kohat",1,0)</f>
        <v>0</v>
      </c>
      <c r="BH89" s="9">
        <f ca="1">IF(Table1[[#This Row],[Area]]="Lahore",1,0)</f>
        <v>0</v>
      </c>
      <c r="BI89" s="9">
        <f ca="1">IF(Table1[[#This Row],[Area]]="Multan",1,0)</f>
        <v>0</v>
      </c>
      <c r="BJ89" s="9">
        <f ca="1">IF(Table1[[#This Row],[Area]]="Naran",1,0)</f>
        <v>0</v>
      </c>
      <c r="BK89" s="9">
        <f ca="1">IF(Table1[[#This Row],[Area]]="Peshawar",1,0)</f>
        <v>0</v>
      </c>
      <c r="BL89" s="9">
        <f ca="1">IF(Table1[[#This Row],[Area]]="Queta",1,0)</f>
        <v>0</v>
      </c>
      <c r="BM89" s="9">
        <f ca="1">IF(Table1[[#This Row],[Area]]="Sawat",1,0)</f>
        <v>0</v>
      </c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10"/>
      <c r="CD89" s="14"/>
      <c r="CE89" s="39">
        <f ca="1">Table1[[#This Row],[Value of Cars]]/Table1[[#This Row],[Cars]]</f>
        <v>29541.723083103017</v>
      </c>
      <c r="CF89" s="9"/>
      <c r="CG89" s="10"/>
      <c r="CH89" s="14">
        <f ca="1">IF(Table1[[#This Row],[value of Debts]]&gt;$CI$5,1,0)</f>
        <v>1</v>
      </c>
      <c r="CI89" s="9"/>
      <c r="CJ89" s="10"/>
      <c r="CM89" s="55">
        <f ca="1">Table1[[#This Row],[Mortgage Left]]/Table1[[#This Row],[Value of House]]</f>
        <v>0.97634945496857961</v>
      </c>
      <c r="CN89" s="9">
        <f t="shared" ca="1" si="43"/>
        <v>0</v>
      </c>
      <c r="CO89" s="9"/>
      <c r="CP89" s="9"/>
      <c r="CQ89" s="9"/>
      <c r="CR89" s="9"/>
      <c r="CS89" s="9"/>
      <c r="CT89" s="9"/>
      <c r="CU89" s="9"/>
      <c r="CV89" s="9"/>
      <c r="CW89" s="9"/>
      <c r="CX89" s="14"/>
      <c r="CY89" s="9">
        <f ca="1">IF(Table1[[#This Row],[Area]]= "Pindi",Table1[[#This Row],[Income]],0)</f>
        <v>0</v>
      </c>
      <c r="CZ89" s="9">
        <f ca="1">IF(Table1[[#This Row],[Area]]= "Attock",Table1[[#This Row],[Income]],0)</f>
        <v>0</v>
      </c>
      <c r="DA89" s="9">
        <f ca="1">IF(Table1[[#This Row],[Area]]= "Gujranwala",Table1[[#This Row],[Income]],0)</f>
        <v>0</v>
      </c>
      <c r="DB89" s="9">
        <f ca="1">IF(Table1[[#This Row],[Area]]= "Islamabad",Table1[[#This Row],[Income]],0)</f>
        <v>0</v>
      </c>
      <c r="DC89" s="9">
        <f ca="1">IF(Table1[[#This Row],[Area]]= "Karachi",Table1[[#This Row],[Income]],0)</f>
        <v>0</v>
      </c>
      <c r="DD89" s="9">
        <f ca="1">IF(Table1[[#This Row],[Area]]= "Kashmir",Table1[[#This Row],[Income]],0)</f>
        <v>29880</v>
      </c>
      <c r="DE89" s="9">
        <f ca="1">IF(Table1[[#This Row],[Area]]= "Kohat",Table1[[#This Row],[Income]],0)</f>
        <v>0</v>
      </c>
      <c r="DF89" s="9">
        <f ca="1">IF(Table1[[#This Row],[Area]]= "Lahore",Table1[[#This Row],[Income]],0)</f>
        <v>0</v>
      </c>
      <c r="DG89" s="9">
        <f ca="1">IF(Table1[[#This Row],[Area]]= "Multan",Table1[[#This Row],[Income]],0)</f>
        <v>0</v>
      </c>
      <c r="DH89" s="9">
        <f ca="1">IF(Table1[[#This Row],[Area]]= "Naran",Table1[[#This Row],[Income]],0)</f>
        <v>0</v>
      </c>
      <c r="DI89" s="9">
        <f ca="1">IF(Table1[[#This Row],[Area]]= "Peshawar",Table1[[#This Row],[Income]],0)</f>
        <v>0</v>
      </c>
      <c r="DJ89" s="9">
        <f ca="1">IF(Table1[[#This Row],[Area]]= "Queta",Table1[[#This Row],[Income]],0)</f>
        <v>0</v>
      </c>
      <c r="DK89" s="10">
        <f ca="1">IF(Table1[[#This Row],[Area]]= "Sawat",Table1[[#This Row],[Income]],0)</f>
        <v>0</v>
      </c>
      <c r="DM89" s="14"/>
      <c r="DN89" s="9">
        <f ca="1">IF(Table1[[#This Row],[Field of Work]] = "IT",Table1[[#This Row],[Income]],0)</f>
        <v>0</v>
      </c>
      <c r="DO89" s="9">
        <f ca="1">IF(Table1[[#This Row],[Field of Work]] = "Agriculture",Table1[[#This Row],[Income]],0)</f>
        <v>0</v>
      </c>
      <c r="DP89" s="9">
        <f ca="1">IF(Table1[[#This Row],[Field of Work]] = "Construction",Table1[[#This Row],[Income]],0)</f>
        <v>29880</v>
      </c>
      <c r="DQ89" s="9">
        <f ca="1">IF(Table1[[#This Row],[Field of Work]] = "Health",Table1[[#This Row],[Income]],0)</f>
        <v>0</v>
      </c>
      <c r="DR89" s="9">
        <f ca="1">IF(Table1[[#This Row],[Field of Work]] = "Teaching",Table1[[#This Row],[Income]],0)</f>
        <v>0</v>
      </c>
      <c r="DS89" s="10">
        <f ca="1">IF(Table1[[#This Row],[Field of Work]] = "General work",Table1[[#This Row],[Income]],0)</f>
        <v>0</v>
      </c>
      <c r="DV89" s="14"/>
      <c r="DW89" s="9"/>
      <c r="DX89" s="9">
        <f ca="1">IF(Table1[[#This Row],[Debts]]&gt;Table1[[#This Row],[Income]],1,0)</f>
        <v>1</v>
      </c>
      <c r="DY89" s="9"/>
      <c r="DZ89" s="9"/>
      <c r="EA89" s="9"/>
      <c r="EB89" s="9"/>
      <c r="EC89" s="10"/>
      <c r="EF89" s="14"/>
      <c r="EG89" s="9"/>
      <c r="EH89" s="9">
        <f ca="1">IF(Table1[[#This Row],[Net worth of person (R)]]&gt;$EP$4,Table1[[#This Row],[Age]],0)</f>
        <v>0</v>
      </c>
      <c r="EI89" s="9"/>
      <c r="EJ89" s="9"/>
      <c r="EK89" s="9"/>
      <c r="EL89" s="9"/>
      <c r="EM89" s="9"/>
      <c r="EN89" s="9"/>
      <c r="EO89" s="9"/>
      <c r="EP89" s="10"/>
    </row>
    <row r="90" spans="2:146" x14ac:dyDescent="0.25">
      <c r="B90">
        <f t="shared" ca="1" si="30"/>
        <v>1</v>
      </c>
      <c r="C90" t="str">
        <f t="shared" ca="1" si="31"/>
        <v>men</v>
      </c>
      <c r="D90">
        <f t="shared" ca="1" si="32"/>
        <v>25</v>
      </c>
      <c r="E90">
        <f t="shared" ca="1" si="33"/>
        <v>1</v>
      </c>
      <c r="F90" t="str">
        <f t="shared" ca="1" si="34"/>
        <v>Health</v>
      </c>
      <c r="G90">
        <f t="shared" ca="1" si="35"/>
        <v>6</v>
      </c>
      <c r="H90" t="str">
        <f t="shared" ca="1" si="36"/>
        <v>other</v>
      </c>
      <c r="I90">
        <f t="shared" ca="1" si="37"/>
        <v>3</v>
      </c>
      <c r="J90">
        <f t="shared" ca="1" si="38"/>
        <v>2</v>
      </c>
      <c r="K90">
        <f t="shared" ca="1" si="39"/>
        <v>67731</v>
      </c>
      <c r="L90">
        <f t="shared" ca="1" si="40"/>
        <v>5</v>
      </c>
      <c r="M90" t="str">
        <f t="shared" ca="1" si="41"/>
        <v>Sawat</v>
      </c>
      <c r="N90">
        <f t="shared" ca="1" si="46"/>
        <v>270924</v>
      </c>
      <c r="O90">
        <f ca="1">RAND()*Table1[[#This Row],[Value of House]]</f>
        <v>196564.68703105886</v>
      </c>
      <c r="P90">
        <f t="shared" ca="1" si="28"/>
        <v>82430.201991837617</v>
      </c>
      <c r="Q90">
        <f t="shared" ca="1" si="42"/>
        <v>34129</v>
      </c>
      <c r="R90">
        <f t="shared" ca="1" si="29"/>
        <v>108939.04604297767</v>
      </c>
      <c r="S90">
        <f t="shared" ca="1" si="47"/>
        <v>63381.757938101713</v>
      </c>
      <c r="T90">
        <f t="shared" ca="1" si="48"/>
        <v>416735.9599299393</v>
      </c>
      <c r="U90">
        <f t="shared" ca="1" si="49"/>
        <v>339632.73307403654</v>
      </c>
      <c r="V90">
        <f t="shared" ca="1" si="50"/>
        <v>77103.226855902758</v>
      </c>
      <c r="AF90" s="14">
        <f t="shared" ca="1" si="44"/>
        <v>0</v>
      </c>
      <c r="AG90" s="9">
        <f t="shared" ca="1" si="45"/>
        <v>1</v>
      </c>
      <c r="AH90" s="9"/>
      <c r="AI90" s="9"/>
      <c r="AJ90" s="9"/>
      <c r="AK90" s="10"/>
      <c r="AL90" s="9"/>
      <c r="AM90" s="14">
        <f ca="1">IF(Table1[[#This Row],[Field of Work]]= "Teaching",1,0)</f>
        <v>0</v>
      </c>
      <c r="AN90" s="9">
        <f ca="1">IF(Table1[[#This Row],[Field of Work]]= "Agriculture",1,0)</f>
        <v>0</v>
      </c>
      <c r="AO90" s="9">
        <f ca="1">IF(Table1[[#This Row],[Field of Work]]= "Construction",1,0)</f>
        <v>0</v>
      </c>
      <c r="AP90" s="9">
        <f ca="1">IF(Table1[[#This Row],[Field of Work]]= "IT",1,0)</f>
        <v>0</v>
      </c>
      <c r="AQ90" s="9">
        <f ca="1">IF(Table1[[#This Row],[Field of Work]]= "Health",1,0)</f>
        <v>1</v>
      </c>
      <c r="AR90" s="9">
        <f ca="1">IF(Table1[[#This Row],[Field of Work]]= "General work",1,0)</f>
        <v>0</v>
      </c>
      <c r="AS90" s="9"/>
      <c r="AT90" s="9"/>
      <c r="AU90" s="9"/>
      <c r="AV90" s="9"/>
      <c r="AW90" s="9"/>
      <c r="AX90" s="9"/>
      <c r="AY90" s="10"/>
      <c r="BA90" s="33">
        <f ca="1">IF(Table1[[#This Row],[Area]]= "Pindi",1,0)</f>
        <v>0</v>
      </c>
      <c r="BB90" s="9">
        <f ca="1">IF(Table1[[#This Row],[Area]]= "Attock",1,0)</f>
        <v>0</v>
      </c>
      <c r="BC90" s="9">
        <f ca="1">IF(Table1[[#This Row],[Area]]="Gujranwala",1,0)</f>
        <v>0</v>
      </c>
      <c r="BD90" s="9">
        <f ca="1">IF(Table1[[#This Row],[Area]]="Islamabad",1,0)</f>
        <v>0</v>
      </c>
      <c r="BE90" s="9">
        <f ca="1">IF(Table1[[#This Row],[Area]]="Karachi",1,0)</f>
        <v>0</v>
      </c>
      <c r="BF90" s="9">
        <f ca="1">IF(Table1[[#This Row],[Area]]="Kashmir",1,0)</f>
        <v>0</v>
      </c>
      <c r="BG90" s="9">
        <f ca="1">IF(Table1[[#This Row],[Area]]="Kohat",1,0)</f>
        <v>0</v>
      </c>
      <c r="BH90" s="9">
        <f ca="1">IF(Table1[[#This Row],[Area]]="Lahore",1,0)</f>
        <v>0</v>
      </c>
      <c r="BI90" s="9">
        <f ca="1">IF(Table1[[#This Row],[Area]]="Multan",1,0)</f>
        <v>0</v>
      </c>
      <c r="BJ90" s="9">
        <f ca="1">IF(Table1[[#This Row],[Area]]="Naran",1,0)</f>
        <v>0</v>
      </c>
      <c r="BK90" s="9">
        <f ca="1">IF(Table1[[#This Row],[Area]]="Peshawar",1,0)</f>
        <v>0</v>
      </c>
      <c r="BL90" s="9">
        <f ca="1">IF(Table1[[#This Row],[Area]]="Queta",1,0)</f>
        <v>0</v>
      </c>
      <c r="BM90" s="9">
        <f ca="1">IF(Table1[[#This Row],[Area]]="Sawat",1,0)</f>
        <v>1</v>
      </c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10"/>
      <c r="CD90" s="14"/>
      <c r="CE90" s="39">
        <f ca="1">Table1[[#This Row],[Value of Cars]]/Table1[[#This Row],[Cars]]</f>
        <v>41215.100995918809</v>
      </c>
      <c r="CF90" s="9"/>
      <c r="CG90" s="10"/>
      <c r="CH90" s="14">
        <f ca="1">IF(Table1[[#This Row],[value of Debts]]&gt;$CI$5,1,0)</f>
        <v>1</v>
      </c>
      <c r="CI90" s="9"/>
      <c r="CJ90" s="10"/>
      <c r="CM90" s="55">
        <f ca="1">Table1[[#This Row],[Mortgage Left]]/Table1[[#This Row],[Value of House]]</f>
        <v>0.72553441936136653</v>
      </c>
      <c r="CN90" s="9">
        <f t="shared" ca="1" si="43"/>
        <v>0</v>
      </c>
      <c r="CO90" s="9"/>
      <c r="CP90" s="9"/>
      <c r="CQ90" s="9"/>
      <c r="CR90" s="9"/>
      <c r="CS90" s="9"/>
      <c r="CT90" s="9"/>
      <c r="CU90" s="9"/>
      <c r="CV90" s="9"/>
      <c r="CW90" s="9"/>
      <c r="CX90" s="14"/>
      <c r="CY90" s="9">
        <f ca="1">IF(Table1[[#This Row],[Area]]= "Pindi",Table1[[#This Row],[Income]],0)</f>
        <v>0</v>
      </c>
      <c r="CZ90" s="9">
        <f ca="1">IF(Table1[[#This Row],[Area]]= "Attock",Table1[[#This Row],[Income]],0)</f>
        <v>0</v>
      </c>
      <c r="DA90" s="9">
        <f ca="1">IF(Table1[[#This Row],[Area]]= "Gujranwala",Table1[[#This Row],[Income]],0)</f>
        <v>0</v>
      </c>
      <c r="DB90" s="9">
        <f ca="1">IF(Table1[[#This Row],[Area]]= "Islamabad",Table1[[#This Row],[Income]],0)</f>
        <v>0</v>
      </c>
      <c r="DC90" s="9">
        <f ca="1">IF(Table1[[#This Row],[Area]]= "Karachi",Table1[[#This Row],[Income]],0)</f>
        <v>0</v>
      </c>
      <c r="DD90" s="9">
        <f ca="1">IF(Table1[[#This Row],[Area]]= "Kashmir",Table1[[#This Row],[Income]],0)</f>
        <v>0</v>
      </c>
      <c r="DE90" s="9">
        <f ca="1">IF(Table1[[#This Row],[Area]]= "Kohat",Table1[[#This Row],[Income]],0)</f>
        <v>0</v>
      </c>
      <c r="DF90" s="9">
        <f ca="1">IF(Table1[[#This Row],[Area]]= "Lahore",Table1[[#This Row],[Income]],0)</f>
        <v>0</v>
      </c>
      <c r="DG90" s="9">
        <f ca="1">IF(Table1[[#This Row],[Area]]= "Multan",Table1[[#This Row],[Income]],0)</f>
        <v>0</v>
      </c>
      <c r="DH90" s="9">
        <f ca="1">IF(Table1[[#This Row],[Area]]= "Naran",Table1[[#This Row],[Income]],0)</f>
        <v>0</v>
      </c>
      <c r="DI90" s="9">
        <f ca="1">IF(Table1[[#This Row],[Area]]= "Peshawar",Table1[[#This Row],[Income]],0)</f>
        <v>0</v>
      </c>
      <c r="DJ90" s="9">
        <f ca="1">IF(Table1[[#This Row],[Area]]= "Queta",Table1[[#This Row],[Income]],0)</f>
        <v>0</v>
      </c>
      <c r="DK90" s="10">
        <f ca="1">IF(Table1[[#This Row],[Area]]= "Sawat",Table1[[#This Row],[Income]],0)</f>
        <v>67731</v>
      </c>
      <c r="DM90" s="14"/>
      <c r="DN90" s="9">
        <f ca="1">IF(Table1[[#This Row],[Field of Work]] = "IT",Table1[[#This Row],[Income]],0)</f>
        <v>0</v>
      </c>
      <c r="DO90" s="9">
        <f ca="1">IF(Table1[[#This Row],[Field of Work]] = "Agriculture",Table1[[#This Row],[Income]],0)</f>
        <v>0</v>
      </c>
      <c r="DP90" s="9">
        <f ca="1">IF(Table1[[#This Row],[Field of Work]] = "Construction",Table1[[#This Row],[Income]],0)</f>
        <v>0</v>
      </c>
      <c r="DQ90" s="9">
        <f ca="1">IF(Table1[[#This Row],[Field of Work]] = "Health",Table1[[#This Row],[Income]],0)</f>
        <v>67731</v>
      </c>
      <c r="DR90" s="9">
        <f ca="1">IF(Table1[[#This Row],[Field of Work]] = "Teaching",Table1[[#This Row],[Income]],0)</f>
        <v>0</v>
      </c>
      <c r="DS90" s="10">
        <f ca="1">IF(Table1[[#This Row],[Field of Work]] = "General work",Table1[[#This Row],[Income]],0)</f>
        <v>0</v>
      </c>
      <c r="DV90" s="14"/>
      <c r="DW90" s="9"/>
      <c r="DX90" s="9">
        <f ca="1">IF(Table1[[#This Row],[Debts]]&gt;Table1[[#This Row],[Income]],1,0)</f>
        <v>1</v>
      </c>
      <c r="DY90" s="9"/>
      <c r="DZ90" s="9"/>
      <c r="EA90" s="9"/>
      <c r="EB90" s="9"/>
      <c r="EC90" s="10"/>
      <c r="EF90" s="14"/>
      <c r="EG90" s="9"/>
      <c r="EH90" s="9">
        <f ca="1">IF(Table1[[#This Row],[Net worth of person (R)]]&gt;$EP$4,Table1[[#This Row],[Age]],0)</f>
        <v>0</v>
      </c>
      <c r="EI90" s="9"/>
      <c r="EJ90" s="9"/>
      <c r="EK90" s="9"/>
      <c r="EL90" s="9"/>
      <c r="EM90" s="9"/>
      <c r="EN90" s="9"/>
      <c r="EO90" s="9"/>
      <c r="EP90" s="10"/>
    </row>
    <row r="91" spans="2:146" x14ac:dyDescent="0.25">
      <c r="B91">
        <f t="shared" ca="1" si="30"/>
        <v>2</v>
      </c>
      <c r="C91" t="str">
        <f t="shared" ca="1" si="31"/>
        <v>women</v>
      </c>
      <c r="D91">
        <f t="shared" ca="1" si="32"/>
        <v>39</v>
      </c>
      <c r="E91">
        <f t="shared" ca="1" si="33"/>
        <v>5</v>
      </c>
      <c r="F91" t="str">
        <f t="shared" ca="1" si="34"/>
        <v>General work</v>
      </c>
      <c r="G91">
        <f t="shared" ca="1" si="35"/>
        <v>5</v>
      </c>
      <c r="H91" t="str">
        <f t="shared" ca="1" si="36"/>
        <v>other</v>
      </c>
      <c r="I91">
        <f t="shared" ca="1" si="37"/>
        <v>3</v>
      </c>
      <c r="J91">
        <f t="shared" ca="1" si="38"/>
        <v>2</v>
      </c>
      <c r="K91">
        <f t="shared" ca="1" si="39"/>
        <v>68357</v>
      </c>
      <c r="L91">
        <f t="shared" ca="1" si="40"/>
        <v>7</v>
      </c>
      <c r="M91" t="str">
        <f t="shared" ca="1" si="41"/>
        <v>Pindi</v>
      </c>
      <c r="N91">
        <f t="shared" ca="1" si="46"/>
        <v>341785</v>
      </c>
      <c r="O91">
        <f ca="1">RAND()*Table1[[#This Row],[Value of House]]</f>
        <v>38967.438736569064</v>
      </c>
      <c r="P91">
        <f t="shared" ca="1" si="28"/>
        <v>25255.46962342368</v>
      </c>
      <c r="Q91">
        <f t="shared" ca="1" si="42"/>
        <v>14596</v>
      </c>
      <c r="R91">
        <f t="shared" ca="1" si="29"/>
        <v>83866.20630381626</v>
      </c>
      <c r="S91">
        <f t="shared" ca="1" si="47"/>
        <v>20300.474692357322</v>
      </c>
      <c r="T91">
        <f t="shared" ca="1" si="48"/>
        <v>387340.944315781</v>
      </c>
      <c r="U91">
        <f t="shared" ca="1" si="49"/>
        <v>137429.64504038531</v>
      </c>
      <c r="V91">
        <f t="shared" ca="1" si="50"/>
        <v>249911.29927539569</v>
      </c>
      <c r="AF91" s="14">
        <f t="shared" ca="1" si="44"/>
        <v>1</v>
      </c>
      <c r="AG91" s="9">
        <f t="shared" ca="1" si="45"/>
        <v>0</v>
      </c>
      <c r="AH91" s="9"/>
      <c r="AI91" s="9"/>
      <c r="AJ91" s="9"/>
      <c r="AK91" s="10"/>
      <c r="AL91" s="9"/>
      <c r="AM91" s="14">
        <f ca="1">IF(Table1[[#This Row],[Field of Work]]= "Teaching",1,0)</f>
        <v>0</v>
      </c>
      <c r="AN91" s="9">
        <f ca="1">IF(Table1[[#This Row],[Field of Work]]= "Agriculture",1,0)</f>
        <v>0</v>
      </c>
      <c r="AO91" s="9">
        <f ca="1">IF(Table1[[#This Row],[Field of Work]]= "Construction",1,0)</f>
        <v>0</v>
      </c>
      <c r="AP91" s="9">
        <f ca="1">IF(Table1[[#This Row],[Field of Work]]= "IT",1,0)</f>
        <v>0</v>
      </c>
      <c r="AQ91" s="9">
        <f ca="1">IF(Table1[[#This Row],[Field of Work]]= "Health",1,0)</f>
        <v>0</v>
      </c>
      <c r="AR91" s="9">
        <f ca="1">IF(Table1[[#This Row],[Field of Work]]= "General work",1,0)</f>
        <v>1</v>
      </c>
      <c r="AS91" s="9"/>
      <c r="AT91" s="9"/>
      <c r="AU91" s="9"/>
      <c r="AV91" s="9"/>
      <c r="AW91" s="9"/>
      <c r="AX91" s="9"/>
      <c r="AY91" s="10"/>
      <c r="BA91" s="33">
        <f ca="1">IF(Table1[[#This Row],[Area]]= "Pindi",1,0)</f>
        <v>1</v>
      </c>
      <c r="BB91" s="9">
        <f ca="1">IF(Table1[[#This Row],[Area]]= "Attock",1,0)</f>
        <v>0</v>
      </c>
      <c r="BC91" s="9">
        <f ca="1">IF(Table1[[#This Row],[Area]]="Gujranwala",1,0)</f>
        <v>0</v>
      </c>
      <c r="BD91" s="9">
        <f ca="1">IF(Table1[[#This Row],[Area]]="Islamabad",1,0)</f>
        <v>0</v>
      </c>
      <c r="BE91" s="9">
        <f ca="1">IF(Table1[[#This Row],[Area]]="Karachi",1,0)</f>
        <v>0</v>
      </c>
      <c r="BF91" s="9">
        <f ca="1">IF(Table1[[#This Row],[Area]]="Kashmir",1,0)</f>
        <v>0</v>
      </c>
      <c r="BG91" s="9">
        <f ca="1">IF(Table1[[#This Row],[Area]]="Kohat",1,0)</f>
        <v>0</v>
      </c>
      <c r="BH91" s="9">
        <f ca="1">IF(Table1[[#This Row],[Area]]="Lahore",1,0)</f>
        <v>0</v>
      </c>
      <c r="BI91" s="9">
        <f ca="1">IF(Table1[[#This Row],[Area]]="Multan",1,0)</f>
        <v>0</v>
      </c>
      <c r="BJ91" s="9">
        <f ca="1">IF(Table1[[#This Row],[Area]]="Naran",1,0)</f>
        <v>0</v>
      </c>
      <c r="BK91" s="9">
        <f ca="1">IF(Table1[[#This Row],[Area]]="Peshawar",1,0)</f>
        <v>0</v>
      </c>
      <c r="BL91" s="9">
        <f ca="1">IF(Table1[[#This Row],[Area]]="Queta",1,0)</f>
        <v>0</v>
      </c>
      <c r="BM91" s="9">
        <f ca="1">IF(Table1[[#This Row],[Area]]="Sawat",1,0)</f>
        <v>0</v>
      </c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10"/>
      <c r="CD91" s="14"/>
      <c r="CE91" s="39">
        <f ca="1">Table1[[#This Row],[Value of Cars]]/Table1[[#This Row],[Cars]]</f>
        <v>12627.73481171184</v>
      </c>
      <c r="CF91" s="9"/>
      <c r="CG91" s="10"/>
      <c r="CH91" s="14">
        <f ca="1">IF(Table1[[#This Row],[value of Debts]]&gt;$CI$5,1,0)</f>
        <v>1</v>
      </c>
      <c r="CI91" s="9"/>
      <c r="CJ91" s="10"/>
      <c r="CM91" s="55">
        <f ca="1">Table1[[#This Row],[Mortgage Left]]/Table1[[#This Row],[Value of House]]</f>
        <v>0.11401155327638446</v>
      </c>
      <c r="CN91" s="9">
        <f t="shared" ca="1" si="43"/>
        <v>1</v>
      </c>
      <c r="CO91" s="9"/>
      <c r="CP91" s="9"/>
      <c r="CQ91" s="9"/>
      <c r="CR91" s="9"/>
      <c r="CS91" s="9"/>
      <c r="CT91" s="9"/>
      <c r="CU91" s="9"/>
      <c r="CV91" s="9"/>
      <c r="CW91" s="9"/>
      <c r="CX91" s="14"/>
      <c r="CY91" s="9">
        <f ca="1">IF(Table1[[#This Row],[Area]]= "Pindi",Table1[[#This Row],[Income]],0)</f>
        <v>68357</v>
      </c>
      <c r="CZ91" s="9">
        <f ca="1">IF(Table1[[#This Row],[Area]]= "Attock",Table1[[#This Row],[Income]],0)</f>
        <v>0</v>
      </c>
      <c r="DA91" s="9">
        <f ca="1">IF(Table1[[#This Row],[Area]]= "Gujranwala",Table1[[#This Row],[Income]],0)</f>
        <v>0</v>
      </c>
      <c r="DB91" s="9">
        <f ca="1">IF(Table1[[#This Row],[Area]]= "Islamabad",Table1[[#This Row],[Income]],0)</f>
        <v>0</v>
      </c>
      <c r="DC91" s="9">
        <f ca="1">IF(Table1[[#This Row],[Area]]= "Karachi",Table1[[#This Row],[Income]],0)</f>
        <v>0</v>
      </c>
      <c r="DD91" s="9">
        <f ca="1">IF(Table1[[#This Row],[Area]]= "Kashmir",Table1[[#This Row],[Income]],0)</f>
        <v>0</v>
      </c>
      <c r="DE91" s="9">
        <f ca="1">IF(Table1[[#This Row],[Area]]= "Kohat",Table1[[#This Row],[Income]],0)</f>
        <v>0</v>
      </c>
      <c r="DF91" s="9">
        <f ca="1">IF(Table1[[#This Row],[Area]]= "Lahore",Table1[[#This Row],[Income]],0)</f>
        <v>0</v>
      </c>
      <c r="DG91" s="9">
        <f ca="1">IF(Table1[[#This Row],[Area]]= "Multan",Table1[[#This Row],[Income]],0)</f>
        <v>0</v>
      </c>
      <c r="DH91" s="9">
        <f ca="1">IF(Table1[[#This Row],[Area]]= "Naran",Table1[[#This Row],[Income]],0)</f>
        <v>0</v>
      </c>
      <c r="DI91" s="9">
        <f ca="1">IF(Table1[[#This Row],[Area]]= "Peshawar",Table1[[#This Row],[Income]],0)</f>
        <v>0</v>
      </c>
      <c r="DJ91" s="9">
        <f ca="1">IF(Table1[[#This Row],[Area]]= "Queta",Table1[[#This Row],[Income]],0)</f>
        <v>0</v>
      </c>
      <c r="DK91" s="10">
        <f ca="1">IF(Table1[[#This Row],[Area]]= "Sawat",Table1[[#This Row],[Income]],0)</f>
        <v>0</v>
      </c>
      <c r="DM91" s="14"/>
      <c r="DN91" s="9">
        <f ca="1">IF(Table1[[#This Row],[Field of Work]] = "IT",Table1[[#This Row],[Income]],0)</f>
        <v>0</v>
      </c>
      <c r="DO91" s="9">
        <f ca="1">IF(Table1[[#This Row],[Field of Work]] = "Agriculture",Table1[[#This Row],[Income]],0)</f>
        <v>0</v>
      </c>
      <c r="DP91" s="9">
        <f ca="1">IF(Table1[[#This Row],[Field of Work]] = "Construction",Table1[[#This Row],[Income]],0)</f>
        <v>0</v>
      </c>
      <c r="DQ91" s="9">
        <f ca="1">IF(Table1[[#This Row],[Field of Work]] = "Health",Table1[[#This Row],[Income]],0)</f>
        <v>0</v>
      </c>
      <c r="DR91" s="9">
        <f ca="1">IF(Table1[[#This Row],[Field of Work]] = "Teaching",Table1[[#This Row],[Income]],0)</f>
        <v>0</v>
      </c>
      <c r="DS91" s="10">
        <f ca="1">IF(Table1[[#This Row],[Field of Work]] = "General work",Table1[[#This Row],[Income]],0)</f>
        <v>68357</v>
      </c>
      <c r="DV91" s="14"/>
      <c r="DW91" s="9"/>
      <c r="DX91" s="9">
        <f ca="1">IF(Table1[[#This Row],[Debts]]&gt;Table1[[#This Row],[Income]],1,0)</f>
        <v>1</v>
      </c>
      <c r="DY91" s="9"/>
      <c r="DZ91" s="9"/>
      <c r="EA91" s="9"/>
      <c r="EB91" s="9"/>
      <c r="EC91" s="10"/>
      <c r="EF91" s="14"/>
      <c r="EG91" s="9"/>
      <c r="EH91" s="9">
        <f ca="1">IF(Table1[[#This Row],[Net worth of person (R)]]&gt;$EP$4,Table1[[#This Row],[Age]],0)</f>
        <v>39</v>
      </c>
      <c r="EI91" s="9"/>
      <c r="EJ91" s="9"/>
      <c r="EK91" s="9"/>
      <c r="EL91" s="9"/>
      <c r="EM91" s="9"/>
      <c r="EN91" s="9"/>
      <c r="EO91" s="9"/>
      <c r="EP91" s="10"/>
    </row>
    <row r="92" spans="2:146" x14ac:dyDescent="0.25">
      <c r="B92">
        <f t="shared" ca="1" si="30"/>
        <v>1</v>
      </c>
      <c r="C92" t="str">
        <f t="shared" ca="1" si="31"/>
        <v>men</v>
      </c>
      <c r="D92">
        <f t="shared" ca="1" si="32"/>
        <v>36</v>
      </c>
      <c r="E92">
        <f t="shared" ca="1" si="33"/>
        <v>4</v>
      </c>
      <c r="F92" t="str">
        <f t="shared" ca="1" si="34"/>
        <v>Construction</v>
      </c>
      <c r="G92">
        <f t="shared" ca="1" si="35"/>
        <v>5</v>
      </c>
      <c r="H92" t="str">
        <f t="shared" ca="1" si="36"/>
        <v>other</v>
      </c>
      <c r="I92">
        <f t="shared" ca="1" si="37"/>
        <v>1</v>
      </c>
      <c r="J92">
        <f t="shared" ca="1" si="38"/>
        <v>3</v>
      </c>
      <c r="K92">
        <f t="shared" ca="1" si="39"/>
        <v>66716</v>
      </c>
      <c r="L92">
        <f t="shared" ca="1" si="40"/>
        <v>11</v>
      </c>
      <c r="M92" t="str">
        <f t="shared" ca="1" si="41"/>
        <v>kashmir</v>
      </c>
      <c r="N92">
        <f t="shared" ca="1" si="46"/>
        <v>333580</v>
      </c>
      <c r="O92">
        <f ca="1">RAND()*Table1[[#This Row],[Value of House]]</f>
        <v>59364.394587889816</v>
      </c>
      <c r="P92">
        <f t="shared" ca="1" si="28"/>
        <v>184394.6935343006</v>
      </c>
      <c r="Q92">
        <f t="shared" ca="1" si="42"/>
        <v>67642</v>
      </c>
      <c r="R92">
        <f t="shared" ca="1" si="29"/>
        <v>24775.443954315902</v>
      </c>
      <c r="S92">
        <f t="shared" ca="1" si="47"/>
        <v>27564.754184059973</v>
      </c>
      <c r="T92">
        <f t="shared" ca="1" si="48"/>
        <v>545539.44771836058</v>
      </c>
      <c r="U92">
        <f t="shared" ca="1" si="49"/>
        <v>151781.83854220572</v>
      </c>
      <c r="V92">
        <f t="shared" ca="1" si="50"/>
        <v>393757.60917615483</v>
      </c>
      <c r="AF92" s="14">
        <f t="shared" ca="1" si="44"/>
        <v>0</v>
      </c>
      <c r="AG92" s="9">
        <f t="shared" ca="1" si="45"/>
        <v>1</v>
      </c>
      <c r="AH92" s="9"/>
      <c r="AI92" s="9"/>
      <c r="AJ92" s="9"/>
      <c r="AK92" s="10"/>
      <c r="AL92" s="9"/>
      <c r="AM92" s="14">
        <f ca="1">IF(Table1[[#This Row],[Field of Work]]= "Teaching",1,0)</f>
        <v>0</v>
      </c>
      <c r="AN92" s="9">
        <f ca="1">IF(Table1[[#This Row],[Field of Work]]= "Agriculture",1,0)</f>
        <v>0</v>
      </c>
      <c r="AO92" s="9">
        <f ca="1">IF(Table1[[#This Row],[Field of Work]]= "Construction",1,0)</f>
        <v>1</v>
      </c>
      <c r="AP92" s="9">
        <f ca="1">IF(Table1[[#This Row],[Field of Work]]= "IT",1,0)</f>
        <v>0</v>
      </c>
      <c r="AQ92" s="9">
        <f ca="1">IF(Table1[[#This Row],[Field of Work]]= "Health",1,0)</f>
        <v>0</v>
      </c>
      <c r="AR92" s="9">
        <f ca="1">IF(Table1[[#This Row],[Field of Work]]= "General work",1,0)</f>
        <v>0</v>
      </c>
      <c r="AS92" s="9"/>
      <c r="AT92" s="9"/>
      <c r="AU92" s="9"/>
      <c r="AV92" s="9"/>
      <c r="AW92" s="9"/>
      <c r="AX92" s="9"/>
      <c r="AY92" s="10"/>
      <c r="BA92" s="33">
        <f ca="1">IF(Table1[[#This Row],[Area]]= "Pindi",1,0)</f>
        <v>0</v>
      </c>
      <c r="BB92" s="9">
        <f ca="1">IF(Table1[[#This Row],[Area]]= "Attock",1,0)</f>
        <v>0</v>
      </c>
      <c r="BC92" s="9">
        <f ca="1">IF(Table1[[#This Row],[Area]]="Gujranwala",1,0)</f>
        <v>0</v>
      </c>
      <c r="BD92" s="9">
        <f ca="1">IF(Table1[[#This Row],[Area]]="Islamabad",1,0)</f>
        <v>0</v>
      </c>
      <c r="BE92" s="9">
        <f ca="1">IF(Table1[[#This Row],[Area]]="Karachi",1,0)</f>
        <v>0</v>
      </c>
      <c r="BF92" s="9">
        <f ca="1">IF(Table1[[#This Row],[Area]]="Kashmir",1,0)</f>
        <v>1</v>
      </c>
      <c r="BG92" s="9">
        <f ca="1">IF(Table1[[#This Row],[Area]]="Kohat",1,0)</f>
        <v>0</v>
      </c>
      <c r="BH92" s="9">
        <f ca="1">IF(Table1[[#This Row],[Area]]="Lahore",1,0)</f>
        <v>0</v>
      </c>
      <c r="BI92" s="9">
        <f ca="1">IF(Table1[[#This Row],[Area]]="Multan",1,0)</f>
        <v>0</v>
      </c>
      <c r="BJ92" s="9">
        <f ca="1">IF(Table1[[#This Row],[Area]]="Naran",1,0)</f>
        <v>0</v>
      </c>
      <c r="BK92" s="9">
        <f ca="1">IF(Table1[[#This Row],[Area]]="Peshawar",1,0)</f>
        <v>0</v>
      </c>
      <c r="BL92" s="9">
        <f ca="1">IF(Table1[[#This Row],[Area]]="Queta",1,0)</f>
        <v>0</v>
      </c>
      <c r="BM92" s="9">
        <f ca="1">IF(Table1[[#This Row],[Area]]="Sawat",1,0)</f>
        <v>0</v>
      </c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10"/>
      <c r="CD92" s="14"/>
      <c r="CE92" s="39">
        <f ca="1">Table1[[#This Row],[Value of Cars]]/Table1[[#This Row],[Cars]]</f>
        <v>61464.897844766871</v>
      </c>
      <c r="CF92" s="9"/>
      <c r="CG92" s="10"/>
      <c r="CH92" s="14">
        <f ca="1">IF(Table1[[#This Row],[value of Debts]]&gt;$CI$5,1,0)</f>
        <v>1</v>
      </c>
      <c r="CI92" s="9"/>
      <c r="CJ92" s="10"/>
      <c r="CM92" s="55">
        <f ca="1">Table1[[#This Row],[Mortgage Left]]/Table1[[#This Row],[Value of House]]</f>
        <v>0.1779614922593975</v>
      </c>
      <c r="CN92" s="9">
        <f t="shared" ca="1" si="43"/>
        <v>1</v>
      </c>
      <c r="CO92" s="9"/>
      <c r="CP92" s="9"/>
      <c r="CQ92" s="9"/>
      <c r="CR92" s="9"/>
      <c r="CS92" s="9"/>
      <c r="CT92" s="9"/>
      <c r="CU92" s="9"/>
      <c r="CV92" s="9"/>
      <c r="CW92" s="9"/>
      <c r="CX92" s="14"/>
      <c r="CY92" s="9">
        <f ca="1">IF(Table1[[#This Row],[Area]]= "Pindi",Table1[[#This Row],[Income]],0)</f>
        <v>0</v>
      </c>
      <c r="CZ92" s="9">
        <f ca="1">IF(Table1[[#This Row],[Area]]= "Attock",Table1[[#This Row],[Income]],0)</f>
        <v>0</v>
      </c>
      <c r="DA92" s="9">
        <f ca="1">IF(Table1[[#This Row],[Area]]= "Gujranwala",Table1[[#This Row],[Income]],0)</f>
        <v>0</v>
      </c>
      <c r="DB92" s="9">
        <f ca="1">IF(Table1[[#This Row],[Area]]= "Islamabad",Table1[[#This Row],[Income]],0)</f>
        <v>0</v>
      </c>
      <c r="DC92" s="9">
        <f ca="1">IF(Table1[[#This Row],[Area]]= "Karachi",Table1[[#This Row],[Income]],0)</f>
        <v>0</v>
      </c>
      <c r="DD92" s="9">
        <f ca="1">IF(Table1[[#This Row],[Area]]= "Kashmir",Table1[[#This Row],[Income]],0)</f>
        <v>66716</v>
      </c>
      <c r="DE92" s="9">
        <f ca="1">IF(Table1[[#This Row],[Area]]= "Kohat",Table1[[#This Row],[Income]],0)</f>
        <v>0</v>
      </c>
      <c r="DF92" s="9">
        <f ca="1">IF(Table1[[#This Row],[Area]]= "Lahore",Table1[[#This Row],[Income]],0)</f>
        <v>0</v>
      </c>
      <c r="DG92" s="9">
        <f ca="1">IF(Table1[[#This Row],[Area]]= "Multan",Table1[[#This Row],[Income]],0)</f>
        <v>0</v>
      </c>
      <c r="DH92" s="9">
        <f ca="1">IF(Table1[[#This Row],[Area]]= "Naran",Table1[[#This Row],[Income]],0)</f>
        <v>0</v>
      </c>
      <c r="DI92" s="9">
        <f ca="1">IF(Table1[[#This Row],[Area]]= "Peshawar",Table1[[#This Row],[Income]],0)</f>
        <v>0</v>
      </c>
      <c r="DJ92" s="9">
        <f ca="1">IF(Table1[[#This Row],[Area]]= "Queta",Table1[[#This Row],[Income]],0)</f>
        <v>0</v>
      </c>
      <c r="DK92" s="10">
        <f ca="1">IF(Table1[[#This Row],[Area]]= "Sawat",Table1[[#This Row],[Income]],0)</f>
        <v>0</v>
      </c>
      <c r="DM92" s="14"/>
      <c r="DN92" s="9">
        <f ca="1">IF(Table1[[#This Row],[Field of Work]] = "IT",Table1[[#This Row],[Income]],0)</f>
        <v>0</v>
      </c>
      <c r="DO92" s="9">
        <f ca="1">IF(Table1[[#This Row],[Field of Work]] = "Agriculture",Table1[[#This Row],[Income]],0)</f>
        <v>0</v>
      </c>
      <c r="DP92" s="9">
        <f ca="1">IF(Table1[[#This Row],[Field of Work]] = "Construction",Table1[[#This Row],[Income]],0)</f>
        <v>66716</v>
      </c>
      <c r="DQ92" s="9">
        <f ca="1">IF(Table1[[#This Row],[Field of Work]] = "Health",Table1[[#This Row],[Income]],0)</f>
        <v>0</v>
      </c>
      <c r="DR92" s="9">
        <f ca="1">IF(Table1[[#This Row],[Field of Work]] = "Teaching",Table1[[#This Row],[Income]],0)</f>
        <v>0</v>
      </c>
      <c r="DS92" s="10">
        <f ca="1">IF(Table1[[#This Row],[Field of Work]] = "General work",Table1[[#This Row],[Income]],0)</f>
        <v>0</v>
      </c>
      <c r="DV92" s="14"/>
      <c r="DW92" s="9"/>
      <c r="DX92" s="9">
        <f ca="1">IF(Table1[[#This Row],[Debts]]&gt;Table1[[#This Row],[Income]],1,0)</f>
        <v>0</v>
      </c>
      <c r="DY92" s="9"/>
      <c r="DZ92" s="9"/>
      <c r="EA92" s="9"/>
      <c r="EB92" s="9"/>
      <c r="EC92" s="10"/>
      <c r="EF92" s="14"/>
      <c r="EG92" s="9"/>
      <c r="EH92" s="9">
        <f ca="1">IF(Table1[[#This Row],[Net worth of person (R)]]&gt;$EP$4,Table1[[#This Row],[Age]],0)</f>
        <v>36</v>
      </c>
      <c r="EI92" s="9"/>
      <c r="EJ92" s="9"/>
      <c r="EK92" s="9"/>
      <c r="EL92" s="9"/>
      <c r="EM92" s="9"/>
      <c r="EN92" s="9"/>
      <c r="EO92" s="9"/>
      <c r="EP92" s="10"/>
    </row>
    <row r="93" spans="2:146" x14ac:dyDescent="0.25">
      <c r="B93">
        <f t="shared" ca="1" si="30"/>
        <v>1</v>
      </c>
      <c r="C93" t="str">
        <f t="shared" ca="1" si="31"/>
        <v>men</v>
      </c>
      <c r="D93">
        <f t="shared" ca="1" si="32"/>
        <v>35</v>
      </c>
      <c r="E93">
        <f t="shared" ca="1" si="33"/>
        <v>5</v>
      </c>
      <c r="F93" t="str">
        <f t="shared" ca="1" si="34"/>
        <v>General work</v>
      </c>
      <c r="G93">
        <f t="shared" ca="1" si="35"/>
        <v>3</v>
      </c>
      <c r="H93" t="str">
        <f t="shared" ca="1" si="36"/>
        <v>University</v>
      </c>
      <c r="I93">
        <f t="shared" ca="1" si="37"/>
        <v>0</v>
      </c>
      <c r="J93">
        <f t="shared" ca="1" si="38"/>
        <v>3</v>
      </c>
      <c r="K93">
        <f t="shared" ca="1" si="39"/>
        <v>76577</v>
      </c>
      <c r="L93">
        <f t="shared" ca="1" si="40"/>
        <v>9</v>
      </c>
      <c r="M93" t="str">
        <f t="shared" ca="1" si="41"/>
        <v>Peshawar</v>
      </c>
      <c r="N93">
        <f t="shared" ca="1" si="46"/>
        <v>382885</v>
      </c>
      <c r="O93">
        <f ca="1">RAND()*Table1[[#This Row],[Value of House]]</f>
        <v>69837.268390054815</v>
      </c>
      <c r="P93">
        <f t="shared" ca="1" si="28"/>
        <v>13041.014281918577</v>
      </c>
      <c r="Q93">
        <f t="shared" ca="1" si="42"/>
        <v>4892</v>
      </c>
      <c r="R93">
        <f t="shared" ca="1" si="29"/>
        <v>4779.7342264514045</v>
      </c>
      <c r="S93">
        <f t="shared" ca="1" si="47"/>
        <v>99246.499990901881</v>
      </c>
      <c r="T93">
        <f t="shared" ca="1" si="48"/>
        <v>495172.51427282044</v>
      </c>
      <c r="U93">
        <f t="shared" ca="1" si="49"/>
        <v>79509.002616506215</v>
      </c>
      <c r="V93">
        <f t="shared" ca="1" si="50"/>
        <v>415663.51165631425</v>
      </c>
      <c r="AF93" s="14">
        <f t="shared" ca="1" si="44"/>
        <v>1</v>
      </c>
      <c r="AG93" s="9">
        <f t="shared" ca="1" si="45"/>
        <v>0</v>
      </c>
      <c r="AH93" s="9"/>
      <c r="AI93" s="9"/>
      <c r="AJ93" s="9"/>
      <c r="AK93" s="10"/>
      <c r="AL93" s="9"/>
      <c r="AM93" s="14">
        <f ca="1">IF(Table1[[#This Row],[Field of Work]]= "Teaching",1,0)</f>
        <v>0</v>
      </c>
      <c r="AN93" s="9">
        <f ca="1">IF(Table1[[#This Row],[Field of Work]]= "Agriculture",1,0)</f>
        <v>0</v>
      </c>
      <c r="AO93" s="9">
        <f ca="1">IF(Table1[[#This Row],[Field of Work]]= "Construction",1,0)</f>
        <v>0</v>
      </c>
      <c r="AP93" s="9">
        <f ca="1">IF(Table1[[#This Row],[Field of Work]]= "IT",1,0)</f>
        <v>0</v>
      </c>
      <c r="AQ93" s="9">
        <f ca="1">IF(Table1[[#This Row],[Field of Work]]= "Health",1,0)</f>
        <v>0</v>
      </c>
      <c r="AR93" s="9">
        <f ca="1">IF(Table1[[#This Row],[Field of Work]]= "General work",1,0)</f>
        <v>1</v>
      </c>
      <c r="AS93" s="9"/>
      <c r="AT93" s="9"/>
      <c r="AU93" s="9"/>
      <c r="AV93" s="9"/>
      <c r="AW93" s="9"/>
      <c r="AX93" s="9"/>
      <c r="AY93" s="10"/>
      <c r="BA93" s="33">
        <f ca="1">IF(Table1[[#This Row],[Area]]= "Pindi",1,0)</f>
        <v>0</v>
      </c>
      <c r="BB93" s="9">
        <f ca="1">IF(Table1[[#This Row],[Area]]= "Attock",1,0)</f>
        <v>0</v>
      </c>
      <c r="BC93" s="9">
        <f ca="1">IF(Table1[[#This Row],[Area]]="Gujranwala",1,0)</f>
        <v>0</v>
      </c>
      <c r="BD93" s="9">
        <f ca="1">IF(Table1[[#This Row],[Area]]="Islamabad",1,0)</f>
        <v>0</v>
      </c>
      <c r="BE93" s="9">
        <f ca="1">IF(Table1[[#This Row],[Area]]="Karachi",1,0)</f>
        <v>0</v>
      </c>
      <c r="BF93" s="9">
        <f ca="1">IF(Table1[[#This Row],[Area]]="Kashmir",1,0)</f>
        <v>0</v>
      </c>
      <c r="BG93" s="9">
        <f ca="1">IF(Table1[[#This Row],[Area]]="Kohat",1,0)</f>
        <v>0</v>
      </c>
      <c r="BH93" s="9">
        <f ca="1">IF(Table1[[#This Row],[Area]]="Lahore",1,0)</f>
        <v>0</v>
      </c>
      <c r="BI93" s="9">
        <f ca="1">IF(Table1[[#This Row],[Area]]="Multan",1,0)</f>
        <v>0</v>
      </c>
      <c r="BJ93" s="9">
        <f ca="1">IF(Table1[[#This Row],[Area]]="Naran",1,0)</f>
        <v>0</v>
      </c>
      <c r="BK93" s="9">
        <f ca="1">IF(Table1[[#This Row],[Area]]="Peshawar",1,0)</f>
        <v>1</v>
      </c>
      <c r="BL93" s="9">
        <f ca="1">IF(Table1[[#This Row],[Area]]="Queta",1,0)</f>
        <v>0</v>
      </c>
      <c r="BM93" s="9">
        <f ca="1">IF(Table1[[#This Row],[Area]]="Sawat",1,0)</f>
        <v>0</v>
      </c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10"/>
      <c r="CD93" s="14"/>
      <c r="CE93" s="39">
        <f ca="1">Table1[[#This Row],[Value of Cars]]/Table1[[#This Row],[Cars]]</f>
        <v>4347.0047606395256</v>
      </c>
      <c r="CF93" s="9"/>
      <c r="CG93" s="10"/>
      <c r="CH93" s="14">
        <f ca="1">IF(Table1[[#This Row],[value of Debts]]&gt;$CI$5,1,0)</f>
        <v>0</v>
      </c>
      <c r="CI93" s="9"/>
      <c r="CJ93" s="10"/>
      <c r="CM93" s="55">
        <f ca="1">Table1[[#This Row],[Mortgage Left]]/Table1[[#This Row],[Value of House]]</f>
        <v>0.18239750418547296</v>
      </c>
      <c r="CN93" s="9">
        <f t="shared" ca="1" si="43"/>
        <v>1</v>
      </c>
      <c r="CO93" s="9"/>
      <c r="CP93" s="9"/>
      <c r="CQ93" s="9"/>
      <c r="CR93" s="9"/>
      <c r="CS93" s="9"/>
      <c r="CT93" s="9"/>
      <c r="CU93" s="9"/>
      <c r="CV93" s="9"/>
      <c r="CW93" s="9"/>
      <c r="CX93" s="14"/>
      <c r="CY93" s="9">
        <f ca="1">IF(Table1[[#This Row],[Area]]= "Pindi",Table1[[#This Row],[Income]],0)</f>
        <v>0</v>
      </c>
      <c r="CZ93" s="9">
        <f ca="1">IF(Table1[[#This Row],[Area]]= "Attock",Table1[[#This Row],[Income]],0)</f>
        <v>0</v>
      </c>
      <c r="DA93" s="9">
        <f ca="1">IF(Table1[[#This Row],[Area]]= "Gujranwala",Table1[[#This Row],[Income]],0)</f>
        <v>0</v>
      </c>
      <c r="DB93" s="9">
        <f ca="1">IF(Table1[[#This Row],[Area]]= "Islamabad",Table1[[#This Row],[Income]],0)</f>
        <v>0</v>
      </c>
      <c r="DC93" s="9">
        <f ca="1">IF(Table1[[#This Row],[Area]]= "Karachi",Table1[[#This Row],[Income]],0)</f>
        <v>0</v>
      </c>
      <c r="DD93" s="9">
        <f ca="1">IF(Table1[[#This Row],[Area]]= "Kashmir",Table1[[#This Row],[Income]],0)</f>
        <v>0</v>
      </c>
      <c r="DE93" s="9">
        <f ca="1">IF(Table1[[#This Row],[Area]]= "Kohat",Table1[[#This Row],[Income]],0)</f>
        <v>0</v>
      </c>
      <c r="DF93" s="9">
        <f ca="1">IF(Table1[[#This Row],[Area]]= "Lahore",Table1[[#This Row],[Income]],0)</f>
        <v>0</v>
      </c>
      <c r="DG93" s="9">
        <f ca="1">IF(Table1[[#This Row],[Area]]= "Multan",Table1[[#This Row],[Income]],0)</f>
        <v>0</v>
      </c>
      <c r="DH93" s="9">
        <f ca="1">IF(Table1[[#This Row],[Area]]= "Naran",Table1[[#This Row],[Income]],0)</f>
        <v>0</v>
      </c>
      <c r="DI93" s="9">
        <f ca="1">IF(Table1[[#This Row],[Area]]= "Peshawar",Table1[[#This Row],[Income]],0)</f>
        <v>76577</v>
      </c>
      <c r="DJ93" s="9">
        <f ca="1">IF(Table1[[#This Row],[Area]]= "Queta",Table1[[#This Row],[Income]],0)</f>
        <v>0</v>
      </c>
      <c r="DK93" s="10">
        <f ca="1">IF(Table1[[#This Row],[Area]]= "Sawat",Table1[[#This Row],[Income]],0)</f>
        <v>0</v>
      </c>
      <c r="DM93" s="14"/>
      <c r="DN93" s="9">
        <f ca="1">IF(Table1[[#This Row],[Field of Work]] = "IT",Table1[[#This Row],[Income]],0)</f>
        <v>0</v>
      </c>
      <c r="DO93" s="9">
        <f ca="1">IF(Table1[[#This Row],[Field of Work]] = "Agriculture",Table1[[#This Row],[Income]],0)</f>
        <v>0</v>
      </c>
      <c r="DP93" s="9">
        <f ca="1">IF(Table1[[#This Row],[Field of Work]] = "Construction",Table1[[#This Row],[Income]],0)</f>
        <v>0</v>
      </c>
      <c r="DQ93" s="9">
        <f ca="1">IF(Table1[[#This Row],[Field of Work]] = "Health",Table1[[#This Row],[Income]],0)</f>
        <v>0</v>
      </c>
      <c r="DR93" s="9">
        <f ca="1">IF(Table1[[#This Row],[Field of Work]] = "Teaching",Table1[[#This Row],[Income]],0)</f>
        <v>0</v>
      </c>
      <c r="DS93" s="10">
        <f ca="1">IF(Table1[[#This Row],[Field of Work]] = "General work",Table1[[#This Row],[Income]],0)</f>
        <v>76577</v>
      </c>
      <c r="DV93" s="14"/>
      <c r="DW93" s="9"/>
      <c r="DX93" s="9">
        <f ca="1">IF(Table1[[#This Row],[Debts]]&gt;Table1[[#This Row],[Income]],1,0)</f>
        <v>0</v>
      </c>
      <c r="DY93" s="9"/>
      <c r="DZ93" s="9"/>
      <c r="EA93" s="9"/>
      <c r="EB93" s="9"/>
      <c r="EC93" s="10"/>
      <c r="EF93" s="14"/>
      <c r="EG93" s="9"/>
      <c r="EH93" s="9">
        <f ca="1">IF(Table1[[#This Row],[Net worth of person (R)]]&gt;$EP$4,Table1[[#This Row],[Age]],0)</f>
        <v>35</v>
      </c>
      <c r="EI93" s="9"/>
      <c r="EJ93" s="9"/>
      <c r="EK93" s="9"/>
      <c r="EL93" s="9"/>
      <c r="EM93" s="9"/>
      <c r="EN93" s="9"/>
      <c r="EO93" s="9"/>
      <c r="EP93" s="10"/>
    </row>
    <row r="94" spans="2:146" x14ac:dyDescent="0.25">
      <c r="B94">
        <f t="shared" ca="1" si="30"/>
        <v>1</v>
      </c>
      <c r="C94" t="str">
        <f t="shared" ca="1" si="31"/>
        <v>men</v>
      </c>
      <c r="D94">
        <f t="shared" ca="1" si="32"/>
        <v>31</v>
      </c>
      <c r="E94">
        <f t="shared" ca="1" si="33"/>
        <v>2</v>
      </c>
      <c r="F94" t="str">
        <f t="shared" ca="1" si="34"/>
        <v>IT</v>
      </c>
      <c r="G94">
        <f t="shared" ca="1" si="35"/>
        <v>6</v>
      </c>
      <c r="H94" t="str">
        <f t="shared" ca="1" si="36"/>
        <v>other</v>
      </c>
      <c r="I94">
        <f t="shared" ca="1" si="37"/>
        <v>0</v>
      </c>
      <c r="J94">
        <f t="shared" ca="1" si="38"/>
        <v>3</v>
      </c>
      <c r="K94">
        <f t="shared" ca="1" si="39"/>
        <v>53310</v>
      </c>
      <c r="L94">
        <f t="shared" ca="1" si="40"/>
        <v>1</v>
      </c>
      <c r="M94" t="str">
        <f t="shared" ca="1" si="41"/>
        <v>Lahore</v>
      </c>
      <c r="N94">
        <f t="shared" ca="1" si="46"/>
        <v>319860</v>
      </c>
      <c r="O94">
        <f ca="1">RAND()*Table1[[#This Row],[Value of House]]</f>
        <v>253280.06692025825</v>
      </c>
      <c r="P94">
        <f t="shared" ca="1" si="28"/>
        <v>129657.63106253707</v>
      </c>
      <c r="Q94">
        <f t="shared" ca="1" si="42"/>
        <v>35754</v>
      </c>
      <c r="R94">
        <f t="shared" ca="1" si="29"/>
        <v>97658.933093446482</v>
      </c>
      <c r="S94">
        <f t="shared" ca="1" si="47"/>
        <v>43067.867345513579</v>
      </c>
      <c r="T94">
        <f t="shared" ca="1" si="48"/>
        <v>492585.49840805068</v>
      </c>
      <c r="U94">
        <f t="shared" ca="1" si="49"/>
        <v>386693.0000137047</v>
      </c>
      <c r="V94">
        <f t="shared" ca="1" si="50"/>
        <v>105892.49839434598</v>
      </c>
      <c r="AF94" s="14">
        <f t="shared" ca="1" si="44"/>
        <v>1</v>
      </c>
      <c r="AG94" s="9">
        <f t="shared" ca="1" si="45"/>
        <v>0</v>
      </c>
      <c r="AH94" s="9"/>
      <c r="AI94" s="9"/>
      <c r="AJ94" s="9"/>
      <c r="AK94" s="10"/>
      <c r="AL94" s="9"/>
      <c r="AM94" s="14">
        <f ca="1">IF(Table1[[#This Row],[Field of Work]]= "Teaching",1,0)</f>
        <v>0</v>
      </c>
      <c r="AN94" s="9">
        <f ca="1">IF(Table1[[#This Row],[Field of Work]]= "Agriculture",1,0)</f>
        <v>0</v>
      </c>
      <c r="AO94" s="9">
        <f ca="1">IF(Table1[[#This Row],[Field of Work]]= "Construction",1,0)</f>
        <v>0</v>
      </c>
      <c r="AP94" s="9">
        <f ca="1">IF(Table1[[#This Row],[Field of Work]]= "IT",1,0)</f>
        <v>1</v>
      </c>
      <c r="AQ94" s="9">
        <f ca="1">IF(Table1[[#This Row],[Field of Work]]= "Health",1,0)</f>
        <v>0</v>
      </c>
      <c r="AR94" s="9">
        <f ca="1">IF(Table1[[#This Row],[Field of Work]]= "General work",1,0)</f>
        <v>0</v>
      </c>
      <c r="AS94" s="9"/>
      <c r="AT94" s="9"/>
      <c r="AU94" s="9"/>
      <c r="AV94" s="9"/>
      <c r="AW94" s="9"/>
      <c r="AX94" s="9"/>
      <c r="AY94" s="10"/>
      <c r="BA94" s="33">
        <f ca="1">IF(Table1[[#This Row],[Area]]= "Pindi",1,0)</f>
        <v>0</v>
      </c>
      <c r="BB94" s="9">
        <f ca="1">IF(Table1[[#This Row],[Area]]= "Attock",1,0)</f>
        <v>0</v>
      </c>
      <c r="BC94" s="9">
        <f ca="1">IF(Table1[[#This Row],[Area]]="Gujranwala",1,0)</f>
        <v>0</v>
      </c>
      <c r="BD94" s="9">
        <f ca="1">IF(Table1[[#This Row],[Area]]="Islamabad",1,0)</f>
        <v>0</v>
      </c>
      <c r="BE94" s="9">
        <f ca="1">IF(Table1[[#This Row],[Area]]="Karachi",1,0)</f>
        <v>0</v>
      </c>
      <c r="BF94" s="9">
        <f ca="1">IF(Table1[[#This Row],[Area]]="Kashmir",1,0)</f>
        <v>0</v>
      </c>
      <c r="BG94" s="9">
        <f ca="1">IF(Table1[[#This Row],[Area]]="Kohat",1,0)</f>
        <v>0</v>
      </c>
      <c r="BH94" s="9">
        <f ca="1">IF(Table1[[#This Row],[Area]]="Lahore",1,0)</f>
        <v>1</v>
      </c>
      <c r="BI94" s="9">
        <f ca="1">IF(Table1[[#This Row],[Area]]="Multan",1,0)</f>
        <v>0</v>
      </c>
      <c r="BJ94" s="9">
        <f ca="1">IF(Table1[[#This Row],[Area]]="Naran",1,0)</f>
        <v>0</v>
      </c>
      <c r="BK94" s="9">
        <f ca="1">IF(Table1[[#This Row],[Area]]="Peshawar",1,0)</f>
        <v>0</v>
      </c>
      <c r="BL94" s="9">
        <f ca="1">IF(Table1[[#This Row],[Area]]="Queta",1,0)</f>
        <v>0</v>
      </c>
      <c r="BM94" s="9">
        <f ca="1">IF(Table1[[#This Row],[Area]]="Sawat",1,0)</f>
        <v>0</v>
      </c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10"/>
      <c r="CD94" s="14"/>
      <c r="CE94" s="39">
        <f ca="1">Table1[[#This Row],[Value of Cars]]/Table1[[#This Row],[Cars]]</f>
        <v>43219.21035417902</v>
      </c>
      <c r="CF94" s="9"/>
      <c r="CG94" s="10"/>
      <c r="CH94" s="14">
        <f ca="1">IF(Table1[[#This Row],[value of Debts]]&gt;$CI$5,1,0)</f>
        <v>1</v>
      </c>
      <c r="CI94" s="9"/>
      <c r="CJ94" s="10"/>
      <c r="CM94" s="55">
        <f ca="1">Table1[[#This Row],[Mortgage Left]]/Table1[[#This Row],[Value of House]]</f>
        <v>0.79184664203169586</v>
      </c>
      <c r="CN94" s="9">
        <f t="shared" ca="1" si="43"/>
        <v>0</v>
      </c>
      <c r="CO94" s="9"/>
      <c r="CP94" s="9"/>
      <c r="CQ94" s="9"/>
      <c r="CR94" s="9"/>
      <c r="CS94" s="9"/>
      <c r="CT94" s="9"/>
      <c r="CU94" s="9"/>
      <c r="CV94" s="9"/>
      <c r="CW94" s="9"/>
      <c r="CX94" s="14"/>
      <c r="CY94" s="9">
        <f ca="1">IF(Table1[[#This Row],[Area]]= "Pindi",Table1[[#This Row],[Income]],0)</f>
        <v>0</v>
      </c>
      <c r="CZ94" s="9">
        <f ca="1">IF(Table1[[#This Row],[Area]]= "Attock",Table1[[#This Row],[Income]],0)</f>
        <v>0</v>
      </c>
      <c r="DA94" s="9">
        <f ca="1">IF(Table1[[#This Row],[Area]]= "Gujranwala",Table1[[#This Row],[Income]],0)</f>
        <v>0</v>
      </c>
      <c r="DB94" s="9">
        <f ca="1">IF(Table1[[#This Row],[Area]]= "Islamabad",Table1[[#This Row],[Income]],0)</f>
        <v>0</v>
      </c>
      <c r="DC94" s="9">
        <f ca="1">IF(Table1[[#This Row],[Area]]= "Karachi",Table1[[#This Row],[Income]],0)</f>
        <v>0</v>
      </c>
      <c r="DD94" s="9">
        <f ca="1">IF(Table1[[#This Row],[Area]]= "Kashmir",Table1[[#This Row],[Income]],0)</f>
        <v>0</v>
      </c>
      <c r="DE94" s="9">
        <f ca="1">IF(Table1[[#This Row],[Area]]= "Kohat",Table1[[#This Row],[Income]],0)</f>
        <v>0</v>
      </c>
      <c r="DF94" s="9">
        <f ca="1">IF(Table1[[#This Row],[Area]]= "Lahore",Table1[[#This Row],[Income]],0)</f>
        <v>53310</v>
      </c>
      <c r="DG94" s="9">
        <f ca="1">IF(Table1[[#This Row],[Area]]= "Multan",Table1[[#This Row],[Income]],0)</f>
        <v>0</v>
      </c>
      <c r="DH94" s="9">
        <f ca="1">IF(Table1[[#This Row],[Area]]= "Naran",Table1[[#This Row],[Income]],0)</f>
        <v>0</v>
      </c>
      <c r="DI94" s="9">
        <f ca="1">IF(Table1[[#This Row],[Area]]= "Peshawar",Table1[[#This Row],[Income]],0)</f>
        <v>0</v>
      </c>
      <c r="DJ94" s="9">
        <f ca="1">IF(Table1[[#This Row],[Area]]= "Queta",Table1[[#This Row],[Income]],0)</f>
        <v>0</v>
      </c>
      <c r="DK94" s="10">
        <f ca="1">IF(Table1[[#This Row],[Area]]= "Sawat",Table1[[#This Row],[Income]],0)</f>
        <v>0</v>
      </c>
      <c r="DM94" s="14"/>
      <c r="DN94" s="9">
        <f ca="1">IF(Table1[[#This Row],[Field of Work]] = "IT",Table1[[#This Row],[Income]],0)</f>
        <v>53310</v>
      </c>
      <c r="DO94" s="9">
        <f ca="1">IF(Table1[[#This Row],[Field of Work]] = "Agriculture",Table1[[#This Row],[Income]],0)</f>
        <v>0</v>
      </c>
      <c r="DP94" s="9">
        <f ca="1">IF(Table1[[#This Row],[Field of Work]] = "Construction",Table1[[#This Row],[Income]],0)</f>
        <v>0</v>
      </c>
      <c r="DQ94" s="9">
        <f ca="1">IF(Table1[[#This Row],[Field of Work]] = "Health",Table1[[#This Row],[Income]],0)</f>
        <v>0</v>
      </c>
      <c r="DR94" s="9">
        <f ca="1">IF(Table1[[#This Row],[Field of Work]] = "Teaching",Table1[[#This Row],[Income]],0)</f>
        <v>0</v>
      </c>
      <c r="DS94" s="10">
        <f ca="1">IF(Table1[[#This Row],[Field of Work]] = "General work",Table1[[#This Row],[Income]],0)</f>
        <v>0</v>
      </c>
      <c r="DV94" s="14"/>
      <c r="DW94" s="9"/>
      <c r="DX94" s="9">
        <f ca="1">IF(Table1[[#This Row],[Debts]]&gt;Table1[[#This Row],[Income]],1,0)</f>
        <v>1</v>
      </c>
      <c r="DY94" s="9"/>
      <c r="DZ94" s="9"/>
      <c r="EA94" s="9"/>
      <c r="EB94" s="9"/>
      <c r="EC94" s="10"/>
      <c r="EF94" s="14"/>
      <c r="EG94" s="9"/>
      <c r="EH94" s="9">
        <f ca="1">IF(Table1[[#This Row],[Net worth of person (R)]]&gt;$EP$4,Table1[[#This Row],[Age]],0)</f>
        <v>31</v>
      </c>
      <c r="EI94" s="9"/>
      <c r="EJ94" s="9"/>
      <c r="EK94" s="9"/>
      <c r="EL94" s="9"/>
      <c r="EM94" s="9"/>
      <c r="EN94" s="9"/>
      <c r="EO94" s="9"/>
      <c r="EP94" s="10"/>
    </row>
    <row r="95" spans="2:146" x14ac:dyDescent="0.25">
      <c r="B95">
        <f t="shared" ca="1" si="30"/>
        <v>1</v>
      </c>
      <c r="C95" t="str">
        <f t="shared" ca="1" si="31"/>
        <v>men</v>
      </c>
      <c r="D95">
        <f t="shared" ca="1" si="32"/>
        <v>39</v>
      </c>
      <c r="E95">
        <f t="shared" ca="1" si="33"/>
        <v>3</v>
      </c>
      <c r="F95" t="str">
        <f t="shared" ca="1" si="34"/>
        <v>Agriculture</v>
      </c>
      <c r="G95">
        <f t="shared" ca="1" si="35"/>
        <v>2</v>
      </c>
      <c r="H95" t="str">
        <f t="shared" ca="1" si="36"/>
        <v>Colledge</v>
      </c>
      <c r="I95">
        <f t="shared" ca="1" si="37"/>
        <v>4</v>
      </c>
      <c r="J95">
        <f t="shared" ca="1" si="38"/>
        <v>3</v>
      </c>
      <c r="K95">
        <f t="shared" ca="1" si="39"/>
        <v>38777</v>
      </c>
      <c r="L95">
        <f t="shared" ca="1" si="40"/>
        <v>14</v>
      </c>
      <c r="M95" t="str">
        <f t="shared" ca="1" si="41"/>
        <v>Attock</v>
      </c>
      <c r="N95">
        <f t="shared" ca="1" si="46"/>
        <v>155108</v>
      </c>
      <c r="O95">
        <f ca="1">RAND()*Table1[[#This Row],[Value of House]]</f>
        <v>90483.586940950801</v>
      </c>
      <c r="P95">
        <f t="shared" ca="1" si="28"/>
        <v>45995.044825525692</v>
      </c>
      <c r="Q95">
        <f t="shared" ca="1" si="42"/>
        <v>32771</v>
      </c>
      <c r="R95">
        <f t="shared" ca="1" si="29"/>
        <v>54809.063420467006</v>
      </c>
      <c r="S95">
        <f t="shared" ca="1" si="47"/>
        <v>17119.387081477682</v>
      </c>
      <c r="T95">
        <f t="shared" ca="1" si="48"/>
        <v>218222.43190700337</v>
      </c>
      <c r="U95">
        <f t="shared" ca="1" si="49"/>
        <v>178063.65036141779</v>
      </c>
      <c r="V95">
        <f t="shared" ca="1" si="50"/>
        <v>40158.781545585574</v>
      </c>
      <c r="AF95" s="14">
        <f t="shared" ca="1" si="44"/>
        <v>1</v>
      </c>
      <c r="AG95" s="9">
        <f t="shared" ca="1" si="45"/>
        <v>0</v>
      </c>
      <c r="AH95" s="9"/>
      <c r="AI95" s="9"/>
      <c r="AJ95" s="9"/>
      <c r="AK95" s="10"/>
      <c r="AL95" s="9"/>
      <c r="AM95" s="14">
        <f ca="1">IF(Table1[[#This Row],[Field of Work]]= "Teaching",1,0)</f>
        <v>0</v>
      </c>
      <c r="AN95" s="9">
        <f ca="1">IF(Table1[[#This Row],[Field of Work]]= "Agriculture",1,0)</f>
        <v>1</v>
      </c>
      <c r="AO95" s="9">
        <f ca="1">IF(Table1[[#This Row],[Field of Work]]= "Construction",1,0)</f>
        <v>0</v>
      </c>
      <c r="AP95" s="9">
        <f ca="1">IF(Table1[[#This Row],[Field of Work]]= "IT",1,0)</f>
        <v>0</v>
      </c>
      <c r="AQ95" s="9">
        <f ca="1">IF(Table1[[#This Row],[Field of Work]]= "Health",1,0)</f>
        <v>0</v>
      </c>
      <c r="AR95" s="9">
        <f ca="1">IF(Table1[[#This Row],[Field of Work]]= "General work",1,0)</f>
        <v>0</v>
      </c>
      <c r="AS95" s="9"/>
      <c r="AT95" s="9"/>
      <c r="AU95" s="9"/>
      <c r="AV95" s="9"/>
      <c r="AW95" s="9"/>
      <c r="AX95" s="9"/>
      <c r="AY95" s="10"/>
      <c r="BA95" s="33">
        <f ca="1">IF(Table1[[#This Row],[Area]]= "Pindi",1,0)</f>
        <v>0</v>
      </c>
      <c r="BB95" s="9">
        <f ca="1">IF(Table1[[#This Row],[Area]]= "Attock",1,0)</f>
        <v>1</v>
      </c>
      <c r="BC95" s="9">
        <f ca="1">IF(Table1[[#This Row],[Area]]="Gujranwala",1,0)</f>
        <v>0</v>
      </c>
      <c r="BD95" s="9">
        <f ca="1">IF(Table1[[#This Row],[Area]]="Islamabad",1,0)</f>
        <v>0</v>
      </c>
      <c r="BE95" s="9">
        <f ca="1">IF(Table1[[#This Row],[Area]]="Karachi",1,0)</f>
        <v>0</v>
      </c>
      <c r="BF95" s="9">
        <f ca="1">IF(Table1[[#This Row],[Area]]="Kashmir",1,0)</f>
        <v>0</v>
      </c>
      <c r="BG95" s="9">
        <f ca="1">IF(Table1[[#This Row],[Area]]="Kohat",1,0)</f>
        <v>0</v>
      </c>
      <c r="BH95" s="9">
        <f ca="1">IF(Table1[[#This Row],[Area]]="Lahore",1,0)</f>
        <v>0</v>
      </c>
      <c r="BI95" s="9">
        <f ca="1">IF(Table1[[#This Row],[Area]]="Multan",1,0)</f>
        <v>0</v>
      </c>
      <c r="BJ95" s="9">
        <f ca="1">IF(Table1[[#This Row],[Area]]="Naran",1,0)</f>
        <v>0</v>
      </c>
      <c r="BK95" s="9">
        <f ca="1">IF(Table1[[#This Row],[Area]]="Peshawar",1,0)</f>
        <v>0</v>
      </c>
      <c r="BL95" s="9">
        <f ca="1">IF(Table1[[#This Row],[Area]]="Queta",1,0)</f>
        <v>0</v>
      </c>
      <c r="BM95" s="9">
        <f ca="1">IF(Table1[[#This Row],[Area]]="Sawat",1,0)</f>
        <v>0</v>
      </c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10"/>
      <c r="CD95" s="14"/>
      <c r="CE95" s="39">
        <f ca="1">Table1[[#This Row],[Value of Cars]]/Table1[[#This Row],[Cars]]</f>
        <v>15331.681608508565</v>
      </c>
      <c r="CF95" s="9"/>
      <c r="CG95" s="10"/>
      <c r="CH95" s="14">
        <f ca="1">IF(Table1[[#This Row],[value of Debts]]&gt;$CI$5,1,0)</f>
        <v>1</v>
      </c>
      <c r="CI95" s="9"/>
      <c r="CJ95" s="10"/>
      <c r="CM95" s="55">
        <f ca="1">Table1[[#This Row],[Mortgage Left]]/Table1[[#This Row],[Value of House]]</f>
        <v>0.58335860781488258</v>
      </c>
      <c r="CN95" s="9">
        <f t="shared" ca="1" si="43"/>
        <v>0</v>
      </c>
      <c r="CO95" s="9"/>
      <c r="CP95" s="9"/>
      <c r="CQ95" s="9"/>
      <c r="CR95" s="9"/>
      <c r="CS95" s="9"/>
      <c r="CT95" s="9"/>
      <c r="CU95" s="9"/>
      <c r="CV95" s="9"/>
      <c r="CW95" s="9"/>
      <c r="CX95" s="14"/>
      <c r="CY95" s="9">
        <f ca="1">IF(Table1[[#This Row],[Area]]= "Pindi",Table1[[#This Row],[Income]],0)</f>
        <v>0</v>
      </c>
      <c r="CZ95" s="9">
        <f ca="1">IF(Table1[[#This Row],[Area]]= "Attock",Table1[[#This Row],[Income]],0)</f>
        <v>38777</v>
      </c>
      <c r="DA95" s="9">
        <f ca="1">IF(Table1[[#This Row],[Area]]= "Gujranwala",Table1[[#This Row],[Income]],0)</f>
        <v>0</v>
      </c>
      <c r="DB95" s="9">
        <f ca="1">IF(Table1[[#This Row],[Area]]= "Islamabad",Table1[[#This Row],[Income]],0)</f>
        <v>0</v>
      </c>
      <c r="DC95" s="9">
        <f ca="1">IF(Table1[[#This Row],[Area]]= "Karachi",Table1[[#This Row],[Income]],0)</f>
        <v>0</v>
      </c>
      <c r="DD95" s="9">
        <f ca="1">IF(Table1[[#This Row],[Area]]= "Kashmir",Table1[[#This Row],[Income]],0)</f>
        <v>0</v>
      </c>
      <c r="DE95" s="9">
        <f ca="1">IF(Table1[[#This Row],[Area]]= "Kohat",Table1[[#This Row],[Income]],0)</f>
        <v>0</v>
      </c>
      <c r="DF95" s="9">
        <f ca="1">IF(Table1[[#This Row],[Area]]= "Lahore",Table1[[#This Row],[Income]],0)</f>
        <v>0</v>
      </c>
      <c r="DG95" s="9">
        <f ca="1">IF(Table1[[#This Row],[Area]]= "Multan",Table1[[#This Row],[Income]],0)</f>
        <v>0</v>
      </c>
      <c r="DH95" s="9">
        <f ca="1">IF(Table1[[#This Row],[Area]]= "Naran",Table1[[#This Row],[Income]],0)</f>
        <v>0</v>
      </c>
      <c r="DI95" s="9">
        <f ca="1">IF(Table1[[#This Row],[Area]]= "Peshawar",Table1[[#This Row],[Income]],0)</f>
        <v>0</v>
      </c>
      <c r="DJ95" s="9">
        <f ca="1">IF(Table1[[#This Row],[Area]]= "Queta",Table1[[#This Row],[Income]],0)</f>
        <v>0</v>
      </c>
      <c r="DK95" s="10">
        <f ca="1">IF(Table1[[#This Row],[Area]]= "Sawat",Table1[[#This Row],[Income]],0)</f>
        <v>0</v>
      </c>
      <c r="DM95" s="14"/>
      <c r="DN95" s="9">
        <f ca="1">IF(Table1[[#This Row],[Field of Work]] = "IT",Table1[[#This Row],[Income]],0)</f>
        <v>0</v>
      </c>
      <c r="DO95" s="9">
        <f ca="1">IF(Table1[[#This Row],[Field of Work]] = "Agriculture",Table1[[#This Row],[Income]],0)</f>
        <v>38777</v>
      </c>
      <c r="DP95" s="9">
        <f ca="1">IF(Table1[[#This Row],[Field of Work]] = "Construction",Table1[[#This Row],[Income]],0)</f>
        <v>0</v>
      </c>
      <c r="DQ95" s="9">
        <f ca="1">IF(Table1[[#This Row],[Field of Work]] = "Health",Table1[[#This Row],[Income]],0)</f>
        <v>0</v>
      </c>
      <c r="DR95" s="9">
        <f ca="1">IF(Table1[[#This Row],[Field of Work]] = "Teaching",Table1[[#This Row],[Income]],0)</f>
        <v>0</v>
      </c>
      <c r="DS95" s="10">
        <f ca="1">IF(Table1[[#This Row],[Field of Work]] = "General work",Table1[[#This Row],[Income]],0)</f>
        <v>0</v>
      </c>
      <c r="DV95" s="14"/>
      <c r="DW95" s="9"/>
      <c r="DX95" s="9">
        <f ca="1">IF(Table1[[#This Row],[Debts]]&gt;Table1[[#This Row],[Income]],1,0)</f>
        <v>1</v>
      </c>
      <c r="DY95" s="9"/>
      <c r="DZ95" s="9"/>
      <c r="EA95" s="9"/>
      <c r="EB95" s="9"/>
      <c r="EC95" s="10"/>
      <c r="EF95" s="14"/>
      <c r="EG95" s="9"/>
      <c r="EH95" s="9">
        <f ca="1">IF(Table1[[#This Row],[Net worth of person (R)]]&gt;$EP$4,Table1[[#This Row],[Age]],0)</f>
        <v>0</v>
      </c>
      <c r="EI95" s="9"/>
      <c r="EJ95" s="9"/>
      <c r="EK95" s="9"/>
      <c r="EL95" s="9"/>
      <c r="EM95" s="9"/>
      <c r="EN95" s="9"/>
      <c r="EO95" s="9"/>
      <c r="EP95" s="10"/>
    </row>
    <row r="96" spans="2:146" x14ac:dyDescent="0.25">
      <c r="B96">
        <f t="shared" ca="1" si="30"/>
        <v>2</v>
      </c>
      <c r="C96" t="str">
        <f t="shared" ca="1" si="31"/>
        <v>women</v>
      </c>
      <c r="D96">
        <f t="shared" ca="1" si="32"/>
        <v>32</v>
      </c>
      <c r="E96">
        <f t="shared" ca="1" si="33"/>
        <v>3</v>
      </c>
      <c r="F96" t="str">
        <f t="shared" ca="1" si="34"/>
        <v>Agriculture</v>
      </c>
      <c r="G96">
        <f t="shared" ca="1" si="35"/>
        <v>6</v>
      </c>
      <c r="H96" t="str">
        <f t="shared" ca="1" si="36"/>
        <v>other</v>
      </c>
      <c r="I96">
        <f t="shared" ca="1" si="37"/>
        <v>3</v>
      </c>
      <c r="J96">
        <f t="shared" ca="1" si="38"/>
        <v>2</v>
      </c>
      <c r="K96">
        <f t="shared" ca="1" si="39"/>
        <v>34626</v>
      </c>
      <c r="L96">
        <f t="shared" ca="1" si="40"/>
        <v>14</v>
      </c>
      <c r="M96" t="str">
        <f t="shared" ca="1" si="41"/>
        <v>Attock</v>
      </c>
      <c r="N96">
        <f t="shared" ca="1" si="46"/>
        <v>103878</v>
      </c>
      <c r="O96">
        <f ca="1">RAND()*Table1[[#This Row],[Value of House]]</f>
        <v>16389.18395382692</v>
      </c>
      <c r="P96">
        <f t="shared" ca="1" si="28"/>
        <v>35549.705835773202</v>
      </c>
      <c r="Q96">
        <f t="shared" ca="1" si="42"/>
        <v>10484</v>
      </c>
      <c r="R96">
        <f t="shared" ca="1" si="29"/>
        <v>64517.407723314696</v>
      </c>
      <c r="S96">
        <f t="shared" ca="1" si="47"/>
        <v>19826.707278849524</v>
      </c>
      <c r="T96">
        <f t="shared" ca="1" si="48"/>
        <v>159254.41311462273</v>
      </c>
      <c r="U96">
        <f t="shared" ca="1" si="49"/>
        <v>91390.591677141609</v>
      </c>
      <c r="V96">
        <f t="shared" ca="1" si="50"/>
        <v>67863.821437481121</v>
      </c>
      <c r="AF96" s="14">
        <f t="shared" ca="1" si="44"/>
        <v>1</v>
      </c>
      <c r="AG96" s="9">
        <f t="shared" ca="1" si="45"/>
        <v>0</v>
      </c>
      <c r="AH96" s="9"/>
      <c r="AI96" s="9"/>
      <c r="AJ96" s="9"/>
      <c r="AK96" s="10"/>
      <c r="AL96" s="9"/>
      <c r="AM96" s="14">
        <f ca="1">IF(Table1[[#This Row],[Field of Work]]= "Teaching",1,0)</f>
        <v>0</v>
      </c>
      <c r="AN96" s="9">
        <f ca="1">IF(Table1[[#This Row],[Field of Work]]= "Agriculture",1,0)</f>
        <v>1</v>
      </c>
      <c r="AO96" s="9">
        <f ca="1">IF(Table1[[#This Row],[Field of Work]]= "Construction",1,0)</f>
        <v>0</v>
      </c>
      <c r="AP96" s="9">
        <f ca="1">IF(Table1[[#This Row],[Field of Work]]= "IT",1,0)</f>
        <v>0</v>
      </c>
      <c r="AQ96" s="9">
        <f ca="1">IF(Table1[[#This Row],[Field of Work]]= "Health",1,0)</f>
        <v>0</v>
      </c>
      <c r="AR96" s="9">
        <f ca="1">IF(Table1[[#This Row],[Field of Work]]= "General work",1,0)</f>
        <v>0</v>
      </c>
      <c r="AS96" s="9"/>
      <c r="AT96" s="9"/>
      <c r="AU96" s="9"/>
      <c r="AV96" s="9"/>
      <c r="AW96" s="9"/>
      <c r="AX96" s="9"/>
      <c r="AY96" s="10"/>
      <c r="BA96" s="33">
        <f ca="1">IF(Table1[[#This Row],[Area]]= "Pindi",1,0)</f>
        <v>0</v>
      </c>
      <c r="BB96" s="9">
        <f ca="1">IF(Table1[[#This Row],[Area]]= "Attock",1,0)</f>
        <v>1</v>
      </c>
      <c r="BC96" s="9">
        <f ca="1">IF(Table1[[#This Row],[Area]]="Gujranwala",1,0)</f>
        <v>0</v>
      </c>
      <c r="BD96" s="9">
        <f ca="1">IF(Table1[[#This Row],[Area]]="Islamabad",1,0)</f>
        <v>0</v>
      </c>
      <c r="BE96" s="9">
        <f ca="1">IF(Table1[[#This Row],[Area]]="Karachi",1,0)</f>
        <v>0</v>
      </c>
      <c r="BF96" s="9">
        <f ca="1">IF(Table1[[#This Row],[Area]]="Kashmir",1,0)</f>
        <v>0</v>
      </c>
      <c r="BG96" s="9">
        <f ca="1">IF(Table1[[#This Row],[Area]]="Kohat",1,0)</f>
        <v>0</v>
      </c>
      <c r="BH96" s="9">
        <f ca="1">IF(Table1[[#This Row],[Area]]="Lahore",1,0)</f>
        <v>0</v>
      </c>
      <c r="BI96" s="9">
        <f ca="1">IF(Table1[[#This Row],[Area]]="Multan",1,0)</f>
        <v>0</v>
      </c>
      <c r="BJ96" s="9">
        <f ca="1">IF(Table1[[#This Row],[Area]]="Naran",1,0)</f>
        <v>0</v>
      </c>
      <c r="BK96" s="9">
        <f ca="1">IF(Table1[[#This Row],[Area]]="Peshawar",1,0)</f>
        <v>0</v>
      </c>
      <c r="BL96" s="9">
        <f ca="1">IF(Table1[[#This Row],[Area]]="Queta",1,0)</f>
        <v>0</v>
      </c>
      <c r="BM96" s="9">
        <f ca="1">IF(Table1[[#This Row],[Area]]="Sawat",1,0)</f>
        <v>0</v>
      </c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10"/>
      <c r="CD96" s="14"/>
      <c r="CE96" s="39">
        <f ca="1">Table1[[#This Row],[Value of Cars]]/Table1[[#This Row],[Cars]]</f>
        <v>17774.852917886601</v>
      </c>
      <c r="CF96" s="9"/>
      <c r="CG96" s="10"/>
      <c r="CH96" s="14">
        <f ca="1">IF(Table1[[#This Row],[value of Debts]]&gt;$CI$5,1,0)</f>
        <v>0</v>
      </c>
      <c r="CI96" s="9"/>
      <c r="CJ96" s="10"/>
      <c r="CM96" s="55">
        <f ca="1">Table1[[#This Row],[Mortgage Left]]/Table1[[#This Row],[Value of House]]</f>
        <v>0.1577733875683679</v>
      </c>
      <c r="CN96" s="9">
        <f t="shared" ca="1" si="43"/>
        <v>1</v>
      </c>
      <c r="CO96" s="9"/>
      <c r="CP96" s="9"/>
      <c r="CQ96" s="9"/>
      <c r="CR96" s="9"/>
      <c r="CS96" s="9"/>
      <c r="CT96" s="9"/>
      <c r="CU96" s="9"/>
      <c r="CV96" s="9"/>
      <c r="CW96" s="9"/>
      <c r="CX96" s="14"/>
      <c r="CY96" s="9">
        <f ca="1">IF(Table1[[#This Row],[Area]]= "Pindi",Table1[[#This Row],[Income]],0)</f>
        <v>0</v>
      </c>
      <c r="CZ96" s="9">
        <f ca="1">IF(Table1[[#This Row],[Area]]= "Attock",Table1[[#This Row],[Income]],0)</f>
        <v>34626</v>
      </c>
      <c r="DA96" s="9">
        <f ca="1">IF(Table1[[#This Row],[Area]]= "Gujranwala",Table1[[#This Row],[Income]],0)</f>
        <v>0</v>
      </c>
      <c r="DB96" s="9">
        <f ca="1">IF(Table1[[#This Row],[Area]]= "Islamabad",Table1[[#This Row],[Income]],0)</f>
        <v>0</v>
      </c>
      <c r="DC96" s="9">
        <f ca="1">IF(Table1[[#This Row],[Area]]= "Karachi",Table1[[#This Row],[Income]],0)</f>
        <v>0</v>
      </c>
      <c r="DD96" s="9">
        <f ca="1">IF(Table1[[#This Row],[Area]]= "Kashmir",Table1[[#This Row],[Income]],0)</f>
        <v>0</v>
      </c>
      <c r="DE96" s="9">
        <f ca="1">IF(Table1[[#This Row],[Area]]= "Kohat",Table1[[#This Row],[Income]],0)</f>
        <v>0</v>
      </c>
      <c r="DF96" s="9">
        <f ca="1">IF(Table1[[#This Row],[Area]]= "Lahore",Table1[[#This Row],[Income]],0)</f>
        <v>0</v>
      </c>
      <c r="DG96" s="9">
        <f ca="1">IF(Table1[[#This Row],[Area]]= "Multan",Table1[[#This Row],[Income]],0)</f>
        <v>0</v>
      </c>
      <c r="DH96" s="9">
        <f ca="1">IF(Table1[[#This Row],[Area]]= "Naran",Table1[[#This Row],[Income]],0)</f>
        <v>0</v>
      </c>
      <c r="DI96" s="9">
        <f ca="1">IF(Table1[[#This Row],[Area]]= "Peshawar",Table1[[#This Row],[Income]],0)</f>
        <v>0</v>
      </c>
      <c r="DJ96" s="9">
        <f ca="1">IF(Table1[[#This Row],[Area]]= "Queta",Table1[[#This Row],[Income]],0)</f>
        <v>0</v>
      </c>
      <c r="DK96" s="10">
        <f ca="1">IF(Table1[[#This Row],[Area]]= "Sawat",Table1[[#This Row],[Income]],0)</f>
        <v>0</v>
      </c>
      <c r="DM96" s="14"/>
      <c r="DN96" s="9">
        <f ca="1">IF(Table1[[#This Row],[Field of Work]] = "IT",Table1[[#This Row],[Income]],0)</f>
        <v>0</v>
      </c>
      <c r="DO96" s="9">
        <f ca="1">IF(Table1[[#This Row],[Field of Work]] = "Agriculture",Table1[[#This Row],[Income]],0)</f>
        <v>34626</v>
      </c>
      <c r="DP96" s="9">
        <f ca="1">IF(Table1[[#This Row],[Field of Work]] = "Construction",Table1[[#This Row],[Income]],0)</f>
        <v>0</v>
      </c>
      <c r="DQ96" s="9">
        <f ca="1">IF(Table1[[#This Row],[Field of Work]] = "Health",Table1[[#This Row],[Income]],0)</f>
        <v>0</v>
      </c>
      <c r="DR96" s="9">
        <f ca="1">IF(Table1[[#This Row],[Field of Work]] = "Teaching",Table1[[#This Row],[Income]],0)</f>
        <v>0</v>
      </c>
      <c r="DS96" s="10">
        <f ca="1">IF(Table1[[#This Row],[Field of Work]] = "General work",Table1[[#This Row],[Income]],0)</f>
        <v>0</v>
      </c>
      <c r="DV96" s="14"/>
      <c r="DW96" s="9"/>
      <c r="DX96" s="9">
        <f ca="1">IF(Table1[[#This Row],[Debts]]&gt;Table1[[#This Row],[Income]],1,0)</f>
        <v>1</v>
      </c>
      <c r="DY96" s="9"/>
      <c r="DZ96" s="9"/>
      <c r="EA96" s="9"/>
      <c r="EB96" s="9"/>
      <c r="EC96" s="10"/>
      <c r="EF96" s="14"/>
      <c r="EG96" s="9"/>
      <c r="EH96" s="9">
        <f ca="1">IF(Table1[[#This Row],[Net worth of person (R)]]&gt;$EP$4,Table1[[#This Row],[Age]],0)</f>
        <v>0</v>
      </c>
      <c r="EI96" s="9"/>
      <c r="EJ96" s="9"/>
      <c r="EK96" s="9"/>
      <c r="EL96" s="9"/>
      <c r="EM96" s="9"/>
      <c r="EN96" s="9"/>
      <c r="EO96" s="9"/>
      <c r="EP96" s="10"/>
    </row>
    <row r="97" spans="2:146" x14ac:dyDescent="0.25">
      <c r="B97">
        <f t="shared" ca="1" si="30"/>
        <v>1</v>
      </c>
      <c r="C97" t="str">
        <f t="shared" ca="1" si="31"/>
        <v>men</v>
      </c>
      <c r="D97">
        <f t="shared" ca="1" si="32"/>
        <v>39</v>
      </c>
      <c r="E97">
        <f t="shared" ca="1" si="33"/>
        <v>4</v>
      </c>
      <c r="F97" t="str">
        <f t="shared" ca="1" si="34"/>
        <v>Construction</v>
      </c>
      <c r="G97">
        <f t="shared" ca="1" si="35"/>
        <v>1</v>
      </c>
      <c r="H97" t="str">
        <f t="shared" ca="1" si="36"/>
        <v>High School</v>
      </c>
      <c r="I97">
        <f t="shared" ca="1" si="37"/>
        <v>0</v>
      </c>
      <c r="J97">
        <f t="shared" ca="1" si="38"/>
        <v>2</v>
      </c>
      <c r="K97">
        <f t="shared" ca="1" si="39"/>
        <v>27422</v>
      </c>
      <c r="L97">
        <f t="shared" ca="1" si="40"/>
        <v>4</v>
      </c>
      <c r="M97" t="str">
        <f t="shared" ca="1" si="41"/>
        <v>Multan</v>
      </c>
      <c r="N97">
        <f t="shared" ca="1" si="46"/>
        <v>137110</v>
      </c>
      <c r="O97">
        <f ca="1">RAND()*Table1[[#This Row],[Value of House]]</f>
        <v>46730.365433940933</v>
      </c>
      <c r="P97">
        <f t="shared" ca="1" si="28"/>
        <v>37747.451851052283</v>
      </c>
      <c r="Q97">
        <f t="shared" ca="1" si="42"/>
        <v>36163</v>
      </c>
      <c r="R97">
        <f t="shared" ca="1" si="29"/>
        <v>23787.962177769015</v>
      </c>
      <c r="S97">
        <f t="shared" ca="1" si="47"/>
        <v>20154.413666195946</v>
      </c>
      <c r="T97">
        <f t="shared" ca="1" si="48"/>
        <v>195011.86551724822</v>
      </c>
      <c r="U97">
        <f t="shared" ca="1" si="49"/>
        <v>106681.32761170994</v>
      </c>
      <c r="V97">
        <f t="shared" ca="1" si="50"/>
        <v>88330.53790553828</v>
      </c>
      <c r="AF97" s="14">
        <f t="shared" ca="1" si="44"/>
        <v>0</v>
      </c>
      <c r="AG97" s="9">
        <f t="shared" ca="1" si="45"/>
        <v>1</v>
      </c>
      <c r="AH97" s="9"/>
      <c r="AI97" s="9"/>
      <c r="AJ97" s="9"/>
      <c r="AK97" s="10"/>
      <c r="AL97" s="9"/>
      <c r="AM97" s="14">
        <f ca="1">IF(Table1[[#This Row],[Field of Work]]= "Teaching",1,0)</f>
        <v>0</v>
      </c>
      <c r="AN97" s="9">
        <f ca="1">IF(Table1[[#This Row],[Field of Work]]= "Agriculture",1,0)</f>
        <v>0</v>
      </c>
      <c r="AO97" s="9">
        <f ca="1">IF(Table1[[#This Row],[Field of Work]]= "Construction",1,0)</f>
        <v>1</v>
      </c>
      <c r="AP97" s="9">
        <f ca="1">IF(Table1[[#This Row],[Field of Work]]= "IT",1,0)</f>
        <v>0</v>
      </c>
      <c r="AQ97" s="9">
        <f ca="1">IF(Table1[[#This Row],[Field of Work]]= "Health",1,0)</f>
        <v>0</v>
      </c>
      <c r="AR97" s="9">
        <f ca="1">IF(Table1[[#This Row],[Field of Work]]= "General work",1,0)</f>
        <v>0</v>
      </c>
      <c r="AS97" s="9"/>
      <c r="AT97" s="9"/>
      <c r="AU97" s="9"/>
      <c r="AV97" s="9"/>
      <c r="AW97" s="9"/>
      <c r="AX97" s="9"/>
      <c r="AY97" s="10"/>
      <c r="BA97" s="33">
        <f ca="1">IF(Table1[[#This Row],[Area]]= "Pindi",1,0)</f>
        <v>0</v>
      </c>
      <c r="BB97" s="9">
        <f ca="1">IF(Table1[[#This Row],[Area]]= "Attock",1,0)</f>
        <v>0</v>
      </c>
      <c r="BC97" s="9">
        <f ca="1">IF(Table1[[#This Row],[Area]]="Gujranwala",1,0)</f>
        <v>0</v>
      </c>
      <c r="BD97" s="9">
        <f ca="1">IF(Table1[[#This Row],[Area]]="Islamabad",1,0)</f>
        <v>0</v>
      </c>
      <c r="BE97" s="9">
        <f ca="1">IF(Table1[[#This Row],[Area]]="Karachi",1,0)</f>
        <v>0</v>
      </c>
      <c r="BF97" s="9">
        <f ca="1">IF(Table1[[#This Row],[Area]]="Kashmir",1,0)</f>
        <v>0</v>
      </c>
      <c r="BG97" s="9">
        <f ca="1">IF(Table1[[#This Row],[Area]]="Kohat",1,0)</f>
        <v>0</v>
      </c>
      <c r="BH97" s="9">
        <f ca="1">IF(Table1[[#This Row],[Area]]="Lahore",1,0)</f>
        <v>0</v>
      </c>
      <c r="BI97" s="9">
        <f ca="1">IF(Table1[[#This Row],[Area]]="Multan",1,0)</f>
        <v>1</v>
      </c>
      <c r="BJ97" s="9">
        <f ca="1">IF(Table1[[#This Row],[Area]]="Naran",1,0)</f>
        <v>0</v>
      </c>
      <c r="BK97" s="9">
        <f ca="1">IF(Table1[[#This Row],[Area]]="Peshawar",1,0)</f>
        <v>0</v>
      </c>
      <c r="BL97" s="9">
        <f ca="1">IF(Table1[[#This Row],[Area]]="Queta",1,0)</f>
        <v>0</v>
      </c>
      <c r="BM97" s="9">
        <f ca="1">IF(Table1[[#This Row],[Area]]="Sawat",1,0)</f>
        <v>0</v>
      </c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10"/>
      <c r="CD97" s="14"/>
      <c r="CE97" s="39">
        <f ca="1">Table1[[#This Row],[Value of Cars]]/Table1[[#This Row],[Cars]]</f>
        <v>18873.725925526142</v>
      </c>
      <c r="CF97" s="9"/>
      <c r="CG97" s="10"/>
      <c r="CH97" s="14">
        <f ca="1">IF(Table1[[#This Row],[value of Debts]]&gt;$CI$5,1,0)</f>
        <v>1</v>
      </c>
      <c r="CI97" s="9"/>
      <c r="CJ97" s="10"/>
      <c r="CM97" s="55">
        <f ca="1">Table1[[#This Row],[Mortgage Left]]/Table1[[#This Row],[Value of House]]</f>
        <v>0.34082390368274329</v>
      </c>
      <c r="CN97" s="9">
        <f t="shared" ca="1" si="43"/>
        <v>0</v>
      </c>
      <c r="CO97" s="9"/>
      <c r="CP97" s="9"/>
      <c r="CQ97" s="9"/>
      <c r="CR97" s="9"/>
      <c r="CS97" s="9"/>
      <c r="CT97" s="9"/>
      <c r="CU97" s="9"/>
      <c r="CV97" s="9"/>
      <c r="CW97" s="9"/>
      <c r="CX97" s="14"/>
      <c r="CY97" s="9">
        <f ca="1">IF(Table1[[#This Row],[Area]]= "Pindi",Table1[[#This Row],[Income]],0)</f>
        <v>0</v>
      </c>
      <c r="CZ97" s="9">
        <f ca="1">IF(Table1[[#This Row],[Area]]= "Attock",Table1[[#This Row],[Income]],0)</f>
        <v>0</v>
      </c>
      <c r="DA97" s="9">
        <f ca="1">IF(Table1[[#This Row],[Area]]= "Gujranwala",Table1[[#This Row],[Income]],0)</f>
        <v>0</v>
      </c>
      <c r="DB97" s="9">
        <f ca="1">IF(Table1[[#This Row],[Area]]= "Islamabad",Table1[[#This Row],[Income]],0)</f>
        <v>0</v>
      </c>
      <c r="DC97" s="9">
        <f ca="1">IF(Table1[[#This Row],[Area]]= "Karachi",Table1[[#This Row],[Income]],0)</f>
        <v>0</v>
      </c>
      <c r="DD97" s="9">
        <f ca="1">IF(Table1[[#This Row],[Area]]= "Kashmir",Table1[[#This Row],[Income]],0)</f>
        <v>0</v>
      </c>
      <c r="DE97" s="9">
        <f ca="1">IF(Table1[[#This Row],[Area]]= "Kohat",Table1[[#This Row],[Income]],0)</f>
        <v>0</v>
      </c>
      <c r="DF97" s="9">
        <f ca="1">IF(Table1[[#This Row],[Area]]= "Lahore",Table1[[#This Row],[Income]],0)</f>
        <v>0</v>
      </c>
      <c r="DG97" s="9">
        <f ca="1">IF(Table1[[#This Row],[Area]]= "Multan",Table1[[#This Row],[Income]],0)</f>
        <v>27422</v>
      </c>
      <c r="DH97" s="9">
        <f ca="1">IF(Table1[[#This Row],[Area]]= "Naran",Table1[[#This Row],[Income]],0)</f>
        <v>0</v>
      </c>
      <c r="DI97" s="9">
        <f ca="1">IF(Table1[[#This Row],[Area]]= "Peshawar",Table1[[#This Row],[Income]],0)</f>
        <v>0</v>
      </c>
      <c r="DJ97" s="9">
        <f ca="1">IF(Table1[[#This Row],[Area]]= "Queta",Table1[[#This Row],[Income]],0)</f>
        <v>0</v>
      </c>
      <c r="DK97" s="10">
        <f ca="1">IF(Table1[[#This Row],[Area]]= "Sawat",Table1[[#This Row],[Income]],0)</f>
        <v>0</v>
      </c>
      <c r="DM97" s="14"/>
      <c r="DN97" s="9">
        <f ca="1">IF(Table1[[#This Row],[Field of Work]] = "IT",Table1[[#This Row],[Income]],0)</f>
        <v>0</v>
      </c>
      <c r="DO97" s="9">
        <f ca="1">IF(Table1[[#This Row],[Field of Work]] = "Agriculture",Table1[[#This Row],[Income]],0)</f>
        <v>0</v>
      </c>
      <c r="DP97" s="9">
        <f ca="1">IF(Table1[[#This Row],[Field of Work]] = "Construction",Table1[[#This Row],[Income]],0)</f>
        <v>27422</v>
      </c>
      <c r="DQ97" s="9">
        <f ca="1">IF(Table1[[#This Row],[Field of Work]] = "Health",Table1[[#This Row],[Income]],0)</f>
        <v>0</v>
      </c>
      <c r="DR97" s="9">
        <f ca="1">IF(Table1[[#This Row],[Field of Work]] = "Teaching",Table1[[#This Row],[Income]],0)</f>
        <v>0</v>
      </c>
      <c r="DS97" s="10">
        <f ca="1">IF(Table1[[#This Row],[Field of Work]] = "General work",Table1[[#This Row],[Income]],0)</f>
        <v>0</v>
      </c>
      <c r="DV97" s="14"/>
      <c r="DW97" s="9"/>
      <c r="DX97" s="9">
        <f ca="1">IF(Table1[[#This Row],[Debts]]&gt;Table1[[#This Row],[Income]],1,0)</f>
        <v>0</v>
      </c>
      <c r="DY97" s="9"/>
      <c r="DZ97" s="9"/>
      <c r="EA97" s="9"/>
      <c r="EB97" s="9"/>
      <c r="EC97" s="10"/>
      <c r="EF97" s="14"/>
      <c r="EG97" s="9"/>
      <c r="EH97" s="9">
        <f ca="1">IF(Table1[[#This Row],[Net worth of person (R)]]&gt;$EP$4,Table1[[#This Row],[Age]],0)</f>
        <v>0</v>
      </c>
      <c r="EI97" s="9"/>
      <c r="EJ97" s="9"/>
      <c r="EK97" s="9"/>
      <c r="EL97" s="9"/>
      <c r="EM97" s="9"/>
      <c r="EN97" s="9"/>
      <c r="EO97" s="9"/>
      <c r="EP97" s="10"/>
    </row>
    <row r="98" spans="2:146" x14ac:dyDescent="0.25">
      <c r="B98">
        <f t="shared" ca="1" si="30"/>
        <v>1</v>
      </c>
      <c r="C98" t="str">
        <f t="shared" ca="1" si="31"/>
        <v>men</v>
      </c>
      <c r="D98">
        <f t="shared" ca="1" si="32"/>
        <v>40</v>
      </c>
      <c r="E98">
        <f t="shared" ca="1" si="33"/>
        <v>4</v>
      </c>
      <c r="F98" t="str">
        <f t="shared" ca="1" si="34"/>
        <v>Construction</v>
      </c>
      <c r="G98">
        <f t="shared" ca="1" si="35"/>
        <v>5</v>
      </c>
      <c r="H98" t="str">
        <f t="shared" ca="1" si="36"/>
        <v>other</v>
      </c>
      <c r="I98">
        <f t="shared" ca="1" si="37"/>
        <v>4</v>
      </c>
      <c r="J98">
        <f t="shared" ca="1" si="38"/>
        <v>3</v>
      </c>
      <c r="K98">
        <f t="shared" ca="1" si="39"/>
        <v>47688</v>
      </c>
      <c r="L98">
        <f t="shared" ca="1" si="40"/>
        <v>12</v>
      </c>
      <c r="M98" t="str">
        <f t="shared" ca="1" si="41"/>
        <v>Kohat</v>
      </c>
      <c r="N98">
        <f t="shared" ca="1" si="46"/>
        <v>190752</v>
      </c>
      <c r="O98">
        <f ca="1">RAND()*Table1[[#This Row],[Value of House]]</f>
        <v>116629.518327575</v>
      </c>
      <c r="P98">
        <f t="shared" ca="1" si="28"/>
        <v>67030.91915261143</v>
      </c>
      <c r="Q98">
        <f t="shared" ca="1" si="42"/>
        <v>37161</v>
      </c>
      <c r="R98">
        <f t="shared" ca="1" si="29"/>
        <v>66359.342850313595</v>
      </c>
      <c r="S98">
        <f t="shared" ca="1" si="47"/>
        <v>55657.51880260199</v>
      </c>
      <c r="T98">
        <f t="shared" ca="1" si="48"/>
        <v>313440.43795521342</v>
      </c>
      <c r="U98">
        <f t="shared" ca="1" si="49"/>
        <v>220149.86117788858</v>
      </c>
      <c r="V98">
        <f t="shared" ca="1" si="50"/>
        <v>93290.576777324837</v>
      </c>
      <c r="AF98" s="14">
        <f t="shared" ca="1" si="44"/>
        <v>1</v>
      </c>
      <c r="AG98" s="9">
        <f t="shared" ca="1" si="45"/>
        <v>0</v>
      </c>
      <c r="AH98" s="9"/>
      <c r="AI98" s="9"/>
      <c r="AJ98" s="9"/>
      <c r="AK98" s="10"/>
      <c r="AL98" s="9"/>
      <c r="AM98" s="14">
        <f ca="1">IF(Table1[[#This Row],[Field of Work]]= "Teaching",1,0)</f>
        <v>0</v>
      </c>
      <c r="AN98" s="9">
        <f ca="1">IF(Table1[[#This Row],[Field of Work]]= "Agriculture",1,0)</f>
        <v>0</v>
      </c>
      <c r="AO98" s="9">
        <f ca="1">IF(Table1[[#This Row],[Field of Work]]= "Construction",1,0)</f>
        <v>1</v>
      </c>
      <c r="AP98" s="9">
        <f ca="1">IF(Table1[[#This Row],[Field of Work]]= "IT",1,0)</f>
        <v>0</v>
      </c>
      <c r="AQ98" s="9">
        <f ca="1">IF(Table1[[#This Row],[Field of Work]]= "Health",1,0)</f>
        <v>0</v>
      </c>
      <c r="AR98" s="9">
        <f ca="1">IF(Table1[[#This Row],[Field of Work]]= "General work",1,0)</f>
        <v>0</v>
      </c>
      <c r="AS98" s="9"/>
      <c r="AT98" s="9"/>
      <c r="AU98" s="9"/>
      <c r="AV98" s="9"/>
      <c r="AW98" s="9"/>
      <c r="AX98" s="9"/>
      <c r="AY98" s="10"/>
      <c r="BA98" s="33">
        <f ca="1">IF(Table1[[#This Row],[Area]]= "Pindi",1,0)</f>
        <v>0</v>
      </c>
      <c r="BB98" s="9">
        <f ca="1">IF(Table1[[#This Row],[Area]]= "Attock",1,0)</f>
        <v>0</v>
      </c>
      <c r="BC98" s="9">
        <f ca="1">IF(Table1[[#This Row],[Area]]="Gujranwala",1,0)</f>
        <v>0</v>
      </c>
      <c r="BD98" s="9">
        <f ca="1">IF(Table1[[#This Row],[Area]]="Islamabad",1,0)</f>
        <v>0</v>
      </c>
      <c r="BE98" s="9">
        <f ca="1">IF(Table1[[#This Row],[Area]]="Karachi",1,0)</f>
        <v>0</v>
      </c>
      <c r="BF98" s="9">
        <f ca="1">IF(Table1[[#This Row],[Area]]="Kashmir",1,0)</f>
        <v>0</v>
      </c>
      <c r="BG98" s="9">
        <f ca="1">IF(Table1[[#This Row],[Area]]="Kohat",1,0)</f>
        <v>1</v>
      </c>
      <c r="BH98" s="9">
        <f ca="1">IF(Table1[[#This Row],[Area]]="Lahore",1,0)</f>
        <v>0</v>
      </c>
      <c r="BI98" s="9">
        <f ca="1">IF(Table1[[#This Row],[Area]]="Multan",1,0)</f>
        <v>0</v>
      </c>
      <c r="BJ98" s="9">
        <f ca="1">IF(Table1[[#This Row],[Area]]="Naran",1,0)</f>
        <v>0</v>
      </c>
      <c r="BK98" s="9">
        <f ca="1">IF(Table1[[#This Row],[Area]]="Peshawar",1,0)</f>
        <v>0</v>
      </c>
      <c r="BL98" s="9">
        <f ca="1">IF(Table1[[#This Row],[Area]]="Queta",1,0)</f>
        <v>0</v>
      </c>
      <c r="BM98" s="9">
        <f ca="1">IF(Table1[[#This Row],[Area]]="Sawat",1,0)</f>
        <v>0</v>
      </c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10"/>
      <c r="CD98" s="14"/>
      <c r="CE98" s="39">
        <f ca="1">Table1[[#This Row],[Value of Cars]]/Table1[[#This Row],[Cars]]</f>
        <v>22343.639717537142</v>
      </c>
      <c r="CF98" s="9"/>
      <c r="CG98" s="10"/>
      <c r="CH98" s="14">
        <f ca="1">IF(Table1[[#This Row],[value of Debts]]&gt;$CI$5,1,0)</f>
        <v>1</v>
      </c>
      <c r="CI98" s="9"/>
      <c r="CJ98" s="10"/>
      <c r="CM98" s="55">
        <f ca="1">Table1[[#This Row],[Mortgage Left]]/Table1[[#This Row],[Value of House]]</f>
        <v>0.61141963558743817</v>
      </c>
      <c r="CN98" s="9">
        <f t="shared" ca="1" si="43"/>
        <v>0</v>
      </c>
      <c r="CO98" s="9"/>
      <c r="CP98" s="9"/>
      <c r="CQ98" s="9"/>
      <c r="CR98" s="9"/>
      <c r="CS98" s="9"/>
      <c r="CT98" s="9"/>
      <c r="CU98" s="9"/>
      <c r="CV98" s="9"/>
      <c r="CW98" s="9"/>
      <c r="CX98" s="14"/>
      <c r="CY98" s="9">
        <f ca="1">IF(Table1[[#This Row],[Area]]= "Pindi",Table1[[#This Row],[Income]],0)</f>
        <v>0</v>
      </c>
      <c r="CZ98" s="9">
        <f ca="1">IF(Table1[[#This Row],[Area]]= "Attock",Table1[[#This Row],[Income]],0)</f>
        <v>0</v>
      </c>
      <c r="DA98" s="9">
        <f ca="1">IF(Table1[[#This Row],[Area]]= "Gujranwala",Table1[[#This Row],[Income]],0)</f>
        <v>0</v>
      </c>
      <c r="DB98" s="9">
        <f ca="1">IF(Table1[[#This Row],[Area]]= "Islamabad",Table1[[#This Row],[Income]],0)</f>
        <v>0</v>
      </c>
      <c r="DC98" s="9">
        <f ca="1">IF(Table1[[#This Row],[Area]]= "Karachi",Table1[[#This Row],[Income]],0)</f>
        <v>0</v>
      </c>
      <c r="DD98" s="9">
        <f ca="1">IF(Table1[[#This Row],[Area]]= "Kashmir",Table1[[#This Row],[Income]],0)</f>
        <v>0</v>
      </c>
      <c r="DE98" s="9">
        <f ca="1">IF(Table1[[#This Row],[Area]]= "Kohat",Table1[[#This Row],[Income]],0)</f>
        <v>47688</v>
      </c>
      <c r="DF98" s="9">
        <f ca="1">IF(Table1[[#This Row],[Area]]= "Lahore",Table1[[#This Row],[Income]],0)</f>
        <v>0</v>
      </c>
      <c r="DG98" s="9">
        <f ca="1">IF(Table1[[#This Row],[Area]]= "Multan",Table1[[#This Row],[Income]],0)</f>
        <v>0</v>
      </c>
      <c r="DH98" s="9">
        <f ca="1">IF(Table1[[#This Row],[Area]]= "Naran",Table1[[#This Row],[Income]],0)</f>
        <v>0</v>
      </c>
      <c r="DI98" s="9">
        <f ca="1">IF(Table1[[#This Row],[Area]]= "Peshawar",Table1[[#This Row],[Income]],0)</f>
        <v>0</v>
      </c>
      <c r="DJ98" s="9">
        <f ca="1">IF(Table1[[#This Row],[Area]]= "Queta",Table1[[#This Row],[Income]],0)</f>
        <v>0</v>
      </c>
      <c r="DK98" s="10">
        <f ca="1">IF(Table1[[#This Row],[Area]]= "Sawat",Table1[[#This Row],[Income]],0)</f>
        <v>0</v>
      </c>
      <c r="DM98" s="14"/>
      <c r="DN98" s="9">
        <f ca="1">IF(Table1[[#This Row],[Field of Work]] = "IT",Table1[[#This Row],[Income]],0)</f>
        <v>0</v>
      </c>
      <c r="DO98" s="9">
        <f ca="1">IF(Table1[[#This Row],[Field of Work]] = "Agriculture",Table1[[#This Row],[Income]],0)</f>
        <v>0</v>
      </c>
      <c r="DP98" s="9">
        <f ca="1">IF(Table1[[#This Row],[Field of Work]] = "Construction",Table1[[#This Row],[Income]],0)</f>
        <v>47688</v>
      </c>
      <c r="DQ98" s="9">
        <f ca="1">IF(Table1[[#This Row],[Field of Work]] = "Health",Table1[[#This Row],[Income]],0)</f>
        <v>0</v>
      </c>
      <c r="DR98" s="9">
        <f ca="1">IF(Table1[[#This Row],[Field of Work]] = "Teaching",Table1[[#This Row],[Income]],0)</f>
        <v>0</v>
      </c>
      <c r="DS98" s="10">
        <f ca="1">IF(Table1[[#This Row],[Field of Work]] = "General work",Table1[[#This Row],[Income]],0)</f>
        <v>0</v>
      </c>
      <c r="DV98" s="14"/>
      <c r="DW98" s="9"/>
      <c r="DX98" s="9">
        <f ca="1">IF(Table1[[#This Row],[Debts]]&gt;Table1[[#This Row],[Income]],1,0)</f>
        <v>1</v>
      </c>
      <c r="DY98" s="9"/>
      <c r="DZ98" s="9"/>
      <c r="EA98" s="9"/>
      <c r="EB98" s="9"/>
      <c r="EC98" s="10"/>
      <c r="EF98" s="14"/>
      <c r="EG98" s="9"/>
      <c r="EH98" s="9">
        <f ca="1">IF(Table1[[#This Row],[Net worth of person (R)]]&gt;$EP$4,Table1[[#This Row],[Age]],0)</f>
        <v>0</v>
      </c>
      <c r="EI98" s="9"/>
      <c r="EJ98" s="9"/>
      <c r="EK98" s="9"/>
      <c r="EL98" s="9"/>
      <c r="EM98" s="9"/>
      <c r="EN98" s="9"/>
      <c r="EO98" s="9"/>
      <c r="EP98" s="10"/>
    </row>
    <row r="99" spans="2:146" x14ac:dyDescent="0.25">
      <c r="B99">
        <f t="shared" ca="1" si="30"/>
        <v>1</v>
      </c>
      <c r="C99" t="str">
        <f t="shared" ca="1" si="31"/>
        <v>men</v>
      </c>
      <c r="D99">
        <f t="shared" ca="1" si="32"/>
        <v>43</v>
      </c>
      <c r="E99">
        <f t="shared" ca="1" si="33"/>
        <v>2</v>
      </c>
      <c r="F99" t="str">
        <f t="shared" ca="1" si="34"/>
        <v>IT</v>
      </c>
      <c r="G99">
        <f t="shared" ca="1" si="35"/>
        <v>2</v>
      </c>
      <c r="H99" t="str">
        <f t="shared" ca="1" si="36"/>
        <v>Colledge</v>
      </c>
      <c r="I99">
        <f t="shared" ca="1" si="37"/>
        <v>3</v>
      </c>
      <c r="J99">
        <f t="shared" ca="1" si="38"/>
        <v>3</v>
      </c>
      <c r="K99">
        <f t="shared" ca="1" si="39"/>
        <v>81669</v>
      </c>
      <c r="L99">
        <f t="shared" ca="1" si="40"/>
        <v>3</v>
      </c>
      <c r="M99" t="str">
        <f t="shared" ca="1" si="41"/>
        <v>Gujranwala</v>
      </c>
      <c r="N99">
        <f t="shared" ca="1" si="46"/>
        <v>490014</v>
      </c>
      <c r="O99">
        <f ca="1">RAND()*Table1[[#This Row],[Value of House]]</f>
        <v>239285.1259788977</v>
      </c>
      <c r="P99">
        <f t="shared" ca="1" si="28"/>
        <v>77365.298047662145</v>
      </c>
      <c r="Q99">
        <f t="shared" ca="1" si="42"/>
        <v>58446</v>
      </c>
      <c r="R99">
        <f t="shared" ca="1" si="29"/>
        <v>91009.801012244818</v>
      </c>
      <c r="S99">
        <f t="shared" ca="1" si="47"/>
        <v>91382.791290153749</v>
      </c>
      <c r="T99">
        <f t="shared" ca="1" si="48"/>
        <v>658762.08933781588</v>
      </c>
      <c r="U99">
        <f t="shared" ca="1" si="49"/>
        <v>388740.92699114251</v>
      </c>
      <c r="V99">
        <f t="shared" ca="1" si="50"/>
        <v>270021.16234667337</v>
      </c>
      <c r="AF99" s="14">
        <f t="shared" ca="1" si="44"/>
        <v>1</v>
      </c>
      <c r="AG99" s="9">
        <f t="shared" ca="1" si="45"/>
        <v>0</v>
      </c>
      <c r="AH99" s="9"/>
      <c r="AI99" s="9"/>
      <c r="AJ99" s="9"/>
      <c r="AK99" s="10"/>
      <c r="AL99" s="9"/>
      <c r="AM99" s="14">
        <f ca="1">IF(Table1[[#This Row],[Field of Work]]= "Teaching",1,0)</f>
        <v>0</v>
      </c>
      <c r="AN99" s="9">
        <f ca="1">IF(Table1[[#This Row],[Field of Work]]= "Agriculture",1,0)</f>
        <v>0</v>
      </c>
      <c r="AO99" s="9">
        <f ca="1">IF(Table1[[#This Row],[Field of Work]]= "Construction",1,0)</f>
        <v>0</v>
      </c>
      <c r="AP99" s="9">
        <f ca="1">IF(Table1[[#This Row],[Field of Work]]= "IT",1,0)</f>
        <v>1</v>
      </c>
      <c r="AQ99" s="9">
        <f ca="1">IF(Table1[[#This Row],[Field of Work]]= "Health",1,0)</f>
        <v>0</v>
      </c>
      <c r="AR99" s="9">
        <f ca="1">IF(Table1[[#This Row],[Field of Work]]= "General work",1,0)</f>
        <v>0</v>
      </c>
      <c r="AS99" s="9"/>
      <c r="AT99" s="9"/>
      <c r="AU99" s="9"/>
      <c r="AV99" s="9"/>
      <c r="AW99" s="9"/>
      <c r="AX99" s="9"/>
      <c r="AY99" s="10"/>
      <c r="BA99" s="33">
        <f ca="1">IF(Table1[[#This Row],[Area]]= "Pindi",1,0)</f>
        <v>0</v>
      </c>
      <c r="BB99" s="9">
        <f ca="1">IF(Table1[[#This Row],[Area]]= "Attock",1,0)</f>
        <v>0</v>
      </c>
      <c r="BC99" s="9">
        <f ca="1">IF(Table1[[#This Row],[Area]]="Gujranwala",1,0)</f>
        <v>1</v>
      </c>
      <c r="BD99" s="9">
        <f ca="1">IF(Table1[[#This Row],[Area]]="Islamabad",1,0)</f>
        <v>0</v>
      </c>
      <c r="BE99" s="9">
        <f ca="1">IF(Table1[[#This Row],[Area]]="Karachi",1,0)</f>
        <v>0</v>
      </c>
      <c r="BF99" s="9">
        <f ca="1">IF(Table1[[#This Row],[Area]]="Kashmir",1,0)</f>
        <v>0</v>
      </c>
      <c r="BG99" s="9">
        <f ca="1">IF(Table1[[#This Row],[Area]]="Kohat",1,0)</f>
        <v>0</v>
      </c>
      <c r="BH99" s="9">
        <f ca="1">IF(Table1[[#This Row],[Area]]="Lahore",1,0)</f>
        <v>0</v>
      </c>
      <c r="BI99" s="9">
        <f ca="1">IF(Table1[[#This Row],[Area]]="Multan",1,0)</f>
        <v>0</v>
      </c>
      <c r="BJ99" s="9">
        <f ca="1">IF(Table1[[#This Row],[Area]]="Naran",1,0)</f>
        <v>0</v>
      </c>
      <c r="BK99" s="9">
        <f ca="1">IF(Table1[[#This Row],[Area]]="Peshawar",1,0)</f>
        <v>0</v>
      </c>
      <c r="BL99" s="9">
        <f ca="1">IF(Table1[[#This Row],[Area]]="Queta",1,0)</f>
        <v>0</v>
      </c>
      <c r="BM99" s="9">
        <f ca="1">IF(Table1[[#This Row],[Area]]="Sawat",1,0)</f>
        <v>0</v>
      </c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10"/>
      <c r="CD99" s="14"/>
      <c r="CE99" s="39">
        <f ca="1">Table1[[#This Row],[Value of Cars]]/Table1[[#This Row],[Cars]]</f>
        <v>25788.432682554048</v>
      </c>
      <c r="CF99" s="9"/>
      <c r="CG99" s="10"/>
      <c r="CH99" s="14">
        <f ca="1">IF(Table1[[#This Row],[value of Debts]]&gt;$CI$5,1,0)</f>
        <v>1</v>
      </c>
      <c r="CI99" s="9"/>
      <c r="CJ99" s="10"/>
      <c r="CM99" s="55">
        <f ca="1">Table1[[#This Row],[Mortgage Left]]/Table1[[#This Row],[Value of House]]</f>
        <v>0.48832303970682001</v>
      </c>
      <c r="CN99" s="9">
        <f t="shared" ca="1" si="43"/>
        <v>0</v>
      </c>
      <c r="CO99" s="9"/>
      <c r="CP99" s="9"/>
      <c r="CQ99" s="9"/>
      <c r="CR99" s="9"/>
      <c r="CS99" s="9"/>
      <c r="CT99" s="9"/>
      <c r="CU99" s="9"/>
      <c r="CV99" s="9"/>
      <c r="CW99" s="9"/>
      <c r="CX99" s="14"/>
      <c r="CY99" s="9">
        <f ca="1">IF(Table1[[#This Row],[Area]]= "Pindi",Table1[[#This Row],[Income]],0)</f>
        <v>0</v>
      </c>
      <c r="CZ99" s="9">
        <f ca="1">IF(Table1[[#This Row],[Area]]= "Attock",Table1[[#This Row],[Income]],0)</f>
        <v>0</v>
      </c>
      <c r="DA99" s="9">
        <f ca="1">IF(Table1[[#This Row],[Area]]= "Gujranwala",Table1[[#This Row],[Income]],0)</f>
        <v>81669</v>
      </c>
      <c r="DB99" s="9">
        <f ca="1">IF(Table1[[#This Row],[Area]]= "Islamabad",Table1[[#This Row],[Income]],0)</f>
        <v>0</v>
      </c>
      <c r="DC99" s="9">
        <f ca="1">IF(Table1[[#This Row],[Area]]= "Karachi",Table1[[#This Row],[Income]],0)</f>
        <v>0</v>
      </c>
      <c r="DD99" s="9">
        <f ca="1">IF(Table1[[#This Row],[Area]]= "Kashmir",Table1[[#This Row],[Income]],0)</f>
        <v>0</v>
      </c>
      <c r="DE99" s="9">
        <f ca="1">IF(Table1[[#This Row],[Area]]= "Kohat",Table1[[#This Row],[Income]],0)</f>
        <v>0</v>
      </c>
      <c r="DF99" s="9">
        <f ca="1">IF(Table1[[#This Row],[Area]]= "Lahore",Table1[[#This Row],[Income]],0)</f>
        <v>0</v>
      </c>
      <c r="DG99" s="9">
        <f ca="1">IF(Table1[[#This Row],[Area]]= "Multan",Table1[[#This Row],[Income]],0)</f>
        <v>0</v>
      </c>
      <c r="DH99" s="9">
        <f ca="1">IF(Table1[[#This Row],[Area]]= "Naran",Table1[[#This Row],[Income]],0)</f>
        <v>0</v>
      </c>
      <c r="DI99" s="9">
        <f ca="1">IF(Table1[[#This Row],[Area]]= "Peshawar",Table1[[#This Row],[Income]],0)</f>
        <v>0</v>
      </c>
      <c r="DJ99" s="9">
        <f ca="1">IF(Table1[[#This Row],[Area]]= "Queta",Table1[[#This Row],[Income]],0)</f>
        <v>0</v>
      </c>
      <c r="DK99" s="10">
        <f ca="1">IF(Table1[[#This Row],[Area]]= "Sawat",Table1[[#This Row],[Income]],0)</f>
        <v>0</v>
      </c>
      <c r="DM99" s="14"/>
      <c r="DN99" s="9">
        <f ca="1">IF(Table1[[#This Row],[Field of Work]] = "IT",Table1[[#This Row],[Income]],0)</f>
        <v>81669</v>
      </c>
      <c r="DO99" s="9">
        <f ca="1">IF(Table1[[#This Row],[Field of Work]] = "Agriculture",Table1[[#This Row],[Income]],0)</f>
        <v>0</v>
      </c>
      <c r="DP99" s="9">
        <f ca="1">IF(Table1[[#This Row],[Field of Work]] = "Construction",Table1[[#This Row],[Income]],0)</f>
        <v>0</v>
      </c>
      <c r="DQ99" s="9">
        <f ca="1">IF(Table1[[#This Row],[Field of Work]] = "Health",Table1[[#This Row],[Income]],0)</f>
        <v>0</v>
      </c>
      <c r="DR99" s="9">
        <f ca="1">IF(Table1[[#This Row],[Field of Work]] = "Teaching",Table1[[#This Row],[Income]],0)</f>
        <v>0</v>
      </c>
      <c r="DS99" s="10">
        <f ca="1">IF(Table1[[#This Row],[Field of Work]] = "General work",Table1[[#This Row],[Income]],0)</f>
        <v>0</v>
      </c>
      <c r="DV99" s="14"/>
      <c r="DW99" s="9"/>
      <c r="DX99" s="9">
        <f ca="1">IF(Table1[[#This Row],[Debts]]&gt;Table1[[#This Row],[Income]],1,0)</f>
        <v>1</v>
      </c>
      <c r="DY99" s="9"/>
      <c r="DZ99" s="9"/>
      <c r="EA99" s="9"/>
      <c r="EB99" s="9"/>
      <c r="EC99" s="10"/>
      <c r="EF99" s="14"/>
      <c r="EG99" s="9"/>
      <c r="EH99" s="9">
        <f ca="1">IF(Table1[[#This Row],[Net worth of person (R)]]&gt;$EP$4,Table1[[#This Row],[Age]],0)</f>
        <v>43</v>
      </c>
      <c r="EI99" s="9"/>
      <c r="EJ99" s="9"/>
      <c r="EK99" s="9"/>
      <c r="EL99" s="9"/>
      <c r="EM99" s="9"/>
      <c r="EN99" s="9"/>
      <c r="EO99" s="9"/>
      <c r="EP99" s="10"/>
    </row>
    <row r="100" spans="2:146" x14ac:dyDescent="0.25">
      <c r="B100">
        <f t="shared" ca="1" si="30"/>
        <v>1</v>
      </c>
      <c r="C100" t="str">
        <f t="shared" ca="1" si="31"/>
        <v>men</v>
      </c>
      <c r="D100">
        <f t="shared" ca="1" si="32"/>
        <v>43</v>
      </c>
      <c r="E100">
        <f t="shared" ca="1" si="33"/>
        <v>3</v>
      </c>
      <c r="F100" t="str">
        <f t="shared" ca="1" si="34"/>
        <v>Agriculture</v>
      </c>
      <c r="G100">
        <f t="shared" ca="1" si="35"/>
        <v>4</v>
      </c>
      <c r="H100" t="str">
        <f t="shared" ca="1" si="36"/>
        <v>Technical</v>
      </c>
      <c r="I100">
        <f t="shared" ca="1" si="37"/>
        <v>4</v>
      </c>
      <c r="J100">
        <f t="shared" ca="1" si="38"/>
        <v>2</v>
      </c>
      <c r="K100">
        <f t="shared" ca="1" si="39"/>
        <v>49273</v>
      </c>
      <c r="L100">
        <f t="shared" ca="1" si="40"/>
        <v>5</v>
      </c>
      <c r="M100" t="str">
        <f t="shared" ca="1" si="41"/>
        <v>Sawat</v>
      </c>
      <c r="N100">
        <f t="shared" ca="1" si="46"/>
        <v>246365</v>
      </c>
      <c r="O100">
        <f ca="1">RAND()*Table1[[#This Row],[Value of House]]</f>
        <v>10562.088496164475</v>
      </c>
      <c r="P100">
        <f t="shared" ca="1" si="28"/>
        <v>54808.368335007937</v>
      </c>
      <c r="Q100">
        <f t="shared" ca="1" si="42"/>
        <v>53357</v>
      </c>
      <c r="R100">
        <f t="shared" ca="1" si="29"/>
        <v>87209.521893752797</v>
      </c>
      <c r="S100">
        <f t="shared" ca="1" si="47"/>
        <v>70891.864308512537</v>
      </c>
      <c r="T100">
        <f t="shared" ca="1" si="48"/>
        <v>372065.23264352046</v>
      </c>
      <c r="U100">
        <f t="shared" ca="1" si="49"/>
        <v>151128.61038991727</v>
      </c>
      <c r="V100">
        <f t="shared" ca="1" si="50"/>
        <v>220936.62225360319</v>
      </c>
      <c r="AF100" s="14">
        <f t="shared" ca="1" si="44"/>
        <v>1</v>
      </c>
      <c r="AG100" s="9">
        <f t="shared" ca="1" si="45"/>
        <v>0</v>
      </c>
      <c r="AH100" s="9"/>
      <c r="AI100" s="9"/>
      <c r="AJ100" s="9"/>
      <c r="AK100" s="10"/>
      <c r="AL100" s="9"/>
      <c r="AM100" s="14">
        <f ca="1">IF(Table1[[#This Row],[Field of Work]]= "Teaching",1,0)</f>
        <v>0</v>
      </c>
      <c r="AN100" s="9">
        <f ca="1">IF(Table1[[#This Row],[Field of Work]]= "Agriculture",1,0)</f>
        <v>1</v>
      </c>
      <c r="AO100" s="9">
        <f ca="1">IF(Table1[[#This Row],[Field of Work]]= "Construction",1,0)</f>
        <v>0</v>
      </c>
      <c r="AP100" s="9">
        <f ca="1">IF(Table1[[#This Row],[Field of Work]]= "IT",1,0)</f>
        <v>0</v>
      </c>
      <c r="AQ100" s="9">
        <f ca="1">IF(Table1[[#This Row],[Field of Work]]= "Health",1,0)</f>
        <v>0</v>
      </c>
      <c r="AR100" s="9">
        <f ca="1">IF(Table1[[#This Row],[Field of Work]]= "General work",1,0)</f>
        <v>0</v>
      </c>
      <c r="AS100" s="9"/>
      <c r="AT100" s="9"/>
      <c r="AU100" s="9"/>
      <c r="AV100" s="9"/>
      <c r="AW100" s="9"/>
      <c r="AX100" s="9"/>
      <c r="AY100" s="10"/>
      <c r="BA100" s="33">
        <f ca="1">IF(Table1[[#This Row],[Area]]= "Pindi",1,0)</f>
        <v>0</v>
      </c>
      <c r="BB100" s="9">
        <f ca="1">IF(Table1[[#This Row],[Area]]= "Attock",1,0)</f>
        <v>0</v>
      </c>
      <c r="BC100" s="9">
        <f ca="1">IF(Table1[[#This Row],[Area]]="Gujranwala",1,0)</f>
        <v>0</v>
      </c>
      <c r="BD100" s="9">
        <f ca="1">IF(Table1[[#This Row],[Area]]="Islamabad",1,0)</f>
        <v>0</v>
      </c>
      <c r="BE100" s="9">
        <f ca="1">IF(Table1[[#This Row],[Area]]="Karachi",1,0)</f>
        <v>0</v>
      </c>
      <c r="BF100" s="9">
        <f ca="1">IF(Table1[[#This Row],[Area]]="Kashmir",1,0)</f>
        <v>0</v>
      </c>
      <c r="BG100" s="9">
        <f ca="1">IF(Table1[[#This Row],[Area]]="Kohat",1,0)</f>
        <v>0</v>
      </c>
      <c r="BH100" s="9">
        <f ca="1">IF(Table1[[#This Row],[Area]]="Lahore",1,0)</f>
        <v>0</v>
      </c>
      <c r="BI100" s="9">
        <f ca="1">IF(Table1[[#This Row],[Area]]="Multan",1,0)</f>
        <v>0</v>
      </c>
      <c r="BJ100" s="9">
        <f ca="1">IF(Table1[[#This Row],[Area]]="Naran",1,0)</f>
        <v>0</v>
      </c>
      <c r="BK100" s="9">
        <f ca="1">IF(Table1[[#This Row],[Area]]="Peshawar",1,0)</f>
        <v>0</v>
      </c>
      <c r="BL100" s="9">
        <f ca="1">IF(Table1[[#This Row],[Area]]="Queta",1,0)</f>
        <v>0</v>
      </c>
      <c r="BM100" s="9">
        <f ca="1">IF(Table1[[#This Row],[Area]]="Sawat",1,0)</f>
        <v>1</v>
      </c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10"/>
      <c r="CD100" s="14"/>
      <c r="CE100" s="39">
        <f ca="1">Table1[[#This Row],[Value of Cars]]/Table1[[#This Row],[Cars]]</f>
        <v>27404.184167503969</v>
      </c>
      <c r="CF100" s="9"/>
      <c r="CG100" s="10"/>
      <c r="CH100" s="14">
        <f ca="1">IF(Table1[[#This Row],[value of Debts]]&gt;$CI$5,1,0)</f>
        <v>1</v>
      </c>
      <c r="CI100" s="9"/>
      <c r="CJ100" s="10"/>
      <c r="CM100" s="55">
        <f ca="1">Table1[[#This Row],[Mortgage Left]]/Table1[[#This Row],[Value of House]]</f>
        <v>4.2871708628110627E-2</v>
      </c>
      <c r="CN100" s="9">
        <f t="shared" ca="1" si="43"/>
        <v>1</v>
      </c>
      <c r="CO100" s="9"/>
      <c r="CP100" s="9"/>
      <c r="CQ100" s="9"/>
      <c r="CR100" s="9"/>
      <c r="CS100" s="9"/>
      <c r="CT100" s="9"/>
      <c r="CU100" s="9"/>
      <c r="CV100" s="9"/>
      <c r="CW100" s="9"/>
      <c r="CX100" s="14"/>
      <c r="CY100" s="9">
        <f ca="1">IF(Table1[[#This Row],[Area]]= "Pindi",Table1[[#This Row],[Income]],0)</f>
        <v>0</v>
      </c>
      <c r="CZ100" s="9">
        <f ca="1">IF(Table1[[#This Row],[Area]]= "Attock",Table1[[#This Row],[Income]],0)</f>
        <v>0</v>
      </c>
      <c r="DA100" s="9">
        <f ca="1">IF(Table1[[#This Row],[Area]]= "Gujranwala",Table1[[#This Row],[Income]],0)</f>
        <v>0</v>
      </c>
      <c r="DB100" s="9">
        <f ca="1">IF(Table1[[#This Row],[Area]]= "Islamabad",Table1[[#This Row],[Income]],0)</f>
        <v>0</v>
      </c>
      <c r="DC100" s="9">
        <f ca="1">IF(Table1[[#This Row],[Area]]= "Karachi",Table1[[#This Row],[Income]],0)</f>
        <v>0</v>
      </c>
      <c r="DD100" s="9">
        <f ca="1">IF(Table1[[#This Row],[Area]]= "Kashmir",Table1[[#This Row],[Income]],0)</f>
        <v>0</v>
      </c>
      <c r="DE100" s="9">
        <f ca="1">IF(Table1[[#This Row],[Area]]= "Kohat",Table1[[#This Row],[Income]],0)</f>
        <v>0</v>
      </c>
      <c r="DF100" s="9">
        <f ca="1">IF(Table1[[#This Row],[Area]]= "Lahore",Table1[[#This Row],[Income]],0)</f>
        <v>0</v>
      </c>
      <c r="DG100" s="9">
        <f ca="1">IF(Table1[[#This Row],[Area]]= "Multan",Table1[[#This Row],[Income]],0)</f>
        <v>0</v>
      </c>
      <c r="DH100" s="9">
        <f ca="1">IF(Table1[[#This Row],[Area]]= "Naran",Table1[[#This Row],[Income]],0)</f>
        <v>0</v>
      </c>
      <c r="DI100" s="9">
        <f ca="1">IF(Table1[[#This Row],[Area]]= "Peshawar",Table1[[#This Row],[Income]],0)</f>
        <v>0</v>
      </c>
      <c r="DJ100" s="9">
        <f ca="1">IF(Table1[[#This Row],[Area]]= "Queta",Table1[[#This Row],[Income]],0)</f>
        <v>0</v>
      </c>
      <c r="DK100" s="10">
        <f ca="1">IF(Table1[[#This Row],[Area]]= "Sawat",Table1[[#This Row],[Income]],0)</f>
        <v>49273</v>
      </c>
      <c r="DM100" s="14"/>
      <c r="DN100" s="9">
        <f ca="1">IF(Table1[[#This Row],[Field of Work]] = "IT",Table1[[#This Row],[Income]],0)</f>
        <v>0</v>
      </c>
      <c r="DO100" s="9">
        <f ca="1">IF(Table1[[#This Row],[Field of Work]] = "Agriculture",Table1[[#This Row],[Income]],0)</f>
        <v>49273</v>
      </c>
      <c r="DP100" s="9">
        <f ca="1">IF(Table1[[#This Row],[Field of Work]] = "Construction",Table1[[#This Row],[Income]],0)</f>
        <v>0</v>
      </c>
      <c r="DQ100" s="9">
        <f ca="1">IF(Table1[[#This Row],[Field of Work]] = "Health",Table1[[#This Row],[Income]],0)</f>
        <v>0</v>
      </c>
      <c r="DR100" s="9">
        <f ca="1">IF(Table1[[#This Row],[Field of Work]] = "Teaching",Table1[[#This Row],[Income]],0)</f>
        <v>0</v>
      </c>
      <c r="DS100" s="10">
        <f ca="1">IF(Table1[[#This Row],[Field of Work]] = "General work",Table1[[#This Row],[Income]],0)</f>
        <v>0</v>
      </c>
      <c r="DV100" s="14"/>
      <c r="DW100" s="9"/>
      <c r="DX100" s="9">
        <f ca="1">IF(Table1[[#This Row],[Debts]]&gt;Table1[[#This Row],[Income]],1,0)</f>
        <v>1</v>
      </c>
      <c r="DY100" s="9"/>
      <c r="DZ100" s="9"/>
      <c r="EA100" s="9"/>
      <c r="EB100" s="9"/>
      <c r="EC100" s="10"/>
      <c r="EF100" s="14"/>
      <c r="EG100" s="9"/>
      <c r="EH100" s="9">
        <f ca="1">IF(Table1[[#This Row],[Net worth of person (R)]]&gt;$EP$4,Table1[[#This Row],[Age]],0)</f>
        <v>43</v>
      </c>
      <c r="EI100" s="9"/>
      <c r="EJ100" s="9"/>
      <c r="EK100" s="9"/>
      <c r="EL100" s="9"/>
      <c r="EM100" s="9"/>
      <c r="EN100" s="9"/>
      <c r="EO100" s="9"/>
      <c r="EP100" s="10"/>
    </row>
    <row r="101" spans="2:146" x14ac:dyDescent="0.25">
      <c r="B101">
        <f t="shared" ca="1" si="30"/>
        <v>1</v>
      </c>
      <c r="C101" t="str">
        <f t="shared" ca="1" si="31"/>
        <v>men</v>
      </c>
      <c r="D101">
        <f t="shared" ca="1" si="32"/>
        <v>41</v>
      </c>
      <c r="E101">
        <f t="shared" ca="1" si="33"/>
        <v>3</v>
      </c>
      <c r="F101" t="str">
        <f t="shared" ca="1" si="34"/>
        <v>Agriculture</v>
      </c>
      <c r="G101">
        <f t="shared" ca="1" si="35"/>
        <v>5</v>
      </c>
      <c r="H101" t="str">
        <f t="shared" ca="1" si="36"/>
        <v>other</v>
      </c>
      <c r="I101">
        <f t="shared" ca="1" si="37"/>
        <v>0</v>
      </c>
      <c r="J101">
        <f t="shared" ca="1" si="38"/>
        <v>1</v>
      </c>
      <c r="K101">
        <f t="shared" ca="1" si="39"/>
        <v>65320</v>
      </c>
      <c r="L101">
        <f t="shared" ca="1" si="40"/>
        <v>7</v>
      </c>
      <c r="M101" t="str">
        <f t="shared" ca="1" si="41"/>
        <v>Pindi</v>
      </c>
      <c r="N101">
        <f t="shared" ca="1" si="46"/>
        <v>195960</v>
      </c>
      <c r="O101">
        <f ca="1">RAND()*Table1[[#This Row],[Value of House]]</f>
        <v>2460.2257239927103</v>
      </c>
      <c r="P101">
        <f t="shared" ca="1" si="28"/>
        <v>53562.669577223984</v>
      </c>
      <c r="Q101">
        <f t="shared" ca="1" si="42"/>
        <v>38808</v>
      </c>
      <c r="R101">
        <f t="shared" ca="1" si="29"/>
        <v>21420.388889887854</v>
      </c>
      <c r="S101">
        <f t="shared" ca="1" si="47"/>
        <v>10598.824994615066</v>
      </c>
      <c r="T101">
        <f t="shared" ca="1" si="48"/>
        <v>260121.49457183905</v>
      </c>
      <c r="U101">
        <f t="shared" ca="1" si="49"/>
        <v>62688.614613880563</v>
      </c>
      <c r="V101">
        <f t="shared" ca="1" si="50"/>
        <v>197432.87995795847</v>
      </c>
      <c r="AF101" s="14">
        <f t="shared" ca="1" si="44"/>
        <v>1</v>
      </c>
      <c r="AG101" s="9">
        <f t="shared" ca="1" si="45"/>
        <v>0</v>
      </c>
      <c r="AH101" s="9"/>
      <c r="AI101" s="9"/>
      <c r="AJ101" s="9"/>
      <c r="AK101" s="10"/>
      <c r="AL101" s="9"/>
      <c r="AM101" s="14">
        <f ca="1">IF(Table1[[#This Row],[Field of Work]]= "Teaching",1,0)</f>
        <v>0</v>
      </c>
      <c r="AN101" s="9">
        <f ca="1">IF(Table1[[#This Row],[Field of Work]]= "Agriculture",1,0)</f>
        <v>1</v>
      </c>
      <c r="AO101" s="9">
        <f ca="1">IF(Table1[[#This Row],[Field of Work]]= "Construction",1,0)</f>
        <v>0</v>
      </c>
      <c r="AP101" s="9">
        <f ca="1">IF(Table1[[#This Row],[Field of Work]]= "IT",1,0)</f>
        <v>0</v>
      </c>
      <c r="AQ101" s="9">
        <f ca="1">IF(Table1[[#This Row],[Field of Work]]= "Health",1,0)</f>
        <v>0</v>
      </c>
      <c r="AR101" s="9">
        <f ca="1">IF(Table1[[#This Row],[Field of Work]]= "General work",1,0)</f>
        <v>0</v>
      </c>
      <c r="AS101" s="9"/>
      <c r="AT101" s="9"/>
      <c r="AU101" s="9"/>
      <c r="AV101" s="9"/>
      <c r="AW101" s="9"/>
      <c r="AX101" s="9"/>
      <c r="AY101" s="10"/>
      <c r="BA101" s="33">
        <f ca="1">IF(Table1[[#This Row],[Area]]= "Pindi",1,0)</f>
        <v>1</v>
      </c>
      <c r="BB101" s="9">
        <f ca="1">IF(Table1[[#This Row],[Area]]= "Attock",1,0)</f>
        <v>0</v>
      </c>
      <c r="BC101" s="9">
        <f ca="1">IF(Table1[[#This Row],[Area]]="Gujranwala",1,0)</f>
        <v>0</v>
      </c>
      <c r="BD101" s="9">
        <f ca="1">IF(Table1[[#This Row],[Area]]="Islamabad",1,0)</f>
        <v>0</v>
      </c>
      <c r="BE101" s="9">
        <f ca="1">IF(Table1[[#This Row],[Area]]="Karachi",1,0)</f>
        <v>0</v>
      </c>
      <c r="BF101" s="9">
        <f ca="1">IF(Table1[[#This Row],[Area]]="Kashmir",1,0)</f>
        <v>0</v>
      </c>
      <c r="BG101" s="9">
        <f ca="1">IF(Table1[[#This Row],[Area]]="Kohat",1,0)</f>
        <v>0</v>
      </c>
      <c r="BH101" s="9">
        <f ca="1">IF(Table1[[#This Row],[Area]]="Lahore",1,0)</f>
        <v>0</v>
      </c>
      <c r="BI101" s="9">
        <f ca="1">IF(Table1[[#This Row],[Area]]="Multan",1,0)</f>
        <v>0</v>
      </c>
      <c r="BJ101" s="9">
        <f ca="1">IF(Table1[[#This Row],[Area]]="Naran",1,0)</f>
        <v>0</v>
      </c>
      <c r="BK101" s="9">
        <f ca="1">IF(Table1[[#This Row],[Area]]="Peshawar",1,0)</f>
        <v>0</v>
      </c>
      <c r="BL101" s="9">
        <f ca="1">IF(Table1[[#This Row],[Area]]="Queta",1,0)</f>
        <v>0</v>
      </c>
      <c r="BM101" s="9">
        <f ca="1">IF(Table1[[#This Row],[Area]]="Sawat",1,0)</f>
        <v>0</v>
      </c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10"/>
      <c r="CD101" s="14"/>
      <c r="CE101" s="39">
        <f ca="1">Table1[[#This Row],[Value of Cars]]/Table1[[#This Row],[Cars]]</f>
        <v>53562.669577223984</v>
      </c>
      <c r="CF101" s="9"/>
      <c r="CG101" s="10"/>
      <c r="CH101" s="14">
        <f ca="1">IF(Table1[[#This Row],[value of Debts]]&gt;$CI$5,1,0)</f>
        <v>0</v>
      </c>
      <c r="CI101" s="9"/>
      <c r="CJ101" s="10"/>
      <c r="CM101" s="55">
        <f ca="1">Table1[[#This Row],[Mortgage Left]]/Table1[[#This Row],[Value of House]]</f>
        <v>1.2554734251850941E-2</v>
      </c>
      <c r="CN101" s="9">
        <f t="shared" ca="1" si="43"/>
        <v>1</v>
      </c>
      <c r="CO101" s="9"/>
      <c r="CP101" s="9"/>
      <c r="CQ101" s="9"/>
      <c r="CR101" s="9"/>
      <c r="CS101" s="9"/>
      <c r="CT101" s="9"/>
      <c r="CU101" s="9"/>
      <c r="CV101" s="9"/>
      <c r="CW101" s="9"/>
      <c r="CX101" s="14"/>
      <c r="CY101" s="9">
        <f ca="1">IF(Table1[[#This Row],[Area]]= "Pindi",Table1[[#This Row],[Income]],0)</f>
        <v>65320</v>
      </c>
      <c r="CZ101" s="9">
        <f ca="1">IF(Table1[[#This Row],[Area]]= "Attock",Table1[[#This Row],[Income]],0)</f>
        <v>0</v>
      </c>
      <c r="DA101" s="9">
        <f ca="1">IF(Table1[[#This Row],[Area]]= "Gujranwala",Table1[[#This Row],[Income]],0)</f>
        <v>0</v>
      </c>
      <c r="DB101" s="9">
        <f ca="1">IF(Table1[[#This Row],[Area]]= "Islamabad",Table1[[#This Row],[Income]],0)</f>
        <v>0</v>
      </c>
      <c r="DC101" s="9">
        <f ca="1">IF(Table1[[#This Row],[Area]]= "Karachi",Table1[[#This Row],[Income]],0)</f>
        <v>0</v>
      </c>
      <c r="DD101" s="9">
        <f ca="1">IF(Table1[[#This Row],[Area]]= "Kashmir",Table1[[#This Row],[Income]],0)</f>
        <v>0</v>
      </c>
      <c r="DE101" s="9">
        <f ca="1">IF(Table1[[#This Row],[Area]]= "Kohat",Table1[[#This Row],[Income]],0)</f>
        <v>0</v>
      </c>
      <c r="DF101" s="9">
        <f ca="1">IF(Table1[[#This Row],[Area]]= "Lahore",Table1[[#This Row],[Income]],0)</f>
        <v>0</v>
      </c>
      <c r="DG101" s="9">
        <f ca="1">IF(Table1[[#This Row],[Area]]= "Multan",Table1[[#This Row],[Income]],0)</f>
        <v>0</v>
      </c>
      <c r="DH101" s="9">
        <f ca="1">IF(Table1[[#This Row],[Area]]= "Naran",Table1[[#This Row],[Income]],0)</f>
        <v>0</v>
      </c>
      <c r="DI101" s="9">
        <f ca="1">IF(Table1[[#This Row],[Area]]= "Peshawar",Table1[[#This Row],[Income]],0)</f>
        <v>0</v>
      </c>
      <c r="DJ101" s="9">
        <f ca="1">IF(Table1[[#This Row],[Area]]= "Queta",Table1[[#This Row],[Income]],0)</f>
        <v>0</v>
      </c>
      <c r="DK101" s="10">
        <f ca="1">IF(Table1[[#This Row],[Area]]= "Sawat",Table1[[#This Row],[Income]],0)</f>
        <v>0</v>
      </c>
      <c r="DM101" s="14"/>
      <c r="DN101" s="9">
        <f ca="1">IF(Table1[[#This Row],[Field of Work]] = "IT",Table1[[#This Row],[Income]],0)</f>
        <v>0</v>
      </c>
      <c r="DO101" s="9">
        <f ca="1">IF(Table1[[#This Row],[Field of Work]] = "Agriculture",Table1[[#This Row],[Income]],0)</f>
        <v>65320</v>
      </c>
      <c r="DP101" s="9">
        <f ca="1">IF(Table1[[#This Row],[Field of Work]] = "Construction",Table1[[#This Row],[Income]],0)</f>
        <v>0</v>
      </c>
      <c r="DQ101" s="9">
        <f ca="1">IF(Table1[[#This Row],[Field of Work]] = "Health",Table1[[#This Row],[Income]],0)</f>
        <v>0</v>
      </c>
      <c r="DR101" s="9">
        <f ca="1">IF(Table1[[#This Row],[Field of Work]] = "Teaching",Table1[[#This Row],[Income]],0)</f>
        <v>0</v>
      </c>
      <c r="DS101" s="10">
        <f ca="1">IF(Table1[[#This Row],[Field of Work]] = "General work",Table1[[#This Row],[Income]],0)</f>
        <v>0</v>
      </c>
      <c r="DV101" s="14"/>
      <c r="DW101" s="9"/>
      <c r="DX101" s="9">
        <f ca="1">IF(Table1[[#This Row],[Debts]]&gt;Table1[[#This Row],[Income]],1,0)</f>
        <v>0</v>
      </c>
      <c r="DY101" s="9"/>
      <c r="DZ101" s="9"/>
      <c r="EA101" s="9"/>
      <c r="EB101" s="9"/>
      <c r="EC101" s="10"/>
      <c r="EF101" s="14"/>
      <c r="EG101" s="9"/>
      <c r="EH101" s="9">
        <f ca="1">IF(Table1[[#This Row],[Net worth of person (R)]]&gt;$EP$4,Table1[[#This Row],[Age]],0)</f>
        <v>41</v>
      </c>
      <c r="EI101" s="9"/>
      <c r="EJ101" s="9"/>
      <c r="EK101" s="9"/>
      <c r="EL101" s="9"/>
      <c r="EM101" s="9"/>
      <c r="EN101" s="9"/>
      <c r="EO101" s="9"/>
      <c r="EP101" s="10"/>
    </row>
    <row r="102" spans="2:146" x14ac:dyDescent="0.25">
      <c r="B102">
        <f t="shared" ca="1" si="30"/>
        <v>1</v>
      </c>
      <c r="C102" t="str">
        <f t="shared" ca="1" si="31"/>
        <v>men</v>
      </c>
      <c r="D102">
        <f t="shared" ca="1" si="32"/>
        <v>27</v>
      </c>
      <c r="E102">
        <f t="shared" ca="1" si="33"/>
        <v>4</v>
      </c>
      <c r="F102" t="str">
        <f t="shared" ca="1" si="34"/>
        <v>Construction</v>
      </c>
      <c r="G102">
        <f t="shared" ca="1" si="35"/>
        <v>1</v>
      </c>
      <c r="H102" t="str">
        <f t="shared" ca="1" si="36"/>
        <v>High School</v>
      </c>
      <c r="I102">
        <f t="shared" ca="1" si="37"/>
        <v>1</v>
      </c>
      <c r="J102">
        <f t="shared" ca="1" si="38"/>
        <v>2</v>
      </c>
      <c r="K102">
        <f t="shared" ca="1" si="39"/>
        <v>50984</v>
      </c>
      <c r="L102">
        <f t="shared" ca="1" si="40"/>
        <v>8</v>
      </c>
      <c r="M102" t="str">
        <f t="shared" ca="1" si="41"/>
        <v>Pindi</v>
      </c>
      <c r="N102">
        <f t="shared" ca="1" si="46"/>
        <v>305904</v>
      </c>
      <c r="O102">
        <f ca="1">RAND()*Table1[[#This Row],[Value of House]]</f>
        <v>289096.89269690163</v>
      </c>
      <c r="P102">
        <f t="shared" ca="1" si="28"/>
        <v>55157.837214158142</v>
      </c>
      <c r="Q102">
        <f t="shared" ca="1" si="42"/>
        <v>12816</v>
      </c>
      <c r="R102">
        <f t="shared" ca="1" si="29"/>
        <v>2811.5101154889312</v>
      </c>
      <c r="S102">
        <f t="shared" ca="1" si="47"/>
        <v>42020.372471062437</v>
      </c>
      <c r="T102">
        <f t="shared" ca="1" si="48"/>
        <v>403082.20968522062</v>
      </c>
      <c r="U102">
        <f t="shared" ca="1" si="49"/>
        <v>304724.40281239059</v>
      </c>
      <c r="V102">
        <f t="shared" ca="1" si="50"/>
        <v>98357.806872830028</v>
      </c>
      <c r="AF102" s="14">
        <f t="shared" ca="1" si="44"/>
        <v>1</v>
      </c>
      <c r="AG102" s="9">
        <f t="shared" ca="1" si="45"/>
        <v>0</v>
      </c>
      <c r="AH102" s="9"/>
      <c r="AI102" s="9"/>
      <c r="AJ102" s="9"/>
      <c r="AK102" s="10"/>
      <c r="AL102" s="9"/>
      <c r="AM102" s="14">
        <f ca="1">IF(Table1[[#This Row],[Field of Work]]= "Teaching",1,0)</f>
        <v>0</v>
      </c>
      <c r="AN102" s="9">
        <f ca="1">IF(Table1[[#This Row],[Field of Work]]= "Agriculture",1,0)</f>
        <v>0</v>
      </c>
      <c r="AO102" s="9">
        <f ca="1">IF(Table1[[#This Row],[Field of Work]]= "Construction",1,0)</f>
        <v>1</v>
      </c>
      <c r="AP102" s="9">
        <f ca="1">IF(Table1[[#This Row],[Field of Work]]= "IT",1,0)</f>
        <v>0</v>
      </c>
      <c r="AQ102" s="9">
        <f ca="1">IF(Table1[[#This Row],[Field of Work]]= "Health",1,0)</f>
        <v>0</v>
      </c>
      <c r="AR102" s="9">
        <f ca="1">IF(Table1[[#This Row],[Field of Work]]= "General work",1,0)</f>
        <v>0</v>
      </c>
      <c r="AS102" s="9"/>
      <c r="AT102" s="9"/>
      <c r="AU102" s="9"/>
      <c r="AV102" s="9"/>
      <c r="AW102" s="9"/>
      <c r="AX102" s="9"/>
      <c r="AY102" s="10"/>
      <c r="BA102" s="33">
        <f ca="1">IF(Table1[[#This Row],[Area]]= "Pindi",1,0)</f>
        <v>1</v>
      </c>
      <c r="BB102" s="9">
        <f ca="1">IF(Table1[[#This Row],[Area]]= "Attock",1,0)</f>
        <v>0</v>
      </c>
      <c r="BC102" s="9">
        <f ca="1">IF(Table1[[#This Row],[Area]]="Gujranwala",1,0)</f>
        <v>0</v>
      </c>
      <c r="BD102" s="9">
        <f ca="1">IF(Table1[[#This Row],[Area]]="Islamabad",1,0)</f>
        <v>0</v>
      </c>
      <c r="BE102" s="9">
        <f ca="1">IF(Table1[[#This Row],[Area]]="Karachi",1,0)</f>
        <v>0</v>
      </c>
      <c r="BF102" s="9">
        <f ca="1">IF(Table1[[#This Row],[Area]]="Kashmir",1,0)</f>
        <v>0</v>
      </c>
      <c r="BG102" s="9">
        <f ca="1">IF(Table1[[#This Row],[Area]]="Kohat",1,0)</f>
        <v>0</v>
      </c>
      <c r="BH102" s="9">
        <f ca="1">IF(Table1[[#This Row],[Area]]="Lahore",1,0)</f>
        <v>0</v>
      </c>
      <c r="BI102" s="9">
        <f ca="1">IF(Table1[[#This Row],[Area]]="Multan",1,0)</f>
        <v>0</v>
      </c>
      <c r="BJ102" s="9">
        <f ca="1">IF(Table1[[#This Row],[Area]]="Naran",1,0)</f>
        <v>0</v>
      </c>
      <c r="BK102" s="9">
        <f ca="1">IF(Table1[[#This Row],[Area]]="Peshawar",1,0)</f>
        <v>0</v>
      </c>
      <c r="BL102" s="9">
        <f ca="1">IF(Table1[[#This Row],[Area]]="Queta",1,0)</f>
        <v>0</v>
      </c>
      <c r="BM102" s="9">
        <f ca="1">IF(Table1[[#This Row],[Area]]="Sawat",1,0)</f>
        <v>0</v>
      </c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10"/>
      <c r="CD102" s="14"/>
      <c r="CE102" s="39">
        <f ca="1">Table1[[#This Row],[Value of Cars]]/Table1[[#This Row],[Cars]]</f>
        <v>27578.918607079071</v>
      </c>
      <c r="CF102" s="9"/>
      <c r="CG102" s="10"/>
      <c r="CH102" s="14">
        <f ca="1">IF(Table1[[#This Row],[value of Debts]]&gt;$CI$5,1,0)</f>
        <v>1</v>
      </c>
      <c r="CI102" s="9"/>
      <c r="CJ102" s="10"/>
      <c r="CM102" s="55">
        <f ca="1">Table1[[#This Row],[Mortgage Left]]/Table1[[#This Row],[Value of House]]</f>
        <v>0.94505757589603812</v>
      </c>
      <c r="CN102" s="9">
        <f t="shared" ca="1" si="43"/>
        <v>0</v>
      </c>
      <c r="CO102" s="9"/>
      <c r="CP102" s="9"/>
      <c r="CQ102" s="9"/>
      <c r="CR102" s="9"/>
      <c r="CS102" s="9"/>
      <c r="CT102" s="9"/>
      <c r="CU102" s="9"/>
      <c r="CV102" s="9"/>
      <c r="CW102" s="9"/>
      <c r="CX102" s="14"/>
      <c r="CY102" s="9">
        <f ca="1">IF(Table1[[#This Row],[Area]]= "Pindi",Table1[[#This Row],[Income]],0)</f>
        <v>50984</v>
      </c>
      <c r="CZ102" s="9">
        <f ca="1">IF(Table1[[#This Row],[Area]]= "Attock",Table1[[#This Row],[Income]],0)</f>
        <v>0</v>
      </c>
      <c r="DA102" s="9">
        <f ca="1">IF(Table1[[#This Row],[Area]]= "Gujranwala",Table1[[#This Row],[Income]],0)</f>
        <v>0</v>
      </c>
      <c r="DB102" s="9">
        <f ca="1">IF(Table1[[#This Row],[Area]]= "Islamabad",Table1[[#This Row],[Income]],0)</f>
        <v>0</v>
      </c>
      <c r="DC102" s="9">
        <f ca="1">IF(Table1[[#This Row],[Area]]= "Karachi",Table1[[#This Row],[Income]],0)</f>
        <v>0</v>
      </c>
      <c r="DD102" s="9">
        <f ca="1">IF(Table1[[#This Row],[Area]]= "Kashmir",Table1[[#This Row],[Income]],0)</f>
        <v>0</v>
      </c>
      <c r="DE102" s="9">
        <f ca="1">IF(Table1[[#This Row],[Area]]= "Kohat",Table1[[#This Row],[Income]],0)</f>
        <v>0</v>
      </c>
      <c r="DF102" s="9">
        <f ca="1">IF(Table1[[#This Row],[Area]]= "Lahore",Table1[[#This Row],[Income]],0)</f>
        <v>0</v>
      </c>
      <c r="DG102" s="9">
        <f ca="1">IF(Table1[[#This Row],[Area]]= "Multan",Table1[[#This Row],[Income]],0)</f>
        <v>0</v>
      </c>
      <c r="DH102" s="9">
        <f ca="1">IF(Table1[[#This Row],[Area]]= "Naran",Table1[[#This Row],[Income]],0)</f>
        <v>0</v>
      </c>
      <c r="DI102" s="9">
        <f ca="1">IF(Table1[[#This Row],[Area]]= "Peshawar",Table1[[#This Row],[Income]],0)</f>
        <v>0</v>
      </c>
      <c r="DJ102" s="9">
        <f ca="1">IF(Table1[[#This Row],[Area]]= "Queta",Table1[[#This Row],[Income]],0)</f>
        <v>0</v>
      </c>
      <c r="DK102" s="10">
        <f ca="1">IF(Table1[[#This Row],[Area]]= "Sawat",Table1[[#This Row],[Income]],0)</f>
        <v>0</v>
      </c>
      <c r="DM102" s="14"/>
      <c r="DN102" s="9">
        <f ca="1">IF(Table1[[#This Row],[Field of Work]] = "IT",Table1[[#This Row],[Income]],0)</f>
        <v>0</v>
      </c>
      <c r="DO102" s="9">
        <f ca="1">IF(Table1[[#This Row],[Field of Work]] = "Agriculture",Table1[[#This Row],[Income]],0)</f>
        <v>0</v>
      </c>
      <c r="DP102" s="9">
        <f ca="1">IF(Table1[[#This Row],[Field of Work]] = "Construction",Table1[[#This Row],[Income]],0)</f>
        <v>50984</v>
      </c>
      <c r="DQ102" s="9">
        <f ca="1">IF(Table1[[#This Row],[Field of Work]] = "Health",Table1[[#This Row],[Income]],0)</f>
        <v>0</v>
      </c>
      <c r="DR102" s="9">
        <f ca="1">IF(Table1[[#This Row],[Field of Work]] = "Teaching",Table1[[#This Row],[Income]],0)</f>
        <v>0</v>
      </c>
      <c r="DS102" s="10">
        <f ca="1">IF(Table1[[#This Row],[Field of Work]] = "General work",Table1[[#This Row],[Income]],0)</f>
        <v>0</v>
      </c>
      <c r="DV102" s="14"/>
      <c r="DW102" s="9"/>
      <c r="DX102" s="9">
        <f ca="1">IF(Table1[[#This Row],[Debts]]&gt;Table1[[#This Row],[Income]],1,0)</f>
        <v>0</v>
      </c>
      <c r="DY102" s="9"/>
      <c r="DZ102" s="9"/>
      <c r="EA102" s="9"/>
      <c r="EB102" s="9"/>
      <c r="EC102" s="10"/>
      <c r="EF102" s="14"/>
      <c r="EG102" s="9"/>
      <c r="EH102" s="9">
        <f ca="1">IF(Table1[[#This Row],[Net worth of person (R)]]&gt;$EP$4,Table1[[#This Row],[Age]],0)</f>
        <v>0</v>
      </c>
      <c r="EI102" s="9"/>
      <c r="EJ102" s="9"/>
      <c r="EK102" s="9"/>
      <c r="EL102" s="9"/>
      <c r="EM102" s="9"/>
      <c r="EN102" s="9"/>
      <c r="EO102" s="9"/>
      <c r="EP102" s="10"/>
    </row>
    <row r="103" spans="2:146" x14ac:dyDescent="0.25">
      <c r="B103">
        <f t="shared" ca="1" si="30"/>
        <v>1</v>
      </c>
      <c r="C103" t="str">
        <f t="shared" ca="1" si="31"/>
        <v>men</v>
      </c>
      <c r="D103">
        <f t="shared" ca="1" si="32"/>
        <v>42</v>
      </c>
      <c r="E103">
        <f t="shared" ca="1" si="33"/>
        <v>6</v>
      </c>
      <c r="F103" t="str">
        <f t="shared" ca="1" si="34"/>
        <v>Teaching</v>
      </c>
      <c r="G103">
        <f t="shared" ca="1" si="35"/>
        <v>1</v>
      </c>
      <c r="H103" t="str">
        <f t="shared" ca="1" si="36"/>
        <v>High School</v>
      </c>
      <c r="I103">
        <f t="shared" ca="1" si="37"/>
        <v>4</v>
      </c>
      <c r="J103">
        <f t="shared" ca="1" si="38"/>
        <v>3</v>
      </c>
      <c r="K103">
        <f t="shared" ca="1" si="39"/>
        <v>50974</v>
      </c>
      <c r="L103">
        <f t="shared" ca="1" si="40"/>
        <v>2</v>
      </c>
      <c r="M103" t="str">
        <f t="shared" ca="1" si="41"/>
        <v>Karachi</v>
      </c>
      <c r="N103">
        <f t="shared" ca="1" si="46"/>
        <v>305844</v>
      </c>
      <c r="O103">
        <f ca="1">RAND()*Table1[[#This Row],[Value of House]]</f>
        <v>254587.89672191226</v>
      </c>
      <c r="P103">
        <f t="shared" ca="1" si="28"/>
        <v>54704.948212039511</v>
      </c>
      <c r="Q103">
        <f t="shared" ca="1" si="42"/>
        <v>1987</v>
      </c>
      <c r="R103">
        <f t="shared" ca="1" si="29"/>
        <v>72319.80919909291</v>
      </c>
      <c r="S103">
        <f t="shared" ca="1" si="47"/>
        <v>18945.13939022876</v>
      </c>
      <c r="T103">
        <f t="shared" ca="1" si="48"/>
        <v>379494.08760226832</v>
      </c>
      <c r="U103">
        <f t="shared" ca="1" si="49"/>
        <v>328894.70592100517</v>
      </c>
      <c r="V103">
        <f t="shared" ca="1" si="50"/>
        <v>50599.381681263156</v>
      </c>
      <c r="AF103" s="14">
        <f t="shared" ca="1" si="44"/>
        <v>1</v>
      </c>
      <c r="AG103" s="9">
        <f t="shared" ca="1" si="45"/>
        <v>0</v>
      </c>
      <c r="AH103" s="9"/>
      <c r="AI103" s="9"/>
      <c r="AJ103" s="9"/>
      <c r="AK103" s="10"/>
      <c r="AL103" s="9"/>
      <c r="AM103" s="14">
        <f ca="1">IF(Table1[[#This Row],[Field of Work]]= "Teaching",1,0)</f>
        <v>1</v>
      </c>
      <c r="AN103" s="9">
        <f ca="1">IF(Table1[[#This Row],[Field of Work]]= "Agriculture",1,0)</f>
        <v>0</v>
      </c>
      <c r="AO103" s="9">
        <f ca="1">IF(Table1[[#This Row],[Field of Work]]= "Construction",1,0)</f>
        <v>0</v>
      </c>
      <c r="AP103" s="9">
        <f ca="1">IF(Table1[[#This Row],[Field of Work]]= "IT",1,0)</f>
        <v>0</v>
      </c>
      <c r="AQ103" s="9">
        <f ca="1">IF(Table1[[#This Row],[Field of Work]]= "Health",1,0)</f>
        <v>0</v>
      </c>
      <c r="AR103" s="9">
        <f ca="1">IF(Table1[[#This Row],[Field of Work]]= "General work",1,0)</f>
        <v>0</v>
      </c>
      <c r="AS103" s="9"/>
      <c r="AT103" s="9"/>
      <c r="AU103" s="9"/>
      <c r="AV103" s="9"/>
      <c r="AW103" s="9"/>
      <c r="AX103" s="9"/>
      <c r="AY103" s="10"/>
      <c r="BA103" s="33">
        <f ca="1">IF(Table1[[#This Row],[Area]]= "Pindi",1,0)</f>
        <v>0</v>
      </c>
      <c r="BB103" s="9">
        <f ca="1">IF(Table1[[#This Row],[Area]]= "Attock",1,0)</f>
        <v>0</v>
      </c>
      <c r="BC103" s="9">
        <f ca="1">IF(Table1[[#This Row],[Area]]="Gujranwala",1,0)</f>
        <v>0</v>
      </c>
      <c r="BD103" s="9">
        <f ca="1">IF(Table1[[#This Row],[Area]]="Islamabad",1,0)</f>
        <v>0</v>
      </c>
      <c r="BE103" s="9">
        <f ca="1">IF(Table1[[#This Row],[Area]]="Karachi",1,0)</f>
        <v>1</v>
      </c>
      <c r="BF103" s="9">
        <f ca="1">IF(Table1[[#This Row],[Area]]="Kashmir",1,0)</f>
        <v>0</v>
      </c>
      <c r="BG103" s="9">
        <f ca="1">IF(Table1[[#This Row],[Area]]="Kohat",1,0)</f>
        <v>0</v>
      </c>
      <c r="BH103" s="9">
        <f ca="1">IF(Table1[[#This Row],[Area]]="Lahore",1,0)</f>
        <v>0</v>
      </c>
      <c r="BI103" s="9">
        <f ca="1">IF(Table1[[#This Row],[Area]]="Multan",1,0)</f>
        <v>0</v>
      </c>
      <c r="BJ103" s="9">
        <f ca="1">IF(Table1[[#This Row],[Area]]="Naran",1,0)</f>
        <v>0</v>
      </c>
      <c r="BK103" s="9">
        <f ca="1">IF(Table1[[#This Row],[Area]]="Peshawar",1,0)</f>
        <v>0</v>
      </c>
      <c r="BL103" s="9">
        <f ca="1">IF(Table1[[#This Row],[Area]]="Queta",1,0)</f>
        <v>0</v>
      </c>
      <c r="BM103" s="9">
        <f ca="1">IF(Table1[[#This Row],[Area]]="Sawat",1,0)</f>
        <v>0</v>
      </c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10"/>
      <c r="CD103" s="14"/>
      <c r="CE103" s="39">
        <f ca="1">Table1[[#This Row],[Value of Cars]]/Table1[[#This Row],[Cars]]</f>
        <v>18234.982737346505</v>
      </c>
      <c r="CF103" s="9"/>
      <c r="CG103" s="10"/>
      <c r="CH103" s="14">
        <f ca="1">IF(Table1[[#This Row],[value of Debts]]&gt;$CI$5,1,0)</f>
        <v>1</v>
      </c>
      <c r="CI103" s="9"/>
      <c r="CJ103" s="10"/>
      <c r="CM103" s="55">
        <f ca="1">Table1[[#This Row],[Mortgage Left]]/Table1[[#This Row],[Value of House]]</f>
        <v>0.8324109569647018</v>
      </c>
      <c r="CN103" s="9">
        <f t="shared" ca="1" si="43"/>
        <v>0</v>
      </c>
      <c r="CO103" s="9"/>
      <c r="CP103" s="9"/>
      <c r="CQ103" s="9"/>
      <c r="CR103" s="9"/>
      <c r="CS103" s="9"/>
      <c r="CT103" s="9"/>
      <c r="CU103" s="9"/>
      <c r="CV103" s="9"/>
      <c r="CW103" s="9"/>
      <c r="CX103" s="14"/>
      <c r="CY103" s="9">
        <f ca="1">IF(Table1[[#This Row],[Area]]= "Pindi",Table1[[#This Row],[Income]],0)</f>
        <v>0</v>
      </c>
      <c r="CZ103" s="9">
        <f ca="1">IF(Table1[[#This Row],[Area]]= "Attock",Table1[[#This Row],[Income]],0)</f>
        <v>0</v>
      </c>
      <c r="DA103" s="9">
        <f ca="1">IF(Table1[[#This Row],[Area]]= "Gujranwala",Table1[[#This Row],[Income]],0)</f>
        <v>0</v>
      </c>
      <c r="DB103" s="9">
        <f ca="1">IF(Table1[[#This Row],[Area]]= "Islamabad",Table1[[#This Row],[Income]],0)</f>
        <v>0</v>
      </c>
      <c r="DC103" s="9">
        <f ca="1">IF(Table1[[#This Row],[Area]]= "Karachi",Table1[[#This Row],[Income]],0)</f>
        <v>50974</v>
      </c>
      <c r="DD103" s="9">
        <f ca="1">IF(Table1[[#This Row],[Area]]= "Kashmir",Table1[[#This Row],[Income]],0)</f>
        <v>0</v>
      </c>
      <c r="DE103" s="9">
        <f ca="1">IF(Table1[[#This Row],[Area]]= "Kohat",Table1[[#This Row],[Income]],0)</f>
        <v>0</v>
      </c>
      <c r="DF103" s="9">
        <f ca="1">IF(Table1[[#This Row],[Area]]= "Lahore",Table1[[#This Row],[Income]],0)</f>
        <v>0</v>
      </c>
      <c r="DG103" s="9">
        <f ca="1">IF(Table1[[#This Row],[Area]]= "Multan",Table1[[#This Row],[Income]],0)</f>
        <v>0</v>
      </c>
      <c r="DH103" s="9">
        <f ca="1">IF(Table1[[#This Row],[Area]]= "Naran",Table1[[#This Row],[Income]],0)</f>
        <v>0</v>
      </c>
      <c r="DI103" s="9">
        <f ca="1">IF(Table1[[#This Row],[Area]]= "Peshawar",Table1[[#This Row],[Income]],0)</f>
        <v>0</v>
      </c>
      <c r="DJ103" s="9">
        <f ca="1">IF(Table1[[#This Row],[Area]]= "Queta",Table1[[#This Row],[Income]],0)</f>
        <v>0</v>
      </c>
      <c r="DK103" s="10">
        <f ca="1">IF(Table1[[#This Row],[Area]]= "Sawat",Table1[[#This Row],[Income]],0)</f>
        <v>0</v>
      </c>
      <c r="DM103" s="14"/>
      <c r="DN103" s="9">
        <f ca="1">IF(Table1[[#This Row],[Field of Work]] = "IT",Table1[[#This Row],[Income]],0)</f>
        <v>0</v>
      </c>
      <c r="DO103" s="9">
        <f ca="1">IF(Table1[[#This Row],[Field of Work]] = "Agriculture",Table1[[#This Row],[Income]],0)</f>
        <v>0</v>
      </c>
      <c r="DP103" s="9">
        <f ca="1">IF(Table1[[#This Row],[Field of Work]] = "Construction",Table1[[#This Row],[Income]],0)</f>
        <v>0</v>
      </c>
      <c r="DQ103" s="9">
        <f ca="1">IF(Table1[[#This Row],[Field of Work]] = "Health",Table1[[#This Row],[Income]],0)</f>
        <v>0</v>
      </c>
      <c r="DR103" s="9">
        <f ca="1">IF(Table1[[#This Row],[Field of Work]] = "Teaching",Table1[[#This Row],[Income]],0)</f>
        <v>50974</v>
      </c>
      <c r="DS103" s="10">
        <f ca="1">IF(Table1[[#This Row],[Field of Work]] = "General work",Table1[[#This Row],[Income]],0)</f>
        <v>0</v>
      </c>
      <c r="DV103" s="14"/>
      <c r="DW103" s="9"/>
      <c r="DX103" s="9">
        <f ca="1">IF(Table1[[#This Row],[Debts]]&gt;Table1[[#This Row],[Income]],1,0)</f>
        <v>1</v>
      </c>
      <c r="DY103" s="9"/>
      <c r="DZ103" s="9"/>
      <c r="EA103" s="9"/>
      <c r="EB103" s="9"/>
      <c r="EC103" s="10"/>
      <c r="EF103" s="14"/>
      <c r="EG103" s="9"/>
      <c r="EH103" s="9">
        <f ca="1">IF(Table1[[#This Row],[Net worth of person (R)]]&gt;$EP$4,Table1[[#This Row],[Age]],0)</f>
        <v>0</v>
      </c>
      <c r="EI103" s="9"/>
      <c r="EJ103" s="9"/>
      <c r="EK103" s="9"/>
      <c r="EL103" s="9"/>
      <c r="EM103" s="9"/>
      <c r="EN103" s="9"/>
      <c r="EO103" s="9"/>
      <c r="EP103" s="10"/>
    </row>
    <row r="104" spans="2:146" x14ac:dyDescent="0.25">
      <c r="B104">
        <f t="shared" ca="1" si="30"/>
        <v>1</v>
      </c>
      <c r="C104" t="str">
        <f t="shared" ca="1" si="31"/>
        <v>men</v>
      </c>
      <c r="D104">
        <f t="shared" ca="1" si="32"/>
        <v>42</v>
      </c>
      <c r="E104">
        <f t="shared" ca="1" si="33"/>
        <v>2</v>
      </c>
      <c r="F104" t="str">
        <f t="shared" ca="1" si="34"/>
        <v>IT</v>
      </c>
      <c r="G104">
        <f t="shared" ca="1" si="35"/>
        <v>2</v>
      </c>
      <c r="H104" t="str">
        <f t="shared" ca="1" si="36"/>
        <v>Colledge</v>
      </c>
      <c r="I104">
        <f t="shared" ca="1" si="37"/>
        <v>2</v>
      </c>
      <c r="J104">
        <f t="shared" ca="1" si="38"/>
        <v>2</v>
      </c>
      <c r="K104">
        <f t="shared" ca="1" si="39"/>
        <v>37103</v>
      </c>
      <c r="L104">
        <f t="shared" ca="1" si="40"/>
        <v>7</v>
      </c>
      <c r="M104" t="str">
        <f t="shared" ca="1" si="41"/>
        <v>Pindi</v>
      </c>
      <c r="N104">
        <f t="shared" ca="1" si="46"/>
        <v>148412</v>
      </c>
      <c r="O104">
        <f ca="1">RAND()*Table1[[#This Row],[Value of House]]</f>
        <v>32541.718279898862</v>
      </c>
      <c r="P104">
        <f t="shared" ca="1" si="28"/>
        <v>21787.289778617727</v>
      </c>
      <c r="Q104">
        <f t="shared" ca="1" si="42"/>
        <v>4916</v>
      </c>
      <c r="R104">
        <f t="shared" ca="1" si="29"/>
        <v>58450.309720000783</v>
      </c>
      <c r="S104">
        <f t="shared" ca="1" si="47"/>
        <v>41932.102355387622</v>
      </c>
      <c r="T104">
        <f t="shared" ca="1" si="48"/>
        <v>212131.39213400535</v>
      </c>
      <c r="U104">
        <f t="shared" ca="1" si="49"/>
        <v>95908.027999899641</v>
      </c>
      <c r="V104">
        <f t="shared" ca="1" si="50"/>
        <v>116223.36413410571</v>
      </c>
      <c r="AF104" s="14">
        <f t="shared" ca="1" si="44"/>
        <v>1</v>
      </c>
      <c r="AG104" s="9">
        <f t="shared" ca="1" si="45"/>
        <v>0</v>
      </c>
      <c r="AH104" s="9"/>
      <c r="AI104" s="9"/>
      <c r="AJ104" s="9"/>
      <c r="AK104" s="10"/>
      <c r="AL104" s="9"/>
      <c r="AM104" s="14">
        <f ca="1">IF(Table1[[#This Row],[Field of Work]]= "Teaching",1,0)</f>
        <v>0</v>
      </c>
      <c r="AN104" s="9">
        <f ca="1">IF(Table1[[#This Row],[Field of Work]]= "Agriculture",1,0)</f>
        <v>0</v>
      </c>
      <c r="AO104" s="9">
        <f ca="1">IF(Table1[[#This Row],[Field of Work]]= "Construction",1,0)</f>
        <v>0</v>
      </c>
      <c r="AP104" s="9">
        <f ca="1">IF(Table1[[#This Row],[Field of Work]]= "IT",1,0)</f>
        <v>1</v>
      </c>
      <c r="AQ104" s="9">
        <f ca="1">IF(Table1[[#This Row],[Field of Work]]= "Health",1,0)</f>
        <v>0</v>
      </c>
      <c r="AR104" s="9">
        <f ca="1">IF(Table1[[#This Row],[Field of Work]]= "General work",1,0)</f>
        <v>0</v>
      </c>
      <c r="AS104" s="9"/>
      <c r="AT104" s="9"/>
      <c r="AU104" s="9"/>
      <c r="AV104" s="9"/>
      <c r="AW104" s="9"/>
      <c r="AX104" s="9"/>
      <c r="AY104" s="10"/>
      <c r="BA104" s="33">
        <f ca="1">IF(Table1[[#This Row],[Area]]= "Pindi",1,0)</f>
        <v>1</v>
      </c>
      <c r="BB104" s="9">
        <f ca="1">IF(Table1[[#This Row],[Area]]= "Attock",1,0)</f>
        <v>0</v>
      </c>
      <c r="BC104" s="9">
        <f ca="1">IF(Table1[[#This Row],[Area]]="Gujranwala",1,0)</f>
        <v>0</v>
      </c>
      <c r="BD104" s="9">
        <f ca="1">IF(Table1[[#This Row],[Area]]="Islamabad",1,0)</f>
        <v>0</v>
      </c>
      <c r="BE104" s="9">
        <f ca="1">IF(Table1[[#This Row],[Area]]="Karachi",1,0)</f>
        <v>0</v>
      </c>
      <c r="BF104" s="9">
        <f ca="1">IF(Table1[[#This Row],[Area]]="Kashmir",1,0)</f>
        <v>0</v>
      </c>
      <c r="BG104" s="9">
        <f ca="1">IF(Table1[[#This Row],[Area]]="Kohat",1,0)</f>
        <v>0</v>
      </c>
      <c r="BH104" s="9">
        <f ca="1">IF(Table1[[#This Row],[Area]]="Lahore",1,0)</f>
        <v>0</v>
      </c>
      <c r="BI104" s="9">
        <f ca="1">IF(Table1[[#This Row],[Area]]="Multan",1,0)</f>
        <v>0</v>
      </c>
      <c r="BJ104" s="9">
        <f ca="1">IF(Table1[[#This Row],[Area]]="Naran",1,0)</f>
        <v>0</v>
      </c>
      <c r="BK104" s="9">
        <f ca="1">IF(Table1[[#This Row],[Area]]="Peshawar",1,0)</f>
        <v>0</v>
      </c>
      <c r="BL104" s="9">
        <f ca="1">IF(Table1[[#This Row],[Area]]="Queta",1,0)</f>
        <v>0</v>
      </c>
      <c r="BM104" s="9">
        <f ca="1">IF(Table1[[#This Row],[Area]]="Sawat",1,0)</f>
        <v>0</v>
      </c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10"/>
      <c r="CD104" s="14"/>
      <c r="CE104" s="39">
        <f ca="1">Table1[[#This Row],[Value of Cars]]/Table1[[#This Row],[Cars]]</f>
        <v>10893.644889308864</v>
      </c>
      <c r="CF104" s="9"/>
      <c r="CG104" s="10"/>
      <c r="CH104" s="14">
        <f ca="1">IF(Table1[[#This Row],[value of Debts]]&gt;$CI$5,1,0)</f>
        <v>0</v>
      </c>
      <c r="CI104" s="9"/>
      <c r="CJ104" s="10"/>
      <c r="CM104" s="55">
        <f ca="1">Table1[[#This Row],[Mortgage Left]]/Table1[[#This Row],[Value of House]]</f>
        <v>0.21926608549105775</v>
      </c>
      <c r="CN104" s="9">
        <f t="shared" ca="1" si="43"/>
        <v>1</v>
      </c>
      <c r="CO104" s="9"/>
      <c r="CP104" s="9"/>
      <c r="CQ104" s="9"/>
      <c r="CR104" s="9"/>
      <c r="CS104" s="9"/>
      <c r="CT104" s="9"/>
      <c r="CU104" s="9"/>
      <c r="CV104" s="9"/>
      <c r="CW104" s="9"/>
      <c r="CX104" s="14"/>
      <c r="CY104" s="9">
        <f ca="1">IF(Table1[[#This Row],[Area]]= "Pindi",Table1[[#This Row],[Income]],0)</f>
        <v>37103</v>
      </c>
      <c r="CZ104" s="9">
        <f ca="1">IF(Table1[[#This Row],[Area]]= "Attock",Table1[[#This Row],[Income]],0)</f>
        <v>0</v>
      </c>
      <c r="DA104" s="9">
        <f ca="1">IF(Table1[[#This Row],[Area]]= "Gujranwala",Table1[[#This Row],[Income]],0)</f>
        <v>0</v>
      </c>
      <c r="DB104" s="9">
        <f ca="1">IF(Table1[[#This Row],[Area]]= "Islamabad",Table1[[#This Row],[Income]],0)</f>
        <v>0</v>
      </c>
      <c r="DC104" s="9">
        <f ca="1">IF(Table1[[#This Row],[Area]]= "Karachi",Table1[[#This Row],[Income]],0)</f>
        <v>0</v>
      </c>
      <c r="DD104" s="9">
        <f ca="1">IF(Table1[[#This Row],[Area]]= "Kashmir",Table1[[#This Row],[Income]],0)</f>
        <v>0</v>
      </c>
      <c r="DE104" s="9">
        <f ca="1">IF(Table1[[#This Row],[Area]]= "Kohat",Table1[[#This Row],[Income]],0)</f>
        <v>0</v>
      </c>
      <c r="DF104" s="9">
        <f ca="1">IF(Table1[[#This Row],[Area]]= "Lahore",Table1[[#This Row],[Income]],0)</f>
        <v>0</v>
      </c>
      <c r="DG104" s="9">
        <f ca="1">IF(Table1[[#This Row],[Area]]= "Multan",Table1[[#This Row],[Income]],0)</f>
        <v>0</v>
      </c>
      <c r="DH104" s="9">
        <f ca="1">IF(Table1[[#This Row],[Area]]= "Naran",Table1[[#This Row],[Income]],0)</f>
        <v>0</v>
      </c>
      <c r="DI104" s="9">
        <f ca="1">IF(Table1[[#This Row],[Area]]= "Peshawar",Table1[[#This Row],[Income]],0)</f>
        <v>0</v>
      </c>
      <c r="DJ104" s="9">
        <f ca="1">IF(Table1[[#This Row],[Area]]= "Queta",Table1[[#This Row],[Income]],0)</f>
        <v>0</v>
      </c>
      <c r="DK104" s="10">
        <f ca="1">IF(Table1[[#This Row],[Area]]= "Sawat",Table1[[#This Row],[Income]],0)</f>
        <v>0</v>
      </c>
      <c r="DM104" s="14"/>
      <c r="DN104" s="9">
        <f ca="1">IF(Table1[[#This Row],[Field of Work]] = "IT",Table1[[#This Row],[Income]],0)</f>
        <v>37103</v>
      </c>
      <c r="DO104" s="9">
        <f ca="1">IF(Table1[[#This Row],[Field of Work]] = "Agriculture",Table1[[#This Row],[Income]],0)</f>
        <v>0</v>
      </c>
      <c r="DP104" s="9">
        <f ca="1">IF(Table1[[#This Row],[Field of Work]] = "Construction",Table1[[#This Row],[Income]],0)</f>
        <v>0</v>
      </c>
      <c r="DQ104" s="9">
        <f ca="1">IF(Table1[[#This Row],[Field of Work]] = "Health",Table1[[#This Row],[Income]],0)</f>
        <v>0</v>
      </c>
      <c r="DR104" s="9">
        <f ca="1">IF(Table1[[#This Row],[Field of Work]] = "Teaching",Table1[[#This Row],[Income]],0)</f>
        <v>0</v>
      </c>
      <c r="DS104" s="10">
        <f ca="1">IF(Table1[[#This Row],[Field of Work]] = "General work",Table1[[#This Row],[Income]],0)</f>
        <v>0</v>
      </c>
      <c r="DV104" s="14"/>
      <c r="DW104" s="9"/>
      <c r="DX104" s="9">
        <f ca="1">IF(Table1[[#This Row],[Debts]]&gt;Table1[[#This Row],[Income]],1,0)</f>
        <v>1</v>
      </c>
      <c r="DY104" s="9"/>
      <c r="DZ104" s="9"/>
      <c r="EA104" s="9"/>
      <c r="EB104" s="9"/>
      <c r="EC104" s="10"/>
      <c r="EF104" s="14"/>
      <c r="EG104" s="9"/>
      <c r="EH104" s="9">
        <f ca="1">IF(Table1[[#This Row],[Net worth of person (R)]]&gt;$EP$4,Table1[[#This Row],[Age]],0)</f>
        <v>42</v>
      </c>
      <c r="EI104" s="9"/>
      <c r="EJ104" s="9"/>
      <c r="EK104" s="9"/>
      <c r="EL104" s="9"/>
      <c r="EM104" s="9"/>
      <c r="EN104" s="9"/>
      <c r="EO104" s="9"/>
      <c r="EP104" s="10"/>
    </row>
    <row r="105" spans="2:146" x14ac:dyDescent="0.25">
      <c r="B105">
        <f t="shared" ca="1" si="30"/>
        <v>1</v>
      </c>
      <c r="C105" t="str">
        <f t="shared" ca="1" si="31"/>
        <v>men</v>
      </c>
      <c r="D105">
        <f t="shared" ca="1" si="32"/>
        <v>38</v>
      </c>
      <c r="E105">
        <f t="shared" ca="1" si="33"/>
        <v>4</v>
      </c>
      <c r="F105" t="str">
        <f t="shared" ca="1" si="34"/>
        <v>Construction</v>
      </c>
      <c r="G105">
        <f t="shared" ca="1" si="35"/>
        <v>4</v>
      </c>
      <c r="H105" t="str">
        <f t="shared" ca="1" si="36"/>
        <v>Technical</v>
      </c>
      <c r="I105">
        <f t="shared" ca="1" si="37"/>
        <v>3</v>
      </c>
      <c r="J105">
        <f t="shared" ca="1" si="38"/>
        <v>1</v>
      </c>
      <c r="K105">
        <f t="shared" ca="1" si="39"/>
        <v>41070</v>
      </c>
      <c r="L105">
        <f t="shared" ca="1" si="40"/>
        <v>4</v>
      </c>
      <c r="M105" t="str">
        <f t="shared" ca="1" si="41"/>
        <v>Multan</v>
      </c>
      <c r="N105">
        <f t="shared" ca="1" si="46"/>
        <v>246420</v>
      </c>
      <c r="O105">
        <f ca="1">RAND()*Table1[[#This Row],[Value of House]]</f>
        <v>71641.362198415125</v>
      </c>
      <c r="P105">
        <f t="shared" ca="1" si="28"/>
        <v>40972.87794439197</v>
      </c>
      <c r="Q105">
        <f t="shared" ca="1" si="42"/>
        <v>32221</v>
      </c>
      <c r="R105">
        <f t="shared" ca="1" si="29"/>
        <v>41583.992815104582</v>
      </c>
      <c r="S105">
        <f t="shared" ca="1" si="47"/>
        <v>14381.501494973581</v>
      </c>
      <c r="T105">
        <f t="shared" ca="1" si="48"/>
        <v>301774.37943936558</v>
      </c>
      <c r="U105">
        <f t="shared" ca="1" si="49"/>
        <v>145446.3550135197</v>
      </c>
      <c r="V105">
        <f t="shared" ca="1" si="50"/>
        <v>156328.02442584588</v>
      </c>
      <c r="AF105" s="14">
        <f t="shared" ca="1" si="44"/>
        <v>1</v>
      </c>
      <c r="AG105" s="9">
        <f t="shared" ca="1" si="45"/>
        <v>0</v>
      </c>
      <c r="AH105" s="9"/>
      <c r="AI105" s="9"/>
      <c r="AJ105" s="9"/>
      <c r="AK105" s="10"/>
      <c r="AL105" s="9"/>
      <c r="AM105" s="14">
        <f ca="1">IF(Table1[[#This Row],[Field of Work]]= "Teaching",1,0)</f>
        <v>0</v>
      </c>
      <c r="AN105" s="9">
        <f ca="1">IF(Table1[[#This Row],[Field of Work]]= "Agriculture",1,0)</f>
        <v>0</v>
      </c>
      <c r="AO105" s="9">
        <f ca="1">IF(Table1[[#This Row],[Field of Work]]= "Construction",1,0)</f>
        <v>1</v>
      </c>
      <c r="AP105" s="9">
        <f ca="1">IF(Table1[[#This Row],[Field of Work]]= "IT",1,0)</f>
        <v>0</v>
      </c>
      <c r="AQ105" s="9">
        <f ca="1">IF(Table1[[#This Row],[Field of Work]]= "Health",1,0)</f>
        <v>0</v>
      </c>
      <c r="AR105" s="9">
        <f ca="1">IF(Table1[[#This Row],[Field of Work]]= "General work",1,0)</f>
        <v>0</v>
      </c>
      <c r="AS105" s="9"/>
      <c r="AT105" s="9"/>
      <c r="AU105" s="9"/>
      <c r="AV105" s="9"/>
      <c r="AW105" s="9"/>
      <c r="AX105" s="9"/>
      <c r="AY105" s="10"/>
      <c r="BA105" s="33">
        <f ca="1">IF(Table1[[#This Row],[Area]]= "Pindi",1,0)</f>
        <v>0</v>
      </c>
      <c r="BB105" s="9">
        <f ca="1">IF(Table1[[#This Row],[Area]]= "Attock",1,0)</f>
        <v>0</v>
      </c>
      <c r="BC105" s="9">
        <f ca="1">IF(Table1[[#This Row],[Area]]="Gujranwala",1,0)</f>
        <v>0</v>
      </c>
      <c r="BD105" s="9">
        <f ca="1">IF(Table1[[#This Row],[Area]]="Islamabad",1,0)</f>
        <v>0</v>
      </c>
      <c r="BE105" s="9">
        <f ca="1">IF(Table1[[#This Row],[Area]]="Karachi",1,0)</f>
        <v>0</v>
      </c>
      <c r="BF105" s="9">
        <f ca="1">IF(Table1[[#This Row],[Area]]="Kashmir",1,0)</f>
        <v>0</v>
      </c>
      <c r="BG105" s="9">
        <f ca="1">IF(Table1[[#This Row],[Area]]="Kohat",1,0)</f>
        <v>0</v>
      </c>
      <c r="BH105" s="9">
        <f ca="1">IF(Table1[[#This Row],[Area]]="Lahore",1,0)</f>
        <v>0</v>
      </c>
      <c r="BI105" s="9">
        <f ca="1">IF(Table1[[#This Row],[Area]]="Multan",1,0)</f>
        <v>1</v>
      </c>
      <c r="BJ105" s="9">
        <f ca="1">IF(Table1[[#This Row],[Area]]="Naran",1,0)</f>
        <v>0</v>
      </c>
      <c r="BK105" s="9">
        <f ca="1">IF(Table1[[#This Row],[Area]]="Peshawar",1,0)</f>
        <v>0</v>
      </c>
      <c r="BL105" s="9">
        <f ca="1">IF(Table1[[#This Row],[Area]]="Queta",1,0)</f>
        <v>0</v>
      </c>
      <c r="BM105" s="9">
        <f ca="1">IF(Table1[[#This Row],[Area]]="Sawat",1,0)</f>
        <v>0</v>
      </c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10"/>
      <c r="CD105" s="14"/>
      <c r="CE105" s="39">
        <f ca="1">Table1[[#This Row],[Value of Cars]]/Table1[[#This Row],[Cars]]</f>
        <v>40972.87794439197</v>
      </c>
      <c r="CF105" s="9"/>
      <c r="CG105" s="10"/>
      <c r="CH105" s="14">
        <f ca="1">IF(Table1[[#This Row],[value of Debts]]&gt;$CI$5,1,0)</f>
        <v>1</v>
      </c>
      <c r="CI105" s="9"/>
      <c r="CJ105" s="10"/>
      <c r="CM105" s="55">
        <f ca="1">Table1[[#This Row],[Mortgage Left]]/Table1[[#This Row],[Value of House]]</f>
        <v>0.29072868354198167</v>
      </c>
      <c r="CN105" s="9">
        <f t="shared" ca="1" si="43"/>
        <v>1</v>
      </c>
      <c r="CO105" s="9"/>
      <c r="CP105" s="9"/>
      <c r="CQ105" s="9"/>
      <c r="CR105" s="9"/>
      <c r="CS105" s="9"/>
      <c r="CT105" s="9"/>
      <c r="CU105" s="9"/>
      <c r="CV105" s="9"/>
      <c r="CW105" s="9"/>
      <c r="CX105" s="14"/>
      <c r="CY105" s="9">
        <f ca="1">IF(Table1[[#This Row],[Area]]= "Pindi",Table1[[#This Row],[Income]],0)</f>
        <v>0</v>
      </c>
      <c r="CZ105" s="9">
        <f ca="1">IF(Table1[[#This Row],[Area]]= "Attock",Table1[[#This Row],[Income]],0)</f>
        <v>0</v>
      </c>
      <c r="DA105" s="9">
        <f ca="1">IF(Table1[[#This Row],[Area]]= "Gujranwala",Table1[[#This Row],[Income]],0)</f>
        <v>0</v>
      </c>
      <c r="DB105" s="9">
        <f ca="1">IF(Table1[[#This Row],[Area]]= "Islamabad",Table1[[#This Row],[Income]],0)</f>
        <v>0</v>
      </c>
      <c r="DC105" s="9">
        <f ca="1">IF(Table1[[#This Row],[Area]]= "Karachi",Table1[[#This Row],[Income]],0)</f>
        <v>0</v>
      </c>
      <c r="DD105" s="9">
        <f ca="1">IF(Table1[[#This Row],[Area]]= "Kashmir",Table1[[#This Row],[Income]],0)</f>
        <v>0</v>
      </c>
      <c r="DE105" s="9">
        <f ca="1">IF(Table1[[#This Row],[Area]]= "Kohat",Table1[[#This Row],[Income]],0)</f>
        <v>0</v>
      </c>
      <c r="DF105" s="9">
        <f ca="1">IF(Table1[[#This Row],[Area]]= "Lahore",Table1[[#This Row],[Income]],0)</f>
        <v>0</v>
      </c>
      <c r="DG105" s="9">
        <f ca="1">IF(Table1[[#This Row],[Area]]= "Multan",Table1[[#This Row],[Income]],0)</f>
        <v>41070</v>
      </c>
      <c r="DH105" s="9">
        <f ca="1">IF(Table1[[#This Row],[Area]]= "Naran",Table1[[#This Row],[Income]],0)</f>
        <v>0</v>
      </c>
      <c r="DI105" s="9">
        <f ca="1">IF(Table1[[#This Row],[Area]]= "Peshawar",Table1[[#This Row],[Income]],0)</f>
        <v>0</v>
      </c>
      <c r="DJ105" s="9">
        <f ca="1">IF(Table1[[#This Row],[Area]]= "Queta",Table1[[#This Row],[Income]],0)</f>
        <v>0</v>
      </c>
      <c r="DK105" s="10">
        <f ca="1">IF(Table1[[#This Row],[Area]]= "Sawat",Table1[[#This Row],[Income]],0)</f>
        <v>0</v>
      </c>
      <c r="DM105" s="14"/>
      <c r="DN105" s="9">
        <f ca="1">IF(Table1[[#This Row],[Field of Work]] = "IT",Table1[[#This Row],[Income]],0)</f>
        <v>0</v>
      </c>
      <c r="DO105" s="9">
        <f ca="1">IF(Table1[[#This Row],[Field of Work]] = "Agriculture",Table1[[#This Row],[Income]],0)</f>
        <v>0</v>
      </c>
      <c r="DP105" s="9">
        <f ca="1">IF(Table1[[#This Row],[Field of Work]] = "Construction",Table1[[#This Row],[Income]],0)</f>
        <v>41070</v>
      </c>
      <c r="DQ105" s="9">
        <f ca="1">IF(Table1[[#This Row],[Field of Work]] = "Health",Table1[[#This Row],[Income]],0)</f>
        <v>0</v>
      </c>
      <c r="DR105" s="9">
        <f ca="1">IF(Table1[[#This Row],[Field of Work]] = "Teaching",Table1[[#This Row],[Income]],0)</f>
        <v>0</v>
      </c>
      <c r="DS105" s="10">
        <f ca="1">IF(Table1[[#This Row],[Field of Work]] = "General work",Table1[[#This Row],[Income]],0)</f>
        <v>0</v>
      </c>
      <c r="DV105" s="14"/>
      <c r="DW105" s="9"/>
      <c r="DX105" s="9">
        <f ca="1">IF(Table1[[#This Row],[Debts]]&gt;Table1[[#This Row],[Income]],1,0)</f>
        <v>1</v>
      </c>
      <c r="DY105" s="9"/>
      <c r="DZ105" s="9"/>
      <c r="EA105" s="9"/>
      <c r="EB105" s="9"/>
      <c r="EC105" s="10"/>
      <c r="EF105" s="14"/>
      <c r="EG105" s="9"/>
      <c r="EH105" s="9">
        <f ca="1">IF(Table1[[#This Row],[Net worth of person (R)]]&gt;$EP$4,Table1[[#This Row],[Age]],0)</f>
        <v>38</v>
      </c>
      <c r="EI105" s="9"/>
      <c r="EJ105" s="9"/>
      <c r="EK105" s="9"/>
      <c r="EL105" s="9"/>
      <c r="EM105" s="9"/>
      <c r="EN105" s="9"/>
      <c r="EO105" s="9"/>
      <c r="EP105" s="10"/>
    </row>
    <row r="106" spans="2:146" x14ac:dyDescent="0.25">
      <c r="B106">
        <f t="shared" ca="1" si="30"/>
        <v>2</v>
      </c>
      <c r="C106" t="str">
        <f t="shared" ca="1" si="31"/>
        <v>women</v>
      </c>
      <c r="D106">
        <f t="shared" ca="1" si="32"/>
        <v>34</v>
      </c>
      <c r="E106">
        <f t="shared" ca="1" si="33"/>
        <v>1</v>
      </c>
      <c r="F106" t="str">
        <f t="shared" ca="1" si="34"/>
        <v>Health</v>
      </c>
      <c r="G106">
        <f t="shared" ca="1" si="35"/>
        <v>6</v>
      </c>
      <c r="H106" t="str">
        <f t="shared" ca="1" si="36"/>
        <v>other</v>
      </c>
      <c r="I106">
        <f t="shared" ca="1" si="37"/>
        <v>3</v>
      </c>
      <c r="J106">
        <f t="shared" ca="1" si="38"/>
        <v>3</v>
      </c>
      <c r="K106">
        <f t="shared" ca="1" si="39"/>
        <v>83571</v>
      </c>
      <c r="L106">
        <f t="shared" ca="1" si="40"/>
        <v>2</v>
      </c>
      <c r="M106" t="str">
        <f t="shared" ca="1" si="41"/>
        <v>Karachi</v>
      </c>
      <c r="N106">
        <f t="shared" ca="1" si="46"/>
        <v>417855</v>
      </c>
      <c r="O106">
        <f ca="1">RAND()*Table1[[#This Row],[Value of House]]</f>
        <v>63887.678036080302</v>
      </c>
      <c r="P106">
        <f t="shared" ca="1" si="28"/>
        <v>248857.80549365445</v>
      </c>
      <c r="Q106">
        <f t="shared" ca="1" si="42"/>
        <v>4911</v>
      </c>
      <c r="R106">
        <f t="shared" ca="1" si="29"/>
        <v>37265.309362638174</v>
      </c>
      <c r="S106">
        <f t="shared" ca="1" si="47"/>
        <v>120543.38563521521</v>
      </c>
      <c r="T106">
        <f t="shared" ca="1" si="48"/>
        <v>787256.19112886966</v>
      </c>
      <c r="U106">
        <f t="shared" ca="1" si="49"/>
        <v>106063.98739871847</v>
      </c>
      <c r="V106">
        <f t="shared" ca="1" si="50"/>
        <v>681192.20373015117</v>
      </c>
      <c r="AF106" s="14">
        <f t="shared" ca="1" si="44"/>
        <v>1</v>
      </c>
      <c r="AG106" s="9">
        <f t="shared" ca="1" si="45"/>
        <v>0</v>
      </c>
      <c r="AH106" s="9"/>
      <c r="AI106" s="9"/>
      <c r="AJ106" s="9"/>
      <c r="AK106" s="10"/>
      <c r="AL106" s="9"/>
      <c r="AM106" s="14">
        <f ca="1">IF(Table1[[#This Row],[Field of Work]]= "Teaching",1,0)</f>
        <v>0</v>
      </c>
      <c r="AN106" s="9">
        <f ca="1">IF(Table1[[#This Row],[Field of Work]]= "Agriculture",1,0)</f>
        <v>0</v>
      </c>
      <c r="AO106" s="9">
        <f ca="1">IF(Table1[[#This Row],[Field of Work]]= "Construction",1,0)</f>
        <v>0</v>
      </c>
      <c r="AP106" s="9">
        <f ca="1">IF(Table1[[#This Row],[Field of Work]]= "IT",1,0)</f>
        <v>0</v>
      </c>
      <c r="AQ106" s="9">
        <f ca="1">IF(Table1[[#This Row],[Field of Work]]= "Health",1,0)</f>
        <v>1</v>
      </c>
      <c r="AR106" s="9">
        <f ca="1">IF(Table1[[#This Row],[Field of Work]]= "General work",1,0)</f>
        <v>0</v>
      </c>
      <c r="AS106" s="9"/>
      <c r="AT106" s="9"/>
      <c r="AU106" s="9"/>
      <c r="AV106" s="9"/>
      <c r="AW106" s="9"/>
      <c r="AX106" s="9"/>
      <c r="AY106" s="10"/>
      <c r="BA106" s="33">
        <f ca="1">IF(Table1[[#This Row],[Area]]= "Pindi",1,0)</f>
        <v>0</v>
      </c>
      <c r="BB106" s="9">
        <f ca="1">IF(Table1[[#This Row],[Area]]= "Attock",1,0)</f>
        <v>0</v>
      </c>
      <c r="BC106" s="9">
        <f ca="1">IF(Table1[[#This Row],[Area]]="Gujranwala",1,0)</f>
        <v>0</v>
      </c>
      <c r="BD106" s="9">
        <f ca="1">IF(Table1[[#This Row],[Area]]="Islamabad",1,0)</f>
        <v>0</v>
      </c>
      <c r="BE106" s="9">
        <f ca="1">IF(Table1[[#This Row],[Area]]="Karachi",1,0)</f>
        <v>1</v>
      </c>
      <c r="BF106" s="9">
        <f ca="1">IF(Table1[[#This Row],[Area]]="Kashmir",1,0)</f>
        <v>0</v>
      </c>
      <c r="BG106" s="9">
        <f ca="1">IF(Table1[[#This Row],[Area]]="Kohat",1,0)</f>
        <v>0</v>
      </c>
      <c r="BH106" s="9">
        <f ca="1">IF(Table1[[#This Row],[Area]]="Lahore",1,0)</f>
        <v>0</v>
      </c>
      <c r="BI106" s="9">
        <f ca="1">IF(Table1[[#This Row],[Area]]="Multan",1,0)</f>
        <v>0</v>
      </c>
      <c r="BJ106" s="9">
        <f ca="1">IF(Table1[[#This Row],[Area]]="Naran",1,0)</f>
        <v>0</v>
      </c>
      <c r="BK106" s="9">
        <f ca="1">IF(Table1[[#This Row],[Area]]="Peshawar",1,0)</f>
        <v>0</v>
      </c>
      <c r="BL106" s="9">
        <f ca="1">IF(Table1[[#This Row],[Area]]="Queta",1,0)</f>
        <v>0</v>
      </c>
      <c r="BM106" s="9">
        <f ca="1">IF(Table1[[#This Row],[Area]]="Sawat",1,0)</f>
        <v>0</v>
      </c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10"/>
      <c r="CD106" s="14"/>
      <c r="CE106" s="39">
        <f ca="1">Table1[[#This Row],[Value of Cars]]/Table1[[#This Row],[Cars]]</f>
        <v>82952.601831218155</v>
      </c>
      <c r="CF106" s="9"/>
      <c r="CG106" s="10"/>
      <c r="CH106" s="14">
        <f ca="1">IF(Table1[[#This Row],[value of Debts]]&gt;$CI$5,1,0)</f>
        <v>1</v>
      </c>
      <c r="CI106" s="9"/>
      <c r="CJ106" s="10"/>
      <c r="CM106" s="55">
        <f ca="1">Table1[[#This Row],[Mortgage Left]]/Table1[[#This Row],[Value of House]]</f>
        <v>0.1528943725361197</v>
      </c>
      <c r="CN106" s="9">
        <f t="shared" ca="1" si="43"/>
        <v>1</v>
      </c>
      <c r="CO106" s="9"/>
      <c r="CP106" s="9"/>
      <c r="CQ106" s="9"/>
      <c r="CR106" s="9"/>
      <c r="CS106" s="9"/>
      <c r="CT106" s="9"/>
      <c r="CU106" s="9"/>
      <c r="CV106" s="9"/>
      <c r="CW106" s="9"/>
      <c r="CX106" s="14"/>
      <c r="CY106" s="9">
        <f ca="1">IF(Table1[[#This Row],[Area]]= "Pindi",Table1[[#This Row],[Income]],0)</f>
        <v>0</v>
      </c>
      <c r="CZ106" s="9">
        <f ca="1">IF(Table1[[#This Row],[Area]]= "Attock",Table1[[#This Row],[Income]],0)</f>
        <v>0</v>
      </c>
      <c r="DA106" s="9">
        <f ca="1">IF(Table1[[#This Row],[Area]]= "Gujranwala",Table1[[#This Row],[Income]],0)</f>
        <v>0</v>
      </c>
      <c r="DB106" s="9">
        <f ca="1">IF(Table1[[#This Row],[Area]]= "Islamabad",Table1[[#This Row],[Income]],0)</f>
        <v>0</v>
      </c>
      <c r="DC106" s="9">
        <f ca="1">IF(Table1[[#This Row],[Area]]= "Karachi",Table1[[#This Row],[Income]],0)</f>
        <v>83571</v>
      </c>
      <c r="DD106" s="9">
        <f ca="1">IF(Table1[[#This Row],[Area]]= "Kashmir",Table1[[#This Row],[Income]],0)</f>
        <v>0</v>
      </c>
      <c r="DE106" s="9">
        <f ca="1">IF(Table1[[#This Row],[Area]]= "Kohat",Table1[[#This Row],[Income]],0)</f>
        <v>0</v>
      </c>
      <c r="DF106" s="9">
        <f ca="1">IF(Table1[[#This Row],[Area]]= "Lahore",Table1[[#This Row],[Income]],0)</f>
        <v>0</v>
      </c>
      <c r="DG106" s="9">
        <f ca="1">IF(Table1[[#This Row],[Area]]= "Multan",Table1[[#This Row],[Income]],0)</f>
        <v>0</v>
      </c>
      <c r="DH106" s="9">
        <f ca="1">IF(Table1[[#This Row],[Area]]= "Naran",Table1[[#This Row],[Income]],0)</f>
        <v>0</v>
      </c>
      <c r="DI106" s="9">
        <f ca="1">IF(Table1[[#This Row],[Area]]= "Peshawar",Table1[[#This Row],[Income]],0)</f>
        <v>0</v>
      </c>
      <c r="DJ106" s="9">
        <f ca="1">IF(Table1[[#This Row],[Area]]= "Queta",Table1[[#This Row],[Income]],0)</f>
        <v>0</v>
      </c>
      <c r="DK106" s="10">
        <f ca="1">IF(Table1[[#This Row],[Area]]= "Sawat",Table1[[#This Row],[Income]],0)</f>
        <v>0</v>
      </c>
      <c r="DM106" s="14"/>
      <c r="DN106" s="9">
        <f ca="1">IF(Table1[[#This Row],[Field of Work]] = "IT",Table1[[#This Row],[Income]],0)</f>
        <v>0</v>
      </c>
      <c r="DO106" s="9">
        <f ca="1">IF(Table1[[#This Row],[Field of Work]] = "Agriculture",Table1[[#This Row],[Income]],0)</f>
        <v>0</v>
      </c>
      <c r="DP106" s="9">
        <f ca="1">IF(Table1[[#This Row],[Field of Work]] = "Construction",Table1[[#This Row],[Income]],0)</f>
        <v>0</v>
      </c>
      <c r="DQ106" s="9">
        <f ca="1">IF(Table1[[#This Row],[Field of Work]] = "Health",Table1[[#This Row],[Income]],0)</f>
        <v>83571</v>
      </c>
      <c r="DR106" s="9">
        <f ca="1">IF(Table1[[#This Row],[Field of Work]] = "Teaching",Table1[[#This Row],[Income]],0)</f>
        <v>0</v>
      </c>
      <c r="DS106" s="10">
        <f ca="1">IF(Table1[[#This Row],[Field of Work]] = "General work",Table1[[#This Row],[Income]],0)</f>
        <v>0</v>
      </c>
      <c r="DV106" s="14"/>
      <c r="DW106" s="9"/>
      <c r="DX106" s="9">
        <f ca="1">IF(Table1[[#This Row],[Debts]]&gt;Table1[[#This Row],[Income]],1,0)</f>
        <v>0</v>
      </c>
      <c r="DY106" s="9"/>
      <c r="DZ106" s="9"/>
      <c r="EA106" s="9"/>
      <c r="EB106" s="9"/>
      <c r="EC106" s="10"/>
      <c r="EF106" s="14"/>
      <c r="EG106" s="9"/>
      <c r="EH106" s="9">
        <f ca="1">IF(Table1[[#This Row],[Net worth of person (R)]]&gt;$EP$4,Table1[[#This Row],[Age]],0)</f>
        <v>34</v>
      </c>
      <c r="EI106" s="9"/>
      <c r="EJ106" s="9"/>
      <c r="EK106" s="9"/>
      <c r="EL106" s="9"/>
      <c r="EM106" s="9"/>
      <c r="EN106" s="9"/>
      <c r="EO106" s="9"/>
      <c r="EP106" s="10"/>
    </row>
    <row r="107" spans="2:146" x14ac:dyDescent="0.25">
      <c r="B107">
        <f t="shared" ca="1" si="30"/>
        <v>2</v>
      </c>
      <c r="C107" t="str">
        <f t="shared" ca="1" si="31"/>
        <v>women</v>
      </c>
      <c r="D107">
        <f t="shared" ca="1" si="32"/>
        <v>37</v>
      </c>
      <c r="E107">
        <f t="shared" ca="1" si="33"/>
        <v>1</v>
      </c>
      <c r="F107" t="str">
        <f t="shared" ca="1" si="34"/>
        <v>Health</v>
      </c>
      <c r="G107">
        <f t="shared" ca="1" si="35"/>
        <v>6</v>
      </c>
      <c r="H107" t="str">
        <f t="shared" ca="1" si="36"/>
        <v>other</v>
      </c>
      <c r="I107">
        <f t="shared" ca="1" si="37"/>
        <v>4</v>
      </c>
      <c r="J107">
        <f t="shared" ca="1" si="38"/>
        <v>1</v>
      </c>
      <c r="K107">
        <f t="shared" ca="1" si="39"/>
        <v>53002</v>
      </c>
      <c r="L107">
        <f t="shared" ca="1" si="40"/>
        <v>10</v>
      </c>
      <c r="M107" t="str">
        <f t="shared" ca="1" si="41"/>
        <v>Queta</v>
      </c>
      <c r="N107">
        <f t="shared" ca="1" si="46"/>
        <v>159006</v>
      </c>
      <c r="O107">
        <f ca="1">RAND()*Table1[[#This Row],[Value of House]]</f>
        <v>79778.833650557906</v>
      </c>
      <c r="P107">
        <f t="shared" ca="1" si="28"/>
        <v>35451.273961493105</v>
      </c>
      <c r="Q107">
        <f t="shared" ca="1" si="42"/>
        <v>18323</v>
      </c>
      <c r="R107">
        <f t="shared" ca="1" si="29"/>
        <v>34848.879810259321</v>
      </c>
      <c r="S107">
        <f t="shared" ca="1" si="47"/>
        <v>1263.0173025059671</v>
      </c>
      <c r="T107">
        <f t="shared" ca="1" si="48"/>
        <v>195720.29126399907</v>
      </c>
      <c r="U107">
        <f t="shared" ca="1" si="49"/>
        <v>132950.71346081723</v>
      </c>
      <c r="V107">
        <f t="shared" ca="1" si="50"/>
        <v>62769.577803181834</v>
      </c>
      <c r="AF107" s="14">
        <f t="shared" ca="1" si="44"/>
        <v>0</v>
      </c>
      <c r="AG107" s="9">
        <f t="shared" ca="1" si="45"/>
        <v>1</v>
      </c>
      <c r="AH107" s="9"/>
      <c r="AI107" s="9"/>
      <c r="AJ107" s="9"/>
      <c r="AK107" s="10"/>
      <c r="AL107" s="9"/>
      <c r="AM107" s="14">
        <f ca="1">IF(Table1[[#This Row],[Field of Work]]= "Teaching",1,0)</f>
        <v>0</v>
      </c>
      <c r="AN107" s="9">
        <f ca="1">IF(Table1[[#This Row],[Field of Work]]= "Agriculture",1,0)</f>
        <v>0</v>
      </c>
      <c r="AO107" s="9">
        <f ca="1">IF(Table1[[#This Row],[Field of Work]]= "Construction",1,0)</f>
        <v>0</v>
      </c>
      <c r="AP107" s="9">
        <f ca="1">IF(Table1[[#This Row],[Field of Work]]= "IT",1,0)</f>
        <v>0</v>
      </c>
      <c r="AQ107" s="9">
        <f ca="1">IF(Table1[[#This Row],[Field of Work]]= "Health",1,0)</f>
        <v>1</v>
      </c>
      <c r="AR107" s="9">
        <f ca="1">IF(Table1[[#This Row],[Field of Work]]= "General work",1,0)</f>
        <v>0</v>
      </c>
      <c r="AS107" s="9"/>
      <c r="AT107" s="9"/>
      <c r="AU107" s="9"/>
      <c r="AV107" s="9"/>
      <c r="AW107" s="9"/>
      <c r="AX107" s="9"/>
      <c r="AY107" s="10"/>
      <c r="BA107" s="33">
        <f ca="1">IF(Table1[[#This Row],[Area]]= "Pindi",1,0)</f>
        <v>0</v>
      </c>
      <c r="BB107" s="9">
        <f ca="1">IF(Table1[[#This Row],[Area]]= "Attock",1,0)</f>
        <v>0</v>
      </c>
      <c r="BC107" s="9">
        <f ca="1">IF(Table1[[#This Row],[Area]]="Gujranwala",1,0)</f>
        <v>0</v>
      </c>
      <c r="BD107" s="9">
        <f ca="1">IF(Table1[[#This Row],[Area]]="Islamabad",1,0)</f>
        <v>0</v>
      </c>
      <c r="BE107" s="9">
        <f ca="1">IF(Table1[[#This Row],[Area]]="Karachi",1,0)</f>
        <v>0</v>
      </c>
      <c r="BF107" s="9">
        <f ca="1">IF(Table1[[#This Row],[Area]]="Kashmir",1,0)</f>
        <v>0</v>
      </c>
      <c r="BG107" s="9">
        <f ca="1">IF(Table1[[#This Row],[Area]]="Kohat",1,0)</f>
        <v>0</v>
      </c>
      <c r="BH107" s="9">
        <f ca="1">IF(Table1[[#This Row],[Area]]="Lahore",1,0)</f>
        <v>0</v>
      </c>
      <c r="BI107" s="9">
        <f ca="1">IF(Table1[[#This Row],[Area]]="Multan",1,0)</f>
        <v>0</v>
      </c>
      <c r="BJ107" s="9">
        <f ca="1">IF(Table1[[#This Row],[Area]]="Naran",1,0)</f>
        <v>0</v>
      </c>
      <c r="BK107" s="9">
        <f ca="1">IF(Table1[[#This Row],[Area]]="Peshawar",1,0)</f>
        <v>0</v>
      </c>
      <c r="BL107" s="9">
        <f ca="1">IF(Table1[[#This Row],[Area]]="Queta",1,0)</f>
        <v>1</v>
      </c>
      <c r="BM107" s="9">
        <f ca="1">IF(Table1[[#This Row],[Area]]="Sawat",1,0)</f>
        <v>0</v>
      </c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10"/>
      <c r="CD107" s="14"/>
      <c r="CE107" s="39">
        <f ca="1">Table1[[#This Row],[Value of Cars]]/Table1[[#This Row],[Cars]]</f>
        <v>35451.273961493105</v>
      </c>
      <c r="CF107" s="9"/>
      <c r="CG107" s="10"/>
      <c r="CH107" s="14">
        <f ca="1">IF(Table1[[#This Row],[value of Debts]]&gt;$CI$5,1,0)</f>
        <v>1</v>
      </c>
      <c r="CI107" s="9"/>
      <c r="CJ107" s="10"/>
      <c r="CM107" s="55">
        <f ca="1">Table1[[#This Row],[Mortgage Left]]/Table1[[#This Row],[Value of House]]</f>
        <v>0.50173473737190988</v>
      </c>
      <c r="CN107" s="9">
        <f t="shared" ca="1" si="43"/>
        <v>0</v>
      </c>
      <c r="CO107" s="9"/>
      <c r="CP107" s="9"/>
      <c r="CQ107" s="9"/>
      <c r="CR107" s="9"/>
      <c r="CS107" s="9"/>
      <c r="CT107" s="9"/>
      <c r="CU107" s="9"/>
      <c r="CV107" s="9"/>
      <c r="CW107" s="9"/>
      <c r="CX107" s="14"/>
      <c r="CY107" s="9">
        <f ca="1">IF(Table1[[#This Row],[Area]]= "Pindi",Table1[[#This Row],[Income]],0)</f>
        <v>0</v>
      </c>
      <c r="CZ107" s="9">
        <f ca="1">IF(Table1[[#This Row],[Area]]= "Attock",Table1[[#This Row],[Income]],0)</f>
        <v>0</v>
      </c>
      <c r="DA107" s="9">
        <f ca="1">IF(Table1[[#This Row],[Area]]= "Gujranwala",Table1[[#This Row],[Income]],0)</f>
        <v>0</v>
      </c>
      <c r="DB107" s="9">
        <f ca="1">IF(Table1[[#This Row],[Area]]= "Islamabad",Table1[[#This Row],[Income]],0)</f>
        <v>0</v>
      </c>
      <c r="DC107" s="9">
        <f ca="1">IF(Table1[[#This Row],[Area]]= "Karachi",Table1[[#This Row],[Income]],0)</f>
        <v>0</v>
      </c>
      <c r="DD107" s="9">
        <f ca="1">IF(Table1[[#This Row],[Area]]= "Kashmir",Table1[[#This Row],[Income]],0)</f>
        <v>0</v>
      </c>
      <c r="DE107" s="9">
        <f ca="1">IF(Table1[[#This Row],[Area]]= "Kohat",Table1[[#This Row],[Income]],0)</f>
        <v>0</v>
      </c>
      <c r="DF107" s="9">
        <f ca="1">IF(Table1[[#This Row],[Area]]= "Lahore",Table1[[#This Row],[Income]],0)</f>
        <v>0</v>
      </c>
      <c r="DG107" s="9">
        <f ca="1">IF(Table1[[#This Row],[Area]]= "Multan",Table1[[#This Row],[Income]],0)</f>
        <v>0</v>
      </c>
      <c r="DH107" s="9">
        <f ca="1">IF(Table1[[#This Row],[Area]]= "Naran",Table1[[#This Row],[Income]],0)</f>
        <v>0</v>
      </c>
      <c r="DI107" s="9">
        <f ca="1">IF(Table1[[#This Row],[Area]]= "Peshawar",Table1[[#This Row],[Income]],0)</f>
        <v>0</v>
      </c>
      <c r="DJ107" s="9">
        <f ca="1">IF(Table1[[#This Row],[Area]]= "Queta",Table1[[#This Row],[Income]],0)</f>
        <v>53002</v>
      </c>
      <c r="DK107" s="10">
        <f ca="1">IF(Table1[[#This Row],[Area]]= "Sawat",Table1[[#This Row],[Income]],0)</f>
        <v>0</v>
      </c>
      <c r="DM107" s="14"/>
      <c r="DN107" s="9">
        <f ca="1">IF(Table1[[#This Row],[Field of Work]] = "IT",Table1[[#This Row],[Income]],0)</f>
        <v>0</v>
      </c>
      <c r="DO107" s="9">
        <f ca="1">IF(Table1[[#This Row],[Field of Work]] = "Agriculture",Table1[[#This Row],[Income]],0)</f>
        <v>0</v>
      </c>
      <c r="DP107" s="9">
        <f ca="1">IF(Table1[[#This Row],[Field of Work]] = "Construction",Table1[[#This Row],[Income]],0)</f>
        <v>0</v>
      </c>
      <c r="DQ107" s="9">
        <f ca="1">IF(Table1[[#This Row],[Field of Work]] = "Health",Table1[[#This Row],[Income]],0)</f>
        <v>53002</v>
      </c>
      <c r="DR107" s="9">
        <f ca="1">IF(Table1[[#This Row],[Field of Work]] = "Teaching",Table1[[#This Row],[Income]],0)</f>
        <v>0</v>
      </c>
      <c r="DS107" s="10">
        <f ca="1">IF(Table1[[#This Row],[Field of Work]] = "General work",Table1[[#This Row],[Income]],0)</f>
        <v>0</v>
      </c>
      <c r="DV107" s="14"/>
      <c r="DW107" s="9"/>
      <c r="DX107" s="9">
        <f ca="1">IF(Table1[[#This Row],[Debts]]&gt;Table1[[#This Row],[Income]],1,0)</f>
        <v>0</v>
      </c>
      <c r="DY107" s="9"/>
      <c r="DZ107" s="9"/>
      <c r="EA107" s="9"/>
      <c r="EB107" s="9"/>
      <c r="EC107" s="10"/>
      <c r="EF107" s="14"/>
      <c r="EG107" s="9"/>
      <c r="EH107" s="9">
        <f ca="1">IF(Table1[[#This Row],[Net worth of person (R)]]&gt;$EP$4,Table1[[#This Row],[Age]],0)</f>
        <v>0</v>
      </c>
      <c r="EI107" s="9"/>
      <c r="EJ107" s="9"/>
      <c r="EK107" s="9"/>
      <c r="EL107" s="9"/>
      <c r="EM107" s="9"/>
      <c r="EN107" s="9"/>
      <c r="EO107" s="9"/>
      <c r="EP107" s="10"/>
    </row>
    <row r="108" spans="2:146" x14ac:dyDescent="0.25">
      <c r="B108">
        <f t="shared" ca="1" si="30"/>
        <v>1</v>
      </c>
      <c r="C108" t="str">
        <f t="shared" ca="1" si="31"/>
        <v>men</v>
      </c>
      <c r="D108">
        <f t="shared" ca="1" si="32"/>
        <v>45</v>
      </c>
      <c r="E108">
        <f t="shared" ca="1" si="33"/>
        <v>5</v>
      </c>
      <c r="F108" t="str">
        <f t="shared" ca="1" si="34"/>
        <v>General work</v>
      </c>
      <c r="G108">
        <f t="shared" ca="1" si="35"/>
        <v>3</v>
      </c>
      <c r="H108" t="str">
        <f t="shared" ca="1" si="36"/>
        <v>University</v>
      </c>
      <c r="I108">
        <f t="shared" ca="1" si="37"/>
        <v>0</v>
      </c>
      <c r="J108">
        <f t="shared" ca="1" si="38"/>
        <v>2</v>
      </c>
      <c r="K108">
        <f t="shared" ca="1" si="39"/>
        <v>31486</v>
      </c>
      <c r="L108">
        <f t="shared" ca="1" si="40"/>
        <v>11</v>
      </c>
      <c r="M108" t="str">
        <f t="shared" ca="1" si="41"/>
        <v>kashmir</v>
      </c>
      <c r="N108">
        <f t="shared" ca="1" si="46"/>
        <v>125944</v>
      </c>
      <c r="O108">
        <f ca="1">RAND()*Table1[[#This Row],[Value of House]]</f>
        <v>99713.666071865067</v>
      </c>
      <c r="P108">
        <f t="shared" ca="1" si="28"/>
        <v>34612.05006249377</v>
      </c>
      <c r="Q108">
        <f t="shared" ca="1" si="42"/>
        <v>25881</v>
      </c>
      <c r="R108">
        <f t="shared" ca="1" si="29"/>
        <v>15864.76088518337</v>
      </c>
      <c r="S108">
        <f t="shared" ca="1" si="47"/>
        <v>45171.232690249832</v>
      </c>
      <c r="T108">
        <f t="shared" ca="1" si="48"/>
        <v>205727.2827527436</v>
      </c>
      <c r="U108">
        <f t="shared" ca="1" si="49"/>
        <v>141459.42695704845</v>
      </c>
      <c r="V108">
        <f t="shared" ca="1" si="50"/>
        <v>64267.855795695155</v>
      </c>
      <c r="AF108" s="14">
        <f t="shared" ca="1" si="44"/>
        <v>0</v>
      </c>
      <c r="AG108" s="9">
        <f t="shared" ca="1" si="45"/>
        <v>1</v>
      </c>
      <c r="AH108" s="9"/>
      <c r="AI108" s="9"/>
      <c r="AJ108" s="9"/>
      <c r="AK108" s="10"/>
      <c r="AL108" s="9"/>
      <c r="AM108" s="14">
        <f ca="1">IF(Table1[[#This Row],[Field of Work]]= "Teaching",1,0)</f>
        <v>0</v>
      </c>
      <c r="AN108" s="9">
        <f ca="1">IF(Table1[[#This Row],[Field of Work]]= "Agriculture",1,0)</f>
        <v>0</v>
      </c>
      <c r="AO108" s="9">
        <f ca="1">IF(Table1[[#This Row],[Field of Work]]= "Construction",1,0)</f>
        <v>0</v>
      </c>
      <c r="AP108" s="9">
        <f ca="1">IF(Table1[[#This Row],[Field of Work]]= "IT",1,0)</f>
        <v>0</v>
      </c>
      <c r="AQ108" s="9">
        <f ca="1">IF(Table1[[#This Row],[Field of Work]]= "Health",1,0)</f>
        <v>0</v>
      </c>
      <c r="AR108" s="9">
        <f ca="1">IF(Table1[[#This Row],[Field of Work]]= "General work",1,0)</f>
        <v>1</v>
      </c>
      <c r="AS108" s="9"/>
      <c r="AT108" s="9"/>
      <c r="AU108" s="9"/>
      <c r="AV108" s="9"/>
      <c r="AW108" s="9"/>
      <c r="AX108" s="9"/>
      <c r="AY108" s="10"/>
      <c r="BA108" s="33">
        <f ca="1">IF(Table1[[#This Row],[Area]]= "Pindi",1,0)</f>
        <v>0</v>
      </c>
      <c r="BB108" s="9">
        <f ca="1">IF(Table1[[#This Row],[Area]]= "Attock",1,0)</f>
        <v>0</v>
      </c>
      <c r="BC108" s="9">
        <f ca="1">IF(Table1[[#This Row],[Area]]="Gujranwala",1,0)</f>
        <v>0</v>
      </c>
      <c r="BD108" s="9">
        <f ca="1">IF(Table1[[#This Row],[Area]]="Islamabad",1,0)</f>
        <v>0</v>
      </c>
      <c r="BE108" s="9">
        <f ca="1">IF(Table1[[#This Row],[Area]]="Karachi",1,0)</f>
        <v>0</v>
      </c>
      <c r="BF108" s="9">
        <f ca="1">IF(Table1[[#This Row],[Area]]="Kashmir",1,0)</f>
        <v>1</v>
      </c>
      <c r="BG108" s="9">
        <f ca="1">IF(Table1[[#This Row],[Area]]="Kohat",1,0)</f>
        <v>0</v>
      </c>
      <c r="BH108" s="9">
        <f ca="1">IF(Table1[[#This Row],[Area]]="Lahore",1,0)</f>
        <v>0</v>
      </c>
      <c r="BI108" s="9">
        <f ca="1">IF(Table1[[#This Row],[Area]]="Multan",1,0)</f>
        <v>0</v>
      </c>
      <c r="BJ108" s="9">
        <f ca="1">IF(Table1[[#This Row],[Area]]="Naran",1,0)</f>
        <v>0</v>
      </c>
      <c r="BK108" s="9">
        <f ca="1">IF(Table1[[#This Row],[Area]]="Peshawar",1,0)</f>
        <v>0</v>
      </c>
      <c r="BL108" s="9">
        <f ca="1">IF(Table1[[#This Row],[Area]]="Queta",1,0)</f>
        <v>0</v>
      </c>
      <c r="BM108" s="9">
        <f ca="1">IF(Table1[[#This Row],[Area]]="Sawat",1,0)</f>
        <v>0</v>
      </c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10"/>
      <c r="CD108" s="14"/>
      <c r="CE108" s="39">
        <f ca="1">Table1[[#This Row],[Value of Cars]]/Table1[[#This Row],[Cars]]</f>
        <v>17306.025031246885</v>
      </c>
      <c r="CF108" s="9"/>
      <c r="CG108" s="10"/>
      <c r="CH108" s="14">
        <f ca="1">IF(Table1[[#This Row],[value of Debts]]&gt;$CI$5,1,0)</f>
        <v>1</v>
      </c>
      <c r="CI108" s="9"/>
      <c r="CJ108" s="10"/>
      <c r="CM108" s="55">
        <f ca="1">Table1[[#This Row],[Mortgage Left]]/Table1[[#This Row],[Value of House]]</f>
        <v>0.79173018223865421</v>
      </c>
      <c r="CN108" s="9">
        <f t="shared" ca="1" si="43"/>
        <v>0</v>
      </c>
      <c r="CO108" s="9"/>
      <c r="CP108" s="9"/>
      <c r="CQ108" s="9"/>
      <c r="CR108" s="9"/>
      <c r="CS108" s="9"/>
      <c r="CT108" s="9"/>
      <c r="CU108" s="9"/>
      <c r="CV108" s="9"/>
      <c r="CW108" s="9"/>
      <c r="CX108" s="14"/>
      <c r="CY108" s="9">
        <f ca="1">IF(Table1[[#This Row],[Area]]= "Pindi",Table1[[#This Row],[Income]],0)</f>
        <v>0</v>
      </c>
      <c r="CZ108" s="9">
        <f ca="1">IF(Table1[[#This Row],[Area]]= "Attock",Table1[[#This Row],[Income]],0)</f>
        <v>0</v>
      </c>
      <c r="DA108" s="9">
        <f ca="1">IF(Table1[[#This Row],[Area]]= "Gujranwala",Table1[[#This Row],[Income]],0)</f>
        <v>0</v>
      </c>
      <c r="DB108" s="9">
        <f ca="1">IF(Table1[[#This Row],[Area]]= "Islamabad",Table1[[#This Row],[Income]],0)</f>
        <v>0</v>
      </c>
      <c r="DC108" s="9">
        <f ca="1">IF(Table1[[#This Row],[Area]]= "Karachi",Table1[[#This Row],[Income]],0)</f>
        <v>0</v>
      </c>
      <c r="DD108" s="9">
        <f ca="1">IF(Table1[[#This Row],[Area]]= "Kashmir",Table1[[#This Row],[Income]],0)</f>
        <v>31486</v>
      </c>
      <c r="DE108" s="9">
        <f ca="1">IF(Table1[[#This Row],[Area]]= "Kohat",Table1[[#This Row],[Income]],0)</f>
        <v>0</v>
      </c>
      <c r="DF108" s="9">
        <f ca="1">IF(Table1[[#This Row],[Area]]= "Lahore",Table1[[#This Row],[Income]],0)</f>
        <v>0</v>
      </c>
      <c r="DG108" s="9">
        <f ca="1">IF(Table1[[#This Row],[Area]]= "Multan",Table1[[#This Row],[Income]],0)</f>
        <v>0</v>
      </c>
      <c r="DH108" s="9">
        <f ca="1">IF(Table1[[#This Row],[Area]]= "Naran",Table1[[#This Row],[Income]],0)</f>
        <v>0</v>
      </c>
      <c r="DI108" s="9">
        <f ca="1">IF(Table1[[#This Row],[Area]]= "Peshawar",Table1[[#This Row],[Income]],0)</f>
        <v>0</v>
      </c>
      <c r="DJ108" s="9">
        <f ca="1">IF(Table1[[#This Row],[Area]]= "Queta",Table1[[#This Row],[Income]],0)</f>
        <v>0</v>
      </c>
      <c r="DK108" s="10">
        <f ca="1">IF(Table1[[#This Row],[Area]]= "Sawat",Table1[[#This Row],[Income]],0)</f>
        <v>0</v>
      </c>
      <c r="DM108" s="14"/>
      <c r="DN108" s="9">
        <f ca="1">IF(Table1[[#This Row],[Field of Work]] = "IT",Table1[[#This Row],[Income]],0)</f>
        <v>0</v>
      </c>
      <c r="DO108" s="9">
        <f ca="1">IF(Table1[[#This Row],[Field of Work]] = "Agriculture",Table1[[#This Row],[Income]],0)</f>
        <v>0</v>
      </c>
      <c r="DP108" s="9">
        <f ca="1">IF(Table1[[#This Row],[Field of Work]] = "Construction",Table1[[#This Row],[Income]],0)</f>
        <v>0</v>
      </c>
      <c r="DQ108" s="9">
        <f ca="1">IF(Table1[[#This Row],[Field of Work]] = "Health",Table1[[#This Row],[Income]],0)</f>
        <v>0</v>
      </c>
      <c r="DR108" s="9">
        <f ca="1">IF(Table1[[#This Row],[Field of Work]] = "Teaching",Table1[[#This Row],[Income]],0)</f>
        <v>0</v>
      </c>
      <c r="DS108" s="10">
        <f ca="1">IF(Table1[[#This Row],[Field of Work]] = "General work",Table1[[#This Row],[Income]],0)</f>
        <v>31486</v>
      </c>
      <c r="DV108" s="14"/>
      <c r="DW108" s="9"/>
      <c r="DX108" s="9">
        <f ca="1">IF(Table1[[#This Row],[Debts]]&gt;Table1[[#This Row],[Income]],1,0)</f>
        <v>0</v>
      </c>
      <c r="DY108" s="9"/>
      <c r="DZ108" s="9"/>
      <c r="EA108" s="9"/>
      <c r="EB108" s="9"/>
      <c r="EC108" s="10"/>
      <c r="EF108" s="14"/>
      <c r="EG108" s="9"/>
      <c r="EH108" s="9">
        <f ca="1">IF(Table1[[#This Row],[Net worth of person (R)]]&gt;$EP$4,Table1[[#This Row],[Age]],0)</f>
        <v>0</v>
      </c>
      <c r="EI108" s="9"/>
      <c r="EJ108" s="9"/>
      <c r="EK108" s="9"/>
      <c r="EL108" s="9"/>
      <c r="EM108" s="9"/>
      <c r="EN108" s="9"/>
      <c r="EO108" s="9"/>
      <c r="EP108" s="10"/>
    </row>
    <row r="109" spans="2:146" x14ac:dyDescent="0.25">
      <c r="B109">
        <f t="shared" ca="1" si="30"/>
        <v>1</v>
      </c>
      <c r="C109" t="str">
        <f t="shared" ca="1" si="31"/>
        <v>men</v>
      </c>
      <c r="D109">
        <f t="shared" ca="1" si="32"/>
        <v>33</v>
      </c>
      <c r="E109">
        <f t="shared" ca="1" si="33"/>
        <v>2</v>
      </c>
      <c r="F109" t="str">
        <f t="shared" ca="1" si="34"/>
        <v>IT</v>
      </c>
      <c r="G109">
        <f t="shared" ca="1" si="35"/>
        <v>6</v>
      </c>
      <c r="H109" t="str">
        <f t="shared" ca="1" si="36"/>
        <v>other</v>
      </c>
      <c r="I109">
        <f t="shared" ca="1" si="37"/>
        <v>0</v>
      </c>
      <c r="J109">
        <f t="shared" ca="1" si="38"/>
        <v>1</v>
      </c>
      <c r="K109">
        <f t="shared" ca="1" si="39"/>
        <v>76723</v>
      </c>
      <c r="L109">
        <f t="shared" ca="1" si="40"/>
        <v>4</v>
      </c>
      <c r="M109" t="str">
        <f t="shared" ca="1" si="41"/>
        <v>Multan</v>
      </c>
      <c r="N109">
        <f t="shared" ca="1" si="46"/>
        <v>306892</v>
      </c>
      <c r="O109">
        <f ca="1">RAND()*Table1[[#This Row],[Value of House]]</f>
        <v>18179.316998976683</v>
      </c>
      <c r="P109">
        <f t="shared" ca="1" si="28"/>
        <v>42493.103752379109</v>
      </c>
      <c r="Q109">
        <f t="shared" ca="1" si="42"/>
        <v>32032</v>
      </c>
      <c r="R109">
        <f t="shared" ca="1" si="29"/>
        <v>32478.110847453532</v>
      </c>
      <c r="S109">
        <f t="shared" ca="1" si="47"/>
        <v>98826.350430459672</v>
      </c>
      <c r="T109">
        <f t="shared" ca="1" si="48"/>
        <v>448211.45418283879</v>
      </c>
      <c r="U109">
        <f t="shared" ca="1" si="49"/>
        <v>82689.427846430219</v>
      </c>
      <c r="V109">
        <f t="shared" ca="1" si="50"/>
        <v>365522.02633640857</v>
      </c>
      <c r="AF109" s="14">
        <f t="shared" ca="1" si="44"/>
        <v>1</v>
      </c>
      <c r="AG109" s="9">
        <f t="shared" ca="1" si="45"/>
        <v>0</v>
      </c>
      <c r="AH109" s="9"/>
      <c r="AI109" s="9"/>
      <c r="AJ109" s="9"/>
      <c r="AK109" s="10"/>
      <c r="AL109" s="9"/>
      <c r="AM109" s="14">
        <f ca="1">IF(Table1[[#This Row],[Field of Work]]= "Teaching",1,0)</f>
        <v>0</v>
      </c>
      <c r="AN109" s="9">
        <f ca="1">IF(Table1[[#This Row],[Field of Work]]= "Agriculture",1,0)</f>
        <v>0</v>
      </c>
      <c r="AO109" s="9">
        <f ca="1">IF(Table1[[#This Row],[Field of Work]]= "Construction",1,0)</f>
        <v>0</v>
      </c>
      <c r="AP109" s="9">
        <f ca="1">IF(Table1[[#This Row],[Field of Work]]= "IT",1,0)</f>
        <v>1</v>
      </c>
      <c r="AQ109" s="9">
        <f ca="1">IF(Table1[[#This Row],[Field of Work]]= "Health",1,0)</f>
        <v>0</v>
      </c>
      <c r="AR109" s="9">
        <f ca="1">IF(Table1[[#This Row],[Field of Work]]= "General work",1,0)</f>
        <v>0</v>
      </c>
      <c r="AS109" s="9"/>
      <c r="AT109" s="9"/>
      <c r="AU109" s="9"/>
      <c r="AV109" s="9"/>
      <c r="AW109" s="9"/>
      <c r="AX109" s="9"/>
      <c r="AY109" s="10"/>
      <c r="BA109" s="33">
        <f ca="1">IF(Table1[[#This Row],[Area]]= "Pindi",1,0)</f>
        <v>0</v>
      </c>
      <c r="BB109" s="9">
        <f ca="1">IF(Table1[[#This Row],[Area]]= "Attock",1,0)</f>
        <v>0</v>
      </c>
      <c r="BC109" s="9">
        <f ca="1">IF(Table1[[#This Row],[Area]]="Gujranwala",1,0)</f>
        <v>0</v>
      </c>
      <c r="BD109" s="9">
        <f ca="1">IF(Table1[[#This Row],[Area]]="Islamabad",1,0)</f>
        <v>0</v>
      </c>
      <c r="BE109" s="9">
        <f ca="1">IF(Table1[[#This Row],[Area]]="Karachi",1,0)</f>
        <v>0</v>
      </c>
      <c r="BF109" s="9">
        <f ca="1">IF(Table1[[#This Row],[Area]]="Kashmir",1,0)</f>
        <v>0</v>
      </c>
      <c r="BG109" s="9">
        <f ca="1">IF(Table1[[#This Row],[Area]]="Kohat",1,0)</f>
        <v>0</v>
      </c>
      <c r="BH109" s="9">
        <f ca="1">IF(Table1[[#This Row],[Area]]="Lahore",1,0)</f>
        <v>0</v>
      </c>
      <c r="BI109" s="9">
        <f ca="1">IF(Table1[[#This Row],[Area]]="Multan",1,0)</f>
        <v>1</v>
      </c>
      <c r="BJ109" s="9">
        <f ca="1">IF(Table1[[#This Row],[Area]]="Naran",1,0)</f>
        <v>0</v>
      </c>
      <c r="BK109" s="9">
        <f ca="1">IF(Table1[[#This Row],[Area]]="Peshawar",1,0)</f>
        <v>0</v>
      </c>
      <c r="BL109" s="9">
        <f ca="1">IF(Table1[[#This Row],[Area]]="Queta",1,0)</f>
        <v>0</v>
      </c>
      <c r="BM109" s="9">
        <f ca="1">IF(Table1[[#This Row],[Area]]="Sawat",1,0)</f>
        <v>0</v>
      </c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10"/>
      <c r="CD109" s="14"/>
      <c r="CE109" s="39">
        <f ca="1">Table1[[#This Row],[Value of Cars]]/Table1[[#This Row],[Cars]]</f>
        <v>42493.103752379109</v>
      </c>
      <c r="CF109" s="9"/>
      <c r="CG109" s="10"/>
      <c r="CH109" s="14">
        <f ca="1">IF(Table1[[#This Row],[value of Debts]]&gt;$CI$5,1,0)</f>
        <v>0</v>
      </c>
      <c r="CI109" s="9"/>
      <c r="CJ109" s="10"/>
      <c r="CM109" s="55">
        <f ca="1">Table1[[#This Row],[Mortgage Left]]/Table1[[#This Row],[Value of House]]</f>
        <v>5.9236855307328584E-2</v>
      </c>
      <c r="CN109" s="9">
        <f t="shared" ca="1" si="43"/>
        <v>1</v>
      </c>
      <c r="CO109" s="9"/>
      <c r="CP109" s="9"/>
      <c r="CQ109" s="9"/>
      <c r="CR109" s="9"/>
      <c r="CS109" s="9"/>
      <c r="CT109" s="9"/>
      <c r="CU109" s="9"/>
      <c r="CV109" s="9"/>
      <c r="CW109" s="9"/>
      <c r="CX109" s="14"/>
      <c r="CY109" s="9">
        <f ca="1">IF(Table1[[#This Row],[Area]]= "Pindi",Table1[[#This Row],[Income]],0)</f>
        <v>0</v>
      </c>
      <c r="CZ109" s="9">
        <f ca="1">IF(Table1[[#This Row],[Area]]= "Attock",Table1[[#This Row],[Income]],0)</f>
        <v>0</v>
      </c>
      <c r="DA109" s="9">
        <f ca="1">IF(Table1[[#This Row],[Area]]= "Gujranwala",Table1[[#This Row],[Income]],0)</f>
        <v>0</v>
      </c>
      <c r="DB109" s="9">
        <f ca="1">IF(Table1[[#This Row],[Area]]= "Islamabad",Table1[[#This Row],[Income]],0)</f>
        <v>0</v>
      </c>
      <c r="DC109" s="9">
        <f ca="1">IF(Table1[[#This Row],[Area]]= "Karachi",Table1[[#This Row],[Income]],0)</f>
        <v>0</v>
      </c>
      <c r="DD109" s="9">
        <f ca="1">IF(Table1[[#This Row],[Area]]= "Kashmir",Table1[[#This Row],[Income]],0)</f>
        <v>0</v>
      </c>
      <c r="DE109" s="9">
        <f ca="1">IF(Table1[[#This Row],[Area]]= "Kohat",Table1[[#This Row],[Income]],0)</f>
        <v>0</v>
      </c>
      <c r="DF109" s="9">
        <f ca="1">IF(Table1[[#This Row],[Area]]= "Lahore",Table1[[#This Row],[Income]],0)</f>
        <v>0</v>
      </c>
      <c r="DG109" s="9">
        <f ca="1">IF(Table1[[#This Row],[Area]]= "Multan",Table1[[#This Row],[Income]],0)</f>
        <v>76723</v>
      </c>
      <c r="DH109" s="9">
        <f ca="1">IF(Table1[[#This Row],[Area]]= "Naran",Table1[[#This Row],[Income]],0)</f>
        <v>0</v>
      </c>
      <c r="DI109" s="9">
        <f ca="1">IF(Table1[[#This Row],[Area]]= "Peshawar",Table1[[#This Row],[Income]],0)</f>
        <v>0</v>
      </c>
      <c r="DJ109" s="9">
        <f ca="1">IF(Table1[[#This Row],[Area]]= "Queta",Table1[[#This Row],[Income]],0)</f>
        <v>0</v>
      </c>
      <c r="DK109" s="10">
        <f ca="1">IF(Table1[[#This Row],[Area]]= "Sawat",Table1[[#This Row],[Income]],0)</f>
        <v>0</v>
      </c>
      <c r="DM109" s="14"/>
      <c r="DN109" s="9">
        <f ca="1">IF(Table1[[#This Row],[Field of Work]] = "IT",Table1[[#This Row],[Income]],0)</f>
        <v>76723</v>
      </c>
      <c r="DO109" s="9">
        <f ca="1">IF(Table1[[#This Row],[Field of Work]] = "Agriculture",Table1[[#This Row],[Income]],0)</f>
        <v>0</v>
      </c>
      <c r="DP109" s="9">
        <f ca="1">IF(Table1[[#This Row],[Field of Work]] = "Construction",Table1[[#This Row],[Income]],0)</f>
        <v>0</v>
      </c>
      <c r="DQ109" s="9">
        <f ca="1">IF(Table1[[#This Row],[Field of Work]] = "Health",Table1[[#This Row],[Income]],0)</f>
        <v>0</v>
      </c>
      <c r="DR109" s="9">
        <f ca="1">IF(Table1[[#This Row],[Field of Work]] = "Teaching",Table1[[#This Row],[Income]],0)</f>
        <v>0</v>
      </c>
      <c r="DS109" s="10">
        <f ca="1">IF(Table1[[#This Row],[Field of Work]] = "General work",Table1[[#This Row],[Income]],0)</f>
        <v>0</v>
      </c>
      <c r="DV109" s="14"/>
      <c r="DW109" s="9"/>
      <c r="DX109" s="9">
        <f ca="1">IF(Table1[[#This Row],[Debts]]&gt;Table1[[#This Row],[Income]],1,0)</f>
        <v>0</v>
      </c>
      <c r="DY109" s="9"/>
      <c r="DZ109" s="9"/>
      <c r="EA109" s="9"/>
      <c r="EB109" s="9"/>
      <c r="EC109" s="10"/>
      <c r="EF109" s="14"/>
      <c r="EG109" s="9"/>
      <c r="EH109" s="9">
        <f ca="1">IF(Table1[[#This Row],[Net worth of person (R)]]&gt;$EP$4,Table1[[#This Row],[Age]],0)</f>
        <v>33</v>
      </c>
      <c r="EI109" s="9"/>
      <c r="EJ109" s="9"/>
      <c r="EK109" s="9"/>
      <c r="EL109" s="9"/>
      <c r="EM109" s="9"/>
      <c r="EN109" s="9"/>
      <c r="EO109" s="9"/>
      <c r="EP109" s="10"/>
    </row>
    <row r="110" spans="2:146" x14ac:dyDescent="0.25">
      <c r="B110">
        <f t="shared" ca="1" si="30"/>
        <v>1</v>
      </c>
      <c r="C110" t="str">
        <f t="shared" ca="1" si="31"/>
        <v>men</v>
      </c>
      <c r="D110">
        <f t="shared" ca="1" si="32"/>
        <v>38</v>
      </c>
      <c r="E110">
        <f t="shared" ca="1" si="33"/>
        <v>4</v>
      </c>
      <c r="F110" t="str">
        <f t="shared" ca="1" si="34"/>
        <v>Construction</v>
      </c>
      <c r="G110">
        <f t="shared" ca="1" si="35"/>
        <v>2</v>
      </c>
      <c r="H110" t="str">
        <f t="shared" ca="1" si="36"/>
        <v>Colledge</v>
      </c>
      <c r="I110">
        <f t="shared" ca="1" si="37"/>
        <v>2</v>
      </c>
      <c r="J110">
        <f t="shared" ca="1" si="38"/>
        <v>3</v>
      </c>
      <c r="K110">
        <f t="shared" ca="1" si="39"/>
        <v>60452</v>
      </c>
      <c r="L110">
        <f t="shared" ca="1" si="40"/>
        <v>1</v>
      </c>
      <c r="M110" t="str">
        <f t="shared" ca="1" si="41"/>
        <v>Lahore</v>
      </c>
      <c r="N110">
        <f t="shared" ca="1" si="46"/>
        <v>302260</v>
      </c>
      <c r="O110">
        <f ca="1">RAND()*Table1[[#This Row],[Value of House]]</f>
        <v>41141.498354841817</v>
      </c>
      <c r="P110">
        <f t="shared" ca="1" si="28"/>
        <v>21591.458315368131</v>
      </c>
      <c r="Q110">
        <f t="shared" ca="1" si="42"/>
        <v>7372</v>
      </c>
      <c r="R110">
        <f t="shared" ca="1" si="29"/>
        <v>101667.56288962445</v>
      </c>
      <c r="S110">
        <f t="shared" ca="1" si="47"/>
        <v>68105.145899025491</v>
      </c>
      <c r="T110">
        <f t="shared" ca="1" si="48"/>
        <v>391956.60421439365</v>
      </c>
      <c r="U110">
        <f t="shared" ca="1" si="49"/>
        <v>150181.06124446625</v>
      </c>
      <c r="V110">
        <f t="shared" ca="1" si="50"/>
        <v>241775.5429699274</v>
      </c>
      <c r="AF110" s="14">
        <f t="shared" ca="1" si="44"/>
        <v>1</v>
      </c>
      <c r="AG110" s="9">
        <f t="shared" ca="1" si="45"/>
        <v>0</v>
      </c>
      <c r="AH110" s="9"/>
      <c r="AI110" s="9"/>
      <c r="AJ110" s="9"/>
      <c r="AK110" s="10"/>
      <c r="AL110" s="9"/>
      <c r="AM110" s="14">
        <f ca="1">IF(Table1[[#This Row],[Field of Work]]= "Teaching",1,0)</f>
        <v>0</v>
      </c>
      <c r="AN110" s="9">
        <f ca="1">IF(Table1[[#This Row],[Field of Work]]= "Agriculture",1,0)</f>
        <v>0</v>
      </c>
      <c r="AO110" s="9">
        <f ca="1">IF(Table1[[#This Row],[Field of Work]]= "Construction",1,0)</f>
        <v>1</v>
      </c>
      <c r="AP110" s="9">
        <f ca="1">IF(Table1[[#This Row],[Field of Work]]= "IT",1,0)</f>
        <v>0</v>
      </c>
      <c r="AQ110" s="9">
        <f ca="1">IF(Table1[[#This Row],[Field of Work]]= "Health",1,0)</f>
        <v>0</v>
      </c>
      <c r="AR110" s="9">
        <f ca="1">IF(Table1[[#This Row],[Field of Work]]= "General work",1,0)</f>
        <v>0</v>
      </c>
      <c r="AS110" s="9"/>
      <c r="AT110" s="9"/>
      <c r="AU110" s="9"/>
      <c r="AV110" s="9"/>
      <c r="AW110" s="9"/>
      <c r="AX110" s="9"/>
      <c r="AY110" s="10"/>
      <c r="BA110" s="33">
        <f ca="1">IF(Table1[[#This Row],[Area]]= "Pindi",1,0)</f>
        <v>0</v>
      </c>
      <c r="BB110" s="9">
        <f ca="1">IF(Table1[[#This Row],[Area]]= "Attock",1,0)</f>
        <v>0</v>
      </c>
      <c r="BC110" s="9">
        <f ca="1">IF(Table1[[#This Row],[Area]]="Gujranwala",1,0)</f>
        <v>0</v>
      </c>
      <c r="BD110" s="9">
        <f ca="1">IF(Table1[[#This Row],[Area]]="Islamabad",1,0)</f>
        <v>0</v>
      </c>
      <c r="BE110" s="9">
        <f ca="1">IF(Table1[[#This Row],[Area]]="Karachi",1,0)</f>
        <v>0</v>
      </c>
      <c r="BF110" s="9">
        <f ca="1">IF(Table1[[#This Row],[Area]]="Kashmir",1,0)</f>
        <v>0</v>
      </c>
      <c r="BG110" s="9">
        <f ca="1">IF(Table1[[#This Row],[Area]]="Kohat",1,0)</f>
        <v>0</v>
      </c>
      <c r="BH110" s="9">
        <f ca="1">IF(Table1[[#This Row],[Area]]="Lahore",1,0)</f>
        <v>1</v>
      </c>
      <c r="BI110" s="9">
        <f ca="1">IF(Table1[[#This Row],[Area]]="Multan",1,0)</f>
        <v>0</v>
      </c>
      <c r="BJ110" s="9">
        <f ca="1">IF(Table1[[#This Row],[Area]]="Naran",1,0)</f>
        <v>0</v>
      </c>
      <c r="BK110" s="9">
        <f ca="1">IF(Table1[[#This Row],[Area]]="Peshawar",1,0)</f>
        <v>0</v>
      </c>
      <c r="BL110" s="9">
        <f ca="1">IF(Table1[[#This Row],[Area]]="Queta",1,0)</f>
        <v>0</v>
      </c>
      <c r="BM110" s="9">
        <f ca="1">IF(Table1[[#This Row],[Area]]="Sawat",1,0)</f>
        <v>0</v>
      </c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10"/>
      <c r="CD110" s="14"/>
      <c r="CE110" s="39">
        <f ca="1">Table1[[#This Row],[Value of Cars]]/Table1[[#This Row],[Cars]]</f>
        <v>7197.1527717893769</v>
      </c>
      <c r="CF110" s="9"/>
      <c r="CG110" s="10"/>
      <c r="CH110" s="14">
        <f ca="1">IF(Table1[[#This Row],[value of Debts]]&gt;$CI$5,1,0)</f>
        <v>1</v>
      </c>
      <c r="CI110" s="9"/>
      <c r="CJ110" s="10"/>
      <c r="CM110" s="55">
        <f ca="1">Table1[[#This Row],[Mortgage Left]]/Table1[[#This Row],[Value of House]]</f>
        <v>0.13611294367379678</v>
      </c>
      <c r="CN110" s="9">
        <f t="shared" ca="1" si="43"/>
        <v>1</v>
      </c>
      <c r="CO110" s="9"/>
      <c r="CP110" s="9"/>
      <c r="CQ110" s="9"/>
      <c r="CR110" s="9"/>
      <c r="CS110" s="9"/>
      <c r="CT110" s="9"/>
      <c r="CU110" s="9"/>
      <c r="CV110" s="9"/>
      <c r="CW110" s="9"/>
      <c r="CX110" s="14"/>
      <c r="CY110" s="9">
        <f ca="1">IF(Table1[[#This Row],[Area]]= "Pindi",Table1[[#This Row],[Income]],0)</f>
        <v>0</v>
      </c>
      <c r="CZ110" s="9">
        <f ca="1">IF(Table1[[#This Row],[Area]]= "Attock",Table1[[#This Row],[Income]],0)</f>
        <v>0</v>
      </c>
      <c r="DA110" s="9">
        <f ca="1">IF(Table1[[#This Row],[Area]]= "Gujranwala",Table1[[#This Row],[Income]],0)</f>
        <v>0</v>
      </c>
      <c r="DB110" s="9">
        <f ca="1">IF(Table1[[#This Row],[Area]]= "Islamabad",Table1[[#This Row],[Income]],0)</f>
        <v>0</v>
      </c>
      <c r="DC110" s="9">
        <f ca="1">IF(Table1[[#This Row],[Area]]= "Karachi",Table1[[#This Row],[Income]],0)</f>
        <v>0</v>
      </c>
      <c r="DD110" s="9">
        <f ca="1">IF(Table1[[#This Row],[Area]]= "Kashmir",Table1[[#This Row],[Income]],0)</f>
        <v>0</v>
      </c>
      <c r="DE110" s="9">
        <f ca="1">IF(Table1[[#This Row],[Area]]= "Kohat",Table1[[#This Row],[Income]],0)</f>
        <v>0</v>
      </c>
      <c r="DF110" s="9">
        <f ca="1">IF(Table1[[#This Row],[Area]]= "Lahore",Table1[[#This Row],[Income]],0)</f>
        <v>60452</v>
      </c>
      <c r="DG110" s="9">
        <f ca="1">IF(Table1[[#This Row],[Area]]= "Multan",Table1[[#This Row],[Income]],0)</f>
        <v>0</v>
      </c>
      <c r="DH110" s="9">
        <f ca="1">IF(Table1[[#This Row],[Area]]= "Naran",Table1[[#This Row],[Income]],0)</f>
        <v>0</v>
      </c>
      <c r="DI110" s="9">
        <f ca="1">IF(Table1[[#This Row],[Area]]= "Peshawar",Table1[[#This Row],[Income]],0)</f>
        <v>0</v>
      </c>
      <c r="DJ110" s="9">
        <f ca="1">IF(Table1[[#This Row],[Area]]= "Queta",Table1[[#This Row],[Income]],0)</f>
        <v>0</v>
      </c>
      <c r="DK110" s="10">
        <f ca="1">IF(Table1[[#This Row],[Area]]= "Sawat",Table1[[#This Row],[Income]],0)</f>
        <v>0</v>
      </c>
      <c r="DM110" s="14"/>
      <c r="DN110" s="9">
        <f ca="1">IF(Table1[[#This Row],[Field of Work]] = "IT",Table1[[#This Row],[Income]],0)</f>
        <v>0</v>
      </c>
      <c r="DO110" s="9">
        <f ca="1">IF(Table1[[#This Row],[Field of Work]] = "Agriculture",Table1[[#This Row],[Income]],0)</f>
        <v>0</v>
      </c>
      <c r="DP110" s="9">
        <f ca="1">IF(Table1[[#This Row],[Field of Work]] = "Construction",Table1[[#This Row],[Income]],0)</f>
        <v>60452</v>
      </c>
      <c r="DQ110" s="9">
        <f ca="1">IF(Table1[[#This Row],[Field of Work]] = "Health",Table1[[#This Row],[Income]],0)</f>
        <v>0</v>
      </c>
      <c r="DR110" s="9">
        <f ca="1">IF(Table1[[#This Row],[Field of Work]] = "Teaching",Table1[[#This Row],[Income]],0)</f>
        <v>0</v>
      </c>
      <c r="DS110" s="10">
        <f ca="1">IF(Table1[[#This Row],[Field of Work]] = "General work",Table1[[#This Row],[Income]],0)</f>
        <v>0</v>
      </c>
      <c r="DV110" s="14"/>
      <c r="DW110" s="9"/>
      <c r="DX110" s="9">
        <f ca="1">IF(Table1[[#This Row],[Debts]]&gt;Table1[[#This Row],[Income]],1,0)</f>
        <v>1</v>
      </c>
      <c r="DY110" s="9"/>
      <c r="DZ110" s="9"/>
      <c r="EA110" s="9"/>
      <c r="EB110" s="9"/>
      <c r="EC110" s="10"/>
      <c r="EF110" s="14"/>
      <c r="EG110" s="9"/>
      <c r="EH110" s="9">
        <f ca="1">IF(Table1[[#This Row],[Net worth of person (R)]]&gt;$EP$4,Table1[[#This Row],[Age]],0)</f>
        <v>38</v>
      </c>
      <c r="EI110" s="9"/>
      <c r="EJ110" s="9"/>
      <c r="EK110" s="9"/>
      <c r="EL110" s="9"/>
      <c r="EM110" s="9"/>
      <c r="EN110" s="9"/>
      <c r="EO110" s="9"/>
      <c r="EP110" s="10"/>
    </row>
    <row r="111" spans="2:146" x14ac:dyDescent="0.25">
      <c r="B111">
        <f t="shared" ca="1" si="30"/>
        <v>2</v>
      </c>
      <c r="C111" t="str">
        <f t="shared" ca="1" si="31"/>
        <v>women</v>
      </c>
      <c r="D111">
        <f t="shared" ca="1" si="32"/>
        <v>25</v>
      </c>
      <c r="E111">
        <f t="shared" ca="1" si="33"/>
        <v>2</v>
      </c>
      <c r="F111" t="str">
        <f t="shared" ca="1" si="34"/>
        <v>IT</v>
      </c>
      <c r="G111">
        <f t="shared" ca="1" si="35"/>
        <v>5</v>
      </c>
      <c r="H111" t="str">
        <f t="shared" ca="1" si="36"/>
        <v>other</v>
      </c>
      <c r="I111">
        <f t="shared" ca="1" si="37"/>
        <v>0</v>
      </c>
      <c r="J111">
        <f t="shared" ca="1" si="38"/>
        <v>3</v>
      </c>
      <c r="K111">
        <f t="shared" ca="1" si="39"/>
        <v>32413</v>
      </c>
      <c r="L111">
        <f t="shared" ca="1" si="40"/>
        <v>8</v>
      </c>
      <c r="M111" t="str">
        <f t="shared" ca="1" si="41"/>
        <v>Pindi</v>
      </c>
      <c r="N111">
        <f t="shared" ca="1" si="46"/>
        <v>97239</v>
      </c>
      <c r="O111">
        <f ca="1">RAND()*Table1[[#This Row],[Value of House]]</f>
        <v>40772.99549242443</v>
      </c>
      <c r="P111">
        <f t="shared" ca="1" si="28"/>
        <v>67970.074254502149</v>
      </c>
      <c r="Q111">
        <f t="shared" ca="1" si="42"/>
        <v>57932</v>
      </c>
      <c r="R111">
        <f t="shared" ca="1" si="29"/>
        <v>11828.746525417682</v>
      </c>
      <c r="S111">
        <f t="shared" ca="1" si="47"/>
        <v>15637.899598441232</v>
      </c>
      <c r="T111">
        <f t="shared" ca="1" si="48"/>
        <v>180846.97385294337</v>
      </c>
      <c r="U111">
        <f t="shared" ca="1" si="49"/>
        <v>110533.74201784212</v>
      </c>
      <c r="V111">
        <f t="shared" ca="1" si="50"/>
        <v>70313.231835101251</v>
      </c>
      <c r="AF111" s="14">
        <f t="shared" ca="1" si="44"/>
        <v>1</v>
      </c>
      <c r="AG111" s="9">
        <f t="shared" ca="1" si="45"/>
        <v>0</v>
      </c>
      <c r="AH111" s="9"/>
      <c r="AI111" s="9"/>
      <c r="AJ111" s="9"/>
      <c r="AK111" s="10"/>
      <c r="AL111" s="9"/>
      <c r="AM111" s="14">
        <f ca="1">IF(Table1[[#This Row],[Field of Work]]= "Teaching",1,0)</f>
        <v>0</v>
      </c>
      <c r="AN111" s="9">
        <f ca="1">IF(Table1[[#This Row],[Field of Work]]= "Agriculture",1,0)</f>
        <v>0</v>
      </c>
      <c r="AO111" s="9">
        <f ca="1">IF(Table1[[#This Row],[Field of Work]]= "Construction",1,0)</f>
        <v>0</v>
      </c>
      <c r="AP111" s="9">
        <f ca="1">IF(Table1[[#This Row],[Field of Work]]= "IT",1,0)</f>
        <v>1</v>
      </c>
      <c r="AQ111" s="9">
        <f ca="1">IF(Table1[[#This Row],[Field of Work]]= "Health",1,0)</f>
        <v>0</v>
      </c>
      <c r="AR111" s="9">
        <f ca="1">IF(Table1[[#This Row],[Field of Work]]= "General work",1,0)</f>
        <v>0</v>
      </c>
      <c r="AS111" s="9"/>
      <c r="AT111" s="9"/>
      <c r="AU111" s="9"/>
      <c r="AV111" s="9"/>
      <c r="AW111" s="9"/>
      <c r="AX111" s="9"/>
      <c r="AY111" s="10"/>
      <c r="BA111" s="33">
        <f ca="1">IF(Table1[[#This Row],[Area]]= "Pindi",1,0)</f>
        <v>1</v>
      </c>
      <c r="BB111" s="9">
        <f ca="1">IF(Table1[[#This Row],[Area]]= "Attock",1,0)</f>
        <v>0</v>
      </c>
      <c r="BC111" s="9">
        <f ca="1">IF(Table1[[#This Row],[Area]]="Gujranwala",1,0)</f>
        <v>0</v>
      </c>
      <c r="BD111" s="9">
        <f ca="1">IF(Table1[[#This Row],[Area]]="Islamabad",1,0)</f>
        <v>0</v>
      </c>
      <c r="BE111" s="9">
        <f ca="1">IF(Table1[[#This Row],[Area]]="Karachi",1,0)</f>
        <v>0</v>
      </c>
      <c r="BF111" s="9">
        <f ca="1">IF(Table1[[#This Row],[Area]]="Kashmir",1,0)</f>
        <v>0</v>
      </c>
      <c r="BG111" s="9">
        <f ca="1">IF(Table1[[#This Row],[Area]]="Kohat",1,0)</f>
        <v>0</v>
      </c>
      <c r="BH111" s="9">
        <f ca="1">IF(Table1[[#This Row],[Area]]="Lahore",1,0)</f>
        <v>0</v>
      </c>
      <c r="BI111" s="9">
        <f ca="1">IF(Table1[[#This Row],[Area]]="Multan",1,0)</f>
        <v>0</v>
      </c>
      <c r="BJ111" s="9">
        <f ca="1">IF(Table1[[#This Row],[Area]]="Naran",1,0)</f>
        <v>0</v>
      </c>
      <c r="BK111" s="9">
        <f ca="1">IF(Table1[[#This Row],[Area]]="Peshawar",1,0)</f>
        <v>0</v>
      </c>
      <c r="BL111" s="9">
        <f ca="1">IF(Table1[[#This Row],[Area]]="Queta",1,0)</f>
        <v>0</v>
      </c>
      <c r="BM111" s="9">
        <f ca="1">IF(Table1[[#This Row],[Area]]="Sawat",1,0)</f>
        <v>0</v>
      </c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10"/>
      <c r="CD111" s="14"/>
      <c r="CE111" s="39">
        <f ca="1">Table1[[#This Row],[Value of Cars]]/Table1[[#This Row],[Cars]]</f>
        <v>22656.691418167382</v>
      </c>
      <c r="CF111" s="9"/>
      <c r="CG111" s="10"/>
      <c r="CH111" s="14">
        <f ca="1">IF(Table1[[#This Row],[value of Debts]]&gt;$CI$5,1,0)</f>
        <v>1</v>
      </c>
      <c r="CI111" s="9"/>
      <c r="CJ111" s="10"/>
      <c r="CM111" s="55">
        <f ca="1">Table1[[#This Row],[Mortgage Left]]/Table1[[#This Row],[Value of House]]</f>
        <v>0.41930702179603274</v>
      </c>
      <c r="CN111" s="9">
        <f t="shared" ca="1" si="43"/>
        <v>0</v>
      </c>
      <c r="CO111" s="9"/>
      <c r="CP111" s="9"/>
      <c r="CQ111" s="9"/>
      <c r="CR111" s="9"/>
      <c r="CS111" s="9"/>
      <c r="CT111" s="9"/>
      <c r="CU111" s="9"/>
      <c r="CV111" s="9"/>
      <c r="CW111" s="9"/>
      <c r="CX111" s="14"/>
      <c r="CY111" s="9">
        <f ca="1">IF(Table1[[#This Row],[Area]]= "Pindi",Table1[[#This Row],[Income]],0)</f>
        <v>32413</v>
      </c>
      <c r="CZ111" s="9">
        <f ca="1">IF(Table1[[#This Row],[Area]]= "Attock",Table1[[#This Row],[Income]],0)</f>
        <v>0</v>
      </c>
      <c r="DA111" s="9">
        <f ca="1">IF(Table1[[#This Row],[Area]]= "Gujranwala",Table1[[#This Row],[Income]],0)</f>
        <v>0</v>
      </c>
      <c r="DB111" s="9">
        <f ca="1">IF(Table1[[#This Row],[Area]]= "Islamabad",Table1[[#This Row],[Income]],0)</f>
        <v>0</v>
      </c>
      <c r="DC111" s="9">
        <f ca="1">IF(Table1[[#This Row],[Area]]= "Karachi",Table1[[#This Row],[Income]],0)</f>
        <v>0</v>
      </c>
      <c r="DD111" s="9">
        <f ca="1">IF(Table1[[#This Row],[Area]]= "Kashmir",Table1[[#This Row],[Income]],0)</f>
        <v>0</v>
      </c>
      <c r="DE111" s="9">
        <f ca="1">IF(Table1[[#This Row],[Area]]= "Kohat",Table1[[#This Row],[Income]],0)</f>
        <v>0</v>
      </c>
      <c r="DF111" s="9">
        <f ca="1">IF(Table1[[#This Row],[Area]]= "Lahore",Table1[[#This Row],[Income]],0)</f>
        <v>0</v>
      </c>
      <c r="DG111" s="9">
        <f ca="1">IF(Table1[[#This Row],[Area]]= "Multan",Table1[[#This Row],[Income]],0)</f>
        <v>0</v>
      </c>
      <c r="DH111" s="9">
        <f ca="1">IF(Table1[[#This Row],[Area]]= "Naran",Table1[[#This Row],[Income]],0)</f>
        <v>0</v>
      </c>
      <c r="DI111" s="9">
        <f ca="1">IF(Table1[[#This Row],[Area]]= "Peshawar",Table1[[#This Row],[Income]],0)</f>
        <v>0</v>
      </c>
      <c r="DJ111" s="9">
        <f ca="1">IF(Table1[[#This Row],[Area]]= "Queta",Table1[[#This Row],[Income]],0)</f>
        <v>0</v>
      </c>
      <c r="DK111" s="10">
        <f ca="1">IF(Table1[[#This Row],[Area]]= "Sawat",Table1[[#This Row],[Income]],0)</f>
        <v>0</v>
      </c>
      <c r="DM111" s="14"/>
      <c r="DN111" s="9">
        <f ca="1">IF(Table1[[#This Row],[Field of Work]] = "IT",Table1[[#This Row],[Income]],0)</f>
        <v>32413</v>
      </c>
      <c r="DO111" s="9">
        <f ca="1">IF(Table1[[#This Row],[Field of Work]] = "Agriculture",Table1[[#This Row],[Income]],0)</f>
        <v>0</v>
      </c>
      <c r="DP111" s="9">
        <f ca="1">IF(Table1[[#This Row],[Field of Work]] = "Construction",Table1[[#This Row],[Income]],0)</f>
        <v>0</v>
      </c>
      <c r="DQ111" s="9">
        <f ca="1">IF(Table1[[#This Row],[Field of Work]] = "Health",Table1[[#This Row],[Income]],0)</f>
        <v>0</v>
      </c>
      <c r="DR111" s="9">
        <f ca="1">IF(Table1[[#This Row],[Field of Work]] = "Teaching",Table1[[#This Row],[Income]],0)</f>
        <v>0</v>
      </c>
      <c r="DS111" s="10">
        <f ca="1">IF(Table1[[#This Row],[Field of Work]] = "General work",Table1[[#This Row],[Income]],0)</f>
        <v>0</v>
      </c>
      <c r="DV111" s="14"/>
      <c r="DW111" s="9"/>
      <c r="DX111" s="9">
        <f ca="1">IF(Table1[[#This Row],[Debts]]&gt;Table1[[#This Row],[Income]],1,0)</f>
        <v>0</v>
      </c>
      <c r="DY111" s="9"/>
      <c r="DZ111" s="9"/>
      <c r="EA111" s="9"/>
      <c r="EB111" s="9"/>
      <c r="EC111" s="10"/>
      <c r="EF111" s="14"/>
      <c r="EG111" s="9"/>
      <c r="EH111" s="9">
        <f ca="1">IF(Table1[[#This Row],[Net worth of person (R)]]&gt;$EP$4,Table1[[#This Row],[Age]],0)</f>
        <v>0</v>
      </c>
      <c r="EI111" s="9"/>
      <c r="EJ111" s="9"/>
      <c r="EK111" s="9"/>
      <c r="EL111" s="9"/>
      <c r="EM111" s="9"/>
      <c r="EN111" s="9"/>
      <c r="EO111" s="9"/>
      <c r="EP111" s="10"/>
    </row>
    <row r="112" spans="2:146" x14ac:dyDescent="0.25">
      <c r="B112">
        <f t="shared" ca="1" si="30"/>
        <v>1</v>
      </c>
      <c r="C112" t="str">
        <f t="shared" ca="1" si="31"/>
        <v>men</v>
      </c>
      <c r="D112">
        <f t="shared" ca="1" si="32"/>
        <v>33</v>
      </c>
      <c r="E112">
        <f t="shared" ca="1" si="33"/>
        <v>6</v>
      </c>
      <c r="F112" t="str">
        <f t="shared" ca="1" si="34"/>
        <v>Teaching</v>
      </c>
      <c r="G112">
        <f t="shared" ca="1" si="35"/>
        <v>5</v>
      </c>
      <c r="H112" t="str">
        <f t="shared" ca="1" si="36"/>
        <v>other</v>
      </c>
      <c r="I112">
        <f t="shared" ca="1" si="37"/>
        <v>2</v>
      </c>
      <c r="J112">
        <f t="shared" ca="1" si="38"/>
        <v>1</v>
      </c>
      <c r="K112">
        <f t="shared" ca="1" si="39"/>
        <v>88085</v>
      </c>
      <c r="L112">
        <f t="shared" ca="1" si="40"/>
        <v>12</v>
      </c>
      <c r="M112" t="str">
        <f t="shared" ca="1" si="41"/>
        <v>Kohat</v>
      </c>
      <c r="N112">
        <f t="shared" ca="1" si="46"/>
        <v>440425</v>
      </c>
      <c r="O112">
        <f ca="1">RAND()*Table1[[#This Row],[Value of House]]</f>
        <v>227101.49178264558</v>
      </c>
      <c r="P112">
        <f t="shared" ca="1" si="28"/>
        <v>80641.89893305875</v>
      </c>
      <c r="Q112">
        <f t="shared" ca="1" si="42"/>
        <v>60638</v>
      </c>
      <c r="R112">
        <f t="shared" ca="1" si="29"/>
        <v>58961.638465230615</v>
      </c>
      <c r="S112">
        <f t="shared" ca="1" si="47"/>
        <v>76760.041416442211</v>
      </c>
      <c r="T112">
        <f t="shared" ca="1" si="48"/>
        <v>597826.94034950098</v>
      </c>
      <c r="U112">
        <f t="shared" ca="1" si="49"/>
        <v>346701.13024787616</v>
      </c>
      <c r="V112">
        <f t="shared" ca="1" si="50"/>
        <v>251125.81010162481</v>
      </c>
      <c r="AF112" s="14">
        <f t="shared" ca="1" si="44"/>
        <v>0</v>
      </c>
      <c r="AG112" s="9">
        <f t="shared" ca="1" si="45"/>
        <v>1</v>
      </c>
      <c r="AH112" s="9"/>
      <c r="AI112" s="9"/>
      <c r="AJ112" s="9"/>
      <c r="AK112" s="10"/>
      <c r="AL112" s="9"/>
      <c r="AM112" s="14">
        <f ca="1">IF(Table1[[#This Row],[Field of Work]]= "Teaching",1,0)</f>
        <v>1</v>
      </c>
      <c r="AN112" s="9">
        <f ca="1">IF(Table1[[#This Row],[Field of Work]]= "Agriculture",1,0)</f>
        <v>0</v>
      </c>
      <c r="AO112" s="9">
        <f ca="1">IF(Table1[[#This Row],[Field of Work]]= "Construction",1,0)</f>
        <v>0</v>
      </c>
      <c r="AP112" s="9">
        <f ca="1">IF(Table1[[#This Row],[Field of Work]]= "IT",1,0)</f>
        <v>0</v>
      </c>
      <c r="AQ112" s="9">
        <f ca="1">IF(Table1[[#This Row],[Field of Work]]= "Health",1,0)</f>
        <v>0</v>
      </c>
      <c r="AR112" s="9">
        <f ca="1">IF(Table1[[#This Row],[Field of Work]]= "General work",1,0)</f>
        <v>0</v>
      </c>
      <c r="AS112" s="9"/>
      <c r="AT112" s="9"/>
      <c r="AU112" s="9"/>
      <c r="AV112" s="9"/>
      <c r="AW112" s="9"/>
      <c r="AX112" s="9"/>
      <c r="AY112" s="10"/>
      <c r="BA112" s="33">
        <f ca="1">IF(Table1[[#This Row],[Area]]= "Pindi",1,0)</f>
        <v>0</v>
      </c>
      <c r="BB112" s="9">
        <f ca="1">IF(Table1[[#This Row],[Area]]= "Attock",1,0)</f>
        <v>0</v>
      </c>
      <c r="BC112" s="9">
        <f ca="1">IF(Table1[[#This Row],[Area]]="Gujranwala",1,0)</f>
        <v>0</v>
      </c>
      <c r="BD112" s="9">
        <f ca="1">IF(Table1[[#This Row],[Area]]="Islamabad",1,0)</f>
        <v>0</v>
      </c>
      <c r="BE112" s="9">
        <f ca="1">IF(Table1[[#This Row],[Area]]="Karachi",1,0)</f>
        <v>0</v>
      </c>
      <c r="BF112" s="9">
        <f ca="1">IF(Table1[[#This Row],[Area]]="Kashmir",1,0)</f>
        <v>0</v>
      </c>
      <c r="BG112" s="9">
        <f ca="1">IF(Table1[[#This Row],[Area]]="Kohat",1,0)</f>
        <v>1</v>
      </c>
      <c r="BH112" s="9">
        <f ca="1">IF(Table1[[#This Row],[Area]]="Lahore",1,0)</f>
        <v>0</v>
      </c>
      <c r="BI112" s="9">
        <f ca="1">IF(Table1[[#This Row],[Area]]="Multan",1,0)</f>
        <v>0</v>
      </c>
      <c r="BJ112" s="9">
        <f ca="1">IF(Table1[[#This Row],[Area]]="Naran",1,0)</f>
        <v>0</v>
      </c>
      <c r="BK112" s="9">
        <f ca="1">IF(Table1[[#This Row],[Area]]="Peshawar",1,0)</f>
        <v>0</v>
      </c>
      <c r="BL112" s="9">
        <f ca="1">IF(Table1[[#This Row],[Area]]="Queta",1,0)</f>
        <v>0</v>
      </c>
      <c r="BM112" s="9">
        <f ca="1">IF(Table1[[#This Row],[Area]]="Sawat",1,0)</f>
        <v>0</v>
      </c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10"/>
      <c r="CD112" s="14"/>
      <c r="CE112" s="39">
        <f ca="1">Table1[[#This Row],[Value of Cars]]/Table1[[#This Row],[Cars]]</f>
        <v>80641.89893305875</v>
      </c>
      <c r="CF112" s="9"/>
      <c r="CG112" s="10"/>
      <c r="CH112" s="14">
        <f ca="1">IF(Table1[[#This Row],[value of Debts]]&gt;$CI$5,1,0)</f>
        <v>1</v>
      </c>
      <c r="CI112" s="9"/>
      <c r="CJ112" s="10"/>
      <c r="CM112" s="55">
        <f ca="1">Table1[[#This Row],[Mortgage Left]]/Table1[[#This Row],[Value of House]]</f>
        <v>0.51564169105442603</v>
      </c>
      <c r="CN112" s="9">
        <f t="shared" ca="1" si="43"/>
        <v>0</v>
      </c>
      <c r="CO112" s="9"/>
      <c r="CP112" s="9"/>
      <c r="CQ112" s="9"/>
      <c r="CR112" s="9"/>
      <c r="CS112" s="9"/>
      <c r="CT112" s="9"/>
      <c r="CU112" s="9"/>
      <c r="CV112" s="9"/>
      <c r="CW112" s="9"/>
      <c r="CX112" s="14"/>
      <c r="CY112" s="9">
        <f ca="1">IF(Table1[[#This Row],[Area]]= "Pindi",Table1[[#This Row],[Income]],0)</f>
        <v>0</v>
      </c>
      <c r="CZ112" s="9">
        <f ca="1">IF(Table1[[#This Row],[Area]]= "Attock",Table1[[#This Row],[Income]],0)</f>
        <v>0</v>
      </c>
      <c r="DA112" s="9">
        <f ca="1">IF(Table1[[#This Row],[Area]]= "Gujranwala",Table1[[#This Row],[Income]],0)</f>
        <v>0</v>
      </c>
      <c r="DB112" s="9">
        <f ca="1">IF(Table1[[#This Row],[Area]]= "Islamabad",Table1[[#This Row],[Income]],0)</f>
        <v>0</v>
      </c>
      <c r="DC112" s="9">
        <f ca="1">IF(Table1[[#This Row],[Area]]= "Karachi",Table1[[#This Row],[Income]],0)</f>
        <v>0</v>
      </c>
      <c r="DD112" s="9">
        <f ca="1">IF(Table1[[#This Row],[Area]]= "Kashmir",Table1[[#This Row],[Income]],0)</f>
        <v>0</v>
      </c>
      <c r="DE112" s="9">
        <f ca="1">IF(Table1[[#This Row],[Area]]= "Kohat",Table1[[#This Row],[Income]],0)</f>
        <v>88085</v>
      </c>
      <c r="DF112" s="9">
        <f ca="1">IF(Table1[[#This Row],[Area]]= "Lahore",Table1[[#This Row],[Income]],0)</f>
        <v>0</v>
      </c>
      <c r="DG112" s="9">
        <f ca="1">IF(Table1[[#This Row],[Area]]= "Multan",Table1[[#This Row],[Income]],0)</f>
        <v>0</v>
      </c>
      <c r="DH112" s="9">
        <f ca="1">IF(Table1[[#This Row],[Area]]= "Naran",Table1[[#This Row],[Income]],0)</f>
        <v>0</v>
      </c>
      <c r="DI112" s="9">
        <f ca="1">IF(Table1[[#This Row],[Area]]= "Peshawar",Table1[[#This Row],[Income]],0)</f>
        <v>0</v>
      </c>
      <c r="DJ112" s="9">
        <f ca="1">IF(Table1[[#This Row],[Area]]= "Queta",Table1[[#This Row],[Income]],0)</f>
        <v>0</v>
      </c>
      <c r="DK112" s="10">
        <f ca="1">IF(Table1[[#This Row],[Area]]= "Sawat",Table1[[#This Row],[Income]],0)</f>
        <v>0</v>
      </c>
      <c r="DM112" s="14"/>
      <c r="DN112" s="9">
        <f ca="1">IF(Table1[[#This Row],[Field of Work]] = "IT",Table1[[#This Row],[Income]],0)</f>
        <v>0</v>
      </c>
      <c r="DO112" s="9">
        <f ca="1">IF(Table1[[#This Row],[Field of Work]] = "Agriculture",Table1[[#This Row],[Income]],0)</f>
        <v>0</v>
      </c>
      <c r="DP112" s="9">
        <f ca="1">IF(Table1[[#This Row],[Field of Work]] = "Construction",Table1[[#This Row],[Income]],0)</f>
        <v>0</v>
      </c>
      <c r="DQ112" s="9">
        <f ca="1">IF(Table1[[#This Row],[Field of Work]] = "Health",Table1[[#This Row],[Income]],0)</f>
        <v>0</v>
      </c>
      <c r="DR112" s="9">
        <f ca="1">IF(Table1[[#This Row],[Field of Work]] = "Teaching",Table1[[#This Row],[Income]],0)</f>
        <v>88085</v>
      </c>
      <c r="DS112" s="10">
        <f ca="1">IF(Table1[[#This Row],[Field of Work]] = "General work",Table1[[#This Row],[Income]],0)</f>
        <v>0</v>
      </c>
      <c r="DV112" s="14"/>
      <c r="DW112" s="9"/>
      <c r="DX112" s="9">
        <f ca="1">IF(Table1[[#This Row],[Debts]]&gt;Table1[[#This Row],[Income]],1,0)</f>
        <v>0</v>
      </c>
      <c r="DY112" s="9"/>
      <c r="DZ112" s="9"/>
      <c r="EA112" s="9"/>
      <c r="EB112" s="9"/>
      <c r="EC112" s="10"/>
      <c r="EF112" s="14"/>
      <c r="EG112" s="9"/>
      <c r="EH112" s="9">
        <f ca="1">IF(Table1[[#This Row],[Net worth of person (R)]]&gt;$EP$4,Table1[[#This Row],[Age]],0)</f>
        <v>33</v>
      </c>
      <c r="EI112" s="9"/>
      <c r="EJ112" s="9"/>
      <c r="EK112" s="9"/>
      <c r="EL112" s="9"/>
      <c r="EM112" s="9"/>
      <c r="EN112" s="9"/>
      <c r="EO112" s="9"/>
      <c r="EP112" s="10"/>
    </row>
    <row r="113" spans="2:146" x14ac:dyDescent="0.25">
      <c r="B113">
        <f t="shared" ca="1" si="30"/>
        <v>1</v>
      </c>
      <c r="C113" t="str">
        <f t="shared" ca="1" si="31"/>
        <v>men</v>
      </c>
      <c r="D113">
        <f t="shared" ca="1" si="32"/>
        <v>44</v>
      </c>
      <c r="E113">
        <f t="shared" ca="1" si="33"/>
        <v>2</v>
      </c>
      <c r="F113" t="str">
        <f t="shared" ca="1" si="34"/>
        <v>IT</v>
      </c>
      <c r="G113">
        <f t="shared" ca="1" si="35"/>
        <v>6</v>
      </c>
      <c r="H113" t="str">
        <f t="shared" ca="1" si="36"/>
        <v>other</v>
      </c>
      <c r="I113">
        <f t="shared" ca="1" si="37"/>
        <v>1</v>
      </c>
      <c r="J113">
        <f t="shared" ca="1" si="38"/>
        <v>2</v>
      </c>
      <c r="K113">
        <f t="shared" ca="1" si="39"/>
        <v>30697</v>
      </c>
      <c r="L113">
        <f t="shared" ca="1" si="40"/>
        <v>3</v>
      </c>
      <c r="M113" t="str">
        <f t="shared" ca="1" si="41"/>
        <v>Gujranwala</v>
      </c>
      <c r="N113">
        <f t="shared" ca="1" si="46"/>
        <v>153485</v>
      </c>
      <c r="O113">
        <f ca="1">RAND()*Table1[[#This Row],[Value of House]]</f>
        <v>18002.283161484629</v>
      </c>
      <c r="P113">
        <f t="shared" ca="1" si="28"/>
        <v>30561.475670656182</v>
      </c>
      <c r="Q113">
        <f t="shared" ca="1" si="42"/>
        <v>2024</v>
      </c>
      <c r="R113">
        <f t="shared" ca="1" si="29"/>
        <v>35326.644044959219</v>
      </c>
      <c r="S113">
        <f t="shared" ca="1" si="47"/>
        <v>24705.832184493353</v>
      </c>
      <c r="T113">
        <f t="shared" ca="1" si="48"/>
        <v>208752.30785514956</v>
      </c>
      <c r="U113">
        <f t="shared" ca="1" si="49"/>
        <v>55352.927206443848</v>
      </c>
      <c r="V113">
        <f t="shared" ca="1" si="50"/>
        <v>153399.3806487057</v>
      </c>
      <c r="AF113" s="14">
        <f t="shared" ca="1" si="44"/>
        <v>1</v>
      </c>
      <c r="AG113" s="9">
        <f t="shared" ca="1" si="45"/>
        <v>0</v>
      </c>
      <c r="AH113" s="9"/>
      <c r="AI113" s="9"/>
      <c r="AJ113" s="9"/>
      <c r="AK113" s="10"/>
      <c r="AL113" s="9"/>
      <c r="AM113" s="14">
        <f ca="1">IF(Table1[[#This Row],[Field of Work]]= "Teaching",1,0)</f>
        <v>0</v>
      </c>
      <c r="AN113" s="9">
        <f ca="1">IF(Table1[[#This Row],[Field of Work]]= "Agriculture",1,0)</f>
        <v>0</v>
      </c>
      <c r="AO113" s="9">
        <f ca="1">IF(Table1[[#This Row],[Field of Work]]= "Construction",1,0)</f>
        <v>0</v>
      </c>
      <c r="AP113" s="9">
        <f ca="1">IF(Table1[[#This Row],[Field of Work]]= "IT",1,0)</f>
        <v>1</v>
      </c>
      <c r="AQ113" s="9">
        <f ca="1">IF(Table1[[#This Row],[Field of Work]]= "Health",1,0)</f>
        <v>0</v>
      </c>
      <c r="AR113" s="9">
        <f ca="1">IF(Table1[[#This Row],[Field of Work]]= "General work",1,0)</f>
        <v>0</v>
      </c>
      <c r="AS113" s="9"/>
      <c r="AT113" s="9"/>
      <c r="AU113" s="9"/>
      <c r="AV113" s="9"/>
      <c r="AW113" s="9"/>
      <c r="AX113" s="9"/>
      <c r="AY113" s="10"/>
      <c r="BA113" s="33">
        <f ca="1">IF(Table1[[#This Row],[Area]]= "Pindi",1,0)</f>
        <v>0</v>
      </c>
      <c r="BB113" s="9">
        <f ca="1">IF(Table1[[#This Row],[Area]]= "Attock",1,0)</f>
        <v>0</v>
      </c>
      <c r="BC113" s="9">
        <f ca="1">IF(Table1[[#This Row],[Area]]="Gujranwala",1,0)</f>
        <v>1</v>
      </c>
      <c r="BD113" s="9">
        <f ca="1">IF(Table1[[#This Row],[Area]]="Islamabad",1,0)</f>
        <v>0</v>
      </c>
      <c r="BE113" s="9">
        <f ca="1">IF(Table1[[#This Row],[Area]]="Karachi",1,0)</f>
        <v>0</v>
      </c>
      <c r="BF113" s="9">
        <f ca="1">IF(Table1[[#This Row],[Area]]="Kashmir",1,0)</f>
        <v>0</v>
      </c>
      <c r="BG113" s="9">
        <f ca="1">IF(Table1[[#This Row],[Area]]="Kohat",1,0)</f>
        <v>0</v>
      </c>
      <c r="BH113" s="9">
        <f ca="1">IF(Table1[[#This Row],[Area]]="Lahore",1,0)</f>
        <v>0</v>
      </c>
      <c r="BI113" s="9">
        <f ca="1">IF(Table1[[#This Row],[Area]]="Multan",1,0)</f>
        <v>0</v>
      </c>
      <c r="BJ113" s="9">
        <f ca="1">IF(Table1[[#This Row],[Area]]="Naran",1,0)</f>
        <v>0</v>
      </c>
      <c r="BK113" s="9">
        <f ca="1">IF(Table1[[#This Row],[Area]]="Peshawar",1,0)</f>
        <v>0</v>
      </c>
      <c r="BL113" s="9">
        <f ca="1">IF(Table1[[#This Row],[Area]]="Queta",1,0)</f>
        <v>0</v>
      </c>
      <c r="BM113" s="9">
        <f ca="1">IF(Table1[[#This Row],[Area]]="Sawat",1,0)</f>
        <v>0</v>
      </c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10"/>
      <c r="CD113" s="14"/>
      <c r="CE113" s="39">
        <f ca="1">Table1[[#This Row],[Value of Cars]]/Table1[[#This Row],[Cars]]</f>
        <v>15280.737835328091</v>
      </c>
      <c r="CF113" s="9"/>
      <c r="CG113" s="10"/>
      <c r="CH113" s="14">
        <f ca="1">IF(Table1[[#This Row],[value of Debts]]&gt;$CI$5,1,0)</f>
        <v>0</v>
      </c>
      <c r="CI113" s="9"/>
      <c r="CJ113" s="10"/>
      <c r="CM113" s="55">
        <f ca="1">Table1[[#This Row],[Mortgage Left]]/Table1[[#This Row],[Value of House]]</f>
        <v>0.11729017924542873</v>
      </c>
      <c r="CN113" s="9">
        <f t="shared" ca="1" si="43"/>
        <v>1</v>
      </c>
      <c r="CO113" s="9"/>
      <c r="CP113" s="9"/>
      <c r="CQ113" s="9"/>
      <c r="CR113" s="9"/>
      <c r="CS113" s="9"/>
      <c r="CT113" s="9"/>
      <c r="CU113" s="9"/>
      <c r="CV113" s="9"/>
      <c r="CW113" s="9"/>
      <c r="CX113" s="14"/>
      <c r="CY113" s="9">
        <f ca="1">IF(Table1[[#This Row],[Area]]= "Pindi",Table1[[#This Row],[Income]],0)</f>
        <v>0</v>
      </c>
      <c r="CZ113" s="9">
        <f ca="1">IF(Table1[[#This Row],[Area]]= "Attock",Table1[[#This Row],[Income]],0)</f>
        <v>0</v>
      </c>
      <c r="DA113" s="9">
        <f ca="1">IF(Table1[[#This Row],[Area]]= "Gujranwala",Table1[[#This Row],[Income]],0)</f>
        <v>30697</v>
      </c>
      <c r="DB113" s="9">
        <f ca="1">IF(Table1[[#This Row],[Area]]= "Islamabad",Table1[[#This Row],[Income]],0)</f>
        <v>0</v>
      </c>
      <c r="DC113" s="9">
        <f ca="1">IF(Table1[[#This Row],[Area]]= "Karachi",Table1[[#This Row],[Income]],0)</f>
        <v>0</v>
      </c>
      <c r="DD113" s="9">
        <f ca="1">IF(Table1[[#This Row],[Area]]= "Kashmir",Table1[[#This Row],[Income]],0)</f>
        <v>0</v>
      </c>
      <c r="DE113" s="9">
        <f ca="1">IF(Table1[[#This Row],[Area]]= "Kohat",Table1[[#This Row],[Income]],0)</f>
        <v>0</v>
      </c>
      <c r="DF113" s="9">
        <f ca="1">IF(Table1[[#This Row],[Area]]= "Lahore",Table1[[#This Row],[Income]],0)</f>
        <v>0</v>
      </c>
      <c r="DG113" s="9">
        <f ca="1">IF(Table1[[#This Row],[Area]]= "Multan",Table1[[#This Row],[Income]],0)</f>
        <v>0</v>
      </c>
      <c r="DH113" s="9">
        <f ca="1">IF(Table1[[#This Row],[Area]]= "Naran",Table1[[#This Row],[Income]],0)</f>
        <v>0</v>
      </c>
      <c r="DI113" s="9">
        <f ca="1">IF(Table1[[#This Row],[Area]]= "Peshawar",Table1[[#This Row],[Income]],0)</f>
        <v>0</v>
      </c>
      <c r="DJ113" s="9">
        <f ca="1">IF(Table1[[#This Row],[Area]]= "Queta",Table1[[#This Row],[Income]],0)</f>
        <v>0</v>
      </c>
      <c r="DK113" s="10">
        <f ca="1">IF(Table1[[#This Row],[Area]]= "Sawat",Table1[[#This Row],[Income]],0)</f>
        <v>0</v>
      </c>
      <c r="DM113" s="14"/>
      <c r="DN113" s="9">
        <f ca="1">IF(Table1[[#This Row],[Field of Work]] = "IT",Table1[[#This Row],[Income]],0)</f>
        <v>30697</v>
      </c>
      <c r="DO113" s="9">
        <f ca="1">IF(Table1[[#This Row],[Field of Work]] = "Agriculture",Table1[[#This Row],[Income]],0)</f>
        <v>0</v>
      </c>
      <c r="DP113" s="9">
        <f ca="1">IF(Table1[[#This Row],[Field of Work]] = "Construction",Table1[[#This Row],[Income]],0)</f>
        <v>0</v>
      </c>
      <c r="DQ113" s="9">
        <f ca="1">IF(Table1[[#This Row],[Field of Work]] = "Health",Table1[[#This Row],[Income]],0)</f>
        <v>0</v>
      </c>
      <c r="DR113" s="9">
        <f ca="1">IF(Table1[[#This Row],[Field of Work]] = "Teaching",Table1[[#This Row],[Income]],0)</f>
        <v>0</v>
      </c>
      <c r="DS113" s="10">
        <f ca="1">IF(Table1[[#This Row],[Field of Work]] = "General work",Table1[[#This Row],[Income]],0)</f>
        <v>0</v>
      </c>
      <c r="DV113" s="14"/>
      <c r="DW113" s="9"/>
      <c r="DX113" s="9">
        <f ca="1">IF(Table1[[#This Row],[Debts]]&gt;Table1[[#This Row],[Income]],1,0)</f>
        <v>1</v>
      </c>
      <c r="DY113" s="9"/>
      <c r="DZ113" s="9"/>
      <c r="EA113" s="9"/>
      <c r="EB113" s="9"/>
      <c r="EC113" s="10"/>
      <c r="EF113" s="14"/>
      <c r="EG113" s="9"/>
      <c r="EH113" s="9">
        <f ca="1">IF(Table1[[#This Row],[Net worth of person (R)]]&gt;$EP$4,Table1[[#This Row],[Age]],0)</f>
        <v>44</v>
      </c>
      <c r="EI113" s="9"/>
      <c r="EJ113" s="9"/>
      <c r="EK113" s="9"/>
      <c r="EL113" s="9"/>
      <c r="EM113" s="9"/>
      <c r="EN113" s="9"/>
      <c r="EO113" s="9"/>
      <c r="EP113" s="10"/>
    </row>
    <row r="114" spans="2:146" x14ac:dyDescent="0.25">
      <c r="B114">
        <f t="shared" ca="1" si="30"/>
        <v>2</v>
      </c>
      <c r="C114" t="str">
        <f t="shared" ca="1" si="31"/>
        <v>women</v>
      </c>
      <c r="D114">
        <f t="shared" ca="1" si="32"/>
        <v>28</v>
      </c>
      <c r="E114">
        <f t="shared" ca="1" si="33"/>
        <v>3</v>
      </c>
      <c r="F114" t="str">
        <f t="shared" ca="1" si="34"/>
        <v>Agriculture</v>
      </c>
      <c r="G114">
        <f t="shared" ca="1" si="35"/>
        <v>1</v>
      </c>
      <c r="H114" t="str">
        <f t="shared" ca="1" si="36"/>
        <v>High School</v>
      </c>
      <c r="I114">
        <f t="shared" ca="1" si="37"/>
        <v>4</v>
      </c>
      <c r="J114">
        <f t="shared" ca="1" si="38"/>
        <v>1</v>
      </c>
      <c r="K114">
        <f t="shared" ca="1" si="39"/>
        <v>82397</v>
      </c>
      <c r="L114">
        <f t="shared" ca="1" si="40"/>
        <v>14</v>
      </c>
      <c r="M114" t="str">
        <f t="shared" ca="1" si="41"/>
        <v>Attock</v>
      </c>
      <c r="N114">
        <f t="shared" ca="1" si="46"/>
        <v>247191</v>
      </c>
      <c r="O114">
        <f ca="1">RAND()*Table1[[#This Row],[Value of House]]</f>
        <v>132577.45627228255</v>
      </c>
      <c r="P114">
        <f t="shared" ca="1" si="28"/>
        <v>29845.674726727186</v>
      </c>
      <c r="Q114">
        <f t="shared" ca="1" si="42"/>
        <v>827</v>
      </c>
      <c r="R114">
        <f t="shared" ca="1" si="29"/>
        <v>81775.893568225147</v>
      </c>
      <c r="S114">
        <f t="shared" ca="1" si="47"/>
        <v>116516.45365331109</v>
      </c>
      <c r="T114">
        <f t="shared" ca="1" si="48"/>
        <v>393553.12838003831</v>
      </c>
      <c r="U114">
        <f t="shared" ca="1" si="49"/>
        <v>215180.3498405077</v>
      </c>
      <c r="V114">
        <f t="shared" ca="1" si="50"/>
        <v>178372.77853953061</v>
      </c>
      <c r="AF114" s="14">
        <f t="shared" ca="1" si="44"/>
        <v>1</v>
      </c>
      <c r="AG114" s="9">
        <f t="shared" ca="1" si="45"/>
        <v>0</v>
      </c>
      <c r="AH114" s="9"/>
      <c r="AI114" s="9"/>
      <c r="AJ114" s="9"/>
      <c r="AK114" s="10"/>
      <c r="AL114" s="9"/>
      <c r="AM114" s="14">
        <f ca="1">IF(Table1[[#This Row],[Field of Work]]= "Teaching",1,0)</f>
        <v>0</v>
      </c>
      <c r="AN114" s="9">
        <f ca="1">IF(Table1[[#This Row],[Field of Work]]= "Agriculture",1,0)</f>
        <v>1</v>
      </c>
      <c r="AO114" s="9">
        <f ca="1">IF(Table1[[#This Row],[Field of Work]]= "Construction",1,0)</f>
        <v>0</v>
      </c>
      <c r="AP114" s="9">
        <f ca="1">IF(Table1[[#This Row],[Field of Work]]= "IT",1,0)</f>
        <v>0</v>
      </c>
      <c r="AQ114" s="9">
        <f ca="1">IF(Table1[[#This Row],[Field of Work]]= "Health",1,0)</f>
        <v>0</v>
      </c>
      <c r="AR114" s="9">
        <f ca="1">IF(Table1[[#This Row],[Field of Work]]= "General work",1,0)</f>
        <v>0</v>
      </c>
      <c r="AS114" s="9"/>
      <c r="AT114" s="9"/>
      <c r="AU114" s="9"/>
      <c r="AV114" s="9"/>
      <c r="AW114" s="9"/>
      <c r="AX114" s="9"/>
      <c r="AY114" s="10"/>
      <c r="BA114" s="33">
        <f ca="1">IF(Table1[[#This Row],[Area]]= "Pindi",1,0)</f>
        <v>0</v>
      </c>
      <c r="BB114" s="9">
        <f ca="1">IF(Table1[[#This Row],[Area]]= "Attock",1,0)</f>
        <v>1</v>
      </c>
      <c r="BC114" s="9">
        <f ca="1">IF(Table1[[#This Row],[Area]]="Gujranwala",1,0)</f>
        <v>0</v>
      </c>
      <c r="BD114" s="9">
        <f ca="1">IF(Table1[[#This Row],[Area]]="Islamabad",1,0)</f>
        <v>0</v>
      </c>
      <c r="BE114" s="9">
        <f ca="1">IF(Table1[[#This Row],[Area]]="Karachi",1,0)</f>
        <v>0</v>
      </c>
      <c r="BF114" s="9">
        <f ca="1">IF(Table1[[#This Row],[Area]]="Kashmir",1,0)</f>
        <v>0</v>
      </c>
      <c r="BG114" s="9">
        <f ca="1">IF(Table1[[#This Row],[Area]]="Kohat",1,0)</f>
        <v>0</v>
      </c>
      <c r="BH114" s="9">
        <f ca="1">IF(Table1[[#This Row],[Area]]="Lahore",1,0)</f>
        <v>0</v>
      </c>
      <c r="BI114" s="9">
        <f ca="1">IF(Table1[[#This Row],[Area]]="Multan",1,0)</f>
        <v>0</v>
      </c>
      <c r="BJ114" s="9">
        <f ca="1">IF(Table1[[#This Row],[Area]]="Naran",1,0)</f>
        <v>0</v>
      </c>
      <c r="BK114" s="9">
        <f ca="1">IF(Table1[[#This Row],[Area]]="Peshawar",1,0)</f>
        <v>0</v>
      </c>
      <c r="BL114" s="9">
        <f ca="1">IF(Table1[[#This Row],[Area]]="Queta",1,0)</f>
        <v>0</v>
      </c>
      <c r="BM114" s="9">
        <f ca="1">IF(Table1[[#This Row],[Area]]="Sawat",1,0)</f>
        <v>0</v>
      </c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10"/>
      <c r="CD114" s="14"/>
      <c r="CE114" s="39">
        <f ca="1">Table1[[#This Row],[Value of Cars]]/Table1[[#This Row],[Cars]]</f>
        <v>29845.674726727186</v>
      </c>
      <c r="CF114" s="9"/>
      <c r="CG114" s="10"/>
      <c r="CH114" s="14">
        <f ca="1">IF(Table1[[#This Row],[value of Debts]]&gt;$CI$5,1,0)</f>
        <v>1</v>
      </c>
      <c r="CI114" s="9"/>
      <c r="CJ114" s="10"/>
      <c r="CM114" s="55">
        <f ca="1">Table1[[#This Row],[Mortgage Left]]/Table1[[#This Row],[Value of House]]</f>
        <v>0.53633609748042022</v>
      </c>
      <c r="CN114" s="9">
        <f t="shared" ca="1" si="43"/>
        <v>0</v>
      </c>
      <c r="CO114" s="9"/>
      <c r="CP114" s="9"/>
      <c r="CQ114" s="9"/>
      <c r="CR114" s="9"/>
      <c r="CS114" s="9"/>
      <c r="CT114" s="9"/>
      <c r="CU114" s="9"/>
      <c r="CV114" s="9"/>
      <c r="CW114" s="9"/>
      <c r="CX114" s="14"/>
      <c r="CY114" s="9">
        <f ca="1">IF(Table1[[#This Row],[Area]]= "Pindi",Table1[[#This Row],[Income]],0)</f>
        <v>0</v>
      </c>
      <c r="CZ114" s="9">
        <f ca="1">IF(Table1[[#This Row],[Area]]= "Attock",Table1[[#This Row],[Income]],0)</f>
        <v>82397</v>
      </c>
      <c r="DA114" s="9">
        <f ca="1">IF(Table1[[#This Row],[Area]]= "Gujranwala",Table1[[#This Row],[Income]],0)</f>
        <v>0</v>
      </c>
      <c r="DB114" s="9">
        <f ca="1">IF(Table1[[#This Row],[Area]]= "Islamabad",Table1[[#This Row],[Income]],0)</f>
        <v>0</v>
      </c>
      <c r="DC114" s="9">
        <f ca="1">IF(Table1[[#This Row],[Area]]= "Karachi",Table1[[#This Row],[Income]],0)</f>
        <v>0</v>
      </c>
      <c r="DD114" s="9">
        <f ca="1">IF(Table1[[#This Row],[Area]]= "Kashmir",Table1[[#This Row],[Income]],0)</f>
        <v>0</v>
      </c>
      <c r="DE114" s="9">
        <f ca="1">IF(Table1[[#This Row],[Area]]= "Kohat",Table1[[#This Row],[Income]],0)</f>
        <v>0</v>
      </c>
      <c r="DF114" s="9">
        <f ca="1">IF(Table1[[#This Row],[Area]]= "Lahore",Table1[[#This Row],[Income]],0)</f>
        <v>0</v>
      </c>
      <c r="DG114" s="9">
        <f ca="1">IF(Table1[[#This Row],[Area]]= "Multan",Table1[[#This Row],[Income]],0)</f>
        <v>0</v>
      </c>
      <c r="DH114" s="9">
        <f ca="1">IF(Table1[[#This Row],[Area]]= "Naran",Table1[[#This Row],[Income]],0)</f>
        <v>0</v>
      </c>
      <c r="DI114" s="9">
        <f ca="1">IF(Table1[[#This Row],[Area]]= "Peshawar",Table1[[#This Row],[Income]],0)</f>
        <v>0</v>
      </c>
      <c r="DJ114" s="9">
        <f ca="1">IF(Table1[[#This Row],[Area]]= "Queta",Table1[[#This Row],[Income]],0)</f>
        <v>0</v>
      </c>
      <c r="DK114" s="10">
        <f ca="1">IF(Table1[[#This Row],[Area]]= "Sawat",Table1[[#This Row],[Income]],0)</f>
        <v>0</v>
      </c>
      <c r="DM114" s="14"/>
      <c r="DN114" s="9">
        <f ca="1">IF(Table1[[#This Row],[Field of Work]] = "IT",Table1[[#This Row],[Income]],0)</f>
        <v>0</v>
      </c>
      <c r="DO114" s="9">
        <f ca="1">IF(Table1[[#This Row],[Field of Work]] = "Agriculture",Table1[[#This Row],[Income]],0)</f>
        <v>82397</v>
      </c>
      <c r="DP114" s="9">
        <f ca="1">IF(Table1[[#This Row],[Field of Work]] = "Construction",Table1[[#This Row],[Income]],0)</f>
        <v>0</v>
      </c>
      <c r="DQ114" s="9">
        <f ca="1">IF(Table1[[#This Row],[Field of Work]] = "Health",Table1[[#This Row],[Income]],0)</f>
        <v>0</v>
      </c>
      <c r="DR114" s="9">
        <f ca="1">IF(Table1[[#This Row],[Field of Work]] = "Teaching",Table1[[#This Row],[Income]],0)</f>
        <v>0</v>
      </c>
      <c r="DS114" s="10">
        <f ca="1">IF(Table1[[#This Row],[Field of Work]] = "General work",Table1[[#This Row],[Income]],0)</f>
        <v>0</v>
      </c>
      <c r="DV114" s="14"/>
      <c r="DW114" s="9"/>
      <c r="DX114" s="9">
        <f ca="1">IF(Table1[[#This Row],[Debts]]&gt;Table1[[#This Row],[Income]],1,0)</f>
        <v>0</v>
      </c>
      <c r="DY114" s="9"/>
      <c r="DZ114" s="9"/>
      <c r="EA114" s="9"/>
      <c r="EB114" s="9"/>
      <c r="EC114" s="10"/>
      <c r="EF114" s="14"/>
      <c r="EG114" s="9"/>
      <c r="EH114" s="9">
        <f ca="1">IF(Table1[[#This Row],[Net worth of person (R)]]&gt;$EP$4,Table1[[#This Row],[Age]],0)</f>
        <v>28</v>
      </c>
      <c r="EI114" s="9"/>
      <c r="EJ114" s="9"/>
      <c r="EK114" s="9"/>
      <c r="EL114" s="9"/>
      <c r="EM114" s="9"/>
      <c r="EN114" s="9"/>
      <c r="EO114" s="9"/>
      <c r="EP114" s="10"/>
    </row>
    <row r="115" spans="2:146" x14ac:dyDescent="0.25">
      <c r="B115">
        <f t="shared" ca="1" si="30"/>
        <v>2</v>
      </c>
      <c r="C115" t="str">
        <f t="shared" ca="1" si="31"/>
        <v>women</v>
      </c>
      <c r="D115">
        <f t="shared" ca="1" si="32"/>
        <v>37</v>
      </c>
      <c r="E115">
        <f t="shared" ca="1" si="33"/>
        <v>5</v>
      </c>
      <c r="F115" t="str">
        <f t="shared" ca="1" si="34"/>
        <v>General work</v>
      </c>
      <c r="G115">
        <f t="shared" ca="1" si="35"/>
        <v>1</v>
      </c>
      <c r="H115" t="str">
        <f t="shared" ca="1" si="36"/>
        <v>High School</v>
      </c>
      <c r="I115">
        <f t="shared" ca="1" si="37"/>
        <v>2</v>
      </c>
      <c r="J115">
        <f t="shared" ca="1" si="38"/>
        <v>1</v>
      </c>
      <c r="K115">
        <f t="shared" ca="1" si="39"/>
        <v>55456</v>
      </c>
      <c r="L115">
        <f t="shared" ca="1" si="40"/>
        <v>3</v>
      </c>
      <c r="M115" t="str">
        <f t="shared" ca="1" si="41"/>
        <v>Gujranwala</v>
      </c>
      <c r="N115">
        <f t="shared" ca="1" si="46"/>
        <v>277280</v>
      </c>
      <c r="O115">
        <f ca="1">RAND()*Table1[[#This Row],[Value of House]]</f>
        <v>88167.92947393129</v>
      </c>
      <c r="P115">
        <f t="shared" ca="1" si="28"/>
        <v>4045.3759862436841</v>
      </c>
      <c r="Q115">
        <f t="shared" ca="1" si="42"/>
        <v>3251</v>
      </c>
      <c r="R115">
        <f t="shared" ca="1" si="29"/>
        <v>2846.4599989479088</v>
      </c>
      <c r="S115">
        <f t="shared" ca="1" si="47"/>
        <v>50354.106591053038</v>
      </c>
      <c r="T115">
        <f t="shared" ca="1" si="48"/>
        <v>331679.48257729667</v>
      </c>
      <c r="U115">
        <f t="shared" ca="1" si="49"/>
        <v>94265.389472879193</v>
      </c>
      <c r="V115">
        <f t="shared" ca="1" si="50"/>
        <v>237414.09310441749</v>
      </c>
      <c r="AF115" s="14">
        <f t="shared" ca="1" si="44"/>
        <v>0</v>
      </c>
      <c r="AG115" s="9">
        <f t="shared" ca="1" si="45"/>
        <v>1</v>
      </c>
      <c r="AH115" s="9"/>
      <c r="AI115" s="9"/>
      <c r="AJ115" s="9"/>
      <c r="AK115" s="10"/>
      <c r="AL115" s="9"/>
      <c r="AM115" s="14">
        <f ca="1">IF(Table1[[#This Row],[Field of Work]]= "Teaching",1,0)</f>
        <v>0</v>
      </c>
      <c r="AN115" s="9">
        <f ca="1">IF(Table1[[#This Row],[Field of Work]]= "Agriculture",1,0)</f>
        <v>0</v>
      </c>
      <c r="AO115" s="9">
        <f ca="1">IF(Table1[[#This Row],[Field of Work]]= "Construction",1,0)</f>
        <v>0</v>
      </c>
      <c r="AP115" s="9">
        <f ca="1">IF(Table1[[#This Row],[Field of Work]]= "IT",1,0)</f>
        <v>0</v>
      </c>
      <c r="AQ115" s="9">
        <f ca="1">IF(Table1[[#This Row],[Field of Work]]= "Health",1,0)</f>
        <v>0</v>
      </c>
      <c r="AR115" s="9">
        <f ca="1">IF(Table1[[#This Row],[Field of Work]]= "General work",1,0)</f>
        <v>1</v>
      </c>
      <c r="AS115" s="9"/>
      <c r="AT115" s="9"/>
      <c r="AU115" s="9"/>
      <c r="AV115" s="9"/>
      <c r="AW115" s="9"/>
      <c r="AX115" s="9"/>
      <c r="AY115" s="10"/>
      <c r="BA115" s="33">
        <f ca="1">IF(Table1[[#This Row],[Area]]= "Pindi",1,0)</f>
        <v>0</v>
      </c>
      <c r="BB115" s="9">
        <f ca="1">IF(Table1[[#This Row],[Area]]= "Attock",1,0)</f>
        <v>0</v>
      </c>
      <c r="BC115" s="9">
        <f ca="1">IF(Table1[[#This Row],[Area]]="Gujranwala",1,0)</f>
        <v>1</v>
      </c>
      <c r="BD115" s="9">
        <f ca="1">IF(Table1[[#This Row],[Area]]="Islamabad",1,0)</f>
        <v>0</v>
      </c>
      <c r="BE115" s="9">
        <f ca="1">IF(Table1[[#This Row],[Area]]="Karachi",1,0)</f>
        <v>0</v>
      </c>
      <c r="BF115" s="9">
        <f ca="1">IF(Table1[[#This Row],[Area]]="Kashmir",1,0)</f>
        <v>0</v>
      </c>
      <c r="BG115" s="9">
        <f ca="1">IF(Table1[[#This Row],[Area]]="Kohat",1,0)</f>
        <v>0</v>
      </c>
      <c r="BH115" s="9">
        <f ca="1">IF(Table1[[#This Row],[Area]]="Lahore",1,0)</f>
        <v>0</v>
      </c>
      <c r="BI115" s="9">
        <f ca="1">IF(Table1[[#This Row],[Area]]="Multan",1,0)</f>
        <v>0</v>
      </c>
      <c r="BJ115" s="9">
        <f ca="1">IF(Table1[[#This Row],[Area]]="Naran",1,0)</f>
        <v>0</v>
      </c>
      <c r="BK115" s="9">
        <f ca="1">IF(Table1[[#This Row],[Area]]="Peshawar",1,0)</f>
        <v>0</v>
      </c>
      <c r="BL115" s="9">
        <f ca="1">IF(Table1[[#This Row],[Area]]="Queta",1,0)</f>
        <v>0</v>
      </c>
      <c r="BM115" s="9">
        <f ca="1">IF(Table1[[#This Row],[Area]]="Sawat",1,0)</f>
        <v>0</v>
      </c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10"/>
      <c r="CD115" s="14"/>
      <c r="CE115" s="39">
        <f ca="1">Table1[[#This Row],[Value of Cars]]/Table1[[#This Row],[Cars]]</f>
        <v>4045.3759862436841</v>
      </c>
      <c r="CF115" s="9"/>
      <c r="CG115" s="10"/>
      <c r="CH115" s="14">
        <f ca="1">IF(Table1[[#This Row],[value of Debts]]&gt;$CI$5,1,0)</f>
        <v>0</v>
      </c>
      <c r="CI115" s="9"/>
      <c r="CJ115" s="10"/>
      <c r="CM115" s="55">
        <f ca="1">Table1[[#This Row],[Mortgage Left]]/Table1[[#This Row],[Value of House]]</f>
        <v>0.31797435615237768</v>
      </c>
      <c r="CN115" s="9">
        <f t="shared" ca="1" si="43"/>
        <v>0</v>
      </c>
      <c r="CO115" s="9"/>
      <c r="CP115" s="9"/>
      <c r="CQ115" s="9"/>
      <c r="CR115" s="9"/>
      <c r="CS115" s="9"/>
      <c r="CT115" s="9"/>
      <c r="CU115" s="9"/>
      <c r="CV115" s="9"/>
      <c r="CW115" s="9"/>
      <c r="CX115" s="14"/>
      <c r="CY115" s="9">
        <f ca="1">IF(Table1[[#This Row],[Area]]= "Pindi",Table1[[#This Row],[Income]],0)</f>
        <v>0</v>
      </c>
      <c r="CZ115" s="9">
        <f ca="1">IF(Table1[[#This Row],[Area]]= "Attock",Table1[[#This Row],[Income]],0)</f>
        <v>0</v>
      </c>
      <c r="DA115" s="9">
        <f ca="1">IF(Table1[[#This Row],[Area]]= "Gujranwala",Table1[[#This Row],[Income]],0)</f>
        <v>55456</v>
      </c>
      <c r="DB115" s="9">
        <f ca="1">IF(Table1[[#This Row],[Area]]= "Islamabad",Table1[[#This Row],[Income]],0)</f>
        <v>0</v>
      </c>
      <c r="DC115" s="9">
        <f ca="1">IF(Table1[[#This Row],[Area]]= "Karachi",Table1[[#This Row],[Income]],0)</f>
        <v>0</v>
      </c>
      <c r="DD115" s="9">
        <f ca="1">IF(Table1[[#This Row],[Area]]= "Kashmir",Table1[[#This Row],[Income]],0)</f>
        <v>0</v>
      </c>
      <c r="DE115" s="9">
        <f ca="1">IF(Table1[[#This Row],[Area]]= "Kohat",Table1[[#This Row],[Income]],0)</f>
        <v>0</v>
      </c>
      <c r="DF115" s="9">
        <f ca="1">IF(Table1[[#This Row],[Area]]= "Lahore",Table1[[#This Row],[Income]],0)</f>
        <v>0</v>
      </c>
      <c r="DG115" s="9">
        <f ca="1">IF(Table1[[#This Row],[Area]]= "Multan",Table1[[#This Row],[Income]],0)</f>
        <v>0</v>
      </c>
      <c r="DH115" s="9">
        <f ca="1">IF(Table1[[#This Row],[Area]]= "Naran",Table1[[#This Row],[Income]],0)</f>
        <v>0</v>
      </c>
      <c r="DI115" s="9">
        <f ca="1">IF(Table1[[#This Row],[Area]]= "Peshawar",Table1[[#This Row],[Income]],0)</f>
        <v>0</v>
      </c>
      <c r="DJ115" s="9">
        <f ca="1">IF(Table1[[#This Row],[Area]]= "Queta",Table1[[#This Row],[Income]],0)</f>
        <v>0</v>
      </c>
      <c r="DK115" s="10">
        <f ca="1">IF(Table1[[#This Row],[Area]]= "Sawat",Table1[[#This Row],[Income]],0)</f>
        <v>0</v>
      </c>
      <c r="DM115" s="14"/>
      <c r="DN115" s="9">
        <f ca="1">IF(Table1[[#This Row],[Field of Work]] = "IT",Table1[[#This Row],[Income]],0)</f>
        <v>0</v>
      </c>
      <c r="DO115" s="9">
        <f ca="1">IF(Table1[[#This Row],[Field of Work]] = "Agriculture",Table1[[#This Row],[Income]],0)</f>
        <v>0</v>
      </c>
      <c r="DP115" s="9">
        <f ca="1">IF(Table1[[#This Row],[Field of Work]] = "Construction",Table1[[#This Row],[Income]],0)</f>
        <v>0</v>
      </c>
      <c r="DQ115" s="9">
        <f ca="1">IF(Table1[[#This Row],[Field of Work]] = "Health",Table1[[#This Row],[Income]],0)</f>
        <v>0</v>
      </c>
      <c r="DR115" s="9">
        <f ca="1">IF(Table1[[#This Row],[Field of Work]] = "Teaching",Table1[[#This Row],[Income]],0)</f>
        <v>0</v>
      </c>
      <c r="DS115" s="10">
        <f ca="1">IF(Table1[[#This Row],[Field of Work]] = "General work",Table1[[#This Row],[Income]],0)</f>
        <v>55456</v>
      </c>
      <c r="DV115" s="14"/>
      <c r="DW115" s="9"/>
      <c r="DX115" s="9">
        <f ca="1">IF(Table1[[#This Row],[Debts]]&gt;Table1[[#This Row],[Income]],1,0)</f>
        <v>0</v>
      </c>
      <c r="DY115" s="9"/>
      <c r="DZ115" s="9"/>
      <c r="EA115" s="9"/>
      <c r="EB115" s="9"/>
      <c r="EC115" s="10"/>
      <c r="EF115" s="14"/>
      <c r="EG115" s="9"/>
      <c r="EH115" s="9">
        <f ca="1">IF(Table1[[#This Row],[Net worth of person (R)]]&gt;$EP$4,Table1[[#This Row],[Age]],0)</f>
        <v>37</v>
      </c>
      <c r="EI115" s="9"/>
      <c r="EJ115" s="9"/>
      <c r="EK115" s="9"/>
      <c r="EL115" s="9"/>
      <c r="EM115" s="9"/>
      <c r="EN115" s="9"/>
      <c r="EO115" s="9"/>
      <c r="EP115" s="10"/>
    </row>
    <row r="116" spans="2:146" x14ac:dyDescent="0.25">
      <c r="B116">
        <f t="shared" ca="1" si="30"/>
        <v>1</v>
      </c>
      <c r="C116" t="str">
        <f t="shared" ca="1" si="31"/>
        <v>men</v>
      </c>
      <c r="D116">
        <f t="shared" ca="1" si="32"/>
        <v>40</v>
      </c>
      <c r="E116">
        <f t="shared" ca="1" si="33"/>
        <v>1</v>
      </c>
      <c r="F116" t="str">
        <f t="shared" ca="1" si="34"/>
        <v>Health</v>
      </c>
      <c r="G116">
        <f t="shared" ca="1" si="35"/>
        <v>3</v>
      </c>
      <c r="H116" t="str">
        <f t="shared" ca="1" si="36"/>
        <v>University</v>
      </c>
      <c r="I116">
        <f t="shared" ca="1" si="37"/>
        <v>0</v>
      </c>
      <c r="J116">
        <f t="shared" ca="1" si="38"/>
        <v>2</v>
      </c>
      <c r="K116">
        <f t="shared" ca="1" si="39"/>
        <v>77278</v>
      </c>
      <c r="L116">
        <f t="shared" ca="1" si="40"/>
        <v>13</v>
      </c>
      <c r="M116" t="str">
        <f t="shared" ca="1" si="41"/>
        <v>Naran</v>
      </c>
      <c r="N116">
        <f t="shared" ca="1" si="46"/>
        <v>231834</v>
      </c>
      <c r="O116">
        <f ca="1">RAND()*Table1[[#This Row],[Value of House]]</f>
        <v>166871.80619845688</v>
      </c>
      <c r="P116">
        <f t="shared" ca="1" si="28"/>
        <v>3115.6886407709826</v>
      </c>
      <c r="Q116">
        <f t="shared" ca="1" si="42"/>
        <v>2947</v>
      </c>
      <c r="R116">
        <f t="shared" ca="1" si="29"/>
        <v>101268.47996234309</v>
      </c>
      <c r="S116">
        <f t="shared" ca="1" si="47"/>
        <v>29350.303804719111</v>
      </c>
      <c r="T116">
        <f t="shared" ca="1" si="48"/>
        <v>264299.99244549009</v>
      </c>
      <c r="U116">
        <f t="shared" ca="1" si="49"/>
        <v>271087.28616079997</v>
      </c>
      <c r="V116">
        <f t="shared" ca="1" si="50"/>
        <v>-6787.2937153098756</v>
      </c>
      <c r="AF116" s="14">
        <f t="shared" ca="1" si="44"/>
        <v>0</v>
      </c>
      <c r="AG116" s="9">
        <f t="shared" ca="1" si="45"/>
        <v>1</v>
      </c>
      <c r="AH116" s="9"/>
      <c r="AI116" s="9"/>
      <c r="AJ116" s="9"/>
      <c r="AK116" s="10"/>
      <c r="AL116" s="9"/>
      <c r="AM116" s="14">
        <f ca="1">IF(Table1[[#This Row],[Field of Work]]= "Teaching",1,0)</f>
        <v>0</v>
      </c>
      <c r="AN116" s="9">
        <f ca="1">IF(Table1[[#This Row],[Field of Work]]= "Agriculture",1,0)</f>
        <v>0</v>
      </c>
      <c r="AO116" s="9">
        <f ca="1">IF(Table1[[#This Row],[Field of Work]]= "Construction",1,0)</f>
        <v>0</v>
      </c>
      <c r="AP116" s="9">
        <f ca="1">IF(Table1[[#This Row],[Field of Work]]= "IT",1,0)</f>
        <v>0</v>
      </c>
      <c r="AQ116" s="9">
        <f ca="1">IF(Table1[[#This Row],[Field of Work]]= "Health",1,0)</f>
        <v>1</v>
      </c>
      <c r="AR116" s="9">
        <f ca="1">IF(Table1[[#This Row],[Field of Work]]= "General work",1,0)</f>
        <v>0</v>
      </c>
      <c r="AS116" s="9"/>
      <c r="AT116" s="9"/>
      <c r="AU116" s="9"/>
      <c r="AV116" s="9"/>
      <c r="AW116" s="9"/>
      <c r="AX116" s="9"/>
      <c r="AY116" s="10"/>
      <c r="BA116" s="33">
        <f ca="1">IF(Table1[[#This Row],[Area]]= "Pindi",1,0)</f>
        <v>0</v>
      </c>
      <c r="BB116" s="9">
        <f ca="1">IF(Table1[[#This Row],[Area]]= "Attock",1,0)</f>
        <v>0</v>
      </c>
      <c r="BC116" s="9">
        <f ca="1">IF(Table1[[#This Row],[Area]]="Gujranwala",1,0)</f>
        <v>0</v>
      </c>
      <c r="BD116" s="9">
        <f ca="1">IF(Table1[[#This Row],[Area]]="Islamabad",1,0)</f>
        <v>0</v>
      </c>
      <c r="BE116" s="9">
        <f ca="1">IF(Table1[[#This Row],[Area]]="Karachi",1,0)</f>
        <v>0</v>
      </c>
      <c r="BF116" s="9">
        <f ca="1">IF(Table1[[#This Row],[Area]]="Kashmir",1,0)</f>
        <v>0</v>
      </c>
      <c r="BG116" s="9">
        <f ca="1">IF(Table1[[#This Row],[Area]]="Kohat",1,0)</f>
        <v>0</v>
      </c>
      <c r="BH116" s="9">
        <f ca="1">IF(Table1[[#This Row],[Area]]="Lahore",1,0)</f>
        <v>0</v>
      </c>
      <c r="BI116" s="9">
        <f ca="1">IF(Table1[[#This Row],[Area]]="Multan",1,0)</f>
        <v>0</v>
      </c>
      <c r="BJ116" s="9">
        <f ca="1">IF(Table1[[#This Row],[Area]]="Naran",1,0)</f>
        <v>1</v>
      </c>
      <c r="BK116" s="9">
        <f ca="1">IF(Table1[[#This Row],[Area]]="Peshawar",1,0)</f>
        <v>0</v>
      </c>
      <c r="BL116" s="9">
        <f ca="1">IF(Table1[[#This Row],[Area]]="Queta",1,0)</f>
        <v>0</v>
      </c>
      <c r="BM116" s="9">
        <f ca="1">IF(Table1[[#This Row],[Area]]="Sawat",1,0)</f>
        <v>0</v>
      </c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10"/>
      <c r="CD116" s="14"/>
      <c r="CE116" s="39">
        <f ca="1">Table1[[#This Row],[Value of Cars]]/Table1[[#This Row],[Cars]]</f>
        <v>1557.8443203854913</v>
      </c>
      <c r="CF116" s="9"/>
      <c r="CG116" s="10"/>
      <c r="CH116" s="14">
        <f ca="1">IF(Table1[[#This Row],[value of Debts]]&gt;$CI$5,1,0)</f>
        <v>1</v>
      </c>
      <c r="CI116" s="9"/>
      <c r="CJ116" s="10"/>
      <c r="CM116" s="55">
        <f ca="1">Table1[[#This Row],[Mortgage Left]]/Table1[[#This Row],[Value of House]]</f>
        <v>0.71979004890765319</v>
      </c>
      <c r="CN116" s="9">
        <f t="shared" ca="1" si="43"/>
        <v>0</v>
      </c>
      <c r="CO116" s="9"/>
      <c r="CP116" s="9"/>
      <c r="CQ116" s="9"/>
      <c r="CR116" s="9"/>
      <c r="CS116" s="9"/>
      <c r="CT116" s="9"/>
      <c r="CU116" s="9"/>
      <c r="CV116" s="9"/>
      <c r="CW116" s="9"/>
      <c r="CX116" s="14"/>
      <c r="CY116" s="9">
        <f ca="1">IF(Table1[[#This Row],[Area]]= "Pindi",Table1[[#This Row],[Income]],0)</f>
        <v>0</v>
      </c>
      <c r="CZ116" s="9">
        <f ca="1">IF(Table1[[#This Row],[Area]]= "Attock",Table1[[#This Row],[Income]],0)</f>
        <v>0</v>
      </c>
      <c r="DA116" s="9">
        <f ca="1">IF(Table1[[#This Row],[Area]]= "Gujranwala",Table1[[#This Row],[Income]],0)</f>
        <v>0</v>
      </c>
      <c r="DB116" s="9">
        <f ca="1">IF(Table1[[#This Row],[Area]]= "Islamabad",Table1[[#This Row],[Income]],0)</f>
        <v>0</v>
      </c>
      <c r="DC116" s="9">
        <f ca="1">IF(Table1[[#This Row],[Area]]= "Karachi",Table1[[#This Row],[Income]],0)</f>
        <v>0</v>
      </c>
      <c r="DD116" s="9">
        <f ca="1">IF(Table1[[#This Row],[Area]]= "Kashmir",Table1[[#This Row],[Income]],0)</f>
        <v>0</v>
      </c>
      <c r="DE116" s="9">
        <f ca="1">IF(Table1[[#This Row],[Area]]= "Kohat",Table1[[#This Row],[Income]],0)</f>
        <v>0</v>
      </c>
      <c r="DF116" s="9">
        <f ca="1">IF(Table1[[#This Row],[Area]]= "Lahore",Table1[[#This Row],[Income]],0)</f>
        <v>0</v>
      </c>
      <c r="DG116" s="9">
        <f ca="1">IF(Table1[[#This Row],[Area]]= "Multan",Table1[[#This Row],[Income]],0)</f>
        <v>0</v>
      </c>
      <c r="DH116" s="9">
        <f ca="1">IF(Table1[[#This Row],[Area]]= "Naran",Table1[[#This Row],[Income]],0)</f>
        <v>77278</v>
      </c>
      <c r="DI116" s="9">
        <f ca="1">IF(Table1[[#This Row],[Area]]= "Peshawar",Table1[[#This Row],[Income]],0)</f>
        <v>0</v>
      </c>
      <c r="DJ116" s="9">
        <f ca="1">IF(Table1[[#This Row],[Area]]= "Queta",Table1[[#This Row],[Income]],0)</f>
        <v>0</v>
      </c>
      <c r="DK116" s="10">
        <f ca="1">IF(Table1[[#This Row],[Area]]= "Sawat",Table1[[#This Row],[Income]],0)</f>
        <v>0</v>
      </c>
      <c r="DM116" s="14"/>
      <c r="DN116" s="9">
        <f ca="1">IF(Table1[[#This Row],[Field of Work]] = "IT",Table1[[#This Row],[Income]],0)</f>
        <v>0</v>
      </c>
      <c r="DO116" s="9">
        <f ca="1">IF(Table1[[#This Row],[Field of Work]] = "Agriculture",Table1[[#This Row],[Income]],0)</f>
        <v>0</v>
      </c>
      <c r="DP116" s="9">
        <f ca="1">IF(Table1[[#This Row],[Field of Work]] = "Construction",Table1[[#This Row],[Income]],0)</f>
        <v>0</v>
      </c>
      <c r="DQ116" s="9">
        <f ca="1">IF(Table1[[#This Row],[Field of Work]] = "Health",Table1[[#This Row],[Income]],0)</f>
        <v>77278</v>
      </c>
      <c r="DR116" s="9">
        <f ca="1">IF(Table1[[#This Row],[Field of Work]] = "Teaching",Table1[[#This Row],[Income]],0)</f>
        <v>0</v>
      </c>
      <c r="DS116" s="10">
        <f ca="1">IF(Table1[[#This Row],[Field of Work]] = "General work",Table1[[#This Row],[Income]],0)</f>
        <v>0</v>
      </c>
      <c r="DV116" s="14"/>
      <c r="DW116" s="9"/>
      <c r="DX116" s="9">
        <f ca="1">IF(Table1[[#This Row],[Debts]]&gt;Table1[[#This Row],[Income]],1,0)</f>
        <v>1</v>
      </c>
      <c r="DY116" s="9"/>
      <c r="DZ116" s="9"/>
      <c r="EA116" s="9"/>
      <c r="EB116" s="9"/>
      <c r="EC116" s="10"/>
      <c r="EF116" s="14"/>
      <c r="EG116" s="9"/>
      <c r="EH116" s="9">
        <f ca="1">IF(Table1[[#This Row],[Net worth of person (R)]]&gt;$EP$4,Table1[[#This Row],[Age]],0)</f>
        <v>0</v>
      </c>
      <c r="EI116" s="9"/>
      <c r="EJ116" s="9"/>
      <c r="EK116" s="9"/>
      <c r="EL116" s="9"/>
      <c r="EM116" s="9"/>
      <c r="EN116" s="9"/>
      <c r="EO116" s="9"/>
      <c r="EP116" s="10"/>
    </row>
    <row r="117" spans="2:146" x14ac:dyDescent="0.25">
      <c r="B117">
        <f t="shared" ca="1" si="30"/>
        <v>1</v>
      </c>
      <c r="C117" t="str">
        <f t="shared" ca="1" si="31"/>
        <v>men</v>
      </c>
      <c r="D117">
        <f t="shared" ca="1" si="32"/>
        <v>45</v>
      </c>
      <c r="E117">
        <f t="shared" ca="1" si="33"/>
        <v>3</v>
      </c>
      <c r="F117" t="str">
        <f t="shared" ca="1" si="34"/>
        <v>Agriculture</v>
      </c>
      <c r="G117">
        <f t="shared" ca="1" si="35"/>
        <v>3</v>
      </c>
      <c r="H117" t="str">
        <f t="shared" ca="1" si="36"/>
        <v>University</v>
      </c>
      <c r="I117">
        <f t="shared" ca="1" si="37"/>
        <v>2</v>
      </c>
      <c r="J117">
        <f t="shared" ca="1" si="38"/>
        <v>2</v>
      </c>
      <c r="K117">
        <f t="shared" ca="1" si="39"/>
        <v>49518</v>
      </c>
      <c r="L117">
        <f t="shared" ca="1" si="40"/>
        <v>10</v>
      </c>
      <c r="M117" t="str">
        <f t="shared" ca="1" si="41"/>
        <v>Queta</v>
      </c>
      <c r="N117">
        <f t="shared" ca="1" si="46"/>
        <v>198072</v>
      </c>
      <c r="O117">
        <f ca="1">RAND()*Table1[[#This Row],[Value of House]]</f>
        <v>96810.360485766112</v>
      </c>
      <c r="P117">
        <f t="shared" ca="1" si="28"/>
        <v>76189.835037005949</v>
      </c>
      <c r="Q117">
        <f t="shared" ca="1" si="42"/>
        <v>25028</v>
      </c>
      <c r="R117">
        <f t="shared" ca="1" si="29"/>
        <v>86501.461009129343</v>
      </c>
      <c r="S117">
        <f t="shared" ca="1" si="47"/>
        <v>7852.7050870188459</v>
      </c>
      <c r="T117">
        <f t="shared" ca="1" si="48"/>
        <v>282114.54012402479</v>
      </c>
      <c r="U117">
        <f t="shared" ca="1" si="49"/>
        <v>208339.82149489544</v>
      </c>
      <c r="V117">
        <f t="shared" ca="1" si="50"/>
        <v>73774.718629129347</v>
      </c>
      <c r="AF117" s="14">
        <f t="shared" ca="1" si="44"/>
        <v>1</v>
      </c>
      <c r="AG117" s="9">
        <f t="shared" ca="1" si="45"/>
        <v>0</v>
      </c>
      <c r="AH117" s="9"/>
      <c r="AI117" s="9"/>
      <c r="AJ117" s="9"/>
      <c r="AK117" s="10"/>
      <c r="AL117" s="9"/>
      <c r="AM117" s="14">
        <f ca="1">IF(Table1[[#This Row],[Field of Work]]= "Teaching",1,0)</f>
        <v>0</v>
      </c>
      <c r="AN117" s="9">
        <f ca="1">IF(Table1[[#This Row],[Field of Work]]= "Agriculture",1,0)</f>
        <v>1</v>
      </c>
      <c r="AO117" s="9">
        <f ca="1">IF(Table1[[#This Row],[Field of Work]]= "Construction",1,0)</f>
        <v>0</v>
      </c>
      <c r="AP117" s="9">
        <f ca="1">IF(Table1[[#This Row],[Field of Work]]= "IT",1,0)</f>
        <v>0</v>
      </c>
      <c r="AQ117" s="9">
        <f ca="1">IF(Table1[[#This Row],[Field of Work]]= "Health",1,0)</f>
        <v>0</v>
      </c>
      <c r="AR117" s="9">
        <f ca="1">IF(Table1[[#This Row],[Field of Work]]= "General work",1,0)</f>
        <v>0</v>
      </c>
      <c r="AS117" s="9"/>
      <c r="AT117" s="9"/>
      <c r="AU117" s="9"/>
      <c r="AV117" s="9"/>
      <c r="AW117" s="9"/>
      <c r="AX117" s="9"/>
      <c r="AY117" s="10"/>
      <c r="BA117" s="33">
        <f ca="1">IF(Table1[[#This Row],[Area]]= "Pindi",1,0)</f>
        <v>0</v>
      </c>
      <c r="BB117" s="9">
        <f ca="1">IF(Table1[[#This Row],[Area]]= "Attock",1,0)</f>
        <v>0</v>
      </c>
      <c r="BC117" s="9">
        <f ca="1">IF(Table1[[#This Row],[Area]]="Gujranwala",1,0)</f>
        <v>0</v>
      </c>
      <c r="BD117" s="9">
        <f ca="1">IF(Table1[[#This Row],[Area]]="Islamabad",1,0)</f>
        <v>0</v>
      </c>
      <c r="BE117" s="9">
        <f ca="1">IF(Table1[[#This Row],[Area]]="Karachi",1,0)</f>
        <v>0</v>
      </c>
      <c r="BF117" s="9">
        <f ca="1">IF(Table1[[#This Row],[Area]]="Kashmir",1,0)</f>
        <v>0</v>
      </c>
      <c r="BG117" s="9">
        <f ca="1">IF(Table1[[#This Row],[Area]]="Kohat",1,0)</f>
        <v>0</v>
      </c>
      <c r="BH117" s="9">
        <f ca="1">IF(Table1[[#This Row],[Area]]="Lahore",1,0)</f>
        <v>0</v>
      </c>
      <c r="BI117" s="9">
        <f ca="1">IF(Table1[[#This Row],[Area]]="Multan",1,0)</f>
        <v>0</v>
      </c>
      <c r="BJ117" s="9">
        <f ca="1">IF(Table1[[#This Row],[Area]]="Naran",1,0)</f>
        <v>0</v>
      </c>
      <c r="BK117" s="9">
        <f ca="1">IF(Table1[[#This Row],[Area]]="Peshawar",1,0)</f>
        <v>0</v>
      </c>
      <c r="BL117" s="9">
        <f ca="1">IF(Table1[[#This Row],[Area]]="Queta",1,0)</f>
        <v>1</v>
      </c>
      <c r="BM117" s="9">
        <f ca="1">IF(Table1[[#This Row],[Area]]="Sawat",1,0)</f>
        <v>0</v>
      </c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10"/>
      <c r="CD117" s="14"/>
      <c r="CE117" s="39">
        <f ca="1">Table1[[#This Row],[Value of Cars]]/Table1[[#This Row],[Cars]]</f>
        <v>38094.917518502974</v>
      </c>
      <c r="CF117" s="9"/>
      <c r="CG117" s="10"/>
      <c r="CH117" s="14">
        <f ca="1">IF(Table1[[#This Row],[value of Debts]]&gt;$CI$5,1,0)</f>
        <v>1</v>
      </c>
      <c r="CI117" s="9"/>
      <c r="CJ117" s="10"/>
      <c r="CM117" s="55">
        <f ca="1">Table1[[#This Row],[Mortgage Left]]/Table1[[#This Row],[Value of House]]</f>
        <v>0.48876348239915846</v>
      </c>
      <c r="CN117" s="9">
        <f t="shared" ca="1" si="43"/>
        <v>0</v>
      </c>
      <c r="CO117" s="9"/>
      <c r="CP117" s="9"/>
      <c r="CQ117" s="9"/>
      <c r="CR117" s="9"/>
      <c r="CS117" s="9"/>
      <c r="CT117" s="9"/>
      <c r="CU117" s="9"/>
      <c r="CV117" s="9"/>
      <c r="CW117" s="9"/>
      <c r="CX117" s="14"/>
      <c r="CY117" s="9">
        <f ca="1">IF(Table1[[#This Row],[Area]]= "Pindi",Table1[[#This Row],[Income]],0)</f>
        <v>0</v>
      </c>
      <c r="CZ117" s="9">
        <f ca="1">IF(Table1[[#This Row],[Area]]= "Attock",Table1[[#This Row],[Income]],0)</f>
        <v>0</v>
      </c>
      <c r="DA117" s="9">
        <f ca="1">IF(Table1[[#This Row],[Area]]= "Gujranwala",Table1[[#This Row],[Income]],0)</f>
        <v>0</v>
      </c>
      <c r="DB117" s="9">
        <f ca="1">IF(Table1[[#This Row],[Area]]= "Islamabad",Table1[[#This Row],[Income]],0)</f>
        <v>0</v>
      </c>
      <c r="DC117" s="9">
        <f ca="1">IF(Table1[[#This Row],[Area]]= "Karachi",Table1[[#This Row],[Income]],0)</f>
        <v>0</v>
      </c>
      <c r="DD117" s="9">
        <f ca="1">IF(Table1[[#This Row],[Area]]= "Kashmir",Table1[[#This Row],[Income]],0)</f>
        <v>0</v>
      </c>
      <c r="DE117" s="9">
        <f ca="1">IF(Table1[[#This Row],[Area]]= "Kohat",Table1[[#This Row],[Income]],0)</f>
        <v>0</v>
      </c>
      <c r="DF117" s="9">
        <f ca="1">IF(Table1[[#This Row],[Area]]= "Lahore",Table1[[#This Row],[Income]],0)</f>
        <v>0</v>
      </c>
      <c r="DG117" s="9">
        <f ca="1">IF(Table1[[#This Row],[Area]]= "Multan",Table1[[#This Row],[Income]],0)</f>
        <v>0</v>
      </c>
      <c r="DH117" s="9">
        <f ca="1">IF(Table1[[#This Row],[Area]]= "Naran",Table1[[#This Row],[Income]],0)</f>
        <v>0</v>
      </c>
      <c r="DI117" s="9">
        <f ca="1">IF(Table1[[#This Row],[Area]]= "Peshawar",Table1[[#This Row],[Income]],0)</f>
        <v>0</v>
      </c>
      <c r="DJ117" s="9">
        <f ca="1">IF(Table1[[#This Row],[Area]]= "Queta",Table1[[#This Row],[Income]],0)</f>
        <v>49518</v>
      </c>
      <c r="DK117" s="10">
        <f ca="1">IF(Table1[[#This Row],[Area]]= "Sawat",Table1[[#This Row],[Income]],0)</f>
        <v>0</v>
      </c>
      <c r="DM117" s="14"/>
      <c r="DN117" s="9">
        <f ca="1">IF(Table1[[#This Row],[Field of Work]] = "IT",Table1[[#This Row],[Income]],0)</f>
        <v>0</v>
      </c>
      <c r="DO117" s="9">
        <f ca="1">IF(Table1[[#This Row],[Field of Work]] = "Agriculture",Table1[[#This Row],[Income]],0)</f>
        <v>49518</v>
      </c>
      <c r="DP117" s="9">
        <f ca="1">IF(Table1[[#This Row],[Field of Work]] = "Construction",Table1[[#This Row],[Income]],0)</f>
        <v>0</v>
      </c>
      <c r="DQ117" s="9">
        <f ca="1">IF(Table1[[#This Row],[Field of Work]] = "Health",Table1[[#This Row],[Income]],0)</f>
        <v>0</v>
      </c>
      <c r="DR117" s="9">
        <f ca="1">IF(Table1[[#This Row],[Field of Work]] = "Teaching",Table1[[#This Row],[Income]],0)</f>
        <v>0</v>
      </c>
      <c r="DS117" s="10">
        <f ca="1">IF(Table1[[#This Row],[Field of Work]] = "General work",Table1[[#This Row],[Income]],0)</f>
        <v>0</v>
      </c>
      <c r="DV117" s="14"/>
      <c r="DW117" s="9"/>
      <c r="DX117" s="9">
        <f ca="1">IF(Table1[[#This Row],[Debts]]&gt;Table1[[#This Row],[Income]],1,0)</f>
        <v>1</v>
      </c>
      <c r="DY117" s="9"/>
      <c r="DZ117" s="9"/>
      <c r="EA117" s="9"/>
      <c r="EB117" s="9"/>
      <c r="EC117" s="10"/>
      <c r="EF117" s="14"/>
      <c r="EG117" s="9"/>
      <c r="EH117" s="9">
        <f ca="1">IF(Table1[[#This Row],[Net worth of person (R)]]&gt;$EP$4,Table1[[#This Row],[Age]],0)</f>
        <v>0</v>
      </c>
      <c r="EI117" s="9"/>
      <c r="EJ117" s="9"/>
      <c r="EK117" s="9"/>
      <c r="EL117" s="9"/>
      <c r="EM117" s="9"/>
      <c r="EN117" s="9"/>
      <c r="EO117" s="9"/>
      <c r="EP117" s="10"/>
    </row>
    <row r="118" spans="2:146" x14ac:dyDescent="0.25">
      <c r="B118">
        <f t="shared" ca="1" si="30"/>
        <v>1</v>
      </c>
      <c r="C118" t="str">
        <f t="shared" ca="1" si="31"/>
        <v>men</v>
      </c>
      <c r="D118">
        <f t="shared" ca="1" si="32"/>
        <v>28</v>
      </c>
      <c r="E118">
        <f t="shared" ca="1" si="33"/>
        <v>3</v>
      </c>
      <c r="F118" t="str">
        <f t="shared" ca="1" si="34"/>
        <v>Agriculture</v>
      </c>
      <c r="G118">
        <f t="shared" ca="1" si="35"/>
        <v>2</v>
      </c>
      <c r="H118" t="str">
        <f t="shared" ca="1" si="36"/>
        <v>Colledge</v>
      </c>
      <c r="I118">
        <f t="shared" ca="1" si="37"/>
        <v>2</v>
      </c>
      <c r="J118">
        <f t="shared" ca="1" si="38"/>
        <v>2</v>
      </c>
      <c r="K118">
        <f t="shared" ca="1" si="39"/>
        <v>41355</v>
      </c>
      <c r="L118">
        <f t="shared" ca="1" si="40"/>
        <v>9</v>
      </c>
      <c r="M118" t="str">
        <f t="shared" ca="1" si="41"/>
        <v>Peshawar</v>
      </c>
      <c r="N118">
        <f t="shared" ca="1" si="46"/>
        <v>206775</v>
      </c>
      <c r="O118">
        <f ca="1">RAND()*Table1[[#This Row],[Value of House]]</f>
        <v>84030.367166930897</v>
      </c>
      <c r="P118">
        <f t="shared" ca="1" si="28"/>
        <v>28138.017839312804</v>
      </c>
      <c r="Q118">
        <f t="shared" ca="1" si="42"/>
        <v>5414</v>
      </c>
      <c r="R118">
        <f t="shared" ca="1" si="29"/>
        <v>77982.195097706179</v>
      </c>
      <c r="S118">
        <f t="shared" ca="1" si="47"/>
        <v>44011.434641425614</v>
      </c>
      <c r="T118">
        <f t="shared" ca="1" si="48"/>
        <v>278924.4524807384</v>
      </c>
      <c r="U118">
        <f t="shared" ca="1" si="49"/>
        <v>167426.56226463709</v>
      </c>
      <c r="V118">
        <f t="shared" ca="1" si="50"/>
        <v>111497.89021610131</v>
      </c>
      <c r="AF118" s="14">
        <f t="shared" ca="1" si="44"/>
        <v>1</v>
      </c>
      <c r="AG118" s="9">
        <f t="shared" ca="1" si="45"/>
        <v>0</v>
      </c>
      <c r="AH118" s="9"/>
      <c r="AI118" s="9"/>
      <c r="AJ118" s="9"/>
      <c r="AK118" s="10"/>
      <c r="AL118" s="9"/>
      <c r="AM118" s="14">
        <f ca="1">IF(Table1[[#This Row],[Field of Work]]= "Teaching",1,0)</f>
        <v>0</v>
      </c>
      <c r="AN118" s="9">
        <f ca="1">IF(Table1[[#This Row],[Field of Work]]= "Agriculture",1,0)</f>
        <v>1</v>
      </c>
      <c r="AO118" s="9">
        <f ca="1">IF(Table1[[#This Row],[Field of Work]]= "Construction",1,0)</f>
        <v>0</v>
      </c>
      <c r="AP118" s="9">
        <f ca="1">IF(Table1[[#This Row],[Field of Work]]= "IT",1,0)</f>
        <v>0</v>
      </c>
      <c r="AQ118" s="9">
        <f ca="1">IF(Table1[[#This Row],[Field of Work]]= "Health",1,0)</f>
        <v>0</v>
      </c>
      <c r="AR118" s="9">
        <f ca="1">IF(Table1[[#This Row],[Field of Work]]= "General work",1,0)</f>
        <v>0</v>
      </c>
      <c r="AS118" s="9"/>
      <c r="AT118" s="9"/>
      <c r="AU118" s="9"/>
      <c r="AV118" s="9"/>
      <c r="AW118" s="9"/>
      <c r="AX118" s="9"/>
      <c r="AY118" s="10"/>
      <c r="BA118" s="33">
        <f ca="1">IF(Table1[[#This Row],[Area]]= "Pindi",1,0)</f>
        <v>0</v>
      </c>
      <c r="BB118" s="9">
        <f ca="1">IF(Table1[[#This Row],[Area]]= "Attock",1,0)</f>
        <v>0</v>
      </c>
      <c r="BC118" s="9">
        <f ca="1">IF(Table1[[#This Row],[Area]]="Gujranwala",1,0)</f>
        <v>0</v>
      </c>
      <c r="BD118" s="9">
        <f ca="1">IF(Table1[[#This Row],[Area]]="Islamabad",1,0)</f>
        <v>0</v>
      </c>
      <c r="BE118" s="9">
        <f ca="1">IF(Table1[[#This Row],[Area]]="Karachi",1,0)</f>
        <v>0</v>
      </c>
      <c r="BF118" s="9">
        <f ca="1">IF(Table1[[#This Row],[Area]]="Kashmir",1,0)</f>
        <v>0</v>
      </c>
      <c r="BG118" s="9">
        <f ca="1">IF(Table1[[#This Row],[Area]]="Kohat",1,0)</f>
        <v>0</v>
      </c>
      <c r="BH118" s="9">
        <f ca="1">IF(Table1[[#This Row],[Area]]="Lahore",1,0)</f>
        <v>0</v>
      </c>
      <c r="BI118" s="9">
        <f ca="1">IF(Table1[[#This Row],[Area]]="Multan",1,0)</f>
        <v>0</v>
      </c>
      <c r="BJ118" s="9">
        <f ca="1">IF(Table1[[#This Row],[Area]]="Naran",1,0)</f>
        <v>0</v>
      </c>
      <c r="BK118" s="9">
        <f ca="1">IF(Table1[[#This Row],[Area]]="Peshawar",1,0)</f>
        <v>1</v>
      </c>
      <c r="BL118" s="9">
        <f ca="1">IF(Table1[[#This Row],[Area]]="Queta",1,0)</f>
        <v>0</v>
      </c>
      <c r="BM118" s="9">
        <f ca="1">IF(Table1[[#This Row],[Area]]="Sawat",1,0)</f>
        <v>0</v>
      </c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10"/>
      <c r="CD118" s="14"/>
      <c r="CE118" s="39">
        <f ca="1">Table1[[#This Row],[Value of Cars]]/Table1[[#This Row],[Cars]]</f>
        <v>14069.008919656402</v>
      </c>
      <c r="CF118" s="9"/>
      <c r="CG118" s="10"/>
      <c r="CH118" s="14">
        <f ca="1">IF(Table1[[#This Row],[value of Debts]]&gt;$CI$5,1,0)</f>
        <v>1</v>
      </c>
      <c r="CI118" s="9"/>
      <c r="CJ118" s="10"/>
      <c r="CM118" s="55">
        <f ca="1">Table1[[#This Row],[Mortgage Left]]/Table1[[#This Row],[Value of House]]</f>
        <v>0.40638552613677137</v>
      </c>
      <c r="CN118" s="9">
        <f t="shared" ca="1" si="43"/>
        <v>0</v>
      </c>
      <c r="CO118" s="9"/>
      <c r="CP118" s="9"/>
      <c r="CQ118" s="9"/>
      <c r="CR118" s="9"/>
      <c r="CS118" s="9"/>
      <c r="CT118" s="9"/>
      <c r="CU118" s="9"/>
      <c r="CV118" s="9"/>
      <c r="CW118" s="9"/>
      <c r="CX118" s="14"/>
      <c r="CY118" s="9">
        <f ca="1">IF(Table1[[#This Row],[Area]]= "Pindi",Table1[[#This Row],[Income]],0)</f>
        <v>0</v>
      </c>
      <c r="CZ118" s="9">
        <f ca="1">IF(Table1[[#This Row],[Area]]= "Attock",Table1[[#This Row],[Income]],0)</f>
        <v>0</v>
      </c>
      <c r="DA118" s="9">
        <f ca="1">IF(Table1[[#This Row],[Area]]= "Gujranwala",Table1[[#This Row],[Income]],0)</f>
        <v>0</v>
      </c>
      <c r="DB118" s="9">
        <f ca="1">IF(Table1[[#This Row],[Area]]= "Islamabad",Table1[[#This Row],[Income]],0)</f>
        <v>0</v>
      </c>
      <c r="DC118" s="9">
        <f ca="1">IF(Table1[[#This Row],[Area]]= "Karachi",Table1[[#This Row],[Income]],0)</f>
        <v>0</v>
      </c>
      <c r="DD118" s="9">
        <f ca="1">IF(Table1[[#This Row],[Area]]= "Kashmir",Table1[[#This Row],[Income]],0)</f>
        <v>0</v>
      </c>
      <c r="DE118" s="9">
        <f ca="1">IF(Table1[[#This Row],[Area]]= "Kohat",Table1[[#This Row],[Income]],0)</f>
        <v>0</v>
      </c>
      <c r="DF118" s="9">
        <f ca="1">IF(Table1[[#This Row],[Area]]= "Lahore",Table1[[#This Row],[Income]],0)</f>
        <v>0</v>
      </c>
      <c r="DG118" s="9">
        <f ca="1">IF(Table1[[#This Row],[Area]]= "Multan",Table1[[#This Row],[Income]],0)</f>
        <v>0</v>
      </c>
      <c r="DH118" s="9">
        <f ca="1">IF(Table1[[#This Row],[Area]]= "Naran",Table1[[#This Row],[Income]],0)</f>
        <v>0</v>
      </c>
      <c r="DI118" s="9">
        <f ca="1">IF(Table1[[#This Row],[Area]]= "Peshawar",Table1[[#This Row],[Income]],0)</f>
        <v>41355</v>
      </c>
      <c r="DJ118" s="9">
        <f ca="1">IF(Table1[[#This Row],[Area]]= "Queta",Table1[[#This Row],[Income]],0)</f>
        <v>0</v>
      </c>
      <c r="DK118" s="10">
        <f ca="1">IF(Table1[[#This Row],[Area]]= "Sawat",Table1[[#This Row],[Income]],0)</f>
        <v>0</v>
      </c>
      <c r="DM118" s="14"/>
      <c r="DN118" s="9">
        <f ca="1">IF(Table1[[#This Row],[Field of Work]] = "IT",Table1[[#This Row],[Income]],0)</f>
        <v>0</v>
      </c>
      <c r="DO118" s="9">
        <f ca="1">IF(Table1[[#This Row],[Field of Work]] = "Agriculture",Table1[[#This Row],[Income]],0)</f>
        <v>41355</v>
      </c>
      <c r="DP118" s="9">
        <f ca="1">IF(Table1[[#This Row],[Field of Work]] = "Construction",Table1[[#This Row],[Income]],0)</f>
        <v>0</v>
      </c>
      <c r="DQ118" s="9">
        <f ca="1">IF(Table1[[#This Row],[Field of Work]] = "Health",Table1[[#This Row],[Income]],0)</f>
        <v>0</v>
      </c>
      <c r="DR118" s="9">
        <f ca="1">IF(Table1[[#This Row],[Field of Work]] = "Teaching",Table1[[#This Row],[Income]],0)</f>
        <v>0</v>
      </c>
      <c r="DS118" s="10">
        <f ca="1">IF(Table1[[#This Row],[Field of Work]] = "General work",Table1[[#This Row],[Income]],0)</f>
        <v>0</v>
      </c>
      <c r="DV118" s="14"/>
      <c r="DW118" s="9"/>
      <c r="DX118" s="9">
        <f ca="1">IF(Table1[[#This Row],[Debts]]&gt;Table1[[#This Row],[Income]],1,0)</f>
        <v>1</v>
      </c>
      <c r="DY118" s="9"/>
      <c r="DZ118" s="9"/>
      <c r="EA118" s="9"/>
      <c r="EB118" s="9"/>
      <c r="EC118" s="10"/>
      <c r="EF118" s="14"/>
      <c r="EG118" s="9"/>
      <c r="EH118" s="9">
        <f ca="1">IF(Table1[[#This Row],[Net worth of person (R)]]&gt;$EP$4,Table1[[#This Row],[Age]],0)</f>
        <v>28</v>
      </c>
      <c r="EI118" s="9"/>
      <c r="EJ118" s="9"/>
      <c r="EK118" s="9"/>
      <c r="EL118" s="9"/>
      <c r="EM118" s="9"/>
      <c r="EN118" s="9"/>
      <c r="EO118" s="9"/>
      <c r="EP118" s="10"/>
    </row>
    <row r="119" spans="2:146" x14ac:dyDescent="0.25">
      <c r="B119">
        <f t="shared" ca="1" si="30"/>
        <v>2</v>
      </c>
      <c r="C119" t="str">
        <f t="shared" ca="1" si="31"/>
        <v>women</v>
      </c>
      <c r="D119">
        <f t="shared" ca="1" si="32"/>
        <v>27</v>
      </c>
      <c r="E119">
        <f t="shared" ca="1" si="33"/>
        <v>1</v>
      </c>
      <c r="F119" t="str">
        <f t="shared" ca="1" si="34"/>
        <v>Health</v>
      </c>
      <c r="G119">
        <f t="shared" ca="1" si="35"/>
        <v>6</v>
      </c>
      <c r="H119" t="str">
        <f t="shared" ca="1" si="36"/>
        <v>other</v>
      </c>
      <c r="I119">
        <f t="shared" ca="1" si="37"/>
        <v>4</v>
      </c>
      <c r="J119">
        <f t="shared" ca="1" si="38"/>
        <v>1</v>
      </c>
      <c r="K119">
        <f t="shared" ca="1" si="39"/>
        <v>53395</v>
      </c>
      <c r="L119">
        <f t="shared" ca="1" si="40"/>
        <v>3</v>
      </c>
      <c r="M119" t="str">
        <f t="shared" ca="1" si="41"/>
        <v>Gujranwala</v>
      </c>
      <c r="N119">
        <f t="shared" ca="1" si="46"/>
        <v>213580</v>
      </c>
      <c r="O119">
        <f ca="1">RAND()*Table1[[#This Row],[Value of House]]</f>
        <v>146700.60040349458</v>
      </c>
      <c r="P119">
        <f t="shared" ca="1" si="28"/>
        <v>10759.293252957019</v>
      </c>
      <c r="Q119">
        <f t="shared" ca="1" si="42"/>
        <v>4915</v>
      </c>
      <c r="R119">
        <f t="shared" ca="1" si="29"/>
        <v>80840.810753488535</v>
      </c>
      <c r="S119">
        <f t="shared" ca="1" si="47"/>
        <v>21147.090346928871</v>
      </c>
      <c r="T119">
        <f t="shared" ca="1" si="48"/>
        <v>245486.38359988588</v>
      </c>
      <c r="U119">
        <f t="shared" ca="1" si="49"/>
        <v>232456.41115698311</v>
      </c>
      <c r="V119">
        <f t="shared" ca="1" si="50"/>
        <v>13029.97244290277</v>
      </c>
      <c r="AF119" s="14">
        <f t="shared" ca="1" si="44"/>
        <v>1</v>
      </c>
      <c r="AG119" s="9">
        <f t="shared" ca="1" si="45"/>
        <v>0</v>
      </c>
      <c r="AH119" s="9"/>
      <c r="AI119" s="9"/>
      <c r="AJ119" s="9"/>
      <c r="AK119" s="10"/>
      <c r="AL119" s="9"/>
      <c r="AM119" s="14">
        <f ca="1">IF(Table1[[#This Row],[Field of Work]]= "Teaching",1,0)</f>
        <v>0</v>
      </c>
      <c r="AN119" s="9">
        <f ca="1">IF(Table1[[#This Row],[Field of Work]]= "Agriculture",1,0)</f>
        <v>0</v>
      </c>
      <c r="AO119" s="9">
        <f ca="1">IF(Table1[[#This Row],[Field of Work]]= "Construction",1,0)</f>
        <v>0</v>
      </c>
      <c r="AP119" s="9">
        <f ca="1">IF(Table1[[#This Row],[Field of Work]]= "IT",1,0)</f>
        <v>0</v>
      </c>
      <c r="AQ119" s="9">
        <f ca="1">IF(Table1[[#This Row],[Field of Work]]= "Health",1,0)</f>
        <v>1</v>
      </c>
      <c r="AR119" s="9">
        <f ca="1">IF(Table1[[#This Row],[Field of Work]]= "General work",1,0)</f>
        <v>0</v>
      </c>
      <c r="AS119" s="9"/>
      <c r="AT119" s="9"/>
      <c r="AU119" s="9"/>
      <c r="AV119" s="9"/>
      <c r="AW119" s="9"/>
      <c r="AX119" s="9"/>
      <c r="AY119" s="10"/>
      <c r="BA119" s="33">
        <f ca="1">IF(Table1[[#This Row],[Area]]= "Pindi",1,0)</f>
        <v>0</v>
      </c>
      <c r="BB119" s="9">
        <f ca="1">IF(Table1[[#This Row],[Area]]= "Attock",1,0)</f>
        <v>0</v>
      </c>
      <c r="BC119" s="9">
        <f ca="1">IF(Table1[[#This Row],[Area]]="Gujranwala",1,0)</f>
        <v>1</v>
      </c>
      <c r="BD119" s="9">
        <f ca="1">IF(Table1[[#This Row],[Area]]="Islamabad",1,0)</f>
        <v>0</v>
      </c>
      <c r="BE119" s="9">
        <f ca="1">IF(Table1[[#This Row],[Area]]="Karachi",1,0)</f>
        <v>0</v>
      </c>
      <c r="BF119" s="9">
        <f ca="1">IF(Table1[[#This Row],[Area]]="Kashmir",1,0)</f>
        <v>0</v>
      </c>
      <c r="BG119" s="9">
        <f ca="1">IF(Table1[[#This Row],[Area]]="Kohat",1,0)</f>
        <v>0</v>
      </c>
      <c r="BH119" s="9">
        <f ca="1">IF(Table1[[#This Row],[Area]]="Lahore",1,0)</f>
        <v>0</v>
      </c>
      <c r="BI119" s="9">
        <f ca="1">IF(Table1[[#This Row],[Area]]="Multan",1,0)</f>
        <v>0</v>
      </c>
      <c r="BJ119" s="9">
        <f ca="1">IF(Table1[[#This Row],[Area]]="Naran",1,0)</f>
        <v>0</v>
      </c>
      <c r="BK119" s="9">
        <f ca="1">IF(Table1[[#This Row],[Area]]="Peshawar",1,0)</f>
        <v>0</v>
      </c>
      <c r="BL119" s="9">
        <f ca="1">IF(Table1[[#This Row],[Area]]="Queta",1,0)</f>
        <v>0</v>
      </c>
      <c r="BM119" s="9">
        <f ca="1">IF(Table1[[#This Row],[Area]]="Sawat",1,0)</f>
        <v>0</v>
      </c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10"/>
      <c r="CD119" s="14"/>
      <c r="CE119" s="39">
        <f ca="1">Table1[[#This Row],[Value of Cars]]/Table1[[#This Row],[Cars]]</f>
        <v>10759.293252957019</v>
      </c>
      <c r="CF119" s="9"/>
      <c r="CG119" s="10"/>
      <c r="CH119" s="14">
        <f ca="1">IF(Table1[[#This Row],[value of Debts]]&gt;$CI$5,1,0)</f>
        <v>1</v>
      </c>
      <c r="CI119" s="9"/>
      <c r="CJ119" s="10"/>
      <c r="CM119" s="55">
        <f ca="1">Table1[[#This Row],[Mortgage Left]]/Table1[[#This Row],[Value of House]]</f>
        <v>0.6868648768774912</v>
      </c>
      <c r="CN119" s="9">
        <f t="shared" ca="1" si="43"/>
        <v>0</v>
      </c>
      <c r="CO119" s="9"/>
      <c r="CP119" s="9"/>
      <c r="CQ119" s="9"/>
      <c r="CR119" s="9"/>
      <c r="CS119" s="9"/>
      <c r="CT119" s="9"/>
      <c r="CU119" s="9"/>
      <c r="CV119" s="9"/>
      <c r="CW119" s="9"/>
      <c r="CX119" s="14"/>
      <c r="CY119" s="9">
        <f ca="1">IF(Table1[[#This Row],[Area]]= "Pindi",Table1[[#This Row],[Income]],0)</f>
        <v>0</v>
      </c>
      <c r="CZ119" s="9">
        <f ca="1">IF(Table1[[#This Row],[Area]]= "Attock",Table1[[#This Row],[Income]],0)</f>
        <v>0</v>
      </c>
      <c r="DA119" s="9">
        <f ca="1">IF(Table1[[#This Row],[Area]]= "Gujranwala",Table1[[#This Row],[Income]],0)</f>
        <v>53395</v>
      </c>
      <c r="DB119" s="9">
        <f ca="1">IF(Table1[[#This Row],[Area]]= "Islamabad",Table1[[#This Row],[Income]],0)</f>
        <v>0</v>
      </c>
      <c r="DC119" s="9">
        <f ca="1">IF(Table1[[#This Row],[Area]]= "Karachi",Table1[[#This Row],[Income]],0)</f>
        <v>0</v>
      </c>
      <c r="DD119" s="9">
        <f ca="1">IF(Table1[[#This Row],[Area]]= "Kashmir",Table1[[#This Row],[Income]],0)</f>
        <v>0</v>
      </c>
      <c r="DE119" s="9">
        <f ca="1">IF(Table1[[#This Row],[Area]]= "Kohat",Table1[[#This Row],[Income]],0)</f>
        <v>0</v>
      </c>
      <c r="DF119" s="9">
        <f ca="1">IF(Table1[[#This Row],[Area]]= "Lahore",Table1[[#This Row],[Income]],0)</f>
        <v>0</v>
      </c>
      <c r="DG119" s="9">
        <f ca="1">IF(Table1[[#This Row],[Area]]= "Multan",Table1[[#This Row],[Income]],0)</f>
        <v>0</v>
      </c>
      <c r="DH119" s="9">
        <f ca="1">IF(Table1[[#This Row],[Area]]= "Naran",Table1[[#This Row],[Income]],0)</f>
        <v>0</v>
      </c>
      <c r="DI119" s="9">
        <f ca="1">IF(Table1[[#This Row],[Area]]= "Peshawar",Table1[[#This Row],[Income]],0)</f>
        <v>0</v>
      </c>
      <c r="DJ119" s="9">
        <f ca="1">IF(Table1[[#This Row],[Area]]= "Queta",Table1[[#This Row],[Income]],0)</f>
        <v>0</v>
      </c>
      <c r="DK119" s="10">
        <f ca="1">IF(Table1[[#This Row],[Area]]= "Sawat",Table1[[#This Row],[Income]],0)</f>
        <v>0</v>
      </c>
      <c r="DM119" s="14"/>
      <c r="DN119" s="9">
        <f ca="1">IF(Table1[[#This Row],[Field of Work]] = "IT",Table1[[#This Row],[Income]],0)</f>
        <v>0</v>
      </c>
      <c r="DO119" s="9">
        <f ca="1">IF(Table1[[#This Row],[Field of Work]] = "Agriculture",Table1[[#This Row],[Income]],0)</f>
        <v>0</v>
      </c>
      <c r="DP119" s="9">
        <f ca="1">IF(Table1[[#This Row],[Field of Work]] = "Construction",Table1[[#This Row],[Income]],0)</f>
        <v>0</v>
      </c>
      <c r="DQ119" s="9">
        <f ca="1">IF(Table1[[#This Row],[Field of Work]] = "Health",Table1[[#This Row],[Income]],0)</f>
        <v>53395</v>
      </c>
      <c r="DR119" s="9">
        <f ca="1">IF(Table1[[#This Row],[Field of Work]] = "Teaching",Table1[[#This Row],[Income]],0)</f>
        <v>0</v>
      </c>
      <c r="DS119" s="10">
        <f ca="1">IF(Table1[[#This Row],[Field of Work]] = "General work",Table1[[#This Row],[Income]],0)</f>
        <v>0</v>
      </c>
      <c r="DV119" s="14"/>
      <c r="DW119" s="9"/>
      <c r="DX119" s="9">
        <f ca="1">IF(Table1[[#This Row],[Debts]]&gt;Table1[[#This Row],[Income]],1,0)</f>
        <v>1</v>
      </c>
      <c r="DY119" s="9"/>
      <c r="DZ119" s="9"/>
      <c r="EA119" s="9"/>
      <c r="EB119" s="9"/>
      <c r="EC119" s="10"/>
      <c r="EF119" s="14"/>
      <c r="EG119" s="9"/>
      <c r="EH119" s="9">
        <f ca="1">IF(Table1[[#This Row],[Net worth of person (R)]]&gt;$EP$4,Table1[[#This Row],[Age]],0)</f>
        <v>0</v>
      </c>
      <c r="EI119" s="9"/>
      <c r="EJ119" s="9"/>
      <c r="EK119" s="9"/>
      <c r="EL119" s="9"/>
      <c r="EM119" s="9"/>
      <c r="EN119" s="9"/>
      <c r="EO119" s="9"/>
      <c r="EP119" s="10"/>
    </row>
    <row r="120" spans="2:146" x14ac:dyDescent="0.25">
      <c r="B120">
        <f t="shared" ca="1" si="30"/>
        <v>1</v>
      </c>
      <c r="C120" t="str">
        <f t="shared" ca="1" si="31"/>
        <v>men</v>
      </c>
      <c r="D120">
        <f t="shared" ca="1" si="32"/>
        <v>35</v>
      </c>
      <c r="E120">
        <f t="shared" ca="1" si="33"/>
        <v>3</v>
      </c>
      <c r="F120" t="str">
        <f t="shared" ca="1" si="34"/>
        <v>Agriculture</v>
      </c>
      <c r="G120">
        <f t="shared" ca="1" si="35"/>
        <v>4</v>
      </c>
      <c r="H120" t="str">
        <f t="shared" ca="1" si="36"/>
        <v>Technical</v>
      </c>
      <c r="I120">
        <f t="shared" ca="1" si="37"/>
        <v>2</v>
      </c>
      <c r="J120">
        <f t="shared" ca="1" si="38"/>
        <v>1</v>
      </c>
      <c r="K120">
        <f t="shared" ca="1" si="39"/>
        <v>68487</v>
      </c>
      <c r="L120">
        <f t="shared" ca="1" si="40"/>
        <v>1</v>
      </c>
      <c r="M120" t="str">
        <f t="shared" ca="1" si="41"/>
        <v>Lahore</v>
      </c>
      <c r="N120">
        <f t="shared" ca="1" si="46"/>
        <v>342435</v>
      </c>
      <c r="O120">
        <f ca="1">RAND()*Table1[[#This Row],[Value of House]]</f>
        <v>304974.09045577887</v>
      </c>
      <c r="P120">
        <f t="shared" ca="1" si="28"/>
        <v>26419.079508139414</v>
      </c>
      <c r="Q120">
        <f t="shared" ca="1" si="42"/>
        <v>10874</v>
      </c>
      <c r="R120">
        <f t="shared" ca="1" si="29"/>
        <v>112466.64685075749</v>
      </c>
      <c r="S120">
        <f t="shared" ca="1" si="47"/>
        <v>70590.459831740183</v>
      </c>
      <c r="T120">
        <f t="shared" ca="1" si="48"/>
        <v>439444.53933987959</v>
      </c>
      <c r="U120">
        <f t="shared" ca="1" si="49"/>
        <v>428314.73730653635</v>
      </c>
      <c r="V120">
        <f t="shared" ca="1" si="50"/>
        <v>11129.802033343236</v>
      </c>
      <c r="AF120" s="14">
        <f t="shared" ca="1" si="44"/>
        <v>0</v>
      </c>
      <c r="AG120" s="9">
        <f t="shared" ca="1" si="45"/>
        <v>1</v>
      </c>
      <c r="AH120" s="9"/>
      <c r="AI120" s="9"/>
      <c r="AJ120" s="9"/>
      <c r="AK120" s="10"/>
      <c r="AL120" s="9"/>
      <c r="AM120" s="14">
        <f ca="1">IF(Table1[[#This Row],[Field of Work]]= "Teaching",1,0)</f>
        <v>0</v>
      </c>
      <c r="AN120" s="9">
        <f ca="1">IF(Table1[[#This Row],[Field of Work]]= "Agriculture",1,0)</f>
        <v>1</v>
      </c>
      <c r="AO120" s="9">
        <f ca="1">IF(Table1[[#This Row],[Field of Work]]= "Construction",1,0)</f>
        <v>0</v>
      </c>
      <c r="AP120" s="9">
        <f ca="1">IF(Table1[[#This Row],[Field of Work]]= "IT",1,0)</f>
        <v>0</v>
      </c>
      <c r="AQ120" s="9">
        <f ca="1">IF(Table1[[#This Row],[Field of Work]]= "Health",1,0)</f>
        <v>0</v>
      </c>
      <c r="AR120" s="9">
        <f ca="1">IF(Table1[[#This Row],[Field of Work]]= "General work",1,0)</f>
        <v>0</v>
      </c>
      <c r="AS120" s="9"/>
      <c r="AT120" s="9"/>
      <c r="AU120" s="9"/>
      <c r="AV120" s="9"/>
      <c r="AW120" s="9"/>
      <c r="AX120" s="9"/>
      <c r="AY120" s="10"/>
      <c r="BA120" s="33">
        <f ca="1">IF(Table1[[#This Row],[Area]]= "Pindi",1,0)</f>
        <v>0</v>
      </c>
      <c r="BB120" s="9">
        <f ca="1">IF(Table1[[#This Row],[Area]]= "Attock",1,0)</f>
        <v>0</v>
      </c>
      <c r="BC120" s="9">
        <f ca="1">IF(Table1[[#This Row],[Area]]="Gujranwala",1,0)</f>
        <v>0</v>
      </c>
      <c r="BD120" s="9">
        <f ca="1">IF(Table1[[#This Row],[Area]]="Islamabad",1,0)</f>
        <v>0</v>
      </c>
      <c r="BE120" s="9">
        <f ca="1">IF(Table1[[#This Row],[Area]]="Karachi",1,0)</f>
        <v>0</v>
      </c>
      <c r="BF120" s="9">
        <f ca="1">IF(Table1[[#This Row],[Area]]="Kashmir",1,0)</f>
        <v>0</v>
      </c>
      <c r="BG120" s="9">
        <f ca="1">IF(Table1[[#This Row],[Area]]="Kohat",1,0)</f>
        <v>0</v>
      </c>
      <c r="BH120" s="9">
        <f ca="1">IF(Table1[[#This Row],[Area]]="Lahore",1,0)</f>
        <v>1</v>
      </c>
      <c r="BI120" s="9">
        <f ca="1">IF(Table1[[#This Row],[Area]]="Multan",1,0)</f>
        <v>0</v>
      </c>
      <c r="BJ120" s="9">
        <f ca="1">IF(Table1[[#This Row],[Area]]="Naran",1,0)</f>
        <v>0</v>
      </c>
      <c r="BK120" s="9">
        <f ca="1">IF(Table1[[#This Row],[Area]]="Peshawar",1,0)</f>
        <v>0</v>
      </c>
      <c r="BL120" s="9">
        <f ca="1">IF(Table1[[#This Row],[Area]]="Queta",1,0)</f>
        <v>0</v>
      </c>
      <c r="BM120" s="9">
        <f ca="1">IF(Table1[[#This Row],[Area]]="Sawat",1,0)</f>
        <v>0</v>
      </c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10"/>
      <c r="CD120" s="14"/>
      <c r="CE120" s="39">
        <f ca="1">Table1[[#This Row],[Value of Cars]]/Table1[[#This Row],[Cars]]</f>
        <v>26419.079508139414</v>
      </c>
      <c r="CF120" s="9"/>
      <c r="CG120" s="10"/>
      <c r="CH120" s="14">
        <f ca="1">IF(Table1[[#This Row],[value of Debts]]&gt;$CI$5,1,0)</f>
        <v>1</v>
      </c>
      <c r="CI120" s="9"/>
      <c r="CJ120" s="10"/>
      <c r="CM120" s="55">
        <f ca="1">Table1[[#This Row],[Mortgage Left]]/Table1[[#This Row],[Value of House]]</f>
        <v>0.89060432039884618</v>
      </c>
      <c r="CN120" s="9">
        <f t="shared" ca="1" si="43"/>
        <v>0</v>
      </c>
      <c r="CO120" s="9"/>
      <c r="CP120" s="9"/>
      <c r="CQ120" s="9"/>
      <c r="CR120" s="9"/>
      <c r="CS120" s="9"/>
      <c r="CT120" s="9"/>
      <c r="CU120" s="9"/>
      <c r="CV120" s="9"/>
      <c r="CW120" s="9"/>
      <c r="CX120" s="14"/>
      <c r="CY120" s="9">
        <f ca="1">IF(Table1[[#This Row],[Area]]= "Pindi",Table1[[#This Row],[Income]],0)</f>
        <v>0</v>
      </c>
      <c r="CZ120" s="9">
        <f ca="1">IF(Table1[[#This Row],[Area]]= "Attock",Table1[[#This Row],[Income]],0)</f>
        <v>0</v>
      </c>
      <c r="DA120" s="9">
        <f ca="1">IF(Table1[[#This Row],[Area]]= "Gujranwala",Table1[[#This Row],[Income]],0)</f>
        <v>0</v>
      </c>
      <c r="DB120" s="9">
        <f ca="1">IF(Table1[[#This Row],[Area]]= "Islamabad",Table1[[#This Row],[Income]],0)</f>
        <v>0</v>
      </c>
      <c r="DC120" s="9">
        <f ca="1">IF(Table1[[#This Row],[Area]]= "Karachi",Table1[[#This Row],[Income]],0)</f>
        <v>0</v>
      </c>
      <c r="DD120" s="9">
        <f ca="1">IF(Table1[[#This Row],[Area]]= "Kashmir",Table1[[#This Row],[Income]],0)</f>
        <v>0</v>
      </c>
      <c r="DE120" s="9">
        <f ca="1">IF(Table1[[#This Row],[Area]]= "Kohat",Table1[[#This Row],[Income]],0)</f>
        <v>0</v>
      </c>
      <c r="DF120" s="9">
        <f ca="1">IF(Table1[[#This Row],[Area]]= "Lahore",Table1[[#This Row],[Income]],0)</f>
        <v>68487</v>
      </c>
      <c r="DG120" s="9">
        <f ca="1">IF(Table1[[#This Row],[Area]]= "Multan",Table1[[#This Row],[Income]],0)</f>
        <v>0</v>
      </c>
      <c r="DH120" s="9">
        <f ca="1">IF(Table1[[#This Row],[Area]]= "Naran",Table1[[#This Row],[Income]],0)</f>
        <v>0</v>
      </c>
      <c r="DI120" s="9">
        <f ca="1">IF(Table1[[#This Row],[Area]]= "Peshawar",Table1[[#This Row],[Income]],0)</f>
        <v>0</v>
      </c>
      <c r="DJ120" s="9">
        <f ca="1">IF(Table1[[#This Row],[Area]]= "Queta",Table1[[#This Row],[Income]],0)</f>
        <v>0</v>
      </c>
      <c r="DK120" s="10">
        <f ca="1">IF(Table1[[#This Row],[Area]]= "Sawat",Table1[[#This Row],[Income]],0)</f>
        <v>0</v>
      </c>
      <c r="DM120" s="14"/>
      <c r="DN120" s="9">
        <f ca="1">IF(Table1[[#This Row],[Field of Work]] = "IT",Table1[[#This Row],[Income]],0)</f>
        <v>0</v>
      </c>
      <c r="DO120" s="9">
        <f ca="1">IF(Table1[[#This Row],[Field of Work]] = "Agriculture",Table1[[#This Row],[Income]],0)</f>
        <v>68487</v>
      </c>
      <c r="DP120" s="9">
        <f ca="1">IF(Table1[[#This Row],[Field of Work]] = "Construction",Table1[[#This Row],[Income]],0)</f>
        <v>0</v>
      </c>
      <c r="DQ120" s="9">
        <f ca="1">IF(Table1[[#This Row],[Field of Work]] = "Health",Table1[[#This Row],[Income]],0)</f>
        <v>0</v>
      </c>
      <c r="DR120" s="9">
        <f ca="1">IF(Table1[[#This Row],[Field of Work]] = "Teaching",Table1[[#This Row],[Income]],0)</f>
        <v>0</v>
      </c>
      <c r="DS120" s="10">
        <f ca="1">IF(Table1[[#This Row],[Field of Work]] = "General work",Table1[[#This Row],[Income]],0)</f>
        <v>0</v>
      </c>
      <c r="DV120" s="14"/>
      <c r="DW120" s="9"/>
      <c r="DX120" s="9">
        <f ca="1">IF(Table1[[#This Row],[Debts]]&gt;Table1[[#This Row],[Income]],1,0)</f>
        <v>1</v>
      </c>
      <c r="DY120" s="9"/>
      <c r="DZ120" s="9"/>
      <c r="EA120" s="9"/>
      <c r="EB120" s="9"/>
      <c r="EC120" s="10"/>
      <c r="EF120" s="14"/>
      <c r="EG120" s="9"/>
      <c r="EH120" s="9">
        <f ca="1">IF(Table1[[#This Row],[Net worth of person (R)]]&gt;$EP$4,Table1[[#This Row],[Age]],0)</f>
        <v>0</v>
      </c>
      <c r="EI120" s="9"/>
      <c r="EJ120" s="9"/>
      <c r="EK120" s="9"/>
      <c r="EL120" s="9"/>
      <c r="EM120" s="9"/>
      <c r="EN120" s="9"/>
      <c r="EO120" s="9"/>
      <c r="EP120" s="10"/>
    </row>
    <row r="121" spans="2:146" x14ac:dyDescent="0.25">
      <c r="B121">
        <f t="shared" ca="1" si="30"/>
        <v>1</v>
      </c>
      <c r="C121" t="str">
        <f t="shared" ca="1" si="31"/>
        <v>men</v>
      </c>
      <c r="D121">
        <f t="shared" ca="1" si="32"/>
        <v>31</v>
      </c>
      <c r="E121">
        <f t="shared" ca="1" si="33"/>
        <v>5</v>
      </c>
      <c r="F121" t="str">
        <f t="shared" ca="1" si="34"/>
        <v>General work</v>
      </c>
      <c r="G121">
        <f t="shared" ca="1" si="35"/>
        <v>3</v>
      </c>
      <c r="H121" t="str">
        <f t="shared" ca="1" si="36"/>
        <v>University</v>
      </c>
      <c r="I121">
        <f t="shared" ca="1" si="37"/>
        <v>0</v>
      </c>
      <c r="J121">
        <f t="shared" ca="1" si="38"/>
        <v>3</v>
      </c>
      <c r="K121">
        <f t="shared" ca="1" si="39"/>
        <v>64034</v>
      </c>
      <c r="L121">
        <f t="shared" ca="1" si="40"/>
        <v>2</v>
      </c>
      <c r="M121" t="str">
        <f t="shared" ca="1" si="41"/>
        <v>Karachi</v>
      </c>
      <c r="N121">
        <f t="shared" ca="1" si="46"/>
        <v>384204</v>
      </c>
      <c r="O121">
        <f ca="1">RAND()*Table1[[#This Row],[Value of House]]</f>
        <v>242480.29186057858</v>
      </c>
      <c r="P121">
        <f t="shared" ca="1" si="28"/>
        <v>105107.63088431237</v>
      </c>
      <c r="Q121">
        <f t="shared" ca="1" si="42"/>
        <v>34872</v>
      </c>
      <c r="R121">
        <f t="shared" ca="1" si="29"/>
        <v>50796.790356270212</v>
      </c>
      <c r="S121">
        <f t="shared" ca="1" si="47"/>
        <v>83410.110804798693</v>
      </c>
      <c r="T121">
        <f t="shared" ca="1" si="48"/>
        <v>572721.74168911111</v>
      </c>
      <c r="U121">
        <f t="shared" ca="1" si="49"/>
        <v>328149.08221684879</v>
      </c>
      <c r="V121">
        <f t="shared" ca="1" si="50"/>
        <v>244572.65947226231</v>
      </c>
      <c r="AF121" s="14">
        <f t="shared" ca="1" si="44"/>
        <v>1</v>
      </c>
      <c r="AG121" s="9">
        <f t="shared" ca="1" si="45"/>
        <v>0</v>
      </c>
      <c r="AH121" s="9"/>
      <c r="AI121" s="9"/>
      <c r="AJ121" s="9"/>
      <c r="AK121" s="10"/>
      <c r="AL121" s="9"/>
      <c r="AM121" s="14">
        <f ca="1">IF(Table1[[#This Row],[Field of Work]]= "Teaching",1,0)</f>
        <v>0</v>
      </c>
      <c r="AN121" s="9">
        <f ca="1">IF(Table1[[#This Row],[Field of Work]]= "Agriculture",1,0)</f>
        <v>0</v>
      </c>
      <c r="AO121" s="9">
        <f ca="1">IF(Table1[[#This Row],[Field of Work]]= "Construction",1,0)</f>
        <v>0</v>
      </c>
      <c r="AP121" s="9">
        <f ca="1">IF(Table1[[#This Row],[Field of Work]]= "IT",1,0)</f>
        <v>0</v>
      </c>
      <c r="AQ121" s="9">
        <f ca="1">IF(Table1[[#This Row],[Field of Work]]= "Health",1,0)</f>
        <v>0</v>
      </c>
      <c r="AR121" s="9">
        <f ca="1">IF(Table1[[#This Row],[Field of Work]]= "General work",1,0)</f>
        <v>1</v>
      </c>
      <c r="AS121" s="9"/>
      <c r="AT121" s="9"/>
      <c r="AU121" s="9"/>
      <c r="AV121" s="9"/>
      <c r="AW121" s="9"/>
      <c r="AX121" s="9"/>
      <c r="AY121" s="10"/>
      <c r="BA121" s="33">
        <f ca="1">IF(Table1[[#This Row],[Area]]= "Pindi",1,0)</f>
        <v>0</v>
      </c>
      <c r="BB121" s="9">
        <f ca="1">IF(Table1[[#This Row],[Area]]= "Attock",1,0)</f>
        <v>0</v>
      </c>
      <c r="BC121" s="9">
        <f ca="1">IF(Table1[[#This Row],[Area]]="Gujranwala",1,0)</f>
        <v>0</v>
      </c>
      <c r="BD121" s="9">
        <f ca="1">IF(Table1[[#This Row],[Area]]="Islamabad",1,0)</f>
        <v>0</v>
      </c>
      <c r="BE121" s="9">
        <f ca="1">IF(Table1[[#This Row],[Area]]="Karachi",1,0)</f>
        <v>1</v>
      </c>
      <c r="BF121" s="9">
        <f ca="1">IF(Table1[[#This Row],[Area]]="Kashmir",1,0)</f>
        <v>0</v>
      </c>
      <c r="BG121" s="9">
        <f ca="1">IF(Table1[[#This Row],[Area]]="Kohat",1,0)</f>
        <v>0</v>
      </c>
      <c r="BH121" s="9">
        <f ca="1">IF(Table1[[#This Row],[Area]]="Lahore",1,0)</f>
        <v>0</v>
      </c>
      <c r="BI121" s="9">
        <f ca="1">IF(Table1[[#This Row],[Area]]="Multan",1,0)</f>
        <v>0</v>
      </c>
      <c r="BJ121" s="9">
        <f ca="1">IF(Table1[[#This Row],[Area]]="Naran",1,0)</f>
        <v>0</v>
      </c>
      <c r="BK121" s="9">
        <f ca="1">IF(Table1[[#This Row],[Area]]="Peshawar",1,0)</f>
        <v>0</v>
      </c>
      <c r="BL121" s="9">
        <f ca="1">IF(Table1[[#This Row],[Area]]="Queta",1,0)</f>
        <v>0</v>
      </c>
      <c r="BM121" s="9">
        <f ca="1">IF(Table1[[#This Row],[Area]]="Sawat",1,0)</f>
        <v>0</v>
      </c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10"/>
      <c r="CD121" s="14"/>
      <c r="CE121" s="39">
        <f ca="1">Table1[[#This Row],[Value of Cars]]/Table1[[#This Row],[Cars]]</f>
        <v>35035.876961437454</v>
      </c>
      <c r="CF121" s="9"/>
      <c r="CG121" s="10"/>
      <c r="CH121" s="14">
        <f ca="1">IF(Table1[[#This Row],[value of Debts]]&gt;$CI$5,1,0)</f>
        <v>1</v>
      </c>
      <c r="CI121" s="9"/>
      <c r="CJ121" s="10"/>
      <c r="CM121" s="55">
        <f ca="1">Table1[[#This Row],[Mortgage Left]]/Table1[[#This Row],[Value of House]]</f>
        <v>0.63112380886346464</v>
      </c>
      <c r="CN121" s="9">
        <f t="shared" ca="1" si="43"/>
        <v>0</v>
      </c>
      <c r="CO121" s="9"/>
      <c r="CP121" s="9"/>
      <c r="CQ121" s="9"/>
      <c r="CR121" s="9"/>
      <c r="CS121" s="9"/>
      <c r="CT121" s="9"/>
      <c r="CU121" s="9"/>
      <c r="CV121" s="9"/>
      <c r="CW121" s="9"/>
      <c r="CX121" s="14"/>
      <c r="CY121" s="9">
        <f ca="1">IF(Table1[[#This Row],[Area]]= "Pindi",Table1[[#This Row],[Income]],0)</f>
        <v>0</v>
      </c>
      <c r="CZ121" s="9">
        <f ca="1">IF(Table1[[#This Row],[Area]]= "Attock",Table1[[#This Row],[Income]],0)</f>
        <v>0</v>
      </c>
      <c r="DA121" s="9">
        <f ca="1">IF(Table1[[#This Row],[Area]]= "Gujranwala",Table1[[#This Row],[Income]],0)</f>
        <v>0</v>
      </c>
      <c r="DB121" s="9">
        <f ca="1">IF(Table1[[#This Row],[Area]]= "Islamabad",Table1[[#This Row],[Income]],0)</f>
        <v>0</v>
      </c>
      <c r="DC121" s="9">
        <f ca="1">IF(Table1[[#This Row],[Area]]= "Karachi",Table1[[#This Row],[Income]],0)</f>
        <v>64034</v>
      </c>
      <c r="DD121" s="9">
        <f ca="1">IF(Table1[[#This Row],[Area]]= "Kashmir",Table1[[#This Row],[Income]],0)</f>
        <v>0</v>
      </c>
      <c r="DE121" s="9">
        <f ca="1">IF(Table1[[#This Row],[Area]]= "Kohat",Table1[[#This Row],[Income]],0)</f>
        <v>0</v>
      </c>
      <c r="DF121" s="9">
        <f ca="1">IF(Table1[[#This Row],[Area]]= "Lahore",Table1[[#This Row],[Income]],0)</f>
        <v>0</v>
      </c>
      <c r="DG121" s="9">
        <f ca="1">IF(Table1[[#This Row],[Area]]= "Multan",Table1[[#This Row],[Income]],0)</f>
        <v>0</v>
      </c>
      <c r="DH121" s="9">
        <f ca="1">IF(Table1[[#This Row],[Area]]= "Naran",Table1[[#This Row],[Income]],0)</f>
        <v>0</v>
      </c>
      <c r="DI121" s="9">
        <f ca="1">IF(Table1[[#This Row],[Area]]= "Peshawar",Table1[[#This Row],[Income]],0)</f>
        <v>0</v>
      </c>
      <c r="DJ121" s="9">
        <f ca="1">IF(Table1[[#This Row],[Area]]= "Queta",Table1[[#This Row],[Income]],0)</f>
        <v>0</v>
      </c>
      <c r="DK121" s="10">
        <f ca="1">IF(Table1[[#This Row],[Area]]= "Sawat",Table1[[#This Row],[Income]],0)</f>
        <v>0</v>
      </c>
      <c r="DM121" s="14"/>
      <c r="DN121" s="9">
        <f ca="1">IF(Table1[[#This Row],[Field of Work]] = "IT",Table1[[#This Row],[Income]],0)</f>
        <v>0</v>
      </c>
      <c r="DO121" s="9">
        <f ca="1">IF(Table1[[#This Row],[Field of Work]] = "Agriculture",Table1[[#This Row],[Income]],0)</f>
        <v>0</v>
      </c>
      <c r="DP121" s="9">
        <f ca="1">IF(Table1[[#This Row],[Field of Work]] = "Construction",Table1[[#This Row],[Income]],0)</f>
        <v>0</v>
      </c>
      <c r="DQ121" s="9">
        <f ca="1">IF(Table1[[#This Row],[Field of Work]] = "Health",Table1[[#This Row],[Income]],0)</f>
        <v>0</v>
      </c>
      <c r="DR121" s="9">
        <f ca="1">IF(Table1[[#This Row],[Field of Work]] = "Teaching",Table1[[#This Row],[Income]],0)</f>
        <v>0</v>
      </c>
      <c r="DS121" s="10">
        <f ca="1">IF(Table1[[#This Row],[Field of Work]] = "General work",Table1[[#This Row],[Income]],0)</f>
        <v>64034</v>
      </c>
      <c r="DV121" s="14"/>
      <c r="DW121" s="9"/>
      <c r="DX121" s="9">
        <f ca="1">IF(Table1[[#This Row],[Debts]]&gt;Table1[[#This Row],[Income]],1,0)</f>
        <v>0</v>
      </c>
      <c r="DY121" s="9"/>
      <c r="DZ121" s="9"/>
      <c r="EA121" s="9"/>
      <c r="EB121" s="9"/>
      <c r="EC121" s="10"/>
      <c r="EF121" s="14"/>
      <c r="EG121" s="9"/>
      <c r="EH121" s="9">
        <f ca="1">IF(Table1[[#This Row],[Net worth of person (R)]]&gt;$EP$4,Table1[[#This Row],[Age]],0)</f>
        <v>31</v>
      </c>
      <c r="EI121" s="9"/>
      <c r="EJ121" s="9"/>
      <c r="EK121" s="9"/>
      <c r="EL121" s="9"/>
      <c r="EM121" s="9"/>
      <c r="EN121" s="9"/>
      <c r="EO121" s="9"/>
      <c r="EP121" s="10"/>
    </row>
    <row r="122" spans="2:146" x14ac:dyDescent="0.25">
      <c r="B122">
        <f t="shared" ca="1" si="30"/>
        <v>2</v>
      </c>
      <c r="C122" t="str">
        <f t="shared" ca="1" si="31"/>
        <v>women</v>
      </c>
      <c r="D122">
        <f t="shared" ca="1" si="32"/>
        <v>25</v>
      </c>
      <c r="E122">
        <f t="shared" ca="1" si="33"/>
        <v>1</v>
      </c>
      <c r="F122" t="str">
        <f t="shared" ca="1" si="34"/>
        <v>Health</v>
      </c>
      <c r="G122">
        <f t="shared" ca="1" si="35"/>
        <v>6</v>
      </c>
      <c r="H122" t="str">
        <f t="shared" ca="1" si="36"/>
        <v>other</v>
      </c>
      <c r="I122">
        <f t="shared" ca="1" si="37"/>
        <v>1</v>
      </c>
      <c r="J122">
        <f t="shared" ca="1" si="38"/>
        <v>1</v>
      </c>
      <c r="K122">
        <f t="shared" ca="1" si="39"/>
        <v>29882</v>
      </c>
      <c r="L122">
        <f t="shared" ca="1" si="40"/>
        <v>7</v>
      </c>
      <c r="M122" t="str">
        <f t="shared" ca="1" si="41"/>
        <v>Pindi</v>
      </c>
      <c r="N122">
        <f t="shared" ca="1" si="46"/>
        <v>89646</v>
      </c>
      <c r="O122">
        <f ca="1">RAND()*Table1[[#This Row],[Value of House]]</f>
        <v>78336.58792081225</v>
      </c>
      <c r="P122">
        <f t="shared" ca="1" si="28"/>
        <v>14054.027074911548</v>
      </c>
      <c r="Q122">
        <f t="shared" ca="1" si="42"/>
        <v>5805</v>
      </c>
      <c r="R122">
        <f t="shared" ca="1" si="29"/>
        <v>19287.752640136569</v>
      </c>
      <c r="S122">
        <f t="shared" ca="1" si="47"/>
        <v>42839.270871183056</v>
      </c>
      <c r="T122">
        <f t="shared" ca="1" si="48"/>
        <v>146539.29794609459</v>
      </c>
      <c r="U122">
        <f t="shared" ca="1" si="49"/>
        <v>103429.34056094883</v>
      </c>
      <c r="V122">
        <f t="shared" ca="1" si="50"/>
        <v>43109.957385145768</v>
      </c>
      <c r="AF122" s="14">
        <f t="shared" ca="1" si="44"/>
        <v>1</v>
      </c>
      <c r="AG122" s="9">
        <f t="shared" ca="1" si="45"/>
        <v>0</v>
      </c>
      <c r="AH122" s="9"/>
      <c r="AI122" s="9"/>
      <c r="AJ122" s="9"/>
      <c r="AK122" s="10"/>
      <c r="AL122" s="9"/>
      <c r="AM122" s="14">
        <f ca="1">IF(Table1[[#This Row],[Field of Work]]= "Teaching",1,0)</f>
        <v>0</v>
      </c>
      <c r="AN122" s="9">
        <f ca="1">IF(Table1[[#This Row],[Field of Work]]= "Agriculture",1,0)</f>
        <v>0</v>
      </c>
      <c r="AO122" s="9">
        <f ca="1">IF(Table1[[#This Row],[Field of Work]]= "Construction",1,0)</f>
        <v>0</v>
      </c>
      <c r="AP122" s="9">
        <f ca="1">IF(Table1[[#This Row],[Field of Work]]= "IT",1,0)</f>
        <v>0</v>
      </c>
      <c r="AQ122" s="9">
        <f ca="1">IF(Table1[[#This Row],[Field of Work]]= "Health",1,0)</f>
        <v>1</v>
      </c>
      <c r="AR122" s="9">
        <f ca="1">IF(Table1[[#This Row],[Field of Work]]= "General work",1,0)</f>
        <v>0</v>
      </c>
      <c r="AS122" s="9"/>
      <c r="AT122" s="9"/>
      <c r="AU122" s="9"/>
      <c r="AV122" s="9"/>
      <c r="AW122" s="9"/>
      <c r="AX122" s="9"/>
      <c r="AY122" s="10"/>
      <c r="BA122" s="33">
        <f ca="1">IF(Table1[[#This Row],[Area]]= "Pindi",1,0)</f>
        <v>1</v>
      </c>
      <c r="BB122" s="9">
        <f ca="1">IF(Table1[[#This Row],[Area]]= "Attock",1,0)</f>
        <v>0</v>
      </c>
      <c r="BC122" s="9">
        <f ca="1">IF(Table1[[#This Row],[Area]]="Gujranwala",1,0)</f>
        <v>0</v>
      </c>
      <c r="BD122" s="9">
        <f ca="1">IF(Table1[[#This Row],[Area]]="Islamabad",1,0)</f>
        <v>0</v>
      </c>
      <c r="BE122" s="9">
        <f ca="1">IF(Table1[[#This Row],[Area]]="Karachi",1,0)</f>
        <v>0</v>
      </c>
      <c r="BF122" s="9">
        <f ca="1">IF(Table1[[#This Row],[Area]]="Kashmir",1,0)</f>
        <v>0</v>
      </c>
      <c r="BG122" s="9">
        <f ca="1">IF(Table1[[#This Row],[Area]]="Kohat",1,0)</f>
        <v>0</v>
      </c>
      <c r="BH122" s="9">
        <f ca="1">IF(Table1[[#This Row],[Area]]="Lahore",1,0)</f>
        <v>0</v>
      </c>
      <c r="BI122" s="9">
        <f ca="1">IF(Table1[[#This Row],[Area]]="Multan",1,0)</f>
        <v>0</v>
      </c>
      <c r="BJ122" s="9">
        <f ca="1">IF(Table1[[#This Row],[Area]]="Naran",1,0)</f>
        <v>0</v>
      </c>
      <c r="BK122" s="9">
        <f ca="1">IF(Table1[[#This Row],[Area]]="Peshawar",1,0)</f>
        <v>0</v>
      </c>
      <c r="BL122" s="9">
        <f ca="1">IF(Table1[[#This Row],[Area]]="Queta",1,0)</f>
        <v>0</v>
      </c>
      <c r="BM122" s="9">
        <f ca="1">IF(Table1[[#This Row],[Area]]="Sawat",1,0)</f>
        <v>0</v>
      </c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10"/>
      <c r="CD122" s="14"/>
      <c r="CE122" s="39">
        <f ca="1">Table1[[#This Row],[Value of Cars]]/Table1[[#This Row],[Cars]]</f>
        <v>14054.027074911548</v>
      </c>
      <c r="CF122" s="9"/>
      <c r="CG122" s="10"/>
      <c r="CH122" s="14">
        <f ca="1">IF(Table1[[#This Row],[value of Debts]]&gt;$CI$5,1,0)</f>
        <v>1</v>
      </c>
      <c r="CI122" s="9"/>
      <c r="CJ122" s="10"/>
      <c r="CM122" s="55">
        <f ca="1">Table1[[#This Row],[Mortgage Left]]/Table1[[#This Row],[Value of House]]</f>
        <v>0.87384365081333526</v>
      </c>
      <c r="CN122" s="9">
        <f t="shared" ca="1" si="43"/>
        <v>0</v>
      </c>
      <c r="CO122" s="9"/>
      <c r="CP122" s="9"/>
      <c r="CQ122" s="9"/>
      <c r="CR122" s="9"/>
      <c r="CS122" s="9"/>
      <c r="CT122" s="9"/>
      <c r="CU122" s="9"/>
      <c r="CV122" s="9"/>
      <c r="CW122" s="9"/>
      <c r="CX122" s="14"/>
      <c r="CY122" s="9">
        <f ca="1">IF(Table1[[#This Row],[Area]]= "Pindi",Table1[[#This Row],[Income]],0)</f>
        <v>29882</v>
      </c>
      <c r="CZ122" s="9">
        <f ca="1">IF(Table1[[#This Row],[Area]]= "Attock",Table1[[#This Row],[Income]],0)</f>
        <v>0</v>
      </c>
      <c r="DA122" s="9">
        <f ca="1">IF(Table1[[#This Row],[Area]]= "Gujranwala",Table1[[#This Row],[Income]],0)</f>
        <v>0</v>
      </c>
      <c r="DB122" s="9">
        <f ca="1">IF(Table1[[#This Row],[Area]]= "Islamabad",Table1[[#This Row],[Income]],0)</f>
        <v>0</v>
      </c>
      <c r="DC122" s="9">
        <f ca="1">IF(Table1[[#This Row],[Area]]= "Karachi",Table1[[#This Row],[Income]],0)</f>
        <v>0</v>
      </c>
      <c r="DD122" s="9">
        <f ca="1">IF(Table1[[#This Row],[Area]]= "Kashmir",Table1[[#This Row],[Income]],0)</f>
        <v>0</v>
      </c>
      <c r="DE122" s="9">
        <f ca="1">IF(Table1[[#This Row],[Area]]= "Kohat",Table1[[#This Row],[Income]],0)</f>
        <v>0</v>
      </c>
      <c r="DF122" s="9">
        <f ca="1">IF(Table1[[#This Row],[Area]]= "Lahore",Table1[[#This Row],[Income]],0)</f>
        <v>0</v>
      </c>
      <c r="DG122" s="9">
        <f ca="1">IF(Table1[[#This Row],[Area]]= "Multan",Table1[[#This Row],[Income]],0)</f>
        <v>0</v>
      </c>
      <c r="DH122" s="9">
        <f ca="1">IF(Table1[[#This Row],[Area]]= "Naran",Table1[[#This Row],[Income]],0)</f>
        <v>0</v>
      </c>
      <c r="DI122" s="9">
        <f ca="1">IF(Table1[[#This Row],[Area]]= "Peshawar",Table1[[#This Row],[Income]],0)</f>
        <v>0</v>
      </c>
      <c r="DJ122" s="9">
        <f ca="1">IF(Table1[[#This Row],[Area]]= "Queta",Table1[[#This Row],[Income]],0)</f>
        <v>0</v>
      </c>
      <c r="DK122" s="10">
        <f ca="1">IF(Table1[[#This Row],[Area]]= "Sawat",Table1[[#This Row],[Income]],0)</f>
        <v>0</v>
      </c>
      <c r="DM122" s="14"/>
      <c r="DN122" s="9">
        <f ca="1">IF(Table1[[#This Row],[Field of Work]] = "IT",Table1[[#This Row],[Income]],0)</f>
        <v>0</v>
      </c>
      <c r="DO122" s="9">
        <f ca="1">IF(Table1[[#This Row],[Field of Work]] = "Agriculture",Table1[[#This Row],[Income]],0)</f>
        <v>0</v>
      </c>
      <c r="DP122" s="9">
        <f ca="1">IF(Table1[[#This Row],[Field of Work]] = "Construction",Table1[[#This Row],[Income]],0)</f>
        <v>0</v>
      </c>
      <c r="DQ122" s="9">
        <f ca="1">IF(Table1[[#This Row],[Field of Work]] = "Health",Table1[[#This Row],[Income]],0)</f>
        <v>29882</v>
      </c>
      <c r="DR122" s="9">
        <f ca="1">IF(Table1[[#This Row],[Field of Work]] = "Teaching",Table1[[#This Row],[Income]],0)</f>
        <v>0</v>
      </c>
      <c r="DS122" s="10">
        <f ca="1">IF(Table1[[#This Row],[Field of Work]] = "General work",Table1[[#This Row],[Income]],0)</f>
        <v>0</v>
      </c>
      <c r="DV122" s="14"/>
      <c r="DW122" s="9"/>
      <c r="DX122" s="9">
        <f ca="1">IF(Table1[[#This Row],[Debts]]&gt;Table1[[#This Row],[Income]],1,0)</f>
        <v>0</v>
      </c>
      <c r="DY122" s="9"/>
      <c r="DZ122" s="9"/>
      <c r="EA122" s="9"/>
      <c r="EB122" s="9"/>
      <c r="EC122" s="10"/>
      <c r="EF122" s="14"/>
      <c r="EG122" s="9"/>
      <c r="EH122" s="9">
        <f ca="1">IF(Table1[[#This Row],[Net worth of person (R)]]&gt;$EP$4,Table1[[#This Row],[Age]],0)</f>
        <v>0</v>
      </c>
      <c r="EI122" s="9"/>
      <c r="EJ122" s="9"/>
      <c r="EK122" s="9"/>
      <c r="EL122" s="9"/>
      <c r="EM122" s="9"/>
      <c r="EN122" s="9"/>
      <c r="EO122" s="9"/>
      <c r="EP122" s="10"/>
    </row>
    <row r="123" spans="2:146" x14ac:dyDescent="0.25">
      <c r="B123">
        <f t="shared" ca="1" si="30"/>
        <v>1</v>
      </c>
      <c r="C123" t="str">
        <f t="shared" ca="1" si="31"/>
        <v>men</v>
      </c>
      <c r="D123">
        <f t="shared" ca="1" si="32"/>
        <v>37</v>
      </c>
      <c r="E123">
        <f t="shared" ca="1" si="33"/>
        <v>6</v>
      </c>
      <c r="F123" t="str">
        <f t="shared" ca="1" si="34"/>
        <v>Teaching</v>
      </c>
      <c r="G123">
        <f t="shared" ca="1" si="35"/>
        <v>6</v>
      </c>
      <c r="H123" t="str">
        <f t="shared" ca="1" si="36"/>
        <v>other</v>
      </c>
      <c r="I123">
        <f t="shared" ca="1" si="37"/>
        <v>2</v>
      </c>
      <c r="J123">
        <f t="shared" ca="1" si="38"/>
        <v>1</v>
      </c>
      <c r="K123">
        <f t="shared" ca="1" si="39"/>
        <v>61370</v>
      </c>
      <c r="L123">
        <f t="shared" ca="1" si="40"/>
        <v>14</v>
      </c>
      <c r="M123" t="str">
        <f t="shared" ca="1" si="41"/>
        <v>Attock</v>
      </c>
      <c r="N123">
        <f t="shared" ca="1" si="46"/>
        <v>368220</v>
      </c>
      <c r="O123">
        <f ca="1">RAND()*Table1[[#This Row],[Value of House]]</f>
        <v>17017.886714643922</v>
      </c>
      <c r="P123">
        <f t="shared" ca="1" si="28"/>
        <v>35163.516886819758</v>
      </c>
      <c r="Q123">
        <f t="shared" ca="1" si="42"/>
        <v>15569</v>
      </c>
      <c r="R123">
        <f t="shared" ca="1" si="29"/>
        <v>64695.426378037017</v>
      </c>
      <c r="S123">
        <f t="shared" ca="1" si="47"/>
        <v>51213.201243604708</v>
      </c>
      <c r="T123">
        <f t="shared" ca="1" si="48"/>
        <v>454596.71813042444</v>
      </c>
      <c r="U123">
        <f t="shared" ca="1" si="49"/>
        <v>97282.313092680939</v>
      </c>
      <c r="V123">
        <f t="shared" ca="1" si="50"/>
        <v>357314.40503774351</v>
      </c>
      <c r="AF123" s="14">
        <f t="shared" ca="1" si="44"/>
        <v>0</v>
      </c>
      <c r="AG123" s="9">
        <f t="shared" ca="1" si="45"/>
        <v>1</v>
      </c>
      <c r="AH123" s="9"/>
      <c r="AI123" s="9"/>
      <c r="AJ123" s="9"/>
      <c r="AK123" s="10"/>
      <c r="AL123" s="9"/>
      <c r="AM123" s="14">
        <f ca="1">IF(Table1[[#This Row],[Field of Work]]= "Teaching",1,0)</f>
        <v>1</v>
      </c>
      <c r="AN123" s="9">
        <f ca="1">IF(Table1[[#This Row],[Field of Work]]= "Agriculture",1,0)</f>
        <v>0</v>
      </c>
      <c r="AO123" s="9">
        <f ca="1">IF(Table1[[#This Row],[Field of Work]]= "Construction",1,0)</f>
        <v>0</v>
      </c>
      <c r="AP123" s="9">
        <f ca="1">IF(Table1[[#This Row],[Field of Work]]= "IT",1,0)</f>
        <v>0</v>
      </c>
      <c r="AQ123" s="9">
        <f ca="1">IF(Table1[[#This Row],[Field of Work]]= "Health",1,0)</f>
        <v>0</v>
      </c>
      <c r="AR123" s="9">
        <f ca="1">IF(Table1[[#This Row],[Field of Work]]= "General work",1,0)</f>
        <v>0</v>
      </c>
      <c r="AS123" s="9"/>
      <c r="AT123" s="9"/>
      <c r="AU123" s="9"/>
      <c r="AV123" s="9"/>
      <c r="AW123" s="9"/>
      <c r="AX123" s="9"/>
      <c r="AY123" s="10"/>
      <c r="BA123" s="33">
        <f ca="1">IF(Table1[[#This Row],[Area]]= "Pindi",1,0)</f>
        <v>0</v>
      </c>
      <c r="BB123" s="9">
        <f ca="1">IF(Table1[[#This Row],[Area]]= "Attock",1,0)</f>
        <v>1</v>
      </c>
      <c r="BC123" s="9">
        <f ca="1">IF(Table1[[#This Row],[Area]]="Gujranwala",1,0)</f>
        <v>0</v>
      </c>
      <c r="BD123" s="9">
        <f ca="1">IF(Table1[[#This Row],[Area]]="Islamabad",1,0)</f>
        <v>0</v>
      </c>
      <c r="BE123" s="9">
        <f ca="1">IF(Table1[[#This Row],[Area]]="Karachi",1,0)</f>
        <v>0</v>
      </c>
      <c r="BF123" s="9">
        <f ca="1">IF(Table1[[#This Row],[Area]]="Kashmir",1,0)</f>
        <v>0</v>
      </c>
      <c r="BG123" s="9">
        <f ca="1">IF(Table1[[#This Row],[Area]]="Kohat",1,0)</f>
        <v>0</v>
      </c>
      <c r="BH123" s="9">
        <f ca="1">IF(Table1[[#This Row],[Area]]="Lahore",1,0)</f>
        <v>0</v>
      </c>
      <c r="BI123" s="9">
        <f ca="1">IF(Table1[[#This Row],[Area]]="Multan",1,0)</f>
        <v>0</v>
      </c>
      <c r="BJ123" s="9">
        <f ca="1">IF(Table1[[#This Row],[Area]]="Naran",1,0)</f>
        <v>0</v>
      </c>
      <c r="BK123" s="9">
        <f ca="1">IF(Table1[[#This Row],[Area]]="Peshawar",1,0)</f>
        <v>0</v>
      </c>
      <c r="BL123" s="9">
        <f ca="1">IF(Table1[[#This Row],[Area]]="Queta",1,0)</f>
        <v>0</v>
      </c>
      <c r="BM123" s="9">
        <f ca="1">IF(Table1[[#This Row],[Area]]="Sawat",1,0)</f>
        <v>0</v>
      </c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10"/>
      <c r="CD123" s="14"/>
      <c r="CE123" s="39">
        <f ca="1">Table1[[#This Row],[Value of Cars]]/Table1[[#This Row],[Cars]]</f>
        <v>35163.516886819758</v>
      </c>
      <c r="CF123" s="9"/>
      <c r="CG123" s="10"/>
      <c r="CH123" s="14">
        <f ca="1">IF(Table1[[#This Row],[value of Debts]]&gt;$CI$5,1,0)</f>
        <v>0</v>
      </c>
      <c r="CI123" s="9"/>
      <c r="CJ123" s="10"/>
      <c r="CM123" s="55">
        <f ca="1">Table1[[#This Row],[Mortgage Left]]/Table1[[#This Row],[Value of House]]</f>
        <v>4.6216627870957372E-2</v>
      </c>
      <c r="CN123" s="9">
        <f t="shared" ca="1" si="43"/>
        <v>1</v>
      </c>
      <c r="CO123" s="9"/>
      <c r="CP123" s="9"/>
      <c r="CQ123" s="9"/>
      <c r="CR123" s="9"/>
      <c r="CS123" s="9"/>
      <c r="CT123" s="9"/>
      <c r="CU123" s="9"/>
      <c r="CV123" s="9"/>
      <c r="CW123" s="9"/>
      <c r="CX123" s="14"/>
      <c r="CY123" s="9">
        <f ca="1">IF(Table1[[#This Row],[Area]]= "Pindi",Table1[[#This Row],[Income]],0)</f>
        <v>0</v>
      </c>
      <c r="CZ123" s="9">
        <f ca="1">IF(Table1[[#This Row],[Area]]= "Attock",Table1[[#This Row],[Income]],0)</f>
        <v>61370</v>
      </c>
      <c r="DA123" s="9">
        <f ca="1">IF(Table1[[#This Row],[Area]]= "Gujranwala",Table1[[#This Row],[Income]],0)</f>
        <v>0</v>
      </c>
      <c r="DB123" s="9">
        <f ca="1">IF(Table1[[#This Row],[Area]]= "Islamabad",Table1[[#This Row],[Income]],0)</f>
        <v>0</v>
      </c>
      <c r="DC123" s="9">
        <f ca="1">IF(Table1[[#This Row],[Area]]= "Karachi",Table1[[#This Row],[Income]],0)</f>
        <v>0</v>
      </c>
      <c r="DD123" s="9">
        <f ca="1">IF(Table1[[#This Row],[Area]]= "Kashmir",Table1[[#This Row],[Income]],0)</f>
        <v>0</v>
      </c>
      <c r="DE123" s="9">
        <f ca="1">IF(Table1[[#This Row],[Area]]= "Kohat",Table1[[#This Row],[Income]],0)</f>
        <v>0</v>
      </c>
      <c r="DF123" s="9">
        <f ca="1">IF(Table1[[#This Row],[Area]]= "Lahore",Table1[[#This Row],[Income]],0)</f>
        <v>0</v>
      </c>
      <c r="DG123" s="9">
        <f ca="1">IF(Table1[[#This Row],[Area]]= "Multan",Table1[[#This Row],[Income]],0)</f>
        <v>0</v>
      </c>
      <c r="DH123" s="9">
        <f ca="1">IF(Table1[[#This Row],[Area]]= "Naran",Table1[[#This Row],[Income]],0)</f>
        <v>0</v>
      </c>
      <c r="DI123" s="9">
        <f ca="1">IF(Table1[[#This Row],[Area]]= "Peshawar",Table1[[#This Row],[Income]],0)</f>
        <v>0</v>
      </c>
      <c r="DJ123" s="9">
        <f ca="1">IF(Table1[[#This Row],[Area]]= "Queta",Table1[[#This Row],[Income]],0)</f>
        <v>0</v>
      </c>
      <c r="DK123" s="10">
        <f ca="1">IF(Table1[[#This Row],[Area]]= "Sawat",Table1[[#This Row],[Income]],0)</f>
        <v>0</v>
      </c>
      <c r="DM123" s="14"/>
      <c r="DN123" s="9">
        <f ca="1">IF(Table1[[#This Row],[Field of Work]] = "IT",Table1[[#This Row],[Income]],0)</f>
        <v>0</v>
      </c>
      <c r="DO123" s="9">
        <f ca="1">IF(Table1[[#This Row],[Field of Work]] = "Agriculture",Table1[[#This Row],[Income]],0)</f>
        <v>0</v>
      </c>
      <c r="DP123" s="9">
        <f ca="1">IF(Table1[[#This Row],[Field of Work]] = "Construction",Table1[[#This Row],[Income]],0)</f>
        <v>0</v>
      </c>
      <c r="DQ123" s="9">
        <f ca="1">IF(Table1[[#This Row],[Field of Work]] = "Health",Table1[[#This Row],[Income]],0)</f>
        <v>0</v>
      </c>
      <c r="DR123" s="9">
        <f ca="1">IF(Table1[[#This Row],[Field of Work]] = "Teaching",Table1[[#This Row],[Income]],0)</f>
        <v>61370</v>
      </c>
      <c r="DS123" s="10">
        <f ca="1">IF(Table1[[#This Row],[Field of Work]] = "General work",Table1[[#This Row],[Income]],0)</f>
        <v>0</v>
      </c>
      <c r="DV123" s="14"/>
      <c r="DW123" s="9"/>
      <c r="DX123" s="9">
        <f ca="1">IF(Table1[[#This Row],[Debts]]&gt;Table1[[#This Row],[Income]],1,0)</f>
        <v>1</v>
      </c>
      <c r="DY123" s="9"/>
      <c r="DZ123" s="9"/>
      <c r="EA123" s="9"/>
      <c r="EB123" s="9"/>
      <c r="EC123" s="10"/>
      <c r="EF123" s="14"/>
      <c r="EG123" s="9"/>
      <c r="EH123" s="9">
        <f ca="1">IF(Table1[[#This Row],[Net worth of person (R)]]&gt;$EP$4,Table1[[#This Row],[Age]],0)</f>
        <v>37</v>
      </c>
      <c r="EI123" s="9"/>
      <c r="EJ123" s="9"/>
      <c r="EK123" s="9"/>
      <c r="EL123" s="9"/>
      <c r="EM123" s="9"/>
      <c r="EN123" s="9"/>
      <c r="EO123" s="9"/>
      <c r="EP123" s="10"/>
    </row>
    <row r="124" spans="2:146" x14ac:dyDescent="0.25">
      <c r="B124">
        <f t="shared" ca="1" si="30"/>
        <v>2</v>
      </c>
      <c r="C124" t="str">
        <f t="shared" ca="1" si="31"/>
        <v>women</v>
      </c>
      <c r="D124">
        <f t="shared" ca="1" si="32"/>
        <v>42</v>
      </c>
      <c r="E124">
        <f t="shared" ca="1" si="33"/>
        <v>2</v>
      </c>
      <c r="F124" t="str">
        <f t="shared" ca="1" si="34"/>
        <v>IT</v>
      </c>
      <c r="G124">
        <f t="shared" ca="1" si="35"/>
        <v>6</v>
      </c>
      <c r="H124" t="str">
        <f t="shared" ca="1" si="36"/>
        <v>other</v>
      </c>
      <c r="I124">
        <f t="shared" ca="1" si="37"/>
        <v>3</v>
      </c>
      <c r="J124">
        <f t="shared" ca="1" si="38"/>
        <v>2</v>
      </c>
      <c r="K124">
        <f t="shared" ca="1" si="39"/>
        <v>56737</v>
      </c>
      <c r="L124">
        <f t="shared" ca="1" si="40"/>
        <v>5</v>
      </c>
      <c r="M124" t="str">
        <f t="shared" ca="1" si="41"/>
        <v>Sawat</v>
      </c>
      <c r="N124">
        <f t="shared" ca="1" si="46"/>
        <v>340422</v>
      </c>
      <c r="O124">
        <f ca="1">RAND()*Table1[[#This Row],[Value of House]]</f>
        <v>207794.59500791057</v>
      </c>
      <c r="P124">
        <f t="shared" ca="1" si="28"/>
        <v>78212.968262943439</v>
      </c>
      <c r="Q124">
        <f t="shared" ca="1" si="42"/>
        <v>59533</v>
      </c>
      <c r="R124">
        <f t="shared" ca="1" si="29"/>
        <v>81114.137206157</v>
      </c>
      <c r="S124">
        <f t="shared" ca="1" si="47"/>
        <v>9036.1007256765661</v>
      </c>
      <c r="T124">
        <f t="shared" ca="1" si="48"/>
        <v>427671.06898862001</v>
      </c>
      <c r="U124">
        <f t="shared" ca="1" si="49"/>
        <v>348441.7322140676</v>
      </c>
      <c r="V124">
        <f t="shared" ca="1" si="50"/>
        <v>79229.336774552416</v>
      </c>
      <c r="AF124" s="14">
        <f t="shared" ca="1" si="44"/>
        <v>1</v>
      </c>
      <c r="AG124" s="9">
        <f t="shared" ca="1" si="45"/>
        <v>0</v>
      </c>
      <c r="AH124" s="9"/>
      <c r="AI124" s="9"/>
      <c r="AJ124" s="9"/>
      <c r="AK124" s="10"/>
      <c r="AL124" s="9"/>
      <c r="AM124" s="14">
        <f ca="1">IF(Table1[[#This Row],[Field of Work]]= "Teaching",1,0)</f>
        <v>0</v>
      </c>
      <c r="AN124" s="9">
        <f ca="1">IF(Table1[[#This Row],[Field of Work]]= "Agriculture",1,0)</f>
        <v>0</v>
      </c>
      <c r="AO124" s="9">
        <f ca="1">IF(Table1[[#This Row],[Field of Work]]= "Construction",1,0)</f>
        <v>0</v>
      </c>
      <c r="AP124" s="9">
        <f ca="1">IF(Table1[[#This Row],[Field of Work]]= "IT",1,0)</f>
        <v>1</v>
      </c>
      <c r="AQ124" s="9">
        <f ca="1">IF(Table1[[#This Row],[Field of Work]]= "Health",1,0)</f>
        <v>0</v>
      </c>
      <c r="AR124" s="9">
        <f ca="1">IF(Table1[[#This Row],[Field of Work]]= "General work",1,0)</f>
        <v>0</v>
      </c>
      <c r="AS124" s="9"/>
      <c r="AT124" s="9"/>
      <c r="AU124" s="9"/>
      <c r="AV124" s="9"/>
      <c r="AW124" s="9"/>
      <c r="AX124" s="9"/>
      <c r="AY124" s="10"/>
      <c r="BA124" s="33">
        <f ca="1">IF(Table1[[#This Row],[Area]]= "Pindi",1,0)</f>
        <v>0</v>
      </c>
      <c r="BB124" s="9">
        <f ca="1">IF(Table1[[#This Row],[Area]]= "Attock",1,0)</f>
        <v>0</v>
      </c>
      <c r="BC124" s="9">
        <f ca="1">IF(Table1[[#This Row],[Area]]="Gujranwala",1,0)</f>
        <v>0</v>
      </c>
      <c r="BD124" s="9">
        <f ca="1">IF(Table1[[#This Row],[Area]]="Islamabad",1,0)</f>
        <v>0</v>
      </c>
      <c r="BE124" s="9">
        <f ca="1">IF(Table1[[#This Row],[Area]]="Karachi",1,0)</f>
        <v>0</v>
      </c>
      <c r="BF124" s="9">
        <f ca="1">IF(Table1[[#This Row],[Area]]="Kashmir",1,0)</f>
        <v>0</v>
      </c>
      <c r="BG124" s="9">
        <f ca="1">IF(Table1[[#This Row],[Area]]="Kohat",1,0)</f>
        <v>0</v>
      </c>
      <c r="BH124" s="9">
        <f ca="1">IF(Table1[[#This Row],[Area]]="Lahore",1,0)</f>
        <v>0</v>
      </c>
      <c r="BI124" s="9">
        <f ca="1">IF(Table1[[#This Row],[Area]]="Multan",1,0)</f>
        <v>0</v>
      </c>
      <c r="BJ124" s="9">
        <f ca="1">IF(Table1[[#This Row],[Area]]="Naran",1,0)</f>
        <v>0</v>
      </c>
      <c r="BK124" s="9">
        <f ca="1">IF(Table1[[#This Row],[Area]]="Peshawar",1,0)</f>
        <v>0</v>
      </c>
      <c r="BL124" s="9">
        <f ca="1">IF(Table1[[#This Row],[Area]]="Queta",1,0)</f>
        <v>0</v>
      </c>
      <c r="BM124" s="9">
        <f ca="1">IF(Table1[[#This Row],[Area]]="Sawat",1,0)</f>
        <v>1</v>
      </c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10"/>
      <c r="CD124" s="14"/>
      <c r="CE124" s="39">
        <f ca="1">Table1[[#This Row],[Value of Cars]]/Table1[[#This Row],[Cars]]</f>
        <v>39106.48413147172</v>
      </c>
      <c r="CF124" s="9"/>
      <c r="CG124" s="10"/>
      <c r="CH124" s="14">
        <f ca="1">IF(Table1[[#This Row],[value of Debts]]&gt;$CI$5,1,0)</f>
        <v>1</v>
      </c>
      <c r="CI124" s="9"/>
      <c r="CJ124" s="10"/>
      <c r="CM124" s="55">
        <f ca="1">Table1[[#This Row],[Mortgage Left]]/Table1[[#This Row],[Value of House]]</f>
        <v>0.61040295576640335</v>
      </c>
      <c r="CN124" s="9">
        <f t="shared" ca="1" si="43"/>
        <v>0</v>
      </c>
      <c r="CO124" s="9"/>
      <c r="CP124" s="9"/>
      <c r="CQ124" s="9"/>
      <c r="CR124" s="9"/>
      <c r="CS124" s="9"/>
      <c r="CT124" s="9"/>
      <c r="CU124" s="9"/>
      <c r="CV124" s="9"/>
      <c r="CW124" s="9"/>
      <c r="CX124" s="14"/>
      <c r="CY124" s="9">
        <f ca="1">IF(Table1[[#This Row],[Area]]= "Pindi",Table1[[#This Row],[Income]],0)</f>
        <v>0</v>
      </c>
      <c r="CZ124" s="9">
        <f ca="1">IF(Table1[[#This Row],[Area]]= "Attock",Table1[[#This Row],[Income]],0)</f>
        <v>0</v>
      </c>
      <c r="DA124" s="9">
        <f ca="1">IF(Table1[[#This Row],[Area]]= "Gujranwala",Table1[[#This Row],[Income]],0)</f>
        <v>0</v>
      </c>
      <c r="DB124" s="9">
        <f ca="1">IF(Table1[[#This Row],[Area]]= "Islamabad",Table1[[#This Row],[Income]],0)</f>
        <v>0</v>
      </c>
      <c r="DC124" s="9">
        <f ca="1">IF(Table1[[#This Row],[Area]]= "Karachi",Table1[[#This Row],[Income]],0)</f>
        <v>0</v>
      </c>
      <c r="DD124" s="9">
        <f ca="1">IF(Table1[[#This Row],[Area]]= "Kashmir",Table1[[#This Row],[Income]],0)</f>
        <v>0</v>
      </c>
      <c r="DE124" s="9">
        <f ca="1">IF(Table1[[#This Row],[Area]]= "Kohat",Table1[[#This Row],[Income]],0)</f>
        <v>0</v>
      </c>
      <c r="DF124" s="9">
        <f ca="1">IF(Table1[[#This Row],[Area]]= "Lahore",Table1[[#This Row],[Income]],0)</f>
        <v>0</v>
      </c>
      <c r="DG124" s="9">
        <f ca="1">IF(Table1[[#This Row],[Area]]= "Multan",Table1[[#This Row],[Income]],0)</f>
        <v>0</v>
      </c>
      <c r="DH124" s="9">
        <f ca="1">IF(Table1[[#This Row],[Area]]= "Naran",Table1[[#This Row],[Income]],0)</f>
        <v>0</v>
      </c>
      <c r="DI124" s="9">
        <f ca="1">IF(Table1[[#This Row],[Area]]= "Peshawar",Table1[[#This Row],[Income]],0)</f>
        <v>0</v>
      </c>
      <c r="DJ124" s="9">
        <f ca="1">IF(Table1[[#This Row],[Area]]= "Queta",Table1[[#This Row],[Income]],0)</f>
        <v>0</v>
      </c>
      <c r="DK124" s="10">
        <f ca="1">IF(Table1[[#This Row],[Area]]= "Sawat",Table1[[#This Row],[Income]],0)</f>
        <v>56737</v>
      </c>
      <c r="DM124" s="14"/>
      <c r="DN124" s="9">
        <f ca="1">IF(Table1[[#This Row],[Field of Work]] = "IT",Table1[[#This Row],[Income]],0)</f>
        <v>56737</v>
      </c>
      <c r="DO124" s="9">
        <f ca="1">IF(Table1[[#This Row],[Field of Work]] = "Agriculture",Table1[[#This Row],[Income]],0)</f>
        <v>0</v>
      </c>
      <c r="DP124" s="9">
        <f ca="1">IF(Table1[[#This Row],[Field of Work]] = "Construction",Table1[[#This Row],[Income]],0)</f>
        <v>0</v>
      </c>
      <c r="DQ124" s="9">
        <f ca="1">IF(Table1[[#This Row],[Field of Work]] = "Health",Table1[[#This Row],[Income]],0)</f>
        <v>0</v>
      </c>
      <c r="DR124" s="9">
        <f ca="1">IF(Table1[[#This Row],[Field of Work]] = "Teaching",Table1[[#This Row],[Income]],0)</f>
        <v>0</v>
      </c>
      <c r="DS124" s="10">
        <f ca="1">IF(Table1[[#This Row],[Field of Work]] = "General work",Table1[[#This Row],[Income]],0)</f>
        <v>0</v>
      </c>
      <c r="DV124" s="14"/>
      <c r="DW124" s="9"/>
      <c r="DX124" s="9">
        <f ca="1">IF(Table1[[#This Row],[Debts]]&gt;Table1[[#This Row],[Income]],1,0)</f>
        <v>1</v>
      </c>
      <c r="DY124" s="9"/>
      <c r="DZ124" s="9"/>
      <c r="EA124" s="9"/>
      <c r="EB124" s="9"/>
      <c r="EC124" s="10"/>
      <c r="EF124" s="14"/>
      <c r="EG124" s="9"/>
      <c r="EH124" s="9">
        <f ca="1">IF(Table1[[#This Row],[Net worth of person (R)]]&gt;$EP$4,Table1[[#This Row],[Age]],0)</f>
        <v>0</v>
      </c>
      <c r="EI124" s="9"/>
      <c r="EJ124" s="9"/>
      <c r="EK124" s="9"/>
      <c r="EL124" s="9"/>
      <c r="EM124" s="9"/>
      <c r="EN124" s="9"/>
      <c r="EO124" s="9"/>
      <c r="EP124" s="10"/>
    </row>
    <row r="125" spans="2:146" x14ac:dyDescent="0.25">
      <c r="B125">
        <f t="shared" ca="1" si="30"/>
        <v>2</v>
      </c>
      <c r="C125" t="str">
        <f t="shared" ca="1" si="31"/>
        <v>women</v>
      </c>
      <c r="D125">
        <f t="shared" ca="1" si="32"/>
        <v>43</v>
      </c>
      <c r="E125">
        <f t="shared" ca="1" si="33"/>
        <v>4</v>
      </c>
      <c r="F125" t="str">
        <f t="shared" ca="1" si="34"/>
        <v>Construction</v>
      </c>
      <c r="G125">
        <f t="shared" ca="1" si="35"/>
        <v>5</v>
      </c>
      <c r="H125" t="str">
        <f t="shared" ca="1" si="36"/>
        <v>other</v>
      </c>
      <c r="I125">
        <f t="shared" ca="1" si="37"/>
        <v>2</v>
      </c>
      <c r="J125">
        <f t="shared" ca="1" si="38"/>
        <v>2</v>
      </c>
      <c r="K125">
        <f t="shared" ca="1" si="39"/>
        <v>41339</v>
      </c>
      <c r="L125">
        <f t="shared" ca="1" si="40"/>
        <v>9</v>
      </c>
      <c r="M125" t="str">
        <f t="shared" ca="1" si="41"/>
        <v>Peshawar</v>
      </c>
      <c r="N125">
        <f t="shared" ca="1" si="46"/>
        <v>124017</v>
      </c>
      <c r="O125">
        <f ca="1">RAND()*Table1[[#This Row],[Value of House]]</f>
        <v>67950.197714464055</v>
      </c>
      <c r="P125">
        <f t="shared" ca="1" si="28"/>
        <v>73540.893470472874</v>
      </c>
      <c r="Q125">
        <f t="shared" ca="1" si="42"/>
        <v>57962</v>
      </c>
      <c r="R125">
        <f t="shared" ca="1" si="29"/>
        <v>5978.7234031601683</v>
      </c>
      <c r="S125">
        <f t="shared" ca="1" si="47"/>
        <v>26514.384203580317</v>
      </c>
      <c r="T125">
        <f t="shared" ca="1" si="48"/>
        <v>224072.27767405321</v>
      </c>
      <c r="U125">
        <f t="shared" ca="1" si="49"/>
        <v>131890.92111762421</v>
      </c>
      <c r="V125">
        <f t="shared" ca="1" si="50"/>
        <v>92181.356556429004</v>
      </c>
      <c r="AF125" s="14">
        <f t="shared" ca="1" si="44"/>
        <v>0</v>
      </c>
      <c r="AG125" s="9">
        <f t="shared" ca="1" si="45"/>
        <v>1</v>
      </c>
      <c r="AH125" s="9"/>
      <c r="AI125" s="9"/>
      <c r="AJ125" s="9"/>
      <c r="AK125" s="10"/>
      <c r="AL125" s="9"/>
      <c r="AM125" s="14">
        <f ca="1">IF(Table1[[#This Row],[Field of Work]]= "Teaching",1,0)</f>
        <v>0</v>
      </c>
      <c r="AN125" s="9">
        <f ca="1">IF(Table1[[#This Row],[Field of Work]]= "Agriculture",1,0)</f>
        <v>0</v>
      </c>
      <c r="AO125" s="9">
        <f ca="1">IF(Table1[[#This Row],[Field of Work]]= "Construction",1,0)</f>
        <v>1</v>
      </c>
      <c r="AP125" s="9">
        <f ca="1">IF(Table1[[#This Row],[Field of Work]]= "IT",1,0)</f>
        <v>0</v>
      </c>
      <c r="AQ125" s="9">
        <f ca="1">IF(Table1[[#This Row],[Field of Work]]= "Health",1,0)</f>
        <v>0</v>
      </c>
      <c r="AR125" s="9">
        <f ca="1">IF(Table1[[#This Row],[Field of Work]]= "General work",1,0)</f>
        <v>0</v>
      </c>
      <c r="AS125" s="9"/>
      <c r="AT125" s="9"/>
      <c r="AU125" s="9"/>
      <c r="AV125" s="9"/>
      <c r="AW125" s="9"/>
      <c r="AX125" s="9"/>
      <c r="AY125" s="10"/>
      <c r="BA125" s="33">
        <f ca="1">IF(Table1[[#This Row],[Area]]= "Pindi",1,0)</f>
        <v>0</v>
      </c>
      <c r="BB125" s="9">
        <f ca="1">IF(Table1[[#This Row],[Area]]= "Attock",1,0)</f>
        <v>0</v>
      </c>
      <c r="BC125" s="9">
        <f ca="1">IF(Table1[[#This Row],[Area]]="Gujranwala",1,0)</f>
        <v>0</v>
      </c>
      <c r="BD125" s="9">
        <f ca="1">IF(Table1[[#This Row],[Area]]="Islamabad",1,0)</f>
        <v>0</v>
      </c>
      <c r="BE125" s="9">
        <f ca="1">IF(Table1[[#This Row],[Area]]="Karachi",1,0)</f>
        <v>0</v>
      </c>
      <c r="BF125" s="9">
        <f ca="1">IF(Table1[[#This Row],[Area]]="Kashmir",1,0)</f>
        <v>0</v>
      </c>
      <c r="BG125" s="9">
        <f ca="1">IF(Table1[[#This Row],[Area]]="Kohat",1,0)</f>
        <v>0</v>
      </c>
      <c r="BH125" s="9">
        <f ca="1">IF(Table1[[#This Row],[Area]]="Lahore",1,0)</f>
        <v>0</v>
      </c>
      <c r="BI125" s="9">
        <f ca="1">IF(Table1[[#This Row],[Area]]="Multan",1,0)</f>
        <v>0</v>
      </c>
      <c r="BJ125" s="9">
        <f ca="1">IF(Table1[[#This Row],[Area]]="Naran",1,0)</f>
        <v>0</v>
      </c>
      <c r="BK125" s="9">
        <f ca="1">IF(Table1[[#This Row],[Area]]="Peshawar",1,0)</f>
        <v>1</v>
      </c>
      <c r="BL125" s="9">
        <f ca="1">IF(Table1[[#This Row],[Area]]="Queta",1,0)</f>
        <v>0</v>
      </c>
      <c r="BM125" s="9">
        <f ca="1">IF(Table1[[#This Row],[Area]]="Sawat",1,0)</f>
        <v>0</v>
      </c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10"/>
      <c r="CD125" s="14"/>
      <c r="CE125" s="39">
        <f ca="1">Table1[[#This Row],[Value of Cars]]/Table1[[#This Row],[Cars]]</f>
        <v>36770.446735236437</v>
      </c>
      <c r="CF125" s="9"/>
      <c r="CG125" s="10"/>
      <c r="CH125" s="14">
        <f ca="1">IF(Table1[[#This Row],[value of Debts]]&gt;$CI$5,1,0)</f>
        <v>1</v>
      </c>
      <c r="CI125" s="9"/>
      <c r="CJ125" s="10"/>
      <c r="CM125" s="55">
        <f ca="1">Table1[[#This Row],[Mortgage Left]]/Table1[[#This Row],[Value of House]]</f>
        <v>0.54791034869787247</v>
      </c>
      <c r="CN125" s="9">
        <f t="shared" ca="1" si="43"/>
        <v>0</v>
      </c>
      <c r="CO125" s="9"/>
      <c r="CP125" s="9"/>
      <c r="CQ125" s="9"/>
      <c r="CR125" s="9"/>
      <c r="CS125" s="9"/>
      <c r="CT125" s="9"/>
      <c r="CU125" s="9"/>
      <c r="CV125" s="9"/>
      <c r="CW125" s="9"/>
      <c r="CX125" s="14"/>
      <c r="CY125" s="9">
        <f ca="1">IF(Table1[[#This Row],[Area]]= "Pindi",Table1[[#This Row],[Income]],0)</f>
        <v>0</v>
      </c>
      <c r="CZ125" s="9">
        <f ca="1">IF(Table1[[#This Row],[Area]]= "Attock",Table1[[#This Row],[Income]],0)</f>
        <v>0</v>
      </c>
      <c r="DA125" s="9">
        <f ca="1">IF(Table1[[#This Row],[Area]]= "Gujranwala",Table1[[#This Row],[Income]],0)</f>
        <v>0</v>
      </c>
      <c r="DB125" s="9">
        <f ca="1">IF(Table1[[#This Row],[Area]]= "Islamabad",Table1[[#This Row],[Income]],0)</f>
        <v>0</v>
      </c>
      <c r="DC125" s="9">
        <f ca="1">IF(Table1[[#This Row],[Area]]= "Karachi",Table1[[#This Row],[Income]],0)</f>
        <v>0</v>
      </c>
      <c r="DD125" s="9">
        <f ca="1">IF(Table1[[#This Row],[Area]]= "Kashmir",Table1[[#This Row],[Income]],0)</f>
        <v>0</v>
      </c>
      <c r="DE125" s="9">
        <f ca="1">IF(Table1[[#This Row],[Area]]= "Kohat",Table1[[#This Row],[Income]],0)</f>
        <v>0</v>
      </c>
      <c r="DF125" s="9">
        <f ca="1">IF(Table1[[#This Row],[Area]]= "Lahore",Table1[[#This Row],[Income]],0)</f>
        <v>0</v>
      </c>
      <c r="DG125" s="9">
        <f ca="1">IF(Table1[[#This Row],[Area]]= "Multan",Table1[[#This Row],[Income]],0)</f>
        <v>0</v>
      </c>
      <c r="DH125" s="9">
        <f ca="1">IF(Table1[[#This Row],[Area]]= "Naran",Table1[[#This Row],[Income]],0)</f>
        <v>0</v>
      </c>
      <c r="DI125" s="9">
        <f ca="1">IF(Table1[[#This Row],[Area]]= "Peshawar",Table1[[#This Row],[Income]],0)</f>
        <v>41339</v>
      </c>
      <c r="DJ125" s="9">
        <f ca="1">IF(Table1[[#This Row],[Area]]= "Queta",Table1[[#This Row],[Income]],0)</f>
        <v>0</v>
      </c>
      <c r="DK125" s="10">
        <f ca="1">IF(Table1[[#This Row],[Area]]= "Sawat",Table1[[#This Row],[Income]],0)</f>
        <v>0</v>
      </c>
      <c r="DM125" s="14"/>
      <c r="DN125" s="9">
        <f ca="1">IF(Table1[[#This Row],[Field of Work]] = "IT",Table1[[#This Row],[Income]],0)</f>
        <v>0</v>
      </c>
      <c r="DO125" s="9">
        <f ca="1">IF(Table1[[#This Row],[Field of Work]] = "Agriculture",Table1[[#This Row],[Income]],0)</f>
        <v>0</v>
      </c>
      <c r="DP125" s="9">
        <f ca="1">IF(Table1[[#This Row],[Field of Work]] = "Construction",Table1[[#This Row],[Income]],0)</f>
        <v>41339</v>
      </c>
      <c r="DQ125" s="9">
        <f ca="1">IF(Table1[[#This Row],[Field of Work]] = "Health",Table1[[#This Row],[Income]],0)</f>
        <v>0</v>
      </c>
      <c r="DR125" s="9">
        <f ca="1">IF(Table1[[#This Row],[Field of Work]] = "Teaching",Table1[[#This Row],[Income]],0)</f>
        <v>0</v>
      </c>
      <c r="DS125" s="10">
        <f ca="1">IF(Table1[[#This Row],[Field of Work]] = "General work",Table1[[#This Row],[Income]],0)</f>
        <v>0</v>
      </c>
      <c r="DV125" s="14"/>
      <c r="DW125" s="9"/>
      <c r="DX125" s="9">
        <f ca="1">IF(Table1[[#This Row],[Debts]]&gt;Table1[[#This Row],[Income]],1,0)</f>
        <v>0</v>
      </c>
      <c r="DY125" s="9"/>
      <c r="DZ125" s="9"/>
      <c r="EA125" s="9"/>
      <c r="EB125" s="9"/>
      <c r="EC125" s="10"/>
      <c r="EF125" s="14"/>
      <c r="EG125" s="9"/>
      <c r="EH125" s="9">
        <f ca="1">IF(Table1[[#This Row],[Net worth of person (R)]]&gt;$EP$4,Table1[[#This Row],[Age]],0)</f>
        <v>0</v>
      </c>
      <c r="EI125" s="9"/>
      <c r="EJ125" s="9"/>
      <c r="EK125" s="9"/>
      <c r="EL125" s="9"/>
      <c r="EM125" s="9"/>
      <c r="EN125" s="9"/>
      <c r="EO125" s="9"/>
      <c r="EP125" s="10"/>
    </row>
    <row r="126" spans="2:146" x14ac:dyDescent="0.25">
      <c r="B126">
        <f t="shared" ca="1" si="30"/>
        <v>1</v>
      </c>
      <c r="C126" t="str">
        <f t="shared" ca="1" si="31"/>
        <v>men</v>
      </c>
      <c r="D126">
        <f t="shared" ca="1" si="32"/>
        <v>44</v>
      </c>
      <c r="E126">
        <f t="shared" ca="1" si="33"/>
        <v>4</v>
      </c>
      <c r="F126" t="str">
        <f t="shared" ca="1" si="34"/>
        <v>Construction</v>
      </c>
      <c r="G126">
        <f t="shared" ca="1" si="35"/>
        <v>6</v>
      </c>
      <c r="H126" t="str">
        <f t="shared" ca="1" si="36"/>
        <v>other</v>
      </c>
      <c r="I126">
        <f t="shared" ca="1" si="37"/>
        <v>3</v>
      </c>
      <c r="J126">
        <f t="shared" ca="1" si="38"/>
        <v>1</v>
      </c>
      <c r="K126">
        <f t="shared" ca="1" si="39"/>
        <v>40433</v>
      </c>
      <c r="L126">
        <f t="shared" ca="1" si="40"/>
        <v>2</v>
      </c>
      <c r="M126" t="str">
        <f t="shared" ca="1" si="41"/>
        <v>Karachi</v>
      </c>
      <c r="N126">
        <f t="shared" ca="1" si="46"/>
        <v>161732</v>
      </c>
      <c r="O126">
        <f ca="1">RAND()*Table1[[#This Row],[Value of House]]</f>
        <v>143344.02346646608</v>
      </c>
      <c r="P126">
        <f t="shared" ca="1" si="28"/>
        <v>22581.812015478776</v>
      </c>
      <c r="Q126">
        <f t="shared" ca="1" si="42"/>
        <v>18392</v>
      </c>
      <c r="R126">
        <f t="shared" ca="1" si="29"/>
        <v>2832.3188551455119</v>
      </c>
      <c r="S126">
        <f t="shared" ca="1" si="47"/>
        <v>3615.2082070078732</v>
      </c>
      <c r="T126">
        <f t="shared" ca="1" si="48"/>
        <v>187929.02022248667</v>
      </c>
      <c r="U126">
        <f t="shared" ca="1" si="49"/>
        <v>164568.34232161159</v>
      </c>
      <c r="V126">
        <f t="shared" ca="1" si="50"/>
        <v>23360.677900875075</v>
      </c>
      <c r="AF126" s="14">
        <f t="shared" ca="1" si="44"/>
        <v>0</v>
      </c>
      <c r="AG126" s="9">
        <f t="shared" ca="1" si="45"/>
        <v>1</v>
      </c>
      <c r="AH126" s="9"/>
      <c r="AI126" s="9"/>
      <c r="AJ126" s="9"/>
      <c r="AK126" s="10"/>
      <c r="AL126" s="9"/>
      <c r="AM126" s="14">
        <f ca="1">IF(Table1[[#This Row],[Field of Work]]= "Teaching",1,0)</f>
        <v>0</v>
      </c>
      <c r="AN126" s="9">
        <f ca="1">IF(Table1[[#This Row],[Field of Work]]= "Agriculture",1,0)</f>
        <v>0</v>
      </c>
      <c r="AO126" s="9">
        <f ca="1">IF(Table1[[#This Row],[Field of Work]]= "Construction",1,0)</f>
        <v>1</v>
      </c>
      <c r="AP126" s="9">
        <f ca="1">IF(Table1[[#This Row],[Field of Work]]= "IT",1,0)</f>
        <v>0</v>
      </c>
      <c r="AQ126" s="9">
        <f ca="1">IF(Table1[[#This Row],[Field of Work]]= "Health",1,0)</f>
        <v>0</v>
      </c>
      <c r="AR126" s="9">
        <f ca="1">IF(Table1[[#This Row],[Field of Work]]= "General work",1,0)</f>
        <v>0</v>
      </c>
      <c r="AS126" s="9"/>
      <c r="AT126" s="9"/>
      <c r="AU126" s="9"/>
      <c r="AV126" s="9"/>
      <c r="AW126" s="9"/>
      <c r="AX126" s="9"/>
      <c r="AY126" s="10"/>
      <c r="BA126" s="33">
        <f ca="1">IF(Table1[[#This Row],[Area]]= "Pindi",1,0)</f>
        <v>0</v>
      </c>
      <c r="BB126" s="9">
        <f ca="1">IF(Table1[[#This Row],[Area]]= "Attock",1,0)</f>
        <v>0</v>
      </c>
      <c r="BC126" s="9">
        <f ca="1">IF(Table1[[#This Row],[Area]]="Gujranwala",1,0)</f>
        <v>0</v>
      </c>
      <c r="BD126" s="9">
        <f ca="1">IF(Table1[[#This Row],[Area]]="Islamabad",1,0)</f>
        <v>0</v>
      </c>
      <c r="BE126" s="9">
        <f ca="1">IF(Table1[[#This Row],[Area]]="Karachi",1,0)</f>
        <v>1</v>
      </c>
      <c r="BF126" s="9">
        <f ca="1">IF(Table1[[#This Row],[Area]]="Kashmir",1,0)</f>
        <v>0</v>
      </c>
      <c r="BG126" s="9">
        <f ca="1">IF(Table1[[#This Row],[Area]]="Kohat",1,0)</f>
        <v>0</v>
      </c>
      <c r="BH126" s="9">
        <f ca="1">IF(Table1[[#This Row],[Area]]="Lahore",1,0)</f>
        <v>0</v>
      </c>
      <c r="BI126" s="9">
        <f ca="1">IF(Table1[[#This Row],[Area]]="Multan",1,0)</f>
        <v>0</v>
      </c>
      <c r="BJ126" s="9">
        <f ca="1">IF(Table1[[#This Row],[Area]]="Naran",1,0)</f>
        <v>0</v>
      </c>
      <c r="BK126" s="9">
        <f ca="1">IF(Table1[[#This Row],[Area]]="Peshawar",1,0)</f>
        <v>0</v>
      </c>
      <c r="BL126" s="9">
        <f ca="1">IF(Table1[[#This Row],[Area]]="Queta",1,0)</f>
        <v>0</v>
      </c>
      <c r="BM126" s="9">
        <f ca="1">IF(Table1[[#This Row],[Area]]="Sawat",1,0)</f>
        <v>0</v>
      </c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10"/>
      <c r="CD126" s="14"/>
      <c r="CE126" s="39">
        <f ca="1">Table1[[#This Row],[Value of Cars]]/Table1[[#This Row],[Cars]]</f>
        <v>22581.812015478776</v>
      </c>
      <c r="CF126" s="9"/>
      <c r="CG126" s="10"/>
      <c r="CH126" s="14">
        <f ca="1">IF(Table1[[#This Row],[value of Debts]]&gt;$CI$5,1,0)</f>
        <v>1</v>
      </c>
      <c r="CI126" s="9"/>
      <c r="CJ126" s="10"/>
      <c r="CM126" s="55">
        <f ca="1">Table1[[#This Row],[Mortgage Left]]/Table1[[#This Row],[Value of House]]</f>
        <v>0.88630588545535871</v>
      </c>
      <c r="CN126" s="9">
        <f t="shared" ca="1" si="43"/>
        <v>0</v>
      </c>
      <c r="CO126" s="9"/>
      <c r="CP126" s="9"/>
      <c r="CQ126" s="9"/>
      <c r="CR126" s="9"/>
      <c r="CS126" s="9"/>
      <c r="CT126" s="9"/>
      <c r="CU126" s="9"/>
      <c r="CV126" s="9"/>
      <c r="CW126" s="9"/>
      <c r="CX126" s="14"/>
      <c r="CY126" s="9">
        <f ca="1">IF(Table1[[#This Row],[Area]]= "Pindi",Table1[[#This Row],[Income]],0)</f>
        <v>0</v>
      </c>
      <c r="CZ126" s="9">
        <f ca="1">IF(Table1[[#This Row],[Area]]= "Attock",Table1[[#This Row],[Income]],0)</f>
        <v>0</v>
      </c>
      <c r="DA126" s="9">
        <f ca="1">IF(Table1[[#This Row],[Area]]= "Gujranwala",Table1[[#This Row],[Income]],0)</f>
        <v>0</v>
      </c>
      <c r="DB126" s="9">
        <f ca="1">IF(Table1[[#This Row],[Area]]= "Islamabad",Table1[[#This Row],[Income]],0)</f>
        <v>0</v>
      </c>
      <c r="DC126" s="9">
        <f ca="1">IF(Table1[[#This Row],[Area]]= "Karachi",Table1[[#This Row],[Income]],0)</f>
        <v>40433</v>
      </c>
      <c r="DD126" s="9">
        <f ca="1">IF(Table1[[#This Row],[Area]]= "Kashmir",Table1[[#This Row],[Income]],0)</f>
        <v>0</v>
      </c>
      <c r="DE126" s="9">
        <f ca="1">IF(Table1[[#This Row],[Area]]= "Kohat",Table1[[#This Row],[Income]],0)</f>
        <v>0</v>
      </c>
      <c r="DF126" s="9">
        <f ca="1">IF(Table1[[#This Row],[Area]]= "Lahore",Table1[[#This Row],[Income]],0)</f>
        <v>0</v>
      </c>
      <c r="DG126" s="9">
        <f ca="1">IF(Table1[[#This Row],[Area]]= "Multan",Table1[[#This Row],[Income]],0)</f>
        <v>0</v>
      </c>
      <c r="DH126" s="9">
        <f ca="1">IF(Table1[[#This Row],[Area]]= "Naran",Table1[[#This Row],[Income]],0)</f>
        <v>0</v>
      </c>
      <c r="DI126" s="9">
        <f ca="1">IF(Table1[[#This Row],[Area]]= "Peshawar",Table1[[#This Row],[Income]],0)</f>
        <v>0</v>
      </c>
      <c r="DJ126" s="9">
        <f ca="1">IF(Table1[[#This Row],[Area]]= "Queta",Table1[[#This Row],[Income]],0)</f>
        <v>0</v>
      </c>
      <c r="DK126" s="10">
        <f ca="1">IF(Table1[[#This Row],[Area]]= "Sawat",Table1[[#This Row],[Income]],0)</f>
        <v>0</v>
      </c>
      <c r="DM126" s="14"/>
      <c r="DN126" s="9">
        <f ca="1">IF(Table1[[#This Row],[Field of Work]] = "IT",Table1[[#This Row],[Income]],0)</f>
        <v>0</v>
      </c>
      <c r="DO126" s="9">
        <f ca="1">IF(Table1[[#This Row],[Field of Work]] = "Agriculture",Table1[[#This Row],[Income]],0)</f>
        <v>0</v>
      </c>
      <c r="DP126" s="9">
        <f ca="1">IF(Table1[[#This Row],[Field of Work]] = "Construction",Table1[[#This Row],[Income]],0)</f>
        <v>40433</v>
      </c>
      <c r="DQ126" s="9">
        <f ca="1">IF(Table1[[#This Row],[Field of Work]] = "Health",Table1[[#This Row],[Income]],0)</f>
        <v>0</v>
      </c>
      <c r="DR126" s="9">
        <f ca="1">IF(Table1[[#This Row],[Field of Work]] = "Teaching",Table1[[#This Row],[Income]],0)</f>
        <v>0</v>
      </c>
      <c r="DS126" s="10">
        <f ca="1">IF(Table1[[#This Row],[Field of Work]] = "General work",Table1[[#This Row],[Income]],0)</f>
        <v>0</v>
      </c>
      <c r="DV126" s="14"/>
      <c r="DW126" s="9"/>
      <c r="DX126" s="9">
        <f ca="1">IF(Table1[[#This Row],[Debts]]&gt;Table1[[#This Row],[Income]],1,0)</f>
        <v>0</v>
      </c>
      <c r="DY126" s="9"/>
      <c r="DZ126" s="9"/>
      <c r="EA126" s="9"/>
      <c r="EB126" s="9"/>
      <c r="EC126" s="10"/>
      <c r="EF126" s="14"/>
      <c r="EG126" s="9"/>
      <c r="EH126" s="9">
        <f ca="1">IF(Table1[[#This Row],[Net worth of person (R)]]&gt;$EP$4,Table1[[#This Row],[Age]],0)</f>
        <v>0</v>
      </c>
      <c r="EI126" s="9"/>
      <c r="EJ126" s="9"/>
      <c r="EK126" s="9"/>
      <c r="EL126" s="9"/>
      <c r="EM126" s="9"/>
      <c r="EN126" s="9"/>
      <c r="EO126" s="9"/>
      <c r="EP126" s="10"/>
    </row>
    <row r="127" spans="2:146" x14ac:dyDescent="0.25">
      <c r="B127">
        <f t="shared" ca="1" si="30"/>
        <v>1</v>
      </c>
      <c r="C127" t="str">
        <f t="shared" ca="1" si="31"/>
        <v>men</v>
      </c>
      <c r="D127">
        <f t="shared" ca="1" si="32"/>
        <v>25</v>
      </c>
      <c r="E127">
        <f t="shared" ca="1" si="33"/>
        <v>2</v>
      </c>
      <c r="F127" t="str">
        <f t="shared" ca="1" si="34"/>
        <v>IT</v>
      </c>
      <c r="G127">
        <f t="shared" ca="1" si="35"/>
        <v>5</v>
      </c>
      <c r="H127" t="str">
        <f t="shared" ca="1" si="36"/>
        <v>other</v>
      </c>
      <c r="I127">
        <f t="shared" ca="1" si="37"/>
        <v>2</v>
      </c>
      <c r="J127">
        <f t="shared" ca="1" si="38"/>
        <v>1</v>
      </c>
      <c r="K127">
        <f t="shared" ca="1" si="39"/>
        <v>65626</v>
      </c>
      <c r="L127">
        <f t="shared" ca="1" si="40"/>
        <v>7</v>
      </c>
      <c r="M127" t="str">
        <f t="shared" ca="1" si="41"/>
        <v>Pindi</v>
      </c>
      <c r="N127">
        <f t="shared" ca="1" si="46"/>
        <v>328130</v>
      </c>
      <c r="O127">
        <f ca="1">RAND()*Table1[[#This Row],[Value of House]]</f>
        <v>139421.28722584527</v>
      </c>
      <c r="P127">
        <f t="shared" ca="1" si="28"/>
        <v>59024.545783093468</v>
      </c>
      <c r="Q127">
        <f t="shared" ca="1" si="42"/>
        <v>37648</v>
      </c>
      <c r="R127">
        <f t="shared" ca="1" si="29"/>
        <v>114364.62147599997</v>
      </c>
      <c r="S127">
        <f t="shared" ca="1" si="47"/>
        <v>89577.669831447813</v>
      </c>
      <c r="T127">
        <f t="shared" ca="1" si="48"/>
        <v>476732.21561454132</v>
      </c>
      <c r="U127">
        <f t="shared" ca="1" si="49"/>
        <v>291433.90870184521</v>
      </c>
      <c r="V127">
        <f t="shared" ca="1" si="50"/>
        <v>185298.30691269611</v>
      </c>
      <c r="AF127" s="14">
        <f t="shared" ca="1" si="44"/>
        <v>1</v>
      </c>
      <c r="AG127" s="9">
        <f t="shared" ca="1" si="45"/>
        <v>0</v>
      </c>
      <c r="AH127" s="9"/>
      <c r="AI127" s="9"/>
      <c r="AJ127" s="9"/>
      <c r="AK127" s="10"/>
      <c r="AL127" s="9"/>
      <c r="AM127" s="14">
        <f ca="1">IF(Table1[[#This Row],[Field of Work]]= "Teaching",1,0)</f>
        <v>0</v>
      </c>
      <c r="AN127" s="9">
        <f ca="1">IF(Table1[[#This Row],[Field of Work]]= "Agriculture",1,0)</f>
        <v>0</v>
      </c>
      <c r="AO127" s="9">
        <f ca="1">IF(Table1[[#This Row],[Field of Work]]= "Construction",1,0)</f>
        <v>0</v>
      </c>
      <c r="AP127" s="9">
        <f ca="1">IF(Table1[[#This Row],[Field of Work]]= "IT",1,0)</f>
        <v>1</v>
      </c>
      <c r="AQ127" s="9">
        <f ca="1">IF(Table1[[#This Row],[Field of Work]]= "Health",1,0)</f>
        <v>0</v>
      </c>
      <c r="AR127" s="9">
        <f ca="1">IF(Table1[[#This Row],[Field of Work]]= "General work",1,0)</f>
        <v>0</v>
      </c>
      <c r="AS127" s="9"/>
      <c r="AT127" s="9"/>
      <c r="AU127" s="9"/>
      <c r="AV127" s="9"/>
      <c r="AW127" s="9"/>
      <c r="AX127" s="9"/>
      <c r="AY127" s="10"/>
      <c r="BA127" s="33">
        <f ca="1">IF(Table1[[#This Row],[Area]]= "Pindi",1,0)</f>
        <v>1</v>
      </c>
      <c r="BB127" s="9">
        <f ca="1">IF(Table1[[#This Row],[Area]]= "Attock",1,0)</f>
        <v>0</v>
      </c>
      <c r="BC127" s="9">
        <f ca="1">IF(Table1[[#This Row],[Area]]="Gujranwala",1,0)</f>
        <v>0</v>
      </c>
      <c r="BD127" s="9">
        <f ca="1">IF(Table1[[#This Row],[Area]]="Islamabad",1,0)</f>
        <v>0</v>
      </c>
      <c r="BE127" s="9">
        <f ca="1">IF(Table1[[#This Row],[Area]]="Karachi",1,0)</f>
        <v>0</v>
      </c>
      <c r="BF127" s="9">
        <f ca="1">IF(Table1[[#This Row],[Area]]="Kashmir",1,0)</f>
        <v>0</v>
      </c>
      <c r="BG127" s="9">
        <f ca="1">IF(Table1[[#This Row],[Area]]="Kohat",1,0)</f>
        <v>0</v>
      </c>
      <c r="BH127" s="9">
        <f ca="1">IF(Table1[[#This Row],[Area]]="Lahore",1,0)</f>
        <v>0</v>
      </c>
      <c r="BI127" s="9">
        <f ca="1">IF(Table1[[#This Row],[Area]]="Multan",1,0)</f>
        <v>0</v>
      </c>
      <c r="BJ127" s="9">
        <f ca="1">IF(Table1[[#This Row],[Area]]="Naran",1,0)</f>
        <v>0</v>
      </c>
      <c r="BK127" s="9">
        <f ca="1">IF(Table1[[#This Row],[Area]]="Peshawar",1,0)</f>
        <v>0</v>
      </c>
      <c r="BL127" s="9">
        <f ca="1">IF(Table1[[#This Row],[Area]]="Queta",1,0)</f>
        <v>0</v>
      </c>
      <c r="BM127" s="9">
        <f ca="1">IF(Table1[[#This Row],[Area]]="Sawat",1,0)</f>
        <v>0</v>
      </c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10"/>
      <c r="CD127" s="14"/>
      <c r="CE127" s="39">
        <f ca="1">Table1[[#This Row],[Value of Cars]]/Table1[[#This Row],[Cars]]</f>
        <v>59024.545783093468</v>
      </c>
      <c r="CF127" s="9"/>
      <c r="CG127" s="10"/>
      <c r="CH127" s="14">
        <f ca="1">IF(Table1[[#This Row],[value of Debts]]&gt;$CI$5,1,0)</f>
        <v>1</v>
      </c>
      <c r="CI127" s="9"/>
      <c r="CJ127" s="10"/>
      <c r="CM127" s="55">
        <f ca="1">Table1[[#This Row],[Mortgage Left]]/Table1[[#This Row],[Value of House]]</f>
        <v>0.42489649597978019</v>
      </c>
      <c r="CN127" s="9">
        <f t="shared" ca="1" si="43"/>
        <v>0</v>
      </c>
      <c r="CO127" s="9"/>
      <c r="CP127" s="9"/>
      <c r="CQ127" s="9"/>
      <c r="CR127" s="9"/>
      <c r="CS127" s="9"/>
      <c r="CT127" s="9"/>
      <c r="CU127" s="9"/>
      <c r="CV127" s="9"/>
      <c r="CW127" s="9"/>
      <c r="CX127" s="14"/>
      <c r="CY127" s="9">
        <f ca="1">IF(Table1[[#This Row],[Area]]= "Pindi",Table1[[#This Row],[Income]],0)</f>
        <v>65626</v>
      </c>
      <c r="CZ127" s="9">
        <f ca="1">IF(Table1[[#This Row],[Area]]= "Attock",Table1[[#This Row],[Income]],0)</f>
        <v>0</v>
      </c>
      <c r="DA127" s="9">
        <f ca="1">IF(Table1[[#This Row],[Area]]= "Gujranwala",Table1[[#This Row],[Income]],0)</f>
        <v>0</v>
      </c>
      <c r="DB127" s="9">
        <f ca="1">IF(Table1[[#This Row],[Area]]= "Islamabad",Table1[[#This Row],[Income]],0)</f>
        <v>0</v>
      </c>
      <c r="DC127" s="9">
        <f ca="1">IF(Table1[[#This Row],[Area]]= "Karachi",Table1[[#This Row],[Income]],0)</f>
        <v>0</v>
      </c>
      <c r="DD127" s="9">
        <f ca="1">IF(Table1[[#This Row],[Area]]= "Kashmir",Table1[[#This Row],[Income]],0)</f>
        <v>0</v>
      </c>
      <c r="DE127" s="9">
        <f ca="1">IF(Table1[[#This Row],[Area]]= "Kohat",Table1[[#This Row],[Income]],0)</f>
        <v>0</v>
      </c>
      <c r="DF127" s="9">
        <f ca="1">IF(Table1[[#This Row],[Area]]= "Lahore",Table1[[#This Row],[Income]],0)</f>
        <v>0</v>
      </c>
      <c r="DG127" s="9">
        <f ca="1">IF(Table1[[#This Row],[Area]]= "Multan",Table1[[#This Row],[Income]],0)</f>
        <v>0</v>
      </c>
      <c r="DH127" s="9">
        <f ca="1">IF(Table1[[#This Row],[Area]]= "Naran",Table1[[#This Row],[Income]],0)</f>
        <v>0</v>
      </c>
      <c r="DI127" s="9">
        <f ca="1">IF(Table1[[#This Row],[Area]]= "Peshawar",Table1[[#This Row],[Income]],0)</f>
        <v>0</v>
      </c>
      <c r="DJ127" s="9">
        <f ca="1">IF(Table1[[#This Row],[Area]]= "Queta",Table1[[#This Row],[Income]],0)</f>
        <v>0</v>
      </c>
      <c r="DK127" s="10">
        <f ca="1">IF(Table1[[#This Row],[Area]]= "Sawat",Table1[[#This Row],[Income]],0)</f>
        <v>0</v>
      </c>
      <c r="DM127" s="14"/>
      <c r="DN127" s="9">
        <f ca="1">IF(Table1[[#This Row],[Field of Work]] = "IT",Table1[[#This Row],[Income]],0)</f>
        <v>65626</v>
      </c>
      <c r="DO127" s="9">
        <f ca="1">IF(Table1[[#This Row],[Field of Work]] = "Agriculture",Table1[[#This Row],[Income]],0)</f>
        <v>0</v>
      </c>
      <c r="DP127" s="9">
        <f ca="1">IF(Table1[[#This Row],[Field of Work]] = "Construction",Table1[[#This Row],[Income]],0)</f>
        <v>0</v>
      </c>
      <c r="DQ127" s="9">
        <f ca="1">IF(Table1[[#This Row],[Field of Work]] = "Health",Table1[[#This Row],[Income]],0)</f>
        <v>0</v>
      </c>
      <c r="DR127" s="9">
        <f ca="1">IF(Table1[[#This Row],[Field of Work]] = "Teaching",Table1[[#This Row],[Income]],0)</f>
        <v>0</v>
      </c>
      <c r="DS127" s="10">
        <f ca="1">IF(Table1[[#This Row],[Field of Work]] = "General work",Table1[[#This Row],[Income]],0)</f>
        <v>0</v>
      </c>
      <c r="DV127" s="14"/>
      <c r="DW127" s="9"/>
      <c r="DX127" s="9">
        <f ca="1">IF(Table1[[#This Row],[Debts]]&gt;Table1[[#This Row],[Income]],1,0)</f>
        <v>1</v>
      </c>
      <c r="DY127" s="9"/>
      <c r="DZ127" s="9"/>
      <c r="EA127" s="9"/>
      <c r="EB127" s="9"/>
      <c r="EC127" s="10"/>
      <c r="EF127" s="14"/>
      <c r="EG127" s="9"/>
      <c r="EH127" s="9">
        <f ca="1">IF(Table1[[#This Row],[Net worth of person (R)]]&gt;$EP$4,Table1[[#This Row],[Age]],0)</f>
        <v>25</v>
      </c>
      <c r="EI127" s="9"/>
      <c r="EJ127" s="9"/>
      <c r="EK127" s="9"/>
      <c r="EL127" s="9"/>
      <c r="EM127" s="9"/>
      <c r="EN127" s="9"/>
      <c r="EO127" s="9"/>
      <c r="EP127" s="10"/>
    </row>
    <row r="128" spans="2:146" x14ac:dyDescent="0.25">
      <c r="B128">
        <f t="shared" ca="1" si="30"/>
        <v>1</v>
      </c>
      <c r="C128" t="str">
        <f t="shared" ca="1" si="31"/>
        <v>men</v>
      </c>
      <c r="D128">
        <f t="shared" ca="1" si="32"/>
        <v>33</v>
      </c>
      <c r="E128">
        <f t="shared" ca="1" si="33"/>
        <v>2</v>
      </c>
      <c r="F128" t="str">
        <f t="shared" ca="1" si="34"/>
        <v>IT</v>
      </c>
      <c r="G128">
        <f t="shared" ca="1" si="35"/>
        <v>6</v>
      </c>
      <c r="H128" t="str">
        <f t="shared" ca="1" si="36"/>
        <v>other</v>
      </c>
      <c r="I128">
        <f t="shared" ca="1" si="37"/>
        <v>4</v>
      </c>
      <c r="J128">
        <f t="shared" ca="1" si="38"/>
        <v>1</v>
      </c>
      <c r="K128">
        <f t="shared" ca="1" si="39"/>
        <v>46391</v>
      </c>
      <c r="L128">
        <f t="shared" ca="1" si="40"/>
        <v>14</v>
      </c>
      <c r="M128" t="str">
        <f t="shared" ca="1" si="41"/>
        <v>Attock</v>
      </c>
      <c r="N128">
        <f t="shared" ca="1" si="46"/>
        <v>139173</v>
      </c>
      <c r="O128">
        <f ca="1">RAND()*Table1[[#This Row],[Value of House]]</f>
        <v>20441.302025118483</v>
      </c>
      <c r="P128">
        <f t="shared" ca="1" si="28"/>
        <v>31882.965287970397</v>
      </c>
      <c r="Q128">
        <f t="shared" ca="1" si="42"/>
        <v>14381</v>
      </c>
      <c r="R128">
        <f t="shared" ca="1" si="29"/>
        <v>37172.690418054684</v>
      </c>
      <c r="S128">
        <f t="shared" ca="1" si="47"/>
        <v>42096.911629882605</v>
      </c>
      <c r="T128">
        <f t="shared" ca="1" si="48"/>
        <v>213152.87691785302</v>
      </c>
      <c r="U128">
        <f t="shared" ca="1" si="49"/>
        <v>71994.992443173163</v>
      </c>
      <c r="V128">
        <f t="shared" ca="1" si="50"/>
        <v>141157.88447467986</v>
      </c>
      <c r="AF128" s="14">
        <f t="shared" ca="1" si="44"/>
        <v>1</v>
      </c>
      <c r="AG128" s="9">
        <f t="shared" ca="1" si="45"/>
        <v>0</v>
      </c>
      <c r="AH128" s="9"/>
      <c r="AI128" s="9"/>
      <c r="AJ128" s="9"/>
      <c r="AK128" s="10"/>
      <c r="AL128" s="9"/>
      <c r="AM128" s="14">
        <f ca="1">IF(Table1[[#This Row],[Field of Work]]= "Teaching",1,0)</f>
        <v>0</v>
      </c>
      <c r="AN128" s="9">
        <f ca="1">IF(Table1[[#This Row],[Field of Work]]= "Agriculture",1,0)</f>
        <v>0</v>
      </c>
      <c r="AO128" s="9">
        <f ca="1">IF(Table1[[#This Row],[Field of Work]]= "Construction",1,0)</f>
        <v>0</v>
      </c>
      <c r="AP128" s="9">
        <f ca="1">IF(Table1[[#This Row],[Field of Work]]= "IT",1,0)</f>
        <v>1</v>
      </c>
      <c r="AQ128" s="9">
        <f ca="1">IF(Table1[[#This Row],[Field of Work]]= "Health",1,0)</f>
        <v>0</v>
      </c>
      <c r="AR128" s="9">
        <f ca="1">IF(Table1[[#This Row],[Field of Work]]= "General work",1,0)</f>
        <v>0</v>
      </c>
      <c r="AS128" s="9"/>
      <c r="AT128" s="9"/>
      <c r="AU128" s="9"/>
      <c r="AV128" s="9"/>
      <c r="AW128" s="9"/>
      <c r="AX128" s="9"/>
      <c r="AY128" s="10"/>
      <c r="BA128" s="33">
        <f ca="1">IF(Table1[[#This Row],[Area]]= "Pindi",1,0)</f>
        <v>0</v>
      </c>
      <c r="BB128" s="9">
        <f ca="1">IF(Table1[[#This Row],[Area]]= "Attock",1,0)</f>
        <v>1</v>
      </c>
      <c r="BC128" s="9">
        <f ca="1">IF(Table1[[#This Row],[Area]]="Gujranwala",1,0)</f>
        <v>0</v>
      </c>
      <c r="BD128" s="9">
        <f ca="1">IF(Table1[[#This Row],[Area]]="Islamabad",1,0)</f>
        <v>0</v>
      </c>
      <c r="BE128" s="9">
        <f ca="1">IF(Table1[[#This Row],[Area]]="Karachi",1,0)</f>
        <v>0</v>
      </c>
      <c r="BF128" s="9">
        <f ca="1">IF(Table1[[#This Row],[Area]]="Kashmir",1,0)</f>
        <v>0</v>
      </c>
      <c r="BG128" s="9">
        <f ca="1">IF(Table1[[#This Row],[Area]]="Kohat",1,0)</f>
        <v>0</v>
      </c>
      <c r="BH128" s="9">
        <f ca="1">IF(Table1[[#This Row],[Area]]="Lahore",1,0)</f>
        <v>0</v>
      </c>
      <c r="BI128" s="9">
        <f ca="1">IF(Table1[[#This Row],[Area]]="Multan",1,0)</f>
        <v>0</v>
      </c>
      <c r="BJ128" s="9">
        <f ca="1">IF(Table1[[#This Row],[Area]]="Naran",1,0)</f>
        <v>0</v>
      </c>
      <c r="BK128" s="9">
        <f ca="1">IF(Table1[[#This Row],[Area]]="Peshawar",1,0)</f>
        <v>0</v>
      </c>
      <c r="BL128" s="9">
        <f ca="1">IF(Table1[[#This Row],[Area]]="Queta",1,0)</f>
        <v>0</v>
      </c>
      <c r="BM128" s="9">
        <f ca="1">IF(Table1[[#This Row],[Area]]="Sawat",1,0)</f>
        <v>0</v>
      </c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10"/>
      <c r="CD128" s="14"/>
      <c r="CE128" s="39">
        <f ca="1">Table1[[#This Row],[Value of Cars]]/Table1[[#This Row],[Cars]]</f>
        <v>31882.965287970397</v>
      </c>
      <c r="CF128" s="9"/>
      <c r="CG128" s="10"/>
      <c r="CH128" s="14">
        <f ca="1">IF(Table1[[#This Row],[value of Debts]]&gt;$CI$5,1,0)</f>
        <v>0</v>
      </c>
      <c r="CI128" s="9"/>
      <c r="CJ128" s="10"/>
      <c r="CM128" s="55">
        <f ca="1">Table1[[#This Row],[Mortgage Left]]/Table1[[#This Row],[Value of House]]</f>
        <v>0.14687692314686385</v>
      </c>
      <c r="CN128" s="9">
        <f t="shared" ca="1" si="43"/>
        <v>1</v>
      </c>
      <c r="CO128" s="9"/>
      <c r="CP128" s="9"/>
      <c r="CQ128" s="9"/>
      <c r="CR128" s="9"/>
      <c r="CS128" s="9"/>
      <c r="CT128" s="9"/>
      <c r="CU128" s="9"/>
      <c r="CV128" s="9"/>
      <c r="CW128" s="9"/>
      <c r="CX128" s="14"/>
      <c r="CY128" s="9">
        <f ca="1">IF(Table1[[#This Row],[Area]]= "Pindi",Table1[[#This Row],[Income]],0)</f>
        <v>0</v>
      </c>
      <c r="CZ128" s="9">
        <f ca="1">IF(Table1[[#This Row],[Area]]= "Attock",Table1[[#This Row],[Income]],0)</f>
        <v>46391</v>
      </c>
      <c r="DA128" s="9">
        <f ca="1">IF(Table1[[#This Row],[Area]]= "Gujranwala",Table1[[#This Row],[Income]],0)</f>
        <v>0</v>
      </c>
      <c r="DB128" s="9">
        <f ca="1">IF(Table1[[#This Row],[Area]]= "Islamabad",Table1[[#This Row],[Income]],0)</f>
        <v>0</v>
      </c>
      <c r="DC128" s="9">
        <f ca="1">IF(Table1[[#This Row],[Area]]= "Karachi",Table1[[#This Row],[Income]],0)</f>
        <v>0</v>
      </c>
      <c r="DD128" s="9">
        <f ca="1">IF(Table1[[#This Row],[Area]]= "Kashmir",Table1[[#This Row],[Income]],0)</f>
        <v>0</v>
      </c>
      <c r="DE128" s="9">
        <f ca="1">IF(Table1[[#This Row],[Area]]= "Kohat",Table1[[#This Row],[Income]],0)</f>
        <v>0</v>
      </c>
      <c r="DF128" s="9">
        <f ca="1">IF(Table1[[#This Row],[Area]]= "Lahore",Table1[[#This Row],[Income]],0)</f>
        <v>0</v>
      </c>
      <c r="DG128" s="9">
        <f ca="1">IF(Table1[[#This Row],[Area]]= "Multan",Table1[[#This Row],[Income]],0)</f>
        <v>0</v>
      </c>
      <c r="DH128" s="9">
        <f ca="1">IF(Table1[[#This Row],[Area]]= "Naran",Table1[[#This Row],[Income]],0)</f>
        <v>0</v>
      </c>
      <c r="DI128" s="9">
        <f ca="1">IF(Table1[[#This Row],[Area]]= "Peshawar",Table1[[#This Row],[Income]],0)</f>
        <v>0</v>
      </c>
      <c r="DJ128" s="9">
        <f ca="1">IF(Table1[[#This Row],[Area]]= "Queta",Table1[[#This Row],[Income]],0)</f>
        <v>0</v>
      </c>
      <c r="DK128" s="10">
        <f ca="1">IF(Table1[[#This Row],[Area]]= "Sawat",Table1[[#This Row],[Income]],0)</f>
        <v>0</v>
      </c>
      <c r="DM128" s="14"/>
      <c r="DN128" s="9">
        <f ca="1">IF(Table1[[#This Row],[Field of Work]] = "IT",Table1[[#This Row],[Income]],0)</f>
        <v>46391</v>
      </c>
      <c r="DO128" s="9">
        <f ca="1">IF(Table1[[#This Row],[Field of Work]] = "Agriculture",Table1[[#This Row],[Income]],0)</f>
        <v>0</v>
      </c>
      <c r="DP128" s="9">
        <f ca="1">IF(Table1[[#This Row],[Field of Work]] = "Construction",Table1[[#This Row],[Income]],0)</f>
        <v>0</v>
      </c>
      <c r="DQ128" s="9">
        <f ca="1">IF(Table1[[#This Row],[Field of Work]] = "Health",Table1[[#This Row],[Income]],0)</f>
        <v>0</v>
      </c>
      <c r="DR128" s="9">
        <f ca="1">IF(Table1[[#This Row],[Field of Work]] = "Teaching",Table1[[#This Row],[Income]],0)</f>
        <v>0</v>
      </c>
      <c r="DS128" s="10">
        <f ca="1">IF(Table1[[#This Row],[Field of Work]] = "General work",Table1[[#This Row],[Income]],0)</f>
        <v>0</v>
      </c>
      <c r="DV128" s="14"/>
      <c r="DW128" s="9"/>
      <c r="DX128" s="9">
        <f ca="1">IF(Table1[[#This Row],[Debts]]&gt;Table1[[#This Row],[Income]],1,0)</f>
        <v>0</v>
      </c>
      <c r="DY128" s="9"/>
      <c r="DZ128" s="9"/>
      <c r="EA128" s="9"/>
      <c r="EB128" s="9"/>
      <c r="EC128" s="10"/>
      <c r="EF128" s="14"/>
      <c r="EG128" s="9"/>
      <c r="EH128" s="9">
        <f ca="1">IF(Table1[[#This Row],[Net worth of person (R)]]&gt;$EP$4,Table1[[#This Row],[Age]],0)</f>
        <v>33</v>
      </c>
      <c r="EI128" s="9"/>
      <c r="EJ128" s="9"/>
      <c r="EK128" s="9"/>
      <c r="EL128" s="9"/>
      <c r="EM128" s="9"/>
      <c r="EN128" s="9"/>
      <c r="EO128" s="9"/>
      <c r="EP128" s="10"/>
    </row>
    <row r="129" spans="2:146" x14ac:dyDescent="0.25">
      <c r="B129">
        <f t="shared" ca="1" si="30"/>
        <v>1</v>
      </c>
      <c r="C129" t="str">
        <f t="shared" ca="1" si="31"/>
        <v>men</v>
      </c>
      <c r="D129">
        <f t="shared" ca="1" si="32"/>
        <v>29</v>
      </c>
      <c r="E129">
        <f t="shared" ca="1" si="33"/>
        <v>5</v>
      </c>
      <c r="F129" t="str">
        <f t="shared" ca="1" si="34"/>
        <v>General work</v>
      </c>
      <c r="G129">
        <f t="shared" ca="1" si="35"/>
        <v>2</v>
      </c>
      <c r="H129" t="str">
        <f t="shared" ca="1" si="36"/>
        <v>Colledge</v>
      </c>
      <c r="I129">
        <f t="shared" ca="1" si="37"/>
        <v>3</v>
      </c>
      <c r="J129">
        <f t="shared" ca="1" si="38"/>
        <v>1</v>
      </c>
      <c r="K129">
        <f t="shared" ca="1" si="39"/>
        <v>76827</v>
      </c>
      <c r="L129">
        <f t="shared" ca="1" si="40"/>
        <v>13</v>
      </c>
      <c r="M129" t="str">
        <f t="shared" ca="1" si="41"/>
        <v>Naran</v>
      </c>
      <c r="N129">
        <f t="shared" ca="1" si="46"/>
        <v>307308</v>
      </c>
      <c r="O129">
        <f ca="1">RAND()*Table1[[#This Row],[Value of House]]</f>
        <v>86300.989624349109</v>
      </c>
      <c r="P129">
        <f t="shared" ca="1" si="28"/>
        <v>15105.045916903764</v>
      </c>
      <c r="Q129">
        <f t="shared" ca="1" si="42"/>
        <v>6570</v>
      </c>
      <c r="R129">
        <f t="shared" ca="1" si="29"/>
        <v>104609.1542226818</v>
      </c>
      <c r="S129">
        <f t="shared" ca="1" si="47"/>
        <v>51120.367884089981</v>
      </c>
      <c r="T129">
        <f t="shared" ca="1" si="48"/>
        <v>373533.41380099376</v>
      </c>
      <c r="U129">
        <f t="shared" ca="1" si="49"/>
        <v>197480.14384703091</v>
      </c>
      <c r="V129">
        <f t="shared" ca="1" si="50"/>
        <v>176053.26995396285</v>
      </c>
      <c r="AF129" s="14">
        <f t="shared" ca="1" si="44"/>
        <v>1</v>
      </c>
      <c r="AG129" s="9">
        <f t="shared" ca="1" si="45"/>
        <v>0</v>
      </c>
      <c r="AH129" s="9"/>
      <c r="AI129" s="9"/>
      <c r="AJ129" s="9"/>
      <c r="AK129" s="10"/>
      <c r="AL129" s="9"/>
      <c r="AM129" s="14">
        <f ca="1">IF(Table1[[#This Row],[Field of Work]]= "Teaching",1,0)</f>
        <v>0</v>
      </c>
      <c r="AN129" s="9">
        <f ca="1">IF(Table1[[#This Row],[Field of Work]]= "Agriculture",1,0)</f>
        <v>0</v>
      </c>
      <c r="AO129" s="9">
        <f ca="1">IF(Table1[[#This Row],[Field of Work]]= "Construction",1,0)</f>
        <v>0</v>
      </c>
      <c r="AP129" s="9">
        <f ca="1">IF(Table1[[#This Row],[Field of Work]]= "IT",1,0)</f>
        <v>0</v>
      </c>
      <c r="AQ129" s="9">
        <f ca="1">IF(Table1[[#This Row],[Field of Work]]= "Health",1,0)</f>
        <v>0</v>
      </c>
      <c r="AR129" s="9">
        <f ca="1">IF(Table1[[#This Row],[Field of Work]]= "General work",1,0)</f>
        <v>1</v>
      </c>
      <c r="AS129" s="9"/>
      <c r="AT129" s="9"/>
      <c r="AU129" s="9"/>
      <c r="AV129" s="9"/>
      <c r="AW129" s="9"/>
      <c r="AX129" s="9"/>
      <c r="AY129" s="10"/>
      <c r="BA129" s="33">
        <f ca="1">IF(Table1[[#This Row],[Area]]= "Pindi",1,0)</f>
        <v>0</v>
      </c>
      <c r="BB129" s="9">
        <f ca="1">IF(Table1[[#This Row],[Area]]= "Attock",1,0)</f>
        <v>0</v>
      </c>
      <c r="BC129" s="9">
        <f ca="1">IF(Table1[[#This Row],[Area]]="Gujranwala",1,0)</f>
        <v>0</v>
      </c>
      <c r="BD129" s="9">
        <f ca="1">IF(Table1[[#This Row],[Area]]="Islamabad",1,0)</f>
        <v>0</v>
      </c>
      <c r="BE129" s="9">
        <f ca="1">IF(Table1[[#This Row],[Area]]="Karachi",1,0)</f>
        <v>0</v>
      </c>
      <c r="BF129" s="9">
        <f ca="1">IF(Table1[[#This Row],[Area]]="Kashmir",1,0)</f>
        <v>0</v>
      </c>
      <c r="BG129" s="9">
        <f ca="1">IF(Table1[[#This Row],[Area]]="Kohat",1,0)</f>
        <v>0</v>
      </c>
      <c r="BH129" s="9">
        <f ca="1">IF(Table1[[#This Row],[Area]]="Lahore",1,0)</f>
        <v>0</v>
      </c>
      <c r="BI129" s="9">
        <f ca="1">IF(Table1[[#This Row],[Area]]="Multan",1,0)</f>
        <v>0</v>
      </c>
      <c r="BJ129" s="9">
        <f ca="1">IF(Table1[[#This Row],[Area]]="Naran",1,0)</f>
        <v>1</v>
      </c>
      <c r="BK129" s="9">
        <f ca="1">IF(Table1[[#This Row],[Area]]="Peshawar",1,0)</f>
        <v>0</v>
      </c>
      <c r="BL129" s="9">
        <f ca="1">IF(Table1[[#This Row],[Area]]="Queta",1,0)</f>
        <v>0</v>
      </c>
      <c r="BM129" s="9">
        <f ca="1">IF(Table1[[#This Row],[Area]]="Sawat",1,0)</f>
        <v>0</v>
      </c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10"/>
      <c r="CD129" s="14"/>
      <c r="CE129" s="39">
        <f ca="1">Table1[[#This Row],[Value of Cars]]/Table1[[#This Row],[Cars]]</f>
        <v>15105.045916903764</v>
      </c>
      <c r="CF129" s="9"/>
      <c r="CG129" s="10"/>
      <c r="CH129" s="14">
        <f ca="1">IF(Table1[[#This Row],[value of Debts]]&gt;$CI$5,1,0)</f>
        <v>1</v>
      </c>
      <c r="CI129" s="9"/>
      <c r="CJ129" s="10"/>
      <c r="CM129" s="55">
        <f ca="1">Table1[[#This Row],[Mortgage Left]]/Table1[[#This Row],[Value of House]]</f>
        <v>0.28082897166474385</v>
      </c>
      <c r="CN129" s="9">
        <f t="shared" ca="1" si="43"/>
        <v>1</v>
      </c>
      <c r="CO129" s="9"/>
      <c r="CP129" s="9"/>
      <c r="CQ129" s="9"/>
      <c r="CR129" s="9"/>
      <c r="CS129" s="9"/>
      <c r="CT129" s="9"/>
      <c r="CU129" s="9"/>
      <c r="CV129" s="9"/>
      <c r="CW129" s="9"/>
      <c r="CX129" s="14"/>
      <c r="CY129" s="9">
        <f ca="1">IF(Table1[[#This Row],[Area]]= "Pindi",Table1[[#This Row],[Income]],0)</f>
        <v>0</v>
      </c>
      <c r="CZ129" s="9">
        <f ca="1">IF(Table1[[#This Row],[Area]]= "Attock",Table1[[#This Row],[Income]],0)</f>
        <v>0</v>
      </c>
      <c r="DA129" s="9">
        <f ca="1">IF(Table1[[#This Row],[Area]]= "Gujranwala",Table1[[#This Row],[Income]],0)</f>
        <v>0</v>
      </c>
      <c r="DB129" s="9">
        <f ca="1">IF(Table1[[#This Row],[Area]]= "Islamabad",Table1[[#This Row],[Income]],0)</f>
        <v>0</v>
      </c>
      <c r="DC129" s="9">
        <f ca="1">IF(Table1[[#This Row],[Area]]= "Karachi",Table1[[#This Row],[Income]],0)</f>
        <v>0</v>
      </c>
      <c r="DD129" s="9">
        <f ca="1">IF(Table1[[#This Row],[Area]]= "Kashmir",Table1[[#This Row],[Income]],0)</f>
        <v>0</v>
      </c>
      <c r="DE129" s="9">
        <f ca="1">IF(Table1[[#This Row],[Area]]= "Kohat",Table1[[#This Row],[Income]],0)</f>
        <v>0</v>
      </c>
      <c r="DF129" s="9">
        <f ca="1">IF(Table1[[#This Row],[Area]]= "Lahore",Table1[[#This Row],[Income]],0)</f>
        <v>0</v>
      </c>
      <c r="DG129" s="9">
        <f ca="1">IF(Table1[[#This Row],[Area]]= "Multan",Table1[[#This Row],[Income]],0)</f>
        <v>0</v>
      </c>
      <c r="DH129" s="9">
        <f ca="1">IF(Table1[[#This Row],[Area]]= "Naran",Table1[[#This Row],[Income]],0)</f>
        <v>76827</v>
      </c>
      <c r="DI129" s="9">
        <f ca="1">IF(Table1[[#This Row],[Area]]= "Peshawar",Table1[[#This Row],[Income]],0)</f>
        <v>0</v>
      </c>
      <c r="DJ129" s="9">
        <f ca="1">IF(Table1[[#This Row],[Area]]= "Queta",Table1[[#This Row],[Income]],0)</f>
        <v>0</v>
      </c>
      <c r="DK129" s="10">
        <f ca="1">IF(Table1[[#This Row],[Area]]= "Sawat",Table1[[#This Row],[Income]],0)</f>
        <v>0</v>
      </c>
      <c r="DM129" s="14"/>
      <c r="DN129" s="9">
        <f ca="1">IF(Table1[[#This Row],[Field of Work]] = "IT",Table1[[#This Row],[Income]],0)</f>
        <v>0</v>
      </c>
      <c r="DO129" s="9">
        <f ca="1">IF(Table1[[#This Row],[Field of Work]] = "Agriculture",Table1[[#This Row],[Income]],0)</f>
        <v>0</v>
      </c>
      <c r="DP129" s="9">
        <f ca="1">IF(Table1[[#This Row],[Field of Work]] = "Construction",Table1[[#This Row],[Income]],0)</f>
        <v>0</v>
      </c>
      <c r="DQ129" s="9">
        <f ca="1">IF(Table1[[#This Row],[Field of Work]] = "Health",Table1[[#This Row],[Income]],0)</f>
        <v>0</v>
      </c>
      <c r="DR129" s="9">
        <f ca="1">IF(Table1[[#This Row],[Field of Work]] = "Teaching",Table1[[#This Row],[Income]],0)</f>
        <v>0</v>
      </c>
      <c r="DS129" s="10">
        <f ca="1">IF(Table1[[#This Row],[Field of Work]] = "General work",Table1[[#This Row],[Income]],0)</f>
        <v>76827</v>
      </c>
      <c r="DV129" s="14"/>
      <c r="DW129" s="9"/>
      <c r="DX129" s="9">
        <f ca="1">IF(Table1[[#This Row],[Debts]]&gt;Table1[[#This Row],[Income]],1,0)</f>
        <v>1</v>
      </c>
      <c r="DY129" s="9"/>
      <c r="DZ129" s="9"/>
      <c r="EA129" s="9"/>
      <c r="EB129" s="9"/>
      <c r="EC129" s="10"/>
      <c r="EF129" s="14"/>
      <c r="EG129" s="9"/>
      <c r="EH129" s="9">
        <f ca="1">IF(Table1[[#This Row],[Net worth of person (R)]]&gt;$EP$4,Table1[[#This Row],[Age]],0)</f>
        <v>29</v>
      </c>
      <c r="EI129" s="9"/>
      <c r="EJ129" s="9"/>
      <c r="EK129" s="9"/>
      <c r="EL129" s="9"/>
      <c r="EM129" s="9"/>
      <c r="EN129" s="9"/>
      <c r="EO129" s="9"/>
      <c r="EP129" s="10"/>
    </row>
    <row r="130" spans="2:146" x14ac:dyDescent="0.25">
      <c r="B130">
        <f t="shared" ca="1" si="30"/>
        <v>2</v>
      </c>
      <c r="C130" t="str">
        <f t="shared" ca="1" si="31"/>
        <v>women</v>
      </c>
      <c r="D130">
        <f t="shared" ca="1" si="32"/>
        <v>34</v>
      </c>
      <c r="E130">
        <f t="shared" ca="1" si="33"/>
        <v>1</v>
      </c>
      <c r="F130" t="str">
        <f t="shared" ca="1" si="34"/>
        <v>Health</v>
      </c>
      <c r="G130">
        <f t="shared" ca="1" si="35"/>
        <v>6</v>
      </c>
      <c r="H130" t="str">
        <f t="shared" ca="1" si="36"/>
        <v>other</v>
      </c>
      <c r="I130">
        <f t="shared" ca="1" si="37"/>
        <v>2</v>
      </c>
      <c r="J130">
        <f t="shared" ca="1" si="38"/>
        <v>1</v>
      </c>
      <c r="K130">
        <f t="shared" ca="1" si="39"/>
        <v>25636</v>
      </c>
      <c r="L130">
        <f t="shared" ca="1" si="40"/>
        <v>1</v>
      </c>
      <c r="M130" t="str">
        <f t="shared" ca="1" si="41"/>
        <v>Lahore</v>
      </c>
      <c r="N130">
        <f t="shared" ca="1" si="46"/>
        <v>128180</v>
      </c>
      <c r="O130">
        <f ca="1">RAND()*Table1[[#This Row],[Value of House]]</f>
        <v>37907.067347285309</v>
      </c>
      <c r="P130">
        <f t="shared" ca="1" si="28"/>
        <v>6297.5365441847025</v>
      </c>
      <c r="Q130">
        <f t="shared" ca="1" si="42"/>
        <v>2806</v>
      </c>
      <c r="R130">
        <f t="shared" ca="1" si="29"/>
        <v>32070.619776139083</v>
      </c>
      <c r="S130">
        <f t="shared" ca="1" si="47"/>
        <v>37106.622736142876</v>
      </c>
      <c r="T130">
        <f t="shared" ca="1" si="48"/>
        <v>171584.15928032756</v>
      </c>
      <c r="U130">
        <f t="shared" ca="1" si="49"/>
        <v>72783.687123424388</v>
      </c>
      <c r="V130">
        <f t="shared" ca="1" si="50"/>
        <v>98800.472156903168</v>
      </c>
      <c r="AF130" s="14">
        <f t="shared" ca="1" si="44"/>
        <v>1</v>
      </c>
      <c r="AG130" s="9">
        <f t="shared" ca="1" si="45"/>
        <v>0</v>
      </c>
      <c r="AH130" s="9"/>
      <c r="AI130" s="9"/>
      <c r="AJ130" s="9"/>
      <c r="AK130" s="10"/>
      <c r="AL130" s="9"/>
      <c r="AM130" s="14">
        <f ca="1">IF(Table1[[#This Row],[Field of Work]]= "Teaching",1,0)</f>
        <v>0</v>
      </c>
      <c r="AN130" s="9">
        <f ca="1">IF(Table1[[#This Row],[Field of Work]]= "Agriculture",1,0)</f>
        <v>0</v>
      </c>
      <c r="AO130" s="9">
        <f ca="1">IF(Table1[[#This Row],[Field of Work]]= "Construction",1,0)</f>
        <v>0</v>
      </c>
      <c r="AP130" s="9">
        <f ca="1">IF(Table1[[#This Row],[Field of Work]]= "IT",1,0)</f>
        <v>0</v>
      </c>
      <c r="AQ130" s="9">
        <f ca="1">IF(Table1[[#This Row],[Field of Work]]= "Health",1,0)</f>
        <v>1</v>
      </c>
      <c r="AR130" s="9">
        <f ca="1">IF(Table1[[#This Row],[Field of Work]]= "General work",1,0)</f>
        <v>0</v>
      </c>
      <c r="AS130" s="9"/>
      <c r="AT130" s="9"/>
      <c r="AU130" s="9"/>
      <c r="AV130" s="9"/>
      <c r="AW130" s="9"/>
      <c r="AX130" s="9"/>
      <c r="AY130" s="10"/>
      <c r="BA130" s="33">
        <f ca="1">IF(Table1[[#This Row],[Area]]= "Pindi",1,0)</f>
        <v>0</v>
      </c>
      <c r="BB130" s="9">
        <f ca="1">IF(Table1[[#This Row],[Area]]= "Attock",1,0)</f>
        <v>0</v>
      </c>
      <c r="BC130" s="9">
        <f ca="1">IF(Table1[[#This Row],[Area]]="Gujranwala",1,0)</f>
        <v>0</v>
      </c>
      <c r="BD130" s="9">
        <f ca="1">IF(Table1[[#This Row],[Area]]="Islamabad",1,0)</f>
        <v>0</v>
      </c>
      <c r="BE130" s="9">
        <f ca="1">IF(Table1[[#This Row],[Area]]="Karachi",1,0)</f>
        <v>0</v>
      </c>
      <c r="BF130" s="9">
        <f ca="1">IF(Table1[[#This Row],[Area]]="Kashmir",1,0)</f>
        <v>0</v>
      </c>
      <c r="BG130" s="9">
        <f ca="1">IF(Table1[[#This Row],[Area]]="Kohat",1,0)</f>
        <v>0</v>
      </c>
      <c r="BH130" s="9">
        <f ca="1">IF(Table1[[#This Row],[Area]]="Lahore",1,0)</f>
        <v>1</v>
      </c>
      <c r="BI130" s="9">
        <f ca="1">IF(Table1[[#This Row],[Area]]="Multan",1,0)</f>
        <v>0</v>
      </c>
      <c r="BJ130" s="9">
        <f ca="1">IF(Table1[[#This Row],[Area]]="Naran",1,0)</f>
        <v>0</v>
      </c>
      <c r="BK130" s="9">
        <f ca="1">IF(Table1[[#This Row],[Area]]="Peshawar",1,0)</f>
        <v>0</v>
      </c>
      <c r="BL130" s="9">
        <f ca="1">IF(Table1[[#This Row],[Area]]="Queta",1,0)</f>
        <v>0</v>
      </c>
      <c r="BM130" s="9">
        <f ca="1">IF(Table1[[#This Row],[Area]]="Sawat",1,0)</f>
        <v>0</v>
      </c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10"/>
      <c r="CD130" s="14"/>
      <c r="CE130" s="39">
        <f ca="1">Table1[[#This Row],[Value of Cars]]/Table1[[#This Row],[Cars]]</f>
        <v>6297.5365441847025</v>
      </c>
      <c r="CF130" s="9"/>
      <c r="CG130" s="10"/>
      <c r="CH130" s="14">
        <f ca="1">IF(Table1[[#This Row],[value of Debts]]&gt;$CI$5,1,0)</f>
        <v>0</v>
      </c>
      <c r="CI130" s="9"/>
      <c r="CJ130" s="10"/>
      <c r="CM130" s="55">
        <f ca="1">Table1[[#This Row],[Mortgage Left]]/Table1[[#This Row],[Value of House]]</f>
        <v>0.29573308899426831</v>
      </c>
      <c r="CN130" s="9">
        <f t="shared" ca="1" si="43"/>
        <v>1</v>
      </c>
      <c r="CO130" s="9"/>
      <c r="CP130" s="9"/>
      <c r="CQ130" s="9"/>
      <c r="CR130" s="9"/>
      <c r="CS130" s="9"/>
      <c r="CT130" s="9"/>
      <c r="CU130" s="9"/>
      <c r="CV130" s="9"/>
      <c r="CW130" s="9"/>
      <c r="CX130" s="14"/>
      <c r="CY130" s="9">
        <f ca="1">IF(Table1[[#This Row],[Area]]= "Pindi",Table1[[#This Row],[Income]],0)</f>
        <v>0</v>
      </c>
      <c r="CZ130" s="9">
        <f ca="1">IF(Table1[[#This Row],[Area]]= "Attock",Table1[[#This Row],[Income]],0)</f>
        <v>0</v>
      </c>
      <c r="DA130" s="9">
        <f ca="1">IF(Table1[[#This Row],[Area]]= "Gujranwala",Table1[[#This Row],[Income]],0)</f>
        <v>0</v>
      </c>
      <c r="DB130" s="9">
        <f ca="1">IF(Table1[[#This Row],[Area]]= "Islamabad",Table1[[#This Row],[Income]],0)</f>
        <v>0</v>
      </c>
      <c r="DC130" s="9">
        <f ca="1">IF(Table1[[#This Row],[Area]]= "Karachi",Table1[[#This Row],[Income]],0)</f>
        <v>0</v>
      </c>
      <c r="DD130" s="9">
        <f ca="1">IF(Table1[[#This Row],[Area]]= "Kashmir",Table1[[#This Row],[Income]],0)</f>
        <v>0</v>
      </c>
      <c r="DE130" s="9">
        <f ca="1">IF(Table1[[#This Row],[Area]]= "Kohat",Table1[[#This Row],[Income]],0)</f>
        <v>0</v>
      </c>
      <c r="DF130" s="9">
        <f ca="1">IF(Table1[[#This Row],[Area]]= "Lahore",Table1[[#This Row],[Income]],0)</f>
        <v>25636</v>
      </c>
      <c r="DG130" s="9">
        <f ca="1">IF(Table1[[#This Row],[Area]]= "Multan",Table1[[#This Row],[Income]],0)</f>
        <v>0</v>
      </c>
      <c r="DH130" s="9">
        <f ca="1">IF(Table1[[#This Row],[Area]]= "Naran",Table1[[#This Row],[Income]],0)</f>
        <v>0</v>
      </c>
      <c r="DI130" s="9">
        <f ca="1">IF(Table1[[#This Row],[Area]]= "Peshawar",Table1[[#This Row],[Income]],0)</f>
        <v>0</v>
      </c>
      <c r="DJ130" s="9">
        <f ca="1">IF(Table1[[#This Row],[Area]]= "Queta",Table1[[#This Row],[Income]],0)</f>
        <v>0</v>
      </c>
      <c r="DK130" s="10">
        <f ca="1">IF(Table1[[#This Row],[Area]]= "Sawat",Table1[[#This Row],[Income]],0)</f>
        <v>0</v>
      </c>
      <c r="DM130" s="14"/>
      <c r="DN130" s="9">
        <f ca="1">IF(Table1[[#This Row],[Field of Work]] = "IT",Table1[[#This Row],[Income]],0)</f>
        <v>0</v>
      </c>
      <c r="DO130" s="9">
        <f ca="1">IF(Table1[[#This Row],[Field of Work]] = "Agriculture",Table1[[#This Row],[Income]],0)</f>
        <v>0</v>
      </c>
      <c r="DP130" s="9">
        <f ca="1">IF(Table1[[#This Row],[Field of Work]] = "Construction",Table1[[#This Row],[Income]],0)</f>
        <v>0</v>
      </c>
      <c r="DQ130" s="9">
        <f ca="1">IF(Table1[[#This Row],[Field of Work]] = "Health",Table1[[#This Row],[Income]],0)</f>
        <v>25636</v>
      </c>
      <c r="DR130" s="9">
        <f ca="1">IF(Table1[[#This Row],[Field of Work]] = "Teaching",Table1[[#This Row],[Income]],0)</f>
        <v>0</v>
      </c>
      <c r="DS130" s="10">
        <f ca="1">IF(Table1[[#This Row],[Field of Work]] = "General work",Table1[[#This Row],[Income]],0)</f>
        <v>0</v>
      </c>
      <c r="DV130" s="14"/>
      <c r="DW130" s="9"/>
      <c r="DX130" s="9">
        <f ca="1">IF(Table1[[#This Row],[Debts]]&gt;Table1[[#This Row],[Income]],1,0)</f>
        <v>1</v>
      </c>
      <c r="DY130" s="9"/>
      <c r="DZ130" s="9"/>
      <c r="EA130" s="9"/>
      <c r="EB130" s="9"/>
      <c r="EC130" s="10"/>
      <c r="EF130" s="14"/>
      <c r="EG130" s="9"/>
      <c r="EH130" s="9">
        <f ca="1">IF(Table1[[#This Row],[Net worth of person (R)]]&gt;$EP$4,Table1[[#This Row],[Age]],0)</f>
        <v>0</v>
      </c>
      <c r="EI130" s="9"/>
      <c r="EJ130" s="9"/>
      <c r="EK130" s="9"/>
      <c r="EL130" s="9"/>
      <c r="EM130" s="9"/>
      <c r="EN130" s="9"/>
      <c r="EO130" s="9"/>
      <c r="EP130" s="10"/>
    </row>
    <row r="131" spans="2:146" x14ac:dyDescent="0.25">
      <c r="B131">
        <f t="shared" ca="1" si="30"/>
        <v>1</v>
      </c>
      <c r="C131" t="str">
        <f t="shared" ca="1" si="31"/>
        <v>men</v>
      </c>
      <c r="D131">
        <f t="shared" ca="1" si="32"/>
        <v>39</v>
      </c>
      <c r="E131">
        <f t="shared" ca="1" si="33"/>
        <v>4</v>
      </c>
      <c r="F131" t="str">
        <f t="shared" ca="1" si="34"/>
        <v>Construction</v>
      </c>
      <c r="G131">
        <f t="shared" ca="1" si="35"/>
        <v>6</v>
      </c>
      <c r="H131" t="str">
        <f t="shared" ca="1" si="36"/>
        <v>other</v>
      </c>
      <c r="I131">
        <f t="shared" ca="1" si="37"/>
        <v>1</v>
      </c>
      <c r="J131">
        <f t="shared" ca="1" si="38"/>
        <v>2</v>
      </c>
      <c r="K131">
        <f t="shared" ca="1" si="39"/>
        <v>63101</v>
      </c>
      <c r="L131">
        <f t="shared" ca="1" si="40"/>
        <v>3</v>
      </c>
      <c r="M131" t="str">
        <f t="shared" ca="1" si="41"/>
        <v>Gujranwala</v>
      </c>
      <c r="N131">
        <f t="shared" ca="1" si="46"/>
        <v>189303</v>
      </c>
      <c r="O131">
        <f ca="1">RAND()*Table1[[#This Row],[Value of House]]</f>
        <v>105184.60960058327</v>
      </c>
      <c r="P131">
        <f t="shared" ca="1" si="28"/>
        <v>52871.152945997339</v>
      </c>
      <c r="Q131">
        <f t="shared" ca="1" si="42"/>
        <v>42955</v>
      </c>
      <c r="R131">
        <f t="shared" ca="1" si="29"/>
        <v>25984.157161951287</v>
      </c>
      <c r="S131">
        <f t="shared" ca="1" si="47"/>
        <v>4267.1748013084434</v>
      </c>
      <c r="T131">
        <f t="shared" ca="1" si="48"/>
        <v>246441.3277473058</v>
      </c>
      <c r="U131">
        <f t="shared" ca="1" si="49"/>
        <v>174123.76676253456</v>
      </c>
      <c r="V131">
        <f t="shared" ca="1" si="50"/>
        <v>72317.560984771233</v>
      </c>
      <c r="AF131" s="14">
        <f t="shared" ca="1" si="44"/>
        <v>0</v>
      </c>
      <c r="AG131" s="9">
        <f t="shared" ca="1" si="45"/>
        <v>1</v>
      </c>
      <c r="AH131" s="9"/>
      <c r="AI131" s="9"/>
      <c r="AJ131" s="9"/>
      <c r="AK131" s="10"/>
      <c r="AL131" s="9"/>
      <c r="AM131" s="14">
        <f ca="1">IF(Table1[[#This Row],[Field of Work]]= "Teaching",1,0)</f>
        <v>0</v>
      </c>
      <c r="AN131" s="9">
        <f ca="1">IF(Table1[[#This Row],[Field of Work]]= "Agriculture",1,0)</f>
        <v>0</v>
      </c>
      <c r="AO131" s="9">
        <f ca="1">IF(Table1[[#This Row],[Field of Work]]= "Construction",1,0)</f>
        <v>1</v>
      </c>
      <c r="AP131" s="9">
        <f ca="1">IF(Table1[[#This Row],[Field of Work]]= "IT",1,0)</f>
        <v>0</v>
      </c>
      <c r="AQ131" s="9">
        <f ca="1">IF(Table1[[#This Row],[Field of Work]]= "Health",1,0)</f>
        <v>0</v>
      </c>
      <c r="AR131" s="9">
        <f ca="1">IF(Table1[[#This Row],[Field of Work]]= "General work",1,0)</f>
        <v>0</v>
      </c>
      <c r="AS131" s="9"/>
      <c r="AT131" s="9"/>
      <c r="AU131" s="9"/>
      <c r="AV131" s="9"/>
      <c r="AW131" s="9"/>
      <c r="AX131" s="9"/>
      <c r="AY131" s="10"/>
      <c r="BA131" s="33">
        <f ca="1">IF(Table1[[#This Row],[Area]]= "Pindi",1,0)</f>
        <v>0</v>
      </c>
      <c r="BB131" s="9">
        <f ca="1">IF(Table1[[#This Row],[Area]]= "Attock",1,0)</f>
        <v>0</v>
      </c>
      <c r="BC131" s="9">
        <f ca="1">IF(Table1[[#This Row],[Area]]="Gujranwala",1,0)</f>
        <v>1</v>
      </c>
      <c r="BD131" s="9">
        <f ca="1">IF(Table1[[#This Row],[Area]]="Islamabad",1,0)</f>
        <v>0</v>
      </c>
      <c r="BE131" s="9">
        <f ca="1">IF(Table1[[#This Row],[Area]]="Karachi",1,0)</f>
        <v>0</v>
      </c>
      <c r="BF131" s="9">
        <f ca="1">IF(Table1[[#This Row],[Area]]="Kashmir",1,0)</f>
        <v>0</v>
      </c>
      <c r="BG131" s="9">
        <f ca="1">IF(Table1[[#This Row],[Area]]="Kohat",1,0)</f>
        <v>0</v>
      </c>
      <c r="BH131" s="9">
        <f ca="1">IF(Table1[[#This Row],[Area]]="Lahore",1,0)</f>
        <v>0</v>
      </c>
      <c r="BI131" s="9">
        <f ca="1">IF(Table1[[#This Row],[Area]]="Multan",1,0)</f>
        <v>0</v>
      </c>
      <c r="BJ131" s="9">
        <f ca="1">IF(Table1[[#This Row],[Area]]="Naran",1,0)</f>
        <v>0</v>
      </c>
      <c r="BK131" s="9">
        <f ca="1">IF(Table1[[#This Row],[Area]]="Peshawar",1,0)</f>
        <v>0</v>
      </c>
      <c r="BL131" s="9">
        <f ca="1">IF(Table1[[#This Row],[Area]]="Queta",1,0)</f>
        <v>0</v>
      </c>
      <c r="BM131" s="9">
        <f ca="1">IF(Table1[[#This Row],[Area]]="Sawat",1,0)</f>
        <v>0</v>
      </c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10"/>
      <c r="CD131" s="14"/>
      <c r="CE131" s="39">
        <f ca="1">Table1[[#This Row],[Value of Cars]]/Table1[[#This Row],[Cars]]</f>
        <v>26435.576472998669</v>
      </c>
      <c r="CF131" s="9"/>
      <c r="CG131" s="10"/>
      <c r="CH131" s="14">
        <f ca="1">IF(Table1[[#This Row],[value of Debts]]&gt;$CI$5,1,0)</f>
        <v>1</v>
      </c>
      <c r="CI131" s="9"/>
      <c r="CJ131" s="10"/>
      <c r="CM131" s="55">
        <f ca="1">Table1[[#This Row],[Mortgage Left]]/Table1[[#This Row],[Value of House]]</f>
        <v>0.55564153553078011</v>
      </c>
      <c r="CN131" s="9">
        <f t="shared" ca="1" si="43"/>
        <v>0</v>
      </c>
      <c r="CO131" s="9"/>
      <c r="CP131" s="9"/>
      <c r="CQ131" s="9"/>
      <c r="CR131" s="9"/>
      <c r="CS131" s="9"/>
      <c r="CT131" s="9"/>
      <c r="CU131" s="9"/>
      <c r="CV131" s="9"/>
      <c r="CW131" s="9"/>
      <c r="CX131" s="14"/>
      <c r="CY131" s="9">
        <f ca="1">IF(Table1[[#This Row],[Area]]= "Pindi",Table1[[#This Row],[Income]],0)</f>
        <v>0</v>
      </c>
      <c r="CZ131" s="9">
        <f ca="1">IF(Table1[[#This Row],[Area]]= "Attock",Table1[[#This Row],[Income]],0)</f>
        <v>0</v>
      </c>
      <c r="DA131" s="9">
        <f ca="1">IF(Table1[[#This Row],[Area]]= "Gujranwala",Table1[[#This Row],[Income]],0)</f>
        <v>63101</v>
      </c>
      <c r="DB131" s="9">
        <f ca="1">IF(Table1[[#This Row],[Area]]= "Islamabad",Table1[[#This Row],[Income]],0)</f>
        <v>0</v>
      </c>
      <c r="DC131" s="9">
        <f ca="1">IF(Table1[[#This Row],[Area]]= "Karachi",Table1[[#This Row],[Income]],0)</f>
        <v>0</v>
      </c>
      <c r="DD131" s="9">
        <f ca="1">IF(Table1[[#This Row],[Area]]= "Kashmir",Table1[[#This Row],[Income]],0)</f>
        <v>0</v>
      </c>
      <c r="DE131" s="9">
        <f ca="1">IF(Table1[[#This Row],[Area]]= "Kohat",Table1[[#This Row],[Income]],0)</f>
        <v>0</v>
      </c>
      <c r="DF131" s="9">
        <f ca="1">IF(Table1[[#This Row],[Area]]= "Lahore",Table1[[#This Row],[Income]],0)</f>
        <v>0</v>
      </c>
      <c r="DG131" s="9">
        <f ca="1">IF(Table1[[#This Row],[Area]]= "Multan",Table1[[#This Row],[Income]],0)</f>
        <v>0</v>
      </c>
      <c r="DH131" s="9">
        <f ca="1">IF(Table1[[#This Row],[Area]]= "Naran",Table1[[#This Row],[Income]],0)</f>
        <v>0</v>
      </c>
      <c r="DI131" s="9">
        <f ca="1">IF(Table1[[#This Row],[Area]]= "Peshawar",Table1[[#This Row],[Income]],0)</f>
        <v>0</v>
      </c>
      <c r="DJ131" s="9">
        <f ca="1">IF(Table1[[#This Row],[Area]]= "Queta",Table1[[#This Row],[Income]],0)</f>
        <v>0</v>
      </c>
      <c r="DK131" s="10">
        <f ca="1">IF(Table1[[#This Row],[Area]]= "Sawat",Table1[[#This Row],[Income]],0)</f>
        <v>0</v>
      </c>
      <c r="DM131" s="14"/>
      <c r="DN131" s="9">
        <f ca="1">IF(Table1[[#This Row],[Field of Work]] = "IT",Table1[[#This Row],[Income]],0)</f>
        <v>0</v>
      </c>
      <c r="DO131" s="9">
        <f ca="1">IF(Table1[[#This Row],[Field of Work]] = "Agriculture",Table1[[#This Row],[Income]],0)</f>
        <v>0</v>
      </c>
      <c r="DP131" s="9">
        <f ca="1">IF(Table1[[#This Row],[Field of Work]] = "Construction",Table1[[#This Row],[Income]],0)</f>
        <v>63101</v>
      </c>
      <c r="DQ131" s="9">
        <f ca="1">IF(Table1[[#This Row],[Field of Work]] = "Health",Table1[[#This Row],[Income]],0)</f>
        <v>0</v>
      </c>
      <c r="DR131" s="9">
        <f ca="1">IF(Table1[[#This Row],[Field of Work]] = "Teaching",Table1[[#This Row],[Income]],0)</f>
        <v>0</v>
      </c>
      <c r="DS131" s="10">
        <f ca="1">IF(Table1[[#This Row],[Field of Work]] = "General work",Table1[[#This Row],[Income]],0)</f>
        <v>0</v>
      </c>
      <c r="DV131" s="14"/>
      <c r="DW131" s="9"/>
      <c r="DX131" s="9">
        <f ca="1">IF(Table1[[#This Row],[Debts]]&gt;Table1[[#This Row],[Income]],1,0)</f>
        <v>0</v>
      </c>
      <c r="DY131" s="9"/>
      <c r="DZ131" s="9"/>
      <c r="EA131" s="9"/>
      <c r="EB131" s="9"/>
      <c r="EC131" s="10"/>
      <c r="EF131" s="14"/>
      <c r="EG131" s="9"/>
      <c r="EH131" s="9">
        <f ca="1">IF(Table1[[#This Row],[Net worth of person (R)]]&gt;$EP$4,Table1[[#This Row],[Age]],0)</f>
        <v>0</v>
      </c>
      <c r="EI131" s="9"/>
      <c r="EJ131" s="9"/>
      <c r="EK131" s="9"/>
      <c r="EL131" s="9"/>
      <c r="EM131" s="9"/>
      <c r="EN131" s="9"/>
      <c r="EO131" s="9"/>
      <c r="EP131" s="10"/>
    </row>
    <row r="132" spans="2:146" x14ac:dyDescent="0.25">
      <c r="B132">
        <f t="shared" ca="1" si="30"/>
        <v>1</v>
      </c>
      <c r="C132" t="str">
        <f t="shared" ca="1" si="31"/>
        <v>men</v>
      </c>
      <c r="D132">
        <f t="shared" ca="1" si="32"/>
        <v>36</v>
      </c>
      <c r="E132">
        <f t="shared" ca="1" si="33"/>
        <v>3</v>
      </c>
      <c r="F132" t="str">
        <f t="shared" ca="1" si="34"/>
        <v>Agriculture</v>
      </c>
      <c r="G132">
        <f t="shared" ca="1" si="35"/>
        <v>5</v>
      </c>
      <c r="H132" t="str">
        <f t="shared" ca="1" si="36"/>
        <v>other</v>
      </c>
      <c r="I132">
        <f t="shared" ca="1" si="37"/>
        <v>1</v>
      </c>
      <c r="J132">
        <f t="shared" ca="1" si="38"/>
        <v>2</v>
      </c>
      <c r="K132">
        <f t="shared" ca="1" si="39"/>
        <v>54450</v>
      </c>
      <c r="L132">
        <f t="shared" ca="1" si="40"/>
        <v>3</v>
      </c>
      <c r="M132" t="str">
        <f t="shared" ca="1" si="41"/>
        <v>Gujranwala</v>
      </c>
      <c r="N132">
        <f t="shared" ca="1" si="46"/>
        <v>272250</v>
      </c>
      <c r="O132">
        <f ca="1">RAND()*Table1[[#This Row],[Value of House]]</f>
        <v>3547.3675993938077</v>
      </c>
      <c r="P132">
        <f t="shared" ca="1" si="28"/>
        <v>80973.190869007536</v>
      </c>
      <c r="Q132">
        <f t="shared" ca="1" si="42"/>
        <v>34382</v>
      </c>
      <c r="R132">
        <f t="shared" ca="1" si="29"/>
        <v>81804.562334313392</v>
      </c>
      <c r="S132">
        <f t="shared" ca="1" si="47"/>
        <v>66875.156462541883</v>
      </c>
      <c r="T132">
        <f t="shared" ca="1" si="48"/>
        <v>420098.34733154945</v>
      </c>
      <c r="U132">
        <f t="shared" ca="1" si="49"/>
        <v>119733.9299337072</v>
      </c>
      <c r="V132">
        <f t="shared" ca="1" si="50"/>
        <v>300364.41739784228</v>
      </c>
      <c r="AF132" s="14">
        <f t="shared" ca="1" si="44"/>
        <v>1</v>
      </c>
      <c r="AG132" s="9">
        <f t="shared" ca="1" si="45"/>
        <v>0</v>
      </c>
      <c r="AH132" s="9"/>
      <c r="AI132" s="9"/>
      <c r="AJ132" s="9"/>
      <c r="AK132" s="10"/>
      <c r="AL132" s="9"/>
      <c r="AM132" s="14">
        <f ca="1">IF(Table1[[#This Row],[Field of Work]]= "Teaching",1,0)</f>
        <v>0</v>
      </c>
      <c r="AN132" s="9">
        <f ca="1">IF(Table1[[#This Row],[Field of Work]]= "Agriculture",1,0)</f>
        <v>1</v>
      </c>
      <c r="AO132" s="9">
        <f ca="1">IF(Table1[[#This Row],[Field of Work]]= "Construction",1,0)</f>
        <v>0</v>
      </c>
      <c r="AP132" s="9">
        <f ca="1">IF(Table1[[#This Row],[Field of Work]]= "IT",1,0)</f>
        <v>0</v>
      </c>
      <c r="AQ132" s="9">
        <f ca="1">IF(Table1[[#This Row],[Field of Work]]= "Health",1,0)</f>
        <v>0</v>
      </c>
      <c r="AR132" s="9">
        <f ca="1">IF(Table1[[#This Row],[Field of Work]]= "General work",1,0)</f>
        <v>0</v>
      </c>
      <c r="AS132" s="9"/>
      <c r="AT132" s="9"/>
      <c r="AU132" s="9"/>
      <c r="AV132" s="9"/>
      <c r="AW132" s="9"/>
      <c r="AX132" s="9"/>
      <c r="AY132" s="10"/>
      <c r="BA132" s="33">
        <f ca="1">IF(Table1[[#This Row],[Area]]= "Pindi",1,0)</f>
        <v>0</v>
      </c>
      <c r="BB132" s="9">
        <f ca="1">IF(Table1[[#This Row],[Area]]= "Attock",1,0)</f>
        <v>0</v>
      </c>
      <c r="BC132" s="9">
        <f ca="1">IF(Table1[[#This Row],[Area]]="Gujranwala",1,0)</f>
        <v>1</v>
      </c>
      <c r="BD132" s="9">
        <f ca="1">IF(Table1[[#This Row],[Area]]="Islamabad",1,0)</f>
        <v>0</v>
      </c>
      <c r="BE132" s="9">
        <f ca="1">IF(Table1[[#This Row],[Area]]="Karachi",1,0)</f>
        <v>0</v>
      </c>
      <c r="BF132" s="9">
        <f ca="1">IF(Table1[[#This Row],[Area]]="Kashmir",1,0)</f>
        <v>0</v>
      </c>
      <c r="BG132" s="9">
        <f ca="1">IF(Table1[[#This Row],[Area]]="Kohat",1,0)</f>
        <v>0</v>
      </c>
      <c r="BH132" s="9">
        <f ca="1">IF(Table1[[#This Row],[Area]]="Lahore",1,0)</f>
        <v>0</v>
      </c>
      <c r="BI132" s="9">
        <f ca="1">IF(Table1[[#This Row],[Area]]="Multan",1,0)</f>
        <v>0</v>
      </c>
      <c r="BJ132" s="9">
        <f ca="1">IF(Table1[[#This Row],[Area]]="Naran",1,0)</f>
        <v>0</v>
      </c>
      <c r="BK132" s="9">
        <f ca="1">IF(Table1[[#This Row],[Area]]="Peshawar",1,0)</f>
        <v>0</v>
      </c>
      <c r="BL132" s="9">
        <f ca="1">IF(Table1[[#This Row],[Area]]="Queta",1,0)</f>
        <v>0</v>
      </c>
      <c r="BM132" s="9">
        <f ca="1">IF(Table1[[#This Row],[Area]]="Sawat",1,0)</f>
        <v>0</v>
      </c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10"/>
      <c r="CD132" s="14"/>
      <c r="CE132" s="39">
        <f ca="1">Table1[[#This Row],[Value of Cars]]/Table1[[#This Row],[Cars]]</f>
        <v>40486.595434503768</v>
      </c>
      <c r="CF132" s="9"/>
      <c r="CG132" s="10"/>
      <c r="CH132" s="14">
        <f ca="1">IF(Table1[[#This Row],[value of Debts]]&gt;$CI$5,1,0)</f>
        <v>1</v>
      </c>
      <c r="CI132" s="9"/>
      <c r="CJ132" s="10"/>
      <c r="CM132" s="55">
        <f ca="1">Table1[[#This Row],[Mortgage Left]]/Table1[[#This Row],[Value of House]]</f>
        <v>1.3029816710353748E-2</v>
      </c>
      <c r="CN132" s="9">
        <f t="shared" ca="1" si="43"/>
        <v>1</v>
      </c>
      <c r="CO132" s="9"/>
      <c r="CP132" s="9"/>
      <c r="CQ132" s="9"/>
      <c r="CR132" s="9"/>
      <c r="CS132" s="9"/>
      <c r="CT132" s="9"/>
      <c r="CU132" s="9"/>
      <c r="CV132" s="9"/>
      <c r="CW132" s="9"/>
      <c r="CX132" s="14"/>
      <c r="CY132" s="9">
        <f ca="1">IF(Table1[[#This Row],[Area]]= "Pindi",Table1[[#This Row],[Income]],0)</f>
        <v>0</v>
      </c>
      <c r="CZ132" s="9">
        <f ca="1">IF(Table1[[#This Row],[Area]]= "Attock",Table1[[#This Row],[Income]],0)</f>
        <v>0</v>
      </c>
      <c r="DA132" s="9">
        <f ca="1">IF(Table1[[#This Row],[Area]]= "Gujranwala",Table1[[#This Row],[Income]],0)</f>
        <v>54450</v>
      </c>
      <c r="DB132" s="9">
        <f ca="1">IF(Table1[[#This Row],[Area]]= "Islamabad",Table1[[#This Row],[Income]],0)</f>
        <v>0</v>
      </c>
      <c r="DC132" s="9">
        <f ca="1">IF(Table1[[#This Row],[Area]]= "Karachi",Table1[[#This Row],[Income]],0)</f>
        <v>0</v>
      </c>
      <c r="DD132" s="9">
        <f ca="1">IF(Table1[[#This Row],[Area]]= "Kashmir",Table1[[#This Row],[Income]],0)</f>
        <v>0</v>
      </c>
      <c r="DE132" s="9">
        <f ca="1">IF(Table1[[#This Row],[Area]]= "Kohat",Table1[[#This Row],[Income]],0)</f>
        <v>0</v>
      </c>
      <c r="DF132" s="9">
        <f ca="1">IF(Table1[[#This Row],[Area]]= "Lahore",Table1[[#This Row],[Income]],0)</f>
        <v>0</v>
      </c>
      <c r="DG132" s="9">
        <f ca="1">IF(Table1[[#This Row],[Area]]= "Multan",Table1[[#This Row],[Income]],0)</f>
        <v>0</v>
      </c>
      <c r="DH132" s="9">
        <f ca="1">IF(Table1[[#This Row],[Area]]= "Naran",Table1[[#This Row],[Income]],0)</f>
        <v>0</v>
      </c>
      <c r="DI132" s="9">
        <f ca="1">IF(Table1[[#This Row],[Area]]= "Peshawar",Table1[[#This Row],[Income]],0)</f>
        <v>0</v>
      </c>
      <c r="DJ132" s="9">
        <f ca="1">IF(Table1[[#This Row],[Area]]= "Queta",Table1[[#This Row],[Income]],0)</f>
        <v>0</v>
      </c>
      <c r="DK132" s="10">
        <f ca="1">IF(Table1[[#This Row],[Area]]= "Sawat",Table1[[#This Row],[Income]],0)</f>
        <v>0</v>
      </c>
      <c r="DM132" s="14"/>
      <c r="DN132" s="9">
        <f ca="1">IF(Table1[[#This Row],[Field of Work]] = "IT",Table1[[#This Row],[Income]],0)</f>
        <v>0</v>
      </c>
      <c r="DO132" s="9">
        <f ca="1">IF(Table1[[#This Row],[Field of Work]] = "Agriculture",Table1[[#This Row],[Income]],0)</f>
        <v>54450</v>
      </c>
      <c r="DP132" s="9">
        <f ca="1">IF(Table1[[#This Row],[Field of Work]] = "Construction",Table1[[#This Row],[Income]],0)</f>
        <v>0</v>
      </c>
      <c r="DQ132" s="9">
        <f ca="1">IF(Table1[[#This Row],[Field of Work]] = "Health",Table1[[#This Row],[Income]],0)</f>
        <v>0</v>
      </c>
      <c r="DR132" s="9">
        <f ca="1">IF(Table1[[#This Row],[Field of Work]] = "Teaching",Table1[[#This Row],[Income]],0)</f>
        <v>0</v>
      </c>
      <c r="DS132" s="10">
        <f ca="1">IF(Table1[[#This Row],[Field of Work]] = "General work",Table1[[#This Row],[Income]],0)</f>
        <v>0</v>
      </c>
      <c r="DV132" s="14"/>
      <c r="DW132" s="9"/>
      <c r="DX132" s="9">
        <f ca="1">IF(Table1[[#This Row],[Debts]]&gt;Table1[[#This Row],[Income]],1,0)</f>
        <v>1</v>
      </c>
      <c r="DY132" s="9"/>
      <c r="DZ132" s="9"/>
      <c r="EA132" s="9"/>
      <c r="EB132" s="9"/>
      <c r="EC132" s="10"/>
      <c r="EF132" s="14"/>
      <c r="EG132" s="9"/>
      <c r="EH132" s="9">
        <f ca="1">IF(Table1[[#This Row],[Net worth of person (R)]]&gt;$EP$4,Table1[[#This Row],[Age]],0)</f>
        <v>36</v>
      </c>
      <c r="EI132" s="9"/>
      <c r="EJ132" s="9"/>
      <c r="EK132" s="9"/>
      <c r="EL132" s="9"/>
      <c r="EM132" s="9"/>
      <c r="EN132" s="9"/>
      <c r="EO132" s="9"/>
      <c r="EP132" s="10"/>
    </row>
    <row r="133" spans="2:146" x14ac:dyDescent="0.25">
      <c r="B133">
        <f t="shared" ca="1" si="30"/>
        <v>1</v>
      </c>
      <c r="C133" t="str">
        <f t="shared" ca="1" si="31"/>
        <v>men</v>
      </c>
      <c r="D133">
        <f t="shared" ca="1" si="32"/>
        <v>29</v>
      </c>
      <c r="E133">
        <f t="shared" ca="1" si="33"/>
        <v>5</v>
      </c>
      <c r="F133" t="str">
        <f t="shared" ca="1" si="34"/>
        <v>General work</v>
      </c>
      <c r="G133">
        <f t="shared" ca="1" si="35"/>
        <v>5</v>
      </c>
      <c r="H133" t="str">
        <f t="shared" ca="1" si="36"/>
        <v>other</v>
      </c>
      <c r="I133">
        <f t="shared" ca="1" si="37"/>
        <v>4</v>
      </c>
      <c r="J133">
        <f t="shared" ca="1" si="38"/>
        <v>2</v>
      </c>
      <c r="K133">
        <f t="shared" ca="1" si="39"/>
        <v>48952</v>
      </c>
      <c r="L133">
        <f t="shared" ca="1" si="40"/>
        <v>7</v>
      </c>
      <c r="M133" t="str">
        <f t="shared" ca="1" si="41"/>
        <v>Pindi</v>
      </c>
      <c r="N133">
        <f t="shared" ca="1" si="46"/>
        <v>293712</v>
      </c>
      <c r="O133">
        <f ca="1">RAND()*Table1[[#This Row],[Value of House]]</f>
        <v>150434.19233372455</v>
      </c>
      <c r="P133">
        <f t="shared" ca="1" si="28"/>
        <v>53012.025947347254</v>
      </c>
      <c r="Q133">
        <f t="shared" ca="1" si="42"/>
        <v>38978</v>
      </c>
      <c r="R133">
        <f t="shared" ca="1" si="29"/>
        <v>73108.547657433635</v>
      </c>
      <c r="S133">
        <f t="shared" ca="1" si="47"/>
        <v>16377.169624637263</v>
      </c>
      <c r="T133">
        <f t="shared" ca="1" si="48"/>
        <v>363101.19557198457</v>
      </c>
      <c r="U133">
        <f t="shared" ca="1" si="49"/>
        <v>262520.73999115819</v>
      </c>
      <c r="V133">
        <f t="shared" ca="1" si="50"/>
        <v>100580.45558082638</v>
      </c>
      <c r="AF133" s="14">
        <f t="shared" ca="1" si="44"/>
        <v>1</v>
      </c>
      <c r="AG133" s="9">
        <f t="shared" ca="1" si="45"/>
        <v>0</v>
      </c>
      <c r="AH133" s="9"/>
      <c r="AI133" s="9"/>
      <c r="AJ133" s="9"/>
      <c r="AK133" s="10"/>
      <c r="AL133" s="9"/>
      <c r="AM133" s="14">
        <f ca="1">IF(Table1[[#This Row],[Field of Work]]= "Teaching",1,0)</f>
        <v>0</v>
      </c>
      <c r="AN133" s="9">
        <f ca="1">IF(Table1[[#This Row],[Field of Work]]= "Agriculture",1,0)</f>
        <v>0</v>
      </c>
      <c r="AO133" s="9">
        <f ca="1">IF(Table1[[#This Row],[Field of Work]]= "Construction",1,0)</f>
        <v>0</v>
      </c>
      <c r="AP133" s="9">
        <f ca="1">IF(Table1[[#This Row],[Field of Work]]= "IT",1,0)</f>
        <v>0</v>
      </c>
      <c r="AQ133" s="9">
        <f ca="1">IF(Table1[[#This Row],[Field of Work]]= "Health",1,0)</f>
        <v>0</v>
      </c>
      <c r="AR133" s="9">
        <f ca="1">IF(Table1[[#This Row],[Field of Work]]= "General work",1,0)</f>
        <v>1</v>
      </c>
      <c r="AS133" s="9"/>
      <c r="AT133" s="9"/>
      <c r="AU133" s="9"/>
      <c r="AV133" s="9"/>
      <c r="AW133" s="9"/>
      <c r="AX133" s="9"/>
      <c r="AY133" s="10"/>
      <c r="BA133" s="33">
        <f ca="1">IF(Table1[[#This Row],[Area]]= "Pindi",1,0)</f>
        <v>1</v>
      </c>
      <c r="BB133" s="9">
        <f ca="1">IF(Table1[[#This Row],[Area]]= "Attock",1,0)</f>
        <v>0</v>
      </c>
      <c r="BC133" s="9">
        <f ca="1">IF(Table1[[#This Row],[Area]]="Gujranwala",1,0)</f>
        <v>0</v>
      </c>
      <c r="BD133" s="9">
        <f ca="1">IF(Table1[[#This Row],[Area]]="Islamabad",1,0)</f>
        <v>0</v>
      </c>
      <c r="BE133" s="9">
        <f ca="1">IF(Table1[[#This Row],[Area]]="Karachi",1,0)</f>
        <v>0</v>
      </c>
      <c r="BF133" s="9">
        <f ca="1">IF(Table1[[#This Row],[Area]]="Kashmir",1,0)</f>
        <v>0</v>
      </c>
      <c r="BG133" s="9">
        <f ca="1">IF(Table1[[#This Row],[Area]]="Kohat",1,0)</f>
        <v>0</v>
      </c>
      <c r="BH133" s="9">
        <f ca="1">IF(Table1[[#This Row],[Area]]="Lahore",1,0)</f>
        <v>0</v>
      </c>
      <c r="BI133" s="9">
        <f ca="1">IF(Table1[[#This Row],[Area]]="Multan",1,0)</f>
        <v>0</v>
      </c>
      <c r="BJ133" s="9">
        <f ca="1">IF(Table1[[#This Row],[Area]]="Naran",1,0)</f>
        <v>0</v>
      </c>
      <c r="BK133" s="9">
        <f ca="1">IF(Table1[[#This Row],[Area]]="Peshawar",1,0)</f>
        <v>0</v>
      </c>
      <c r="BL133" s="9">
        <f ca="1">IF(Table1[[#This Row],[Area]]="Queta",1,0)</f>
        <v>0</v>
      </c>
      <c r="BM133" s="9">
        <f ca="1">IF(Table1[[#This Row],[Area]]="Sawat",1,0)</f>
        <v>0</v>
      </c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10"/>
      <c r="CD133" s="14"/>
      <c r="CE133" s="39">
        <f ca="1">Table1[[#This Row],[Value of Cars]]/Table1[[#This Row],[Cars]]</f>
        <v>26506.012973673627</v>
      </c>
      <c r="CF133" s="9"/>
      <c r="CG133" s="10"/>
      <c r="CH133" s="14">
        <f ca="1">IF(Table1[[#This Row],[value of Debts]]&gt;$CI$5,1,0)</f>
        <v>1</v>
      </c>
      <c r="CI133" s="9"/>
      <c r="CJ133" s="10"/>
      <c r="CM133" s="55">
        <f ca="1">Table1[[#This Row],[Mortgage Left]]/Table1[[#This Row],[Value of House]]</f>
        <v>0.51218265625416926</v>
      </c>
      <c r="CN133" s="9">
        <f t="shared" ca="1" si="43"/>
        <v>0</v>
      </c>
      <c r="CO133" s="9"/>
      <c r="CP133" s="9"/>
      <c r="CQ133" s="9"/>
      <c r="CR133" s="9"/>
      <c r="CS133" s="9"/>
      <c r="CT133" s="9"/>
      <c r="CU133" s="9"/>
      <c r="CV133" s="9"/>
      <c r="CW133" s="9"/>
      <c r="CX133" s="14"/>
      <c r="CY133" s="9">
        <f ca="1">IF(Table1[[#This Row],[Area]]= "Pindi",Table1[[#This Row],[Income]],0)</f>
        <v>48952</v>
      </c>
      <c r="CZ133" s="9">
        <f ca="1">IF(Table1[[#This Row],[Area]]= "Attock",Table1[[#This Row],[Income]],0)</f>
        <v>0</v>
      </c>
      <c r="DA133" s="9">
        <f ca="1">IF(Table1[[#This Row],[Area]]= "Gujranwala",Table1[[#This Row],[Income]],0)</f>
        <v>0</v>
      </c>
      <c r="DB133" s="9">
        <f ca="1">IF(Table1[[#This Row],[Area]]= "Islamabad",Table1[[#This Row],[Income]],0)</f>
        <v>0</v>
      </c>
      <c r="DC133" s="9">
        <f ca="1">IF(Table1[[#This Row],[Area]]= "Karachi",Table1[[#This Row],[Income]],0)</f>
        <v>0</v>
      </c>
      <c r="DD133" s="9">
        <f ca="1">IF(Table1[[#This Row],[Area]]= "Kashmir",Table1[[#This Row],[Income]],0)</f>
        <v>0</v>
      </c>
      <c r="DE133" s="9">
        <f ca="1">IF(Table1[[#This Row],[Area]]= "Kohat",Table1[[#This Row],[Income]],0)</f>
        <v>0</v>
      </c>
      <c r="DF133" s="9">
        <f ca="1">IF(Table1[[#This Row],[Area]]= "Lahore",Table1[[#This Row],[Income]],0)</f>
        <v>0</v>
      </c>
      <c r="DG133" s="9">
        <f ca="1">IF(Table1[[#This Row],[Area]]= "Multan",Table1[[#This Row],[Income]],0)</f>
        <v>0</v>
      </c>
      <c r="DH133" s="9">
        <f ca="1">IF(Table1[[#This Row],[Area]]= "Naran",Table1[[#This Row],[Income]],0)</f>
        <v>0</v>
      </c>
      <c r="DI133" s="9">
        <f ca="1">IF(Table1[[#This Row],[Area]]= "Peshawar",Table1[[#This Row],[Income]],0)</f>
        <v>0</v>
      </c>
      <c r="DJ133" s="9">
        <f ca="1">IF(Table1[[#This Row],[Area]]= "Queta",Table1[[#This Row],[Income]],0)</f>
        <v>0</v>
      </c>
      <c r="DK133" s="10">
        <f ca="1">IF(Table1[[#This Row],[Area]]= "Sawat",Table1[[#This Row],[Income]],0)</f>
        <v>0</v>
      </c>
      <c r="DM133" s="14"/>
      <c r="DN133" s="9">
        <f ca="1">IF(Table1[[#This Row],[Field of Work]] = "IT",Table1[[#This Row],[Income]],0)</f>
        <v>0</v>
      </c>
      <c r="DO133" s="9">
        <f ca="1">IF(Table1[[#This Row],[Field of Work]] = "Agriculture",Table1[[#This Row],[Income]],0)</f>
        <v>0</v>
      </c>
      <c r="DP133" s="9">
        <f ca="1">IF(Table1[[#This Row],[Field of Work]] = "Construction",Table1[[#This Row],[Income]],0)</f>
        <v>0</v>
      </c>
      <c r="DQ133" s="9">
        <f ca="1">IF(Table1[[#This Row],[Field of Work]] = "Health",Table1[[#This Row],[Income]],0)</f>
        <v>0</v>
      </c>
      <c r="DR133" s="9">
        <f ca="1">IF(Table1[[#This Row],[Field of Work]] = "Teaching",Table1[[#This Row],[Income]],0)</f>
        <v>0</v>
      </c>
      <c r="DS133" s="10">
        <f ca="1">IF(Table1[[#This Row],[Field of Work]] = "General work",Table1[[#This Row],[Income]],0)</f>
        <v>48952</v>
      </c>
      <c r="DV133" s="14"/>
      <c r="DW133" s="9"/>
      <c r="DX133" s="9">
        <f ca="1">IF(Table1[[#This Row],[Debts]]&gt;Table1[[#This Row],[Income]],1,0)</f>
        <v>1</v>
      </c>
      <c r="DY133" s="9"/>
      <c r="DZ133" s="9"/>
      <c r="EA133" s="9"/>
      <c r="EB133" s="9"/>
      <c r="EC133" s="10"/>
      <c r="EF133" s="14"/>
      <c r="EG133" s="9"/>
      <c r="EH133" s="9">
        <f ca="1">IF(Table1[[#This Row],[Net worth of person (R)]]&gt;$EP$4,Table1[[#This Row],[Age]],0)</f>
        <v>29</v>
      </c>
      <c r="EI133" s="9"/>
      <c r="EJ133" s="9"/>
      <c r="EK133" s="9"/>
      <c r="EL133" s="9"/>
      <c r="EM133" s="9"/>
      <c r="EN133" s="9"/>
      <c r="EO133" s="9"/>
      <c r="EP133" s="10"/>
    </row>
    <row r="134" spans="2:146" x14ac:dyDescent="0.25">
      <c r="B134">
        <f t="shared" ca="1" si="30"/>
        <v>1</v>
      </c>
      <c r="C134" t="str">
        <f t="shared" ca="1" si="31"/>
        <v>men</v>
      </c>
      <c r="D134">
        <f t="shared" ca="1" si="32"/>
        <v>29</v>
      </c>
      <c r="E134">
        <f t="shared" ca="1" si="33"/>
        <v>1</v>
      </c>
      <c r="F134" t="str">
        <f t="shared" ca="1" si="34"/>
        <v>Health</v>
      </c>
      <c r="G134">
        <f t="shared" ca="1" si="35"/>
        <v>1</v>
      </c>
      <c r="H134" t="str">
        <f t="shared" ca="1" si="36"/>
        <v>High School</v>
      </c>
      <c r="I134">
        <f t="shared" ca="1" si="37"/>
        <v>4</v>
      </c>
      <c r="J134">
        <f t="shared" ca="1" si="38"/>
        <v>2</v>
      </c>
      <c r="K134">
        <f t="shared" ca="1" si="39"/>
        <v>37927</v>
      </c>
      <c r="L134">
        <f t="shared" ca="1" si="40"/>
        <v>3</v>
      </c>
      <c r="M134" t="str">
        <f t="shared" ca="1" si="41"/>
        <v>Gujranwala</v>
      </c>
      <c r="N134">
        <f t="shared" ca="1" si="46"/>
        <v>189635</v>
      </c>
      <c r="O134">
        <f ca="1">RAND()*Table1[[#This Row],[Value of House]]</f>
        <v>72803.580960768391</v>
      </c>
      <c r="P134">
        <f t="shared" ref="P134:P197" ca="1" si="51">J134*RAND()*K134</f>
        <v>65713.773766224083</v>
      </c>
      <c r="Q134">
        <f t="shared" ca="1" si="42"/>
        <v>18487</v>
      </c>
      <c r="R134">
        <f t="shared" ref="R134:R197" ca="1" si="52">RAND()*K134*2</f>
        <v>60510.894615986079</v>
      </c>
      <c r="S134">
        <f t="shared" ca="1" si="47"/>
        <v>40665.182976270706</v>
      </c>
      <c r="T134">
        <f t="shared" ca="1" si="48"/>
        <v>296013.95674249483</v>
      </c>
      <c r="U134">
        <f t="shared" ca="1" si="49"/>
        <v>151801.47557675448</v>
      </c>
      <c r="V134">
        <f t="shared" ca="1" si="50"/>
        <v>144212.48116574035</v>
      </c>
      <c r="AF134" s="14">
        <f t="shared" ca="1" si="44"/>
        <v>1</v>
      </c>
      <c r="AG134" s="9">
        <f t="shared" ca="1" si="45"/>
        <v>0</v>
      </c>
      <c r="AH134" s="9"/>
      <c r="AI134" s="9"/>
      <c r="AJ134" s="9"/>
      <c r="AK134" s="10"/>
      <c r="AL134" s="9"/>
      <c r="AM134" s="14">
        <f ca="1">IF(Table1[[#This Row],[Field of Work]]= "Teaching",1,0)</f>
        <v>0</v>
      </c>
      <c r="AN134" s="9">
        <f ca="1">IF(Table1[[#This Row],[Field of Work]]= "Agriculture",1,0)</f>
        <v>0</v>
      </c>
      <c r="AO134" s="9">
        <f ca="1">IF(Table1[[#This Row],[Field of Work]]= "Construction",1,0)</f>
        <v>0</v>
      </c>
      <c r="AP134" s="9">
        <f ca="1">IF(Table1[[#This Row],[Field of Work]]= "IT",1,0)</f>
        <v>0</v>
      </c>
      <c r="AQ134" s="9">
        <f ca="1">IF(Table1[[#This Row],[Field of Work]]= "Health",1,0)</f>
        <v>1</v>
      </c>
      <c r="AR134" s="9">
        <f ca="1">IF(Table1[[#This Row],[Field of Work]]= "General work",1,0)</f>
        <v>0</v>
      </c>
      <c r="AS134" s="9"/>
      <c r="AT134" s="9"/>
      <c r="AU134" s="9"/>
      <c r="AV134" s="9"/>
      <c r="AW134" s="9"/>
      <c r="AX134" s="9"/>
      <c r="AY134" s="10"/>
      <c r="BA134" s="33">
        <f ca="1">IF(Table1[[#This Row],[Area]]= "Pindi",1,0)</f>
        <v>0</v>
      </c>
      <c r="BB134" s="9">
        <f ca="1">IF(Table1[[#This Row],[Area]]= "Attock",1,0)</f>
        <v>0</v>
      </c>
      <c r="BC134" s="9">
        <f ca="1">IF(Table1[[#This Row],[Area]]="Gujranwala",1,0)</f>
        <v>1</v>
      </c>
      <c r="BD134" s="9">
        <f ca="1">IF(Table1[[#This Row],[Area]]="Islamabad",1,0)</f>
        <v>0</v>
      </c>
      <c r="BE134" s="9">
        <f ca="1">IF(Table1[[#This Row],[Area]]="Karachi",1,0)</f>
        <v>0</v>
      </c>
      <c r="BF134" s="9">
        <f ca="1">IF(Table1[[#This Row],[Area]]="Kashmir",1,0)</f>
        <v>0</v>
      </c>
      <c r="BG134" s="9">
        <f ca="1">IF(Table1[[#This Row],[Area]]="Kohat",1,0)</f>
        <v>0</v>
      </c>
      <c r="BH134" s="9">
        <f ca="1">IF(Table1[[#This Row],[Area]]="Lahore",1,0)</f>
        <v>0</v>
      </c>
      <c r="BI134" s="9">
        <f ca="1">IF(Table1[[#This Row],[Area]]="Multan",1,0)</f>
        <v>0</v>
      </c>
      <c r="BJ134" s="9">
        <f ca="1">IF(Table1[[#This Row],[Area]]="Naran",1,0)</f>
        <v>0</v>
      </c>
      <c r="BK134" s="9">
        <f ca="1">IF(Table1[[#This Row],[Area]]="Peshawar",1,0)</f>
        <v>0</v>
      </c>
      <c r="BL134" s="9">
        <f ca="1">IF(Table1[[#This Row],[Area]]="Queta",1,0)</f>
        <v>0</v>
      </c>
      <c r="BM134" s="9">
        <f ca="1">IF(Table1[[#This Row],[Area]]="Sawat",1,0)</f>
        <v>0</v>
      </c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10"/>
      <c r="CD134" s="14"/>
      <c r="CE134" s="39">
        <f ca="1">Table1[[#This Row],[Value of Cars]]/Table1[[#This Row],[Cars]]</f>
        <v>32856.886883112042</v>
      </c>
      <c r="CF134" s="9"/>
      <c r="CG134" s="10"/>
      <c r="CH134" s="14">
        <f ca="1">IF(Table1[[#This Row],[value of Debts]]&gt;$CI$5,1,0)</f>
        <v>1</v>
      </c>
      <c r="CI134" s="9"/>
      <c r="CJ134" s="10"/>
      <c r="CM134" s="55">
        <f ca="1">Table1[[#This Row],[Mortgage Left]]/Table1[[#This Row],[Value of House]]</f>
        <v>0.38391426140094598</v>
      </c>
      <c r="CN134" s="9">
        <f t="shared" ca="1" si="43"/>
        <v>0</v>
      </c>
      <c r="CO134" s="9"/>
      <c r="CP134" s="9"/>
      <c r="CQ134" s="9"/>
      <c r="CR134" s="9"/>
      <c r="CS134" s="9"/>
      <c r="CT134" s="9"/>
      <c r="CU134" s="9"/>
      <c r="CV134" s="9"/>
      <c r="CW134" s="9"/>
      <c r="CX134" s="14"/>
      <c r="CY134" s="9">
        <f ca="1">IF(Table1[[#This Row],[Area]]= "Pindi",Table1[[#This Row],[Income]],0)</f>
        <v>0</v>
      </c>
      <c r="CZ134" s="9">
        <f ca="1">IF(Table1[[#This Row],[Area]]= "Attock",Table1[[#This Row],[Income]],0)</f>
        <v>0</v>
      </c>
      <c r="DA134" s="9">
        <f ca="1">IF(Table1[[#This Row],[Area]]= "Gujranwala",Table1[[#This Row],[Income]],0)</f>
        <v>37927</v>
      </c>
      <c r="DB134" s="9">
        <f ca="1">IF(Table1[[#This Row],[Area]]= "Islamabad",Table1[[#This Row],[Income]],0)</f>
        <v>0</v>
      </c>
      <c r="DC134" s="9">
        <f ca="1">IF(Table1[[#This Row],[Area]]= "Karachi",Table1[[#This Row],[Income]],0)</f>
        <v>0</v>
      </c>
      <c r="DD134" s="9">
        <f ca="1">IF(Table1[[#This Row],[Area]]= "Kashmir",Table1[[#This Row],[Income]],0)</f>
        <v>0</v>
      </c>
      <c r="DE134" s="9">
        <f ca="1">IF(Table1[[#This Row],[Area]]= "Kohat",Table1[[#This Row],[Income]],0)</f>
        <v>0</v>
      </c>
      <c r="DF134" s="9">
        <f ca="1">IF(Table1[[#This Row],[Area]]= "Lahore",Table1[[#This Row],[Income]],0)</f>
        <v>0</v>
      </c>
      <c r="DG134" s="9">
        <f ca="1">IF(Table1[[#This Row],[Area]]= "Multan",Table1[[#This Row],[Income]],0)</f>
        <v>0</v>
      </c>
      <c r="DH134" s="9">
        <f ca="1">IF(Table1[[#This Row],[Area]]= "Naran",Table1[[#This Row],[Income]],0)</f>
        <v>0</v>
      </c>
      <c r="DI134" s="9">
        <f ca="1">IF(Table1[[#This Row],[Area]]= "Peshawar",Table1[[#This Row],[Income]],0)</f>
        <v>0</v>
      </c>
      <c r="DJ134" s="9">
        <f ca="1">IF(Table1[[#This Row],[Area]]= "Queta",Table1[[#This Row],[Income]],0)</f>
        <v>0</v>
      </c>
      <c r="DK134" s="10">
        <f ca="1">IF(Table1[[#This Row],[Area]]= "Sawat",Table1[[#This Row],[Income]],0)</f>
        <v>0</v>
      </c>
      <c r="DM134" s="14"/>
      <c r="DN134" s="9">
        <f ca="1">IF(Table1[[#This Row],[Field of Work]] = "IT",Table1[[#This Row],[Income]],0)</f>
        <v>0</v>
      </c>
      <c r="DO134" s="9">
        <f ca="1">IF(Table1[[#This Row],[Field of Work]] = "Agriculture",Table1[[#This Row],[Income]],0)</f>
        <v>0</v>
      </c>
      <c r="DP134" s="9">
        <f ca="1">IF(Table1[[#This Row],[Field of Work]] = "Construction",Table1[[#This Row],[Income]],0)</f>
        <v>0</v>
      </c>
      <c r="DQ134" s="9">
        <f ca="1">IF(Table1[[#This Row],[Field of Work]] = "Health",Table1[[#This Row],[Income]],0)</f>
        <v>37927</v>
      </c>
      <c r="DR134" s="9">
        <f ca="1">IF(Table1[[#This Row],[Field of Work]] = "Teaching",Table1[[#This Row],[Income]],0)</f>
        <v>0</v>
      </c>
      <c r="DS134" s="10">
        <f ca="1">IF(Table1[[#This Row],[Field of Work]] = "General work",Table1[[#This Row],[Income]],0)</f>
        <v>0</v>
      </c>
      <c r="DV134" s="14"/>
      <c r="DW134" s="9"/>
      <c r="DX134" s="9">
        <f ca="1">IF(Table1[[#This Row],[Debts]]&gt;Table1[[#This Row],[Income]],1,0)</f>
        <v>1</v>
      </c>
      <c r="DY134" s="9"/>
      <c r="DZ134" s="9"/>
      <c r="EA134" s="9"/>
      <c r="EB134" s="9"/>
      <c r="EC134" s="10"/>
      <c r="EF134" s="14"/>
      <c r="EG134" s="9"/>
      <c r="EH134" s="9">
        <f ca="1">IF(Table1[[#This Row],[Net worth of person (R)]]&gt;$EP$4,Table1[[#This Row],[Age]],0)</f>
        <v>29</v>
      </c>
      <c r="EI134" s="9"/>
      <c r="EJ134" s="9"/>
      <c r="EK134" s="9"/>
      <c r="EL134" s="9"/>
      <c r="EM134" s="9"/>
      <c r="EN134" s="9"/>
      <c r="EO134" s="9"/>
      <c r="EP134" s="10"/>
    </row>
    <row r="135" spans="2:146" x14ac:dyDescent="0.25">
      <c r="B135">
        <f t="shared" ref="B135:B198" ca="1" si="53">RANDBETWEEN(1,2)</f>
        <v>1</v>
      </c>
      <c r="C135" t="str">
        <f t="shared" ref="C135:C198" ca="1" si="54">IF(B135=1,"men","women")</f>
        <v>men</v>
      </c>
      <c r="D135">
        <f t="shared" ref="D135:D198" ca="1" si="55">RANDBETWEEN(25,45)</f>
        <v>32</v>
      </c>
      <c r="E135">
        <f t="shared" ref="E135:E198" ca="1" si="56">RANDBETWEEN(1,6)</f>
        <v>1</v>
      </c>
      <c r="F135" t="str">
        <f t="shared" ref="F135:F198" ca="1" si="57">VLOOKUP(E135,$Y$3:$Z$9,2)</f>
        <v>Health</v>
      </c>
      <c r="G135">
        <f t="shared" ref="G135:G198" ca="1" si="58">RANDBETWEEN(1,6)</f>
        <v>6</v>
      </c>
      <c r="H135" t="str">
        <f t="shared" ref="H135:H198" ca="1" si="59">VLOOKUP(G135,$AA$2:$AB$8,2)</f>
        <v>other</v>
      </c>
      <c r="I135">
        <f t="shared" ref="I135:I198" ca="1" si="60">RANDBETWEEN(0,4)</f>
        <v>2</v>
      </c>
      <c r="J135">
        <f t="shared" ref="J135:J198" ca="1" si="61">RANDBETWEEN(1,3)</f>
        <v>3</v>
      </c>
      <c r="K135">
        <f t="shared" ref="K135:K198" ca="1" si="62">RANDBETWEEN(25000,90000)</f>
        <v>41968</v>
      </c>
      <c r="L135">
        <f t="shared" ref="L135:L198" ca="1" si="63">RANDBETWEEN(1,14)</f>
        <v>11</v>
      </c>
      <c r="M135" t="str">
        <f t="shared" ref="M135:M198" ca="1" si="64">VLOOKUP(L135,$AC$3:$AD$16,2)</f>
        <v>kashmir</v>
      </c>
      <c r="N135">
        <f t="shared" ca="1" si="46"/>
        <v>125904</v>
      </c>
      <c r="O135">
        <f ca="1">RAND()*Table1[[#This Row],[Value of House]]</f>
        <v>55069.291528456844</v>
      </c>
      <c r="P135">
        <f t="shared" ca="1" si="51"/>
        <v>105862.71614763084</v>
      </c>
      <c r="Q135">
        <f t="shared" ref="Q135:Q198" ca="1" si="65">RANDBETWEEN(0,P135)</f>
        <v>38197</v>
      </c>
      <c r="R135">
        <f t="shared" ca="1" si="52"/>
        <v>66942.272159863118</v>
      </c>
      <c r="S135">
        <f t="shared" ca="1" si="47"/>
        <v>51965.059974710137</v>
      </c>
      <c r="T135">
        <f t="shared" ca="1" si="48"/>
        <v>283731.77612234093</v>
      </c>
      <c r="U135">
        <f t="shared" ca="1" si="49"/>
        <v>160208.56368831996</v>
      </c>
      <c r="V135">
        <f t="shared" ca="1" si="50"/>
        <v>123523.21243402097</v>
      </c>
      <c r="AF135" s="14">
        <f t="shared" ca="1" si="44"/>
        <v>1</v>
      </c>
      <c r="AG135" s="9">
        <f t="shared" ca="1" si="45"/>
        <v>0</v>
      </c>
      <c r="AH135" s="9"/>
      <c r="AI135" s="9"/>
      <c r="AJ135" s="9"/>
      <c r="AK135" s="10"/>
      <c r="AL135" s="9"/>
      <c r="AM135" s="14">
        <f ca="1">IF(Table1[[#This Row],[Field of Work]]= "Teaching",1,0)</f>
        <v>0</v>
      </c>
      <c r="AN135" s="9">
        <f ca="1">IF(Table1[[#This Row],[Field of Work]]= "Agriculture",1,0)</f>
        <v>0</v>
      </c>
      <c r="AO135" s="9">
        <f ca="1">IF(Table1[[#This Row],[Field of Work]]= "Construction",1,0)</f>
        <v>0</v>
      </c>
      <c r="AP135" s="9">
        <f ca="1">IF(Table1[[#This Row],[Field of Work]]= "IT",1,0)</f>
        <v>0</v>
      </c>
      <c r="AQ135" s="9">
        <f ca="1">IF(Table1[[#This Row],[Field of Work]]= "Health",1,0)</f>
        <v>1</v>
      </c>
      <c r="AR135" s="9">
        <f ca="1">IF(Table1[[#This Row],[Field of Work]]= "General work",1,0)</f>
        <v>0</v>
      </c>
      <c r="AS135" s="9"/>
      <c r="AT135" s="9"/>
      <c r="AU135" s="9"/>
      <c r="AV135" s="9"/>
      <c r="AW135" s="9"/>
      <c r="AX135" s="9"/>
      <c r="AY135" s="10"/>
      <c r="BA135" s="33">
        <f ca="1">IF(Table1[[#This Row],[Area]]= "Pindi",1,0)</f>
        <v>0</v>
      </c>
      <c r="BB135" s="9">
        <f ca="1">IF(Table1[[#This Row],[Area]]= "Attock",1,0)</f>
        <v>0</v>
      </c>
      <c r="BC135" s="9">
        <f ca="1">IF(Table1[[#This Row],[Area]]="Gujranwala",1,0)</f>
        <v>0</v>
      </c>
      <c r="BD135" s="9">
        <f ca="1">IF(Table1[[#This Row],[Area]]="Islamabad",1,0)</f>
        <v>0</v>
      </c>
      <c r="BE135" s="9">
        <f ca="1">IF(Table1[[#This Row],[Area]]="Karachi",1,0)</f>
        <v>0</v>
      </c>
      <c r="BF135" s="9">
        <f ca="1">IF(Table1[[#This Row],[Area]]="Kashmir",1,0)</f>
        <v>1</v>
      </c>
      <c r="BG135" s="9">
        <f ca="1">IF(Table1[[#This Row],[Area]]="Kohat",1,0)</f>
        <v>0</v>
      </c>
      <c r="BH135" s="9">
        <f ca="1">IF(Table1[[#This Row],[Area]]="Lahore",1,0)</f>
        <v>0</v>
      </c>
      <c r="BI135" s="9">
        <f ca="1">IF(Table1[[#This Row],[Area]]="Multan",1,0)</f>
        <v>0</v>
      </c>
      <c r="BJ135" s="9">
        <f ca="1">IF(Table1[[#This Row],[Area]]="Naran",1,0)</f>
        <v>0</v>
      </c>
      <c r="BK135" s="9">
        <f ca="1">IF(Table1[[#This Row],[Area]]="Peshawar",1,0)</f>
        <v>0</v>
      </c>
      <c r="BL135" s="9">
        <f ca="1">IF(Table1[[#This Row],[Area]]="Queta",1,0)</f>
        <v>0</v>
      </c>
      <c r="BM135" s="9">
        <f ca="1">IF(Table1[[#This Row],[Area]]="Sawat",1,0)</f>
        <v>0</v>
      </c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10"/>
      <c r="CD135" s="14"/>
      <c r="CE135" s="39">
        <f ca="1">Table1[[#This Row],[Value of Cars]]/Table1[[#This Row],[Cars]]</f>
        <v>35287.572049210277</v>
      </c>
      <c r="CF135" s="9"/>
      <c r="CG135" s="10"/>
      <c r="CH135" s="14">
        <f ca="1">IF(Table1[[#This Row],[value of Debts]]&gt;$CI$5,1,0)</f>
        <v>1</v>
      </c>
      <c r="CI135" s="9"/>
      <c r="CJ135" s="10"/>
      <c r="CM135" s="55">
        <f ca="1">Table1[[#This Row],[Mortgage Left]]/Table1[[#This Row],[Value of House]]</f>
        <v>0.4373911196503435</v>
      </c>
      <c r="CN135" s="9">
        <f t="shared" ref="CN135:CN198" ca="1" si="66">IF(CM135&lt;$CP$5,1,0)</f>
        <v>0</v>
      </c>
      <c r="CO135" s="9"/>
      <c r="CP135" s="9"/>
      <c r="CQ135" s="9"/>
      <c r="CR135" s="9"/>
      <c r="CS135" s="9"/>
      <c r="CT135" s="9"/>
      <c r="CU135" s="9"/>
      <c r="CV135" s="9"/>
      <c r="CW135" s="9"/>
      <c r="CX135" s="14"/>
      <c r="CY135" s="9">
        <f ca="1">IF(Table1[[#This Row],[Area]]= "Pindi",Table1[[#This Row],[Income]],0)</f>
        <v>0</v>
      </c>
      <c r="CZ135" s="9">
        <f ca="1">IF(Table1[[#This Row],[Area]]= "Attock",Table1[[#This Row],[Income]],0)</f>
        <v>0</v>
      </c>
      <c r="DA135" s="9">
        <f ca="1">IF(Table1[[#This Row],[Area]]= "Gujranwala",Table1[[#This Row],[Income]],0)</f>
        <v>0</v>
      </c>
      <c r="DB135" s="9">
        <f ca="1">IF(Table1[[#This Row],[Area]]= "Islamabad",Table1[[#This Row],[Income]],0)</f>
        <v>0</v>
      </c>
      <c r="DC135" s="9">
        <f ca="1">IF(Table1[[#This Row],[Area]]= "Karachi",Table1[[#This Row],[Income]],0)</f>
        <v>0</v>
      </c>
      <c r="DD135" s="9">
        <f ca="1">IF(Table1[[#This Row],[Area]]= "Kashmir",Table1[[#This Row],[Income]],0)</f>
        <v>41968</v>
      </c>
      <c r="DE135" s="9">
        <f ca="1">IF(Table1[[#This Row],[Area]]= "Kohat",Table1[[#This Row],[Income]],0)</f>
        <v>0</v>
      </c>
      <c r="DF135" s="9">
        <f ca="1">IF(Table1[[#This Row],[Area]]= "Lahore",Table1[[#This Row],[Income]],0)</f>
        <v>0</v>
      </c>
      <c r="DG135" s="9">
        <f ca="1">IF(Table1[[#This Row],[Area]]= "Multan",Table1[[#This Row],[Income]],0)</f>
        <v>0</v>
      </c>
      <c r="DH135" s="9">
        <f ca="1">IF(Table1[[#This Row],[Area]]= "Naran",Table1[[#This Row],[Income]],0)</f>
        <v>0</v>
      </c>
      <c r="DI135" s="9">
        <f ca="1">IF(Table1[[#This Row],[Area]]= "Peshawar",Table1[[#This Row],[Income]],0)</f>
        <v>0</v>
      </c>
      <c r="DJ135" s="9">
        <f ca="1">IF(Table1[[#This Row],[Area]]= "Queta",Table1[[#This Row],[Income]],0)</f>
        <v>0</v>
      </c>
      <c r="DK135" s="10">
        <f ca="1">IF(Table1[[#This Row],[Area]]= "Sawat",Table1[[#This Row],[Income]],0)</f>
        <v>0</v>
      </c>
      <c r="DM135" s="14"/>
      <c r="DN135" s="9">
        <f ca="1">IF(Table1[[#This Row],[Field of Work]] = "IT",Table1[[#This Row],[Income]],0)</f>
        <v>0</v>
      </c>
      <c r="DO135" s="9">
        <f ca="1">IF(Table1[[#This Row],[Field of Work]] = "Agriculture",Table1[[#This Row],[Income]],0)</f>
        <v>0</v>
      </c>
      <c r="DP135" s="9">
        <f ca="1">IF(Table1[[#This Row],[Field of Work]] = "Construction",Table1[[#This Row],[Income]],0)</f>
        <v>0</v>
      </c>
      <c r="DQ135" s="9">
        <f ca="1">IF(Table1[[#This Row],[Field of Work]] = "Health",Table1[[#This Row],[Income]],0)</f>
        <v>41968</v>
      </c>
      <c r="DR135" s="9">
        <f ca="1">IF(Table1[[#This Row],[Field of Work]] = "Teaching",Table1[[#This Row],[Income]],0)</f>
        <v>0</v>
      </c>
      <c r="DS135" s="10">
        <f ca="1">IF(Table1[[#This Row],[Field of Work]] = "General work",Table1[[#This Row],[Income]],0)</f>
        <v>0</v>
      </c>
      <c r="DV135" s="14"/>
      <c r="DW135" s="9"/>
      <c r="DX135" s="9">
        <f ca="1">IF(Table1[[#This Row],[Debts]]&gt;Table1[[#This Row],[Income]],1,0)</f>
        <v>1</v>
      </c>
      <c r="DY135" s="9"/>
      <c r="DZ135" s="9"/>
      <c r="EA135" s="9"/>
      <c r="EB135" s="9"/>
      <c r="EC135" s="10"/>
      <c r="EF135" s="14"/>
      <c r="EG135" s="9"/>
      <c r="EH135" s="9">
        <f ca="1">IF(Table1[[#This Row],[Net worth of person (R)]]&gt;$EP$4,Table1[[#This Row],[Age]],0)</f>
        <v>32</v>
      </c>
      <c r="EI135" s="9"/>
      <c r="EJ135" s="9"/>
      <c r="EK135" s="9"/>
      <c r="EL135" s="9"/>
      <c r="EM135" s="9"/>
      <c r="EN135" s="9"/>
      <c r="EO135" s="9"/>
      <c r="EP135" s="10"/>
    </row>
    <row r="136" spans="2:146" x14ac:dyDescent="0.25">
      <c r="B136">
        <f t="shared" ca="1" si="53"/>
        <v>2</v>
      </c>
      <c r="C136" t="str">
        <f t="shared" ca="1" si="54"/>
        <v>women</v>
      </c>
      <c r="D136">
        <f t="shared" ca="1" si="55"/>
        <v>36</v>
      </c>
      <c r="E136">
        <f t="shared" ca="1" si="56"/>
        <v>3</v>
      </c>
      <c r="F136" t="str">
        <f t="shared" ca="1" si="57"/>
        <v>Agriculture</v>
      </c>
      <c r="G136">
        <f t="shared" ca="1" si="58"/>
        <v>4</v>
      </c>
      <c r="H136" t="str">
        <f t="shared" ca="1" si="59"/>
        <v>Technical</v>
      </c>
      <c r="I136">
        <f t="shared" ca="1" si="60"/>
        <v>3</v>
      </c>
      <c r="J136">
        <f t="shared" ca="1" si="61"/>
        <v>1</v>
      </c>
      <c r="K136">
        <f t="shared" ca="1" si="62"/>
        <v>60788</v>
      </c>
      <c r="L136">
        <f t="shared" ca="1" si="63"/>
        <v>4</v>
      </c>
      <c r="M136" t="str">
        <f t="shared" ca="1" si="64"/>
        <v>Multan</v>
      </c>
      <c r="N136">
        <f t="shared" ca="1" si="46"/>
        <v>243152</v>
      </c>
      <c r="O136">
        <f ca="1">RAND()*Table1[[#This Row],[Value of House]]</f>
        <v>167086.51499300849</v>
      </c>
      <c r="P136">
        <f t="shared" ca="1" si="51"/>
        <v>46758.280578831633</v>
      </c>
      <c r="Q136">
        <f t="shared" ca="1" si="65"/>
        <v>35537</v>
      </c>
      <c r="R136">
        <f t="shared" ca="1" si="52"/>
        <v>58391.617513939127</v>
      </c>
      <c r="S136">
        <f t="shared" ca="1" si="47"/>
        <v>26883.168681927331</v>
      </c>
      <c r="T136">
        <f t="shared" ca="1" si="48"/>
        <v>316793.44926075893</v>
      </c>
      <c r="U136">
        <f t="shared" ca="1" si="49"/>
        <v>261015.13250694762</v>
      </c>
      <c r="V136">
        <f t="shared" ca="1" si="50"/>
        <v>55778.316753811319</v>
      </c>
      <c r="AF136" s="14">
        <f t="shared" ref="AF136:AF199" ca="1" si="67">IF(C135 = "men", 1,0)</f>
        <v>1</v>
      </c>
      <c r="AG136" s="9">
        <f t="shared" ref="AG136:AG199" ca="1" si="68">IF(C135 = "women",1,0)</f>
        <v>0</v>
      </c>
      <c r="AH136" s="9"/>
      <c r="AI136" s="9"/>
      <c r="AJ136" s="9"/>
      <c r="AK136" s="10"/>
      <c r="AL136" s="9"/>
      <c r="AM136" s="14">
        <f ca="1">IF(Table1[[#This Row],[Field of Work]]= "Teaching",1,0)</f>
        <v>0</v>
      </c>
      <c r="AN136" s="9">
        <f ca="1">IF(Table1[[#This Row],[Field of Work]]= "Agriculture",1,0)</f>
        <v>1</v>
      </c>
      <c r="AO136" s="9">
        <f ca="1">IF(Table1[[#This Row],[Field of Work]]= "Construction",1,0)</f>
        <v>0</v>
      </c>
      <c r="AP136" s="9">
        <f ca="1">IF(Table1[[#This Row],[Field of Work]]= "IT",1,0)</f>
        <v>0</v>
      </c>
      <c r="AQ136" s="9">
        <f ca="1">IF(Table1[[#This Row],[Field of Work]]= "Health",1,0)</f>
        <v>0</v>
      </c>
      <c r="AR136" s="9">
        <f ca="1">IF(Table1[[#This Row],[Field of Work]]= "General work",1,0)</f>
        <v>0</v>
      </c>
      <c r="AS136" s="9"/>
      <c r="AT136" s="9"/>
      <c r="AU136" s="9"/>
      <c r="AV136" s="9"/>
      <c r="AW136" s="9"/>
      <c r="AX136" s="9"/>
      <c r="AY136" s="10"/>
      <c r="BA136" s="33">
        <f ca="1">IF(Table1[[#This Row],[Area]]= "Pindi",1,0)</f>
        <v>0</v>
      </c>
      <c r="BB136" s="9">
        <f ca="1">IF(Table1[[#This Row],[Area]]= "Attock",1,0)</f>
        <v>0</v>
      </c>
      <c r="BC136" s="9">
        <f ca="1">IF(Table1[[#This Row],[Area]]="Gujranwala",1,0)</f>
        <v>0</v>
      </c>
      <c r="BD136" s="9">
        <f ca="1">IF(Table1[[#This Row],[Area]]="Islamabad",1,0)</f>
        <v>0</v>
      </c>
      <c r="BE136" s="9">
        <f ca="1">IF(Table1[[#This Row],[Area]]="Karachi",1,0)</f>
        <v>0</v>
      </c>
      <c r="BF136" s="9">
        <f ca="1">IF(Table1[[#This Row],[Area]]="Kashmir",1,0)</f>
        <v>0</v>
      </c>
      <c r="BG136" s="9">
        <f ca="1">IF(Table1[[#This Row],[Area]]="Kohat",1,0)</f>
        <v>0</v>
      </c>
      <c r="BH136" s="9">
        <f ca="1">IF(Table1[[#This Row],[Area]]="Lahore",1,0)</f>
        <v>0</v>
      </c>
      <c r="BI136" s="9">
        <f ca="1">IF(Table1[[#This Row],[Area]]="Multan",1,0)</f>
        <v>1</v>
      </c>
      <c r="BJ136" s="9">
        <f ca="1">IF(Table1[[#This Row],[Area]]="Naran",1,0)</f>
        <v>0</v>
      </c>
      <c r="BK136" s="9">
        <f ca="1">IF(Table1[[#This Row],[Area]]="Peshawar",1,0)</f>
        <v>0</v>
      </c>
      <c r="BL136" s="9">
        <f ca="1">IF(Table1[[#This Row],[Area]]="Queta",1,0)</f>
        <v>0</v>
      </c>
      <c r="BM136" s="9">
        <f ca="1">IF(Table1[[#This Row],[Area]]="Sawat",1,0)</f>
        <v>0</v>
      </c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10"/>
      <c r="CD136" s="14"/>
      <c r="CE136" s="39">
        <f ca="1">Table1[[#This Row],[Value of Cars]]/Table1[[#This Row],[Cars]]</f>
        <v>46758.280578831633</v>
      </c>
      <c r="CF136" s="9"/>
      <c r="CG136" s="10"/>
      <c r="CH136" s="14">
        <f ca="1">IF(Table1[[#This Row],[value of Debts]]&gt;$CI$5,1,0)</f>
        <v>1</v>
      </c>
      <c r="CI136" s="9"/>
      <c r="CJ136" s="10"/>
      <c r="CM136" s="55">
        <f ca="1">Table1[[#This Row],[Mortgage Left]]/Table1[[#This Row],[Value of House]]</f>
        <v>0.68716899302908674</v>
      </c>
      <c r="CN136" s="9">
        <f t="shared" ca="1" si="66"/>
        <v>0</v>
      </c>
      <c r="CO136" s="9"/>
      <c r="CP136" s="9"/>
      <c r="CQ136" s="9"/>
      <c r="CR136" s="9"/>
      <c r="CS136" s="9"/>
      <c r="CT136" s="9"/>
      <c r="CU136" s="9"/>
      <c r="CV136" s="9"/>
      <c r="CW136" s="9"/>
      <c r="CX136" s="14"/>
      <c r="CY136" s="9">
        <f ca="1">IF(Table1[[#This Row],[Area]]= "Pindi",Table1[[#This Row],[Income]],0)</f>
        <v>0</v>
      </c>
      <c r="CZ136" s="9">
        <f ca="1">IF(Table1[[#This Row],[Area]]= "Attock",Table1[[#This Row],[Income]],0)</f>
        <v>0</v>
      </c>
      <c r="DA136" s="9">
        <f ca="1">IF(Table1[[#This Row],[Area]]= "Gujranwala",Table1[[#This Row],[Income]],0)</f>
        <v>0</v>
      </c>
      <c r="DB136" s="9">
        <f ca="1">IF(Table1[[#This Row],[Area]]= "Islamabad",Table1[[#This Row],[Income]],0)</f>
        <v>0</v>
      </c>
      <c r="DC136" s="9">
        <f ca="1">IF(Table1[[#This Row],[Area]]= "Karachi",Table1[[#This Row],[Income]],0)</f>
        <v>0</v>
      </c>
      <c r="DD136" s="9">
        <f ca="1">IF(Table1[[#This Row],[Area]]= "Kashmir",Table1[[#This Row],[Income]],0)</f>
        <v>0</v>
      </c>
      <c r="DE136" s="9">
        <f ca="1">IF(Table1[[#This Row],[Area]]= "Kohat",Table1[[#This Row],[Income]],0)</f>
        <v>0</v>
      </c>
      <c r="DF136" s="9">
        <f ca="1">IF(Table1[[#This Row],[Area]]= "Lahore",Table1[[#This Row],[Income]],0)</f>
        <v>0</v>
      </c>
      <c r="DG136" s="9">
        <f ca="1">IF(Table1[[#This Row],[Area]]= "Multan",Table1[[#This Row],[Income]],0)</f>
        <v>60788</v>
      </c>
      <c r="DH136" s="9">
        <f ca="1">IF(Table1[[#This Row],[Area]]= "Naran",Table1[[#This Row],[Income]],0)</f>
        <v>0</v>
      </c>
      <c r="DI136" s="9">
        <f ca="1">IF(Table1[[#This Row],[Area]]= "Peshawar",Table1[[#This Row],[Income]],0)</f>
        <v>0</v>
      </c>
      <c r="DJ136" s="9">
        <f ca="1">IF(Table1[[#This Row],[Area]]= "Queta",Table1[[#This Row],[Income]],0)</f>
        <v>0</v>
      </c>
      <c r="DK136" s="10">
        <f ca="1">IF(Table1[[#This Row],[Area]]= "Sawat",Table1[[#This Row],[Income]],0)</f>
        <v>0</v>
      </c>
      <c r="DM136" s="14"/>
      <c r="DN136" s="9">
        <f ca="1">IF(Table1[[#This Row],[Field of Work]] = "IT",Table1[[#This Row],[Income]],0)</f>
        <v>0</v>
      </c>
      <c r="DO136" s="9">
        <f ca="1">IF(Table1[[#This Row],[Field of Work]] = "Agriculture",Table1[[#This Row],[Income]],0)</f>
        <v>60788</v>
      </c>
      <c r="DP136" s="9">
        <f ca="1">IF(Table1[[#This Row],[Field of Work]] = "Construction",Table1[[#This Row],[Income]],0)</f>
        <v>0</v>
      </c>
      <c r="DQ136" s="9">
        <f ca="1">IF(Table1[[#This Row],[Field of Work]] = "Health",Table1[[#This Row],[Income]],0)</f>
        <v>0</v>
      </c>
      <c r="DR136" s="9">
        <f ca="1">IF(Table1[[#This Row],[Field of Work]] = "Teaching",Table1[[#This Row],[Income]],0)</f>
        <v>0</v>
      </c>
      <c r="DS136" s="10">
        <f ca="1">IF(Table1[[#This Row],[Field of Work]] = "General work",Table1[[#This Row],[Income]],0)</f>
        <v>0</v>
      </c>
      <c r="DV136" s="14"/>
      <c r="DW136" s="9"/>
      <c r="DX136" s="9">
        <f ca="1">IF(Table1[[#This Row],[Debts]]&gt;Table1[[#This Row],[Income]],1,0)</f>
        <v>0</v>
      </c>
      <c r="DY136" s="9"/>
      <c r="DZ136" s="9"/>
      <c r="EA136" s="9"/>
      <c r="EB136" s="9"/>
      <c r="EC136" s="10"/>
      <c r="EF136" s="14"/>
      <c r="EG136" s="9"/>
      <c r="EH136" s="9">
        <f ca="1">IF(Table1[[#This Row],[Net worth of person (R)]]&gt;$EP$4,Table1[[#This Row],[Age]],0)</f>
        <v>0</v>
      </c>
      <c r="EI136" s="9"/>
      <c r="EJ136" s="9"/>
      <c r="EK136" s="9"/>
      <c r="EL136" s="9"/>
      <c r="EM136" s="9"/>
      <c r="EN136" s="9"/>
      <c r="EO136" s="9"/>
      <c r="EP136" s="10"/>
    </row>
    <row r="137" spans="2:146" x14ac:dyDescent="0.25">
      <c r="B137">
        <f t="shared" ca="1" si="53"/>
        <v>2</v>
      </c>
      <c r="C137" t="str">
        <f t="shared" ca="1" si="54"/>
        <v>women</v>
      </c>
      <c r="D137">
        <f t="shared" ca="1" si="55"/>
        <v>41</v>
      </c>
      <c r="E137">
        <f t="shared" ca="1" si="56"/>
        <v>6</v>
      </c>
      <c r="F137" t="str">
        <f t="shared" ca="1" si="57"/>
        <v>Teaching</v>
      </c>
      <c r="G137">
        <f t="shared" ca="1" si="58"/>
        <v>1</v>
      </c>
      <c r="H137" t="str">
        <f t="shared" ca="1" si="59"/>
        <v>High School</v>
      </c>
      <c r="I137">
        <f t="shared" ca="1" si="60"/>
        <v>4</v>
      </c>
      <c r="J137">
        <f t="shared" ca="1" si="61"/>
        <v>3</v>
      </c>
      <c r="K137">
        <f t="shared" ca="1" si="62"/>
        <v>38930</v>
      </c>
      <c r="L137">
        <f t="shared" ca="1" si="63"/>
        <v>11</v>
      </c>
      <c r="M137" t="str">
        <f t="shared" ca="1" si="64"/>
        <v>kashmir</v>
      </c>
      <c r="N137">
        <f t="shared" ca="1" si="46"/>
        <v>155720</v>
      </c>
      <c r="O137">
        <f ca="1">RAND()*Table1[[#This Row],[Value of House]]</f>
        <v>95613.932937196325</v>
      </c>
      <c r="P137">
        <f t="shared" ca="1" si="51"/>
        <v>23549.05020879009</v>
      </c>
      <c r="Q137">
        <f t="shared" ca="1" si="65"/>
        <v>2411</v>
      </c>
      <c r="R137">
        <f t="shared" ca="1" si="52"/>
        <v>75653.886732795974</v>
      </c>
      <c r="S137">
        <f t="shared" ca="1" si="47"/>
        <v>33595.574402982224</v>
      </c>
      <c r="T137">
        <f t="shared" ca="1" si="48"/>
        <v>212864.62461177231</v>
      </c>
      <c r="U137">
        <f t="shared" ca="1" si="49"/>
        <v>173678.81966999231</v>
      </c>
      <c r="V137">
        <f t="shared" ca="1" si="50"/>
        <v>39185.804941779992</v>
      </c>
      <c r="AF137" s="14">
        <f t="shared" ca="1" si="67"/>
        <v>0</v>
      </c>
      <c r="AG137" s="9">
        <f t="shared" ca="1" si="68"/>
        <v>1</v>
      </c>
      <c r="AH137" s="9"/>
      <c r="AI137" s="9"/>
      <c r="AJ137" s="9"/>
      <c r="AK137" s="10"/>
      <c r="AL137" s="9"/>
      <c r="AM137" s="14">
        <f ca="1">IF(Table1[[#This Row],[Field of Work]]= "Teaching",1,0)</f>
        <v>1</v>
      </c>
      <c r="AN137" s="9">
        <f ca="1">IF(Table1[[#This Row],[Field of Work]]= "Agriculture",1,0)</f>
        <v>0</v>
      </c>
      <c r="AO137" s="9">
        <f ca="1">IF(Table1[[#This Row],[Field of Work]]= "Construction",1,0)</f>
        <v>0</v>
      </c>
      <c r="AP137" s="9">
        <f ca="1">IF(Table1[[#This Row],[Field of Work]]= "IT",1,0)</f>
        <v>0</v>
      </c>
      <c r="AQ137" s="9">
        <f ca="1">IF(Table1[[#This Row],[Field of Work]]= "Health",1,0)</f>
        <v>0</v>
      </c>
      <c r="AR137" s="9">
        <f ca="1">IF(Table1[[#This Row],[Field of Work]]= "General work",1,0)</f>
        <v>0</v>
      </c>
      <c r="AS137" s="9"/>
      <c r="AT137" s="9"/>
      <c r="AU137" s="9"/>
      <c r="AV137" s="9"/>
      <c r="AW137" s="9"/>
      <c r="AX137" s="9"/>
      <c r="AY137" s="10"/>
      <c r="BA137" s="33">
        <f ca="1">IF(Table1[[#This Row],[Area]]= "Pindi",1,0)</f>
        <v>0</v>
      </c>
      <c r="BB137" s="9">
        <f ca="1">IF(Table1[[#This Row],[Area]]= "Attock",1,0)</f>
        <v>0</v>
      </c>
      <c r="BC137" s="9">
        <f ca="1">IF(Table1[[#This Row],[Area]]="Gujranwala",1,0)</f>
        <v>0</v>
      </c>
      <c r="BD137" s="9">
        <f ca="1">IF(Table1[[#This Row],[Area]]="Islamabad",1,0)</f>
        <v>0</v>
      </c>
      <c r="BE137" s="9">
        <f ca="1">IF(Table1[[#This Row],[Area]]="Karachi",1,0)</f>
        <v>0</v>
      </c>
      <c r="BF137" s="9">
        <f ca="1">IF(Table1[[#This Row],[Area]]="Kashmir",1,0)</f>
        <v>1</v>
      </c>
      <c r="BG137" s="9">
        <f ca="1">IF(Table1[[#This Row],[Area]]="Kohat",1,0)</f>
        <v>0</v>
      </c>
      <c r="BH137" s="9">
        <f ca="1">IF(Table1[[#This Row],[Area]]="Lahore",1,0)</f>
        <v>0</v>
      </c>
      <c r="BI137" s="9">
        <f ca="1">IF(Table1[[#This Row],[Area]]="Multan",1,0)</f>
        <v>0</v>
      </c>
      <c r="BJ137" s="9">
        <f ca="1">IF(Table1[[#This Row],[Area]]="Naran",1,0)</f>
        <v>0</v>
      </c>
      <c r="BK137" s="9">
        <f ca="1">IF(Table1[[#This Row],[Area]]="Peshawar",1,0)</f>
        <v>0</v>
      </c>
      <c r="BL137" s="9">
        <f ca="1">IF(Table1[[#This Row],[Area]]="Queta",1,0)</f>
        <v>0</v>
      </c>
      <c r="BM137" s="9">
        <f ca="1">IF(Table1[[#This Row],[Area]]="Sawat",1,0)</f>
        <v>0</v>
      </c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10"/>
      <c r="CD137" s="14"/>
      <c r="CE137" s="39">
        <f ca="1">Table1[[#This Row],[Value of Cars]]/Table1[[#This Row],[Cars]]</f>
        <v>7849.6834029300298</v>
      </c>
      <c r="CF137" s="9"/>
      <c r="CG137" s="10"/>
      <c r="CH137" s="14">
        <f ca="1">IF(Table1[[#This Row],[value of Debts]]&gt;$CI$5,1,0)</f>
        <v>1</v>
      </c>
      <c r="CI137" s="9"/>
      <c r="CJ137" s="10"/>
      <c r="CM137" s="55">
        <f ca="1">Table1[[#This Row],[Mortgage Left]]/Table1[[#This Row],[Value of House]]</f>
        <v>0.6140118991600072</v>
      </c>
      <c r="CN137" s="9">
        <f t="shared" ca="1" si="66"/>
        <v>0</v>
      </c>
      <c r="CO137" s="9"/>
      <c r="CP137" s="9"/>
      <c r="CQ137" s="9"/>
      <c r="CR137" s="9"/>
      <c r="CS137" s="9"/>
      <c r="CT137" s="9"/>
      <c r="CU137" s="9"/>
      <c r="CV137" s="9"/>
      <c r="CW137" s="9"/>
      <c r="CX137" s="14"/>
      <c r="CY137" s="9">
        <f ca="1">IF(Table1[[#This Row],[Area]]= "Pindi",Table1[[#This Row],[Income]],0)</f>
        <v>0</v>
      </c>
      <c r="CZ137" s="9">
        <f ca="1">IF(Table1[[#This Row],[Area]]= "Attock",Table1[[#This Row],[Income]],0)</f>
        <v>0</v>
      </c>
      <c r="DA137" s="9">
        <f ca="1">IF(Table1[[#This Row],[Area]]= "Gujranwala",Table1[[#This Row],[Income]],0)</f>
        <v>0</v>
      </c>
      <c r="DB137" s="9">
        <f ca="1">IF(Table1[[#This Row],[Area]]= "Islamabad",Table1[[#This Row],[Income]],0)</f>
        <v>0</v>
      </c>
      <c r="DC137" s="9">
        <f ca="1">IF(Table1[[#This Row],[Area]]= "Karachi",Table1[[#This Row],[Income]],0)</f>
        <v>0</v>
      </c>
      <c r="DD137" s="9">
        <f ca="1">IF(Table1[[#This Row],[Area]]= "Kashmir",Table1[[#This Row],[Income]],0)</f>
        <v>38930</v>
      </c>
      <c r="DE137" s="9">
        <f ca="1">IF(Table1[[#This Row],[Area]]= "Kohat",Table1[[#This Row],[Income]],0)</f>
        <v>0</v>
      </c>
      <c r="DF137" s="9">
        <f ca="1">IF(Table1[[#This Row],[Area]]= "Lahore",Table1[[#This Row],[Income]],0)</f>
        <v>0</v>
      </c>
      <c r="DG137" s="9">
        <f ca="1">IF(Table1[[#This Row],[Area]]= "Multan",Table1[[#This Row],[Income]],0)</f>
        <v>0</v>
      </c>
      <c r="DH137" s="9">
        <f ca="1">IF(Table1[[#This Row],[Area]]= "Naran",Table1[[#This Row],[Income]],0)</f>
        <v>0</v>
      </c>
      <c r="DI137" s="9">
        <f ca="1">IF(Table1[[#This Row],[Area]]= "Peshawar",Table1[[#This Row],[Income]],0)</f>
        <v>0</v>
      </c>
      <c r="DJ137" s="9">
        <f ca="1">IF(Table1[[#This Row],[Area]]= "Queta",Table1[[#This Row],[Income]],0)</f>
        <v>0</v>
      </c>
      <c r="DK137" s="10">
        <f ca="1">IF(Table1[[#This Row],[Area]]= "Sawat",Table1[[#This Row],[Income]],0)</f>
        <v>0</v>
      </c>
      <c r="DM137" s="14"/>
      <c r="DN137" s="9">
        <f ca="1">IF(Table1[[#This Row],[Field of Work]] = "IT",Table1[[#This Row],[Income]],0)</f>
        <v>0</v>
      </c>
      <c r="DO137" s="9">
        <f ca="1">IF(Table1[[#This Row],[Field of Work]] = "Agriculture",Table1[[#This Row],[Income]],0)</f>
        <v>0</v>
      </c>
      <c r="DP137" s="9">
        <f ca="1">IF(Table1[[#This Row],[Field of Work]] = "Construction",Table1[[#This Row],[Income]],0)</f>
        <v>0</v>
      </c>
      <c r="DQ137" s="9">
        <f ca="1">IF(Table1[[#This Row],[Field of Work]] = "Health",Table1[[#This Row],[Income]],0)</f>
        <v>0</v>
      </c>
      <c r="DR137" s="9">
        <f ca="1">IF(Table1[[#This Row],[Field of Work]] = "Teaching",Table1[[#This Row],[Income]],0)</f>
        <v>38930</v>
      </c>
      <c r="DS137" s="10">
        <f ca="1">IF(Table1[[#This Row],[Field of Work]] = "General work",Table1[[#This Row],[Income]],0)</f>
        <v>0</v>
      </c>
      <c r="DV137" s="14"/>
      <c r="DW137" s="9"/>
      <c r="DX137" s="9">
        <f ca="1">IF(Table1[[#This Row],[Debts]]&gt;Table1[[#This Row],[Income]],1,0)</f>
        <v>1</v>
      </c>
      <c r="DY137" s="9"/>
      <c r="DZ137" s="9"/>
      <c r="EA137" s="9"/>
      <c r="EB137" s="9"/>
      <c r="EC137" s="10"/>
      <c r="EF137" s="14"/>
      <c r="EG137" s="9"/>
      <c r="EH137" s="9">
        <f ca="1">IF(Table1[[#This Row],[Net worth of person (R)]]&gt;$EP$4,Table1[[#This Row],[Age]],0)</f>
        <v>0</v>
      </c>
      <c r="EI137" s="9"/>
      <c r="EJ137" s="9"/>
      <c r="EK137" s="9"/>
      <c r="EL137" s="9"/>
      <c r="EM137" s="9"/>
      <c r="EN137" s="9"/>
      <c r="EO137" s="9"/>
      <c r="EP137" s="10"/>
    </row>
    <row r="138" spans="2:146" x14ac:dyDescent="0.25">
      <c r="B138">
        <f t="shared" ca="1" si="53"/>
        <v>2</v>
      </c>
      <c r="C138" t="str">
        <f t="shared" ca="1" si="54"/>
        <v>women</v>
      </c>
      <c r="D138">
        <f t="shared" ca="1" si="55"/>
        <v>25</v>
      </c>
      <c r="E138">
        <f t="shared" ca="1" si="56"/>
        <v>6</v>
      </c>
      <c r="F138" t="str">
        <f t="shared" ca="1" si="57"/>
        <v>Teaching</v>
      </c>
      <c r="G138">
        <f t="shared" ca="1" si="58"/>
        <v>1</v>
      </c>
      <c r="H138" t="str">
        <f t="shared" ca="1" si="59"/>
        <v>High School</v>
      </c>
      <c r="I138">
        <f t="shared" ca="1" si="60"/>
        <v>0</v>
      </c>
      <c r="J138">
        <f t="shared" ca="1" si="61"/>
        <v>2</v>
      </c>
      <c r="K138">
        <f t="shared" ca="1" si="62"/>
        <v>46541</v>
      </c>
      <c r="L138">
        <f t="shared" ca="1" si="63"/>
        <v>6</v>
      </c>
      <c r="M138" t="str">
        <f t="shared" ca="1" si="64"/>
        <v>Islamabad</v>
      </c>
      <c r="N138">
        <f t="shared" ca="1" si="46"/>
        <v>186164</v>
      </c>
      <c r="O138">
        <f ca="1">RAND()*Table1[[#This Row],[Value of House]]</f>
        <v>91473.340917411188</v>
      </c>
      <c r="P138">
        <f t="shared" ca="1" si="51"/>
        <v>56558.834503525082</v>
      </c>
      <c r="Q138">
        <f t="shared" ca="1" si="65"/>
        <v>55784</v>
      </c>
      <c r="R138">
        <f t="shared" ca="1" si="52"/>
        <v>30842.924561811444</v>
      </c>
      <c r="S138">
        <f t="shared" ca="1" si="47"/>
        <v>43901.633855172469</v>
      </c>
      <c r="T138">
        <f t="shared" ca="1" si="48"/>
        <v>286624.46835869754</v>
      </c>
      <c r="U138">
        <f t="shared" ca="1" si="49"/>
        <v>178100.26547922264</v>
      </c>
      <c r="V138">
        <f t="shared" ca="1" si="50"/>
        <v>108524.20287947491</v>
      </c>
      <c r="AF138" s="14">
        <f t="shared" ca="1" si="67"/>
        <v>0</v>
      </c>
      <c r="AG138" s="9">
        <f t="shared" ca="1" si="68"/>
        <v>1</v>
      </c>
      <c r="AH138" s="9"/>
      <c r="AI138" s="9"/>
      <c r="AJ138" s="9"/>
      <c r="AK138" s="10"/>
      <c r="AL138" s="9"/>
      <c r="AM138" s="14">
        <f ca="1">IF(Table1[[#This Row],[Field of Work]]= "Teaching",1,0)</f>
        <v>1</v>
      </c>
      <c r="AN138" s="9">
        <f ca="1">IF(Table1[[#This Row],[Field of Work]]= "Agriculture",1,0)</f>
        <v>0</v>
      </c>
      <c r="AO138" s="9">
        <f ca="1">IF(Table1[[#This Row],[Field of Work]]= "Construction",1,0)</f>
        <v>0</v>
      </c>
      <c r="AP138" s="9">
        <f ca="1">IF(Table1[[#This Row],[Field of Work]]= "IT",1,0)</f>
        <v>0</v>
      </c>
      <c r="AQ138" s="9">
        <f ca="1">IF(Table1[[#This Row],[Field of Work]]= "Health",1,0)</f>
        <v>0</v>
      </c>
      <c r="AR138" s="9">
        <f ca="1">IF(Table1[[#This Row],[Field of Work]]= "General work",1,0)</f>
        <v>0</v>
      </c>
      <c r="AS138" s="9"/>
      <c r="AT138" s="9"/>
      <c r="AU138" s="9"/>
      <c r="AV138" s="9"/>
      <c r="AW138" s="9"/>
      <c r="AX138" s="9"/>
      <c r="AY138" s="10"/>
      <c r="BA138" s="33">
        <f ca="1">IF(Table1[[#This Row],[Area]]= "Pindi",1,0)</f>
        <v>0</v>
      </c>
      <c r="BB138" s="9">
        <f ca="1">IF(Table1[[#This Row],[Area]]= "Attock",1,0)</f>
        <v>0</v>
      </c>
      <c r="BC138" s="9">
        <f ca="1">IF(Table1[[#This Row],[Area]]="Gujranwala",1,0)</f>
        <v>0</v>
      </c>
      <c r="BD138" s="9">
        <f ca="1">IF(Table1[[#This Row],[Area]]="Islamabad",1,0)</f>
        <v>1</v>
      </c>
      <c r="BE138" s="9">
        <f ca="1">IF(Table1[[#This Row],[Area]]="Karachi",1,0)</f>
        <v>0</v>
      </c>
      <c r="BF138" s="9">
        <f ca="1">IF(Table1[[#This Row],[Area]]="Kashmir",1,0)</f>
        <v>0</v>
      </c>
      <c r="BG138" s="9">
        <f ca="1">IF(Table1[[#This Row],[Area]]="Kohat",1,0)</f>
        <v>0</v>
      </c>
      <c r="BH138" s="9">
        <f ca="1">IF(Table1[[#This Row],[Area]]="Lahore",1,0)</f>
        <v>0</v>
      </c>
      <c r="BI138" s="9">
        <f ca="1">IF(Table1[[#This Row],[Area]]="Multan",1,0)</f>
        <v>0</v>
      </c>
      <c r="BJ138" s="9">
        <f ca="1">IF(Table1[[#This Row],[Area]]="Naran",1,0)</f>
        <v>0</v>
      </c>
      <c r="BK138" s="9">
        <f ca="1">IF(Table1[[#This Row],[Area]]="Peshawar",1,0)</f>
        <v>0</v>
      </c>
      <c r="BL138" s="9">
        <f ca="1">IF(Table1[[#This Row],[Area]]="Queta",1,0)</f>
        <v>0</v>
      </c>
      <c r="BM138" s="9">
        <f ca="1">IF(Table1[[#This Row],[Area]]="Sawat",1,0)</f>
        <v>0</v>
      </c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10"/>
      <c r="CD138" s="14"/>
      <c r="CE138" s="39">
        <f ca="1">Table1[[#This Row],[Value of Cars]]/Table1[[#This Row],[Cars]]</f>
        <v>28279.417251762541</v>
      </c>
      <c r="CF138" s="9"/>
      <c r="CG138" s="10"/>
      <c r="CH138" s="14">
        <f ca="1">IF(Table1[[#This Row],[value of Debts]]&gt;$CI$5,1,0)</f>
        <v>1</v>
      </c>
      <c r="CI138" s="9"/>
      <c r="CJ138" s="10"/>
      <c r="CM138" s="55">
        <f ca="1">Table1[[#This Row],[Mortgage Left]]/Table1[[#This Row],[Value of House]]</f>
        <v>0.49135891427671941</v>
      </c>
      <c r="CN138" s="9">
        <f t="shared" ca="1" si="66"/>
        <v>0</v>
      </c>
      <c r="CO138" s="9"/>
      <c r="CP138" s="9"/>
      <c r="CQ138" s="9"/>
      <c r="CR138" s="9"/>
      <c r="CS138" s="9"/>
      <c r="CT138" s="9"/>
      <c r="CU138" s="9"/>
      <c r="CV138" s="9"/>
      <c r="CW138" s="9"/>
      <c r="CX138" s="14"/>
      <c r="CY138" s="9">
        <f ca="1">IF(Table1[[#This Row],[Area]]= "Pindi",Table1[[#This Row],[Income]],0)</f>
        <v>0</v>
      </c>
      <c r="CZ138" s="9">
        <f ca="1">IF(Table1[[#This Row],[Area]]= "Attock",Table1[[#This Row],[Income]],0)</f>
        <v>0</v>
      </c>
      <c r="DA138" s="9">
        <f ca="1">IF(Table1[[#This Row],[Area]]= "Gujranwala",Table1[[#This Row],[Income]],0)</f>
        <v>0</v>
      </c>
      <c r="DB138" s="9">
        <f ca="1">IF(Table1[[#This Row],[Area]]= "Islamabad",Table1[[#This Row],[Income]],0)</f>
        <v>46541</v>
      </c>
      <c r="DC138" s="9">
        <f ca="1">IF(Table1[[#This Row],[Area]]= "Karachi",Table1[[#This Row],[Income]],0)</f>
        <v>0</v>
      </c>
      <c r="DD138" s="9">
        <f ca="1">IF(Table1[[#This Row],[Area]]= "Kashmir",Table1[[#This Row],[Income]],0)</f>
        <v>0</v>
      </c>
      <c r="DE138" s="9">
        <f ca="1">IF(Table1[[#This Row],[Area]]= "Kohat",Table1[[#This Row],[Income]],0)</f>
        <v>0</v>
      </c>
      <c r="DF138" s="9">
        <f ca="1">IF(Table1[[#This Row],[Area]]= "Lahore",Table1[[#This Row],[Income]],0)</f>
        <v>0</v>
      </c>
      <c r="DG138" s="9">
        <f ca="1">IF(Table1[[#This Row],[Area]]= "Multan",Table1[[#This Row],[Income]],0)</f>
        <v>0</v>
      </c>
      <c r="DH138" s="9">
        <f ca="1">IF(Table1[[#This Row],[Area]]= "Naran",Table1[[#This Row],[Income]],0)</f>
        <v>0</v>
      </c>
      <c r="DI138" s="9">
        <f ca="1">IF(Table1[[#This Row],[Area]]= "Peshawar",Table1[[#This Row],[Income]],0)</f>
        <v>0</v>
      </c>
      <c r="DJ138" s="9">
        <f ca="1">IF(Table1[[#This Row],[Area]]= "Queta",Table1[[#This Row],[Income]],0)</f>
        <v>0</v>
      </c>
      <c r="DK138" s="10">
        <f ca="1">IF(Table1[[#This Row],[Area]]= "Sawat",Table1[[#This Row],[Income]],0)</f>
        <v>0</v>
      </c>
      <c r="DM138" s="14"/>
      <c r="DN138" s="9">
        <f ca="1">IF(Table1[[#This Row],[Field of Work]] = "IT",Table1[[#This Row],[Income]],0)</f>
        <v>0</v>
      </c>
      <c r="DO138" s="9">
        <f ca="1">IF(Table1[[#This Row],[Field of Work]] = "Agriculture",Table1[[#This Row],[Income]],0)</f>
        <v>0</v>
      </c>
      <c r="DP138" s="9">
        <f ca="1">IF(Table1[[#This Row],[Field of Work]] = "Construction",Table1[[#This Row],[Income]],0)</f>
        <v>0</v>
      </c>
      <c r="DQ138" s="9">
        <f ca="1">IF(Table1[[#This Row],[Field of Work]] = "Health",Table1[[#This Row],[Income]],0)</f>
        <v>0</v>
      </c>
      <c r="DR138" s="9">
        <f ca="1">IF(Table1[[#This Row],[Field of Work]] = "Teaching",Table1[[#This Row],[Income]],0)</f>
        <v>46541</v>
      </c>
      <c r="DS138" s="10">
        <f ca="1">IF(Table1[[#This Row],[Field of Work]] = "General work",Table1[[#This Row],[Income]],0)</f>
        <v>0</v>
      </c>
      <c r="DV138" s="14"/>
      <c r="DW138" s="9"/>
      <c r="DX138" s="9">
        <f ca="1">IF(Table1[[#This Row],[Debts]]&gt;Table1[[#This Row],[Income]],1,0)</f>
        <v>0</v>
      </c>
      <c r="DY138" s="9"/>
      <c r="DZ138" s="9"/>
      <c r="EA138" s="9"/>
      <c r="EB138" s="9"/>
      <c r="EC138" s="10"/>
      <c r="EF138" s="14"/>
      <c r="EG138" s="9"/>
      <c r="EH138" s="9">
        <f ca="1">IF(Table1[[#This Row],[Net worth of person (R)]]&gt;$EP$4,Table1[[#This Row],[Age]],0)</f>
        <v>25</v>
      </c>
      <c r="EI138" s="9"/>
      <c r="EJ138" s="9"/>
      <c r="EK138" s="9"/>
      <c r="EL138" s="9"/>
      <c r="EM138" s="9"/>
      <c r="EN138" s="9"/>
      <c r="EO138" s="9"/>
      <c r="EP138" s="10"/>
    </row>
    <row r="139" spans="2:146" x14ac:dyDescent="0.25">
      <c r="B139">
        <f t="shared" ca="1" si="53"/>
        <v>2</v>
      </c>
      <c r="C139" t="str">
        <f t="shared" ca="1" si="54"/>
        <v>women</v>
      </c>
      <c r="D139">
        <f t="shared" ca="1" si="55"/>
        <v>37</v>
      </c>
      <c r="E139">
        <f t="shared" ca="1" si="56"/>
        <v>1</v>
      </c>
      <c r="F139" t="str">
        <f t="shared" ca="1" si="57"/>
        <v>Health</v>
      </c>
      <c r="G139">
        <f t="shared" ca="1" si="58"/>
        <v>3</v>
      </c>
      <c r="H139" t="str">
        <f t="shared" ca="1" si="59"/>
        <v>University</v>
      </c>
      <c r="I139">
        <f t="shared" ca="1" si="60"/>
        <v>2</v>
      </c>
      <c r="J139">
        <f t="shared" ca="1" si="61"/>
        <v>1</v>
      </c>
      <c r="K139">
        <f t="shared" ca="1" si="62"/>
        <v>34008</v>
      </c>
      <c r="L139">
        <f t="shared" ca="1" si="63"/>
        <v>3</v>
      </c>
      <c r="M139" t="str">
        <f t="shared" ca="1" si="64"/>
        <v>Gujranwala</v>
      </c>
      <c r="N139">
        <f t="shared" ca="1" si="46"/>
        <v>170040</v>
      </c>
      <c r="O139">
        <f ca="1">RAND()*Table1[[#This Row],[Value of House]]</f>
        <v>164444.96473264333</v>
      </c>
      <c r="P139">
        <f t="shared" ca="1" si="51"/>
        <v>10248.53583206952</v>
      </c>
      <c r="Q139">
        <f t="shared" ca="1" si="65"/>
        <v>8187</v>
      </c>
      <c r="R139">
        <f t="shared" ca="1" si="52"/>
        <v>62616.348061511861</v>
      </c>
      <c r="S139">
        <f t="shared" ca="1" si="47"/>
        <v>12935.086965793889</v>
      </c>
      <c r="T139">
        <f t="shared" ca="1" si="48"/>
        <v>193223.62279786341</v>
      </c>
      <c r="U139">
        <f t="shared" ca="1" si="49"/>
        <v>235248.31279415521</v>
      </c>
      <c r="V139">
        <f t="shared" ca="1" si="50"/>
        <v>-42024.689996291796</v>
      </c>
      <c r="AF139" s="14">
        <f t="shared" ca="1" si="67"/>
        <v>0</v>
      </c>
      <c r="AG139" s="9">
        <f t="shared" ca="1" si="68"/>
        <v>1</v>
      </c>
      <c r="AH139" s="9"/>
      <c r="AI139" s="9"/>
      <c r="AJ139" s="9"/>
      <c r="AK139" s="10"/>
      <c r="AL139" s="9"/>
      <c r="AM139" s="14">
        <f ca="1">IF(Table1[[#This Row],[Field of Work]]= "Teaching",1,0)</f>
        <v>0</v>
      </c>
      <c r="AN139" s="9">
        <f ca="1">IF(Table1[[#This Row],[Field of Work]]= "Agriculture",1,0)</f>
        <v>0</v>
      </c>
      <c r="AO139" s="9">
        <f ca="1">IF(Table1[[#This Row],[Field of Work]]= "Construction",1,0)</f>
        <v>0</v>
      </c>
      <c r="AP139" s="9">
        <f ca="1">IF(Table1[[#This Row],[Field of Work]]= "IT",1,0)</f>
        <v>0</v>
      </c>
      <c r="AQ139" s="9">
        <f ca="1">IF(Table1[[#This Row],[Field of Work]]= "Health",1,0)</f>
        <v>1</v>
      </c>
      <c r="AR139" s="9">
        <f ca="1">IF(Table1[[#This Row],[Field of Work]]= "General work",1,0)</f>
        <v>0</v>
      </c>
      <c r="AS139" s="9"/>
      <c r="AT139" s="9"/>
      <c r="AU139" s="9"/>
      <c r="AV139" s="9"/>
      <c r="AW139" s="9"/>
      <c r="AX139" s="9"/>
      <c r="AY139" s="10"/>
      <c r="BA139" s="33">
        <f ca="1">IF(Table1[[#This Row],[Area]]= "Pindi",1,0)</f>
        <v>0</v>
      </c>
      <c r="BB139" s="9">
        <f ca="1">IF(Table1[[#This Row],[Area]]= "Attock",1,0)</f>
        <v>0</v>
      </c>
      <c r="BC139" s="9">
        <f ca="1">IF(Table1[[#This Row],[Area]]="Gujranwala",1,0)</f>
        <v>1</v>
      </c>
      <c r="BD139" s="9">
        <f ca="1">IF(Table1[[#This Row],[Area]]="Islamabad",1,0)</f>
        <v>0</v>
      </c>
      <c r="BE139" s="9">
        <f ca="1">IF(Table1[[#This Row],[Area]]="Karachi",1,0)</f>
        <v>0</v>
      </c>
      <c r="BF139" s="9">
        <f ca="1">IF(Table1[[#This Row],[Area]]="Kashmir",1,0)</f>
        <v>0</v>
      </c>
      <c r="BG139" s="9">
        <f ca="1">IF(Table1[[#This Row],[Area]]="Kohat",1,0)</f>
        <v>0</v>
      </c>
      <c r="BH139" s="9">
        <f ca="1">IF(Table1[[#This Row],[Area]]="Lahore",1,0)</f>
        <v>0</v>
      </c>
      <c r="BI139" s="9">
        <f ca="1">IF(Table1[[#This Row],[Area]]="Multan",1,0)</f>
        <v>0</v>
      </c>
      <c r="BJ139" s="9">
        <f ca="1">IF(Table1[[#This Row],[Area]]="Naran",1,0)</f>
        <v>0</v>
      </c>
      <c r="BK139" s="9">
        <f ca="1">IF(Table1[[#This Row],[Area]]="Peshawar",1,0)</f>
        <v>0</v>
      </c>
      <c r="BL139" s="9">
        <f ca="1">IF(Table1[[#This Row],[Area]]="Queta",1,0)</f>
        <v>0</v>
      </c>
      <c r="BM139" s="9">
        <f ca="1">IF(Table1[[#This Row],[Area]]="Sawat",1,0)</f>
        <v>0</v>
      </c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10"/>
      <c r="CD139" s="14"/>
      <c r="CE139" s="39">
        <f ca="1">Table1[[#This Row],[Value of Cars]]/Table1[[#This Row],[Cars]]</f>
        <v>10248.53583206952</v>
      </c>
      <c r="CF139" s="9"/>
      <c r="CG139" s="10"/>
      <c r="CH139" s="14">
        <f ca="1">IF(Table1[[#This Row],[value of Debts]]&gt;$CI$5,1,0)</f>
        <v>1</v>
      </c>
      <c r="CI139" s="9"/>
      <c r="CJ139" s="10"/>
      <c r="CM139" s="55">
        <f ca="1">Table1[[#This Row],[Mortgage Left]]/Table1[[#This Row],[Value of House]]</f>
        <v>0.96709577001084057</v>
      </c>
      <c r="CN139" s="9">
        <f t="shared" ca="1" si="66"/>
        <v>0</v>
      </c>
      <c r="CO139" s="9"/>
      <c r="CP139" s="9"/>
      <c r="CQ139" s="9"/>
      <c r="CR139" s="9"/>
      <c r="CS139" s="9"/>
      <c r="CT139" s="9"/>
      <c r="CU139" s="9"/>
      <c r="CV139" s="9"/>
      <c r="CW139" s="9"/>
      <c r="CX139" s="14"/>
      <c r="CY139" s="9">
        <f ca="1">IF(Table1[[#This Row],[Area]]= "Pindi",Table1[[#This Row],[Income]],0)</f>
        <v>0</v>
      </c>
      <c r="CZ139" s="9">
        <f ca="1">IF(Table1[[#This Row],[Area]]= "Attock",Table1[[#This Row],[Income]],0)</f>
        <v>0</v>
      </c>
      <c r="DA139" s="9">
        <f ca="1">IF(Table1[[#This Row],[Area]]= "Gujranwala",Table1[[#This Row],[Income]],0)</f>
        <v>34008</v>
      </c>
      <c r="DB139" s="9">
        <f ca="1">IF(Table1[[#This Row],[Area]]= "Islamabad",Table1[[#This Row],[Income]],0)</f>
        <v>0</v>
      </c>
      <c r="DC139" s="9">
        <f ca="1">IF(Table1[[#This Row],[Area]]= "Karachi",Table1[[#This Row],[Income]],0)</f>
        <v>0</v>
      </c>
      <c r="DD139" s="9">
        <f ca="1">IF(Table1[[#This Row],[Area]]= "Kashmir",Table1[[#This Row],[Income]],0)</f>
        <v>0</v>
      </c>
      <c r="DE139" s="9">
        <f ca="1">IF(Table1[[#This Row],[Area]]= "Kohat",Table1[[#This Row],[Income]],0)</f>
        <v>0</v>
      </c>
      <c r="DF139" s="9">
        <f ca="1">IF(Table1[[#This Row],[Area]]= "Lahore",Table1[[#This Row],[Income]],0)</f>
        <v>0</v>
      </c>
      <c r="DG139" s="9">
        <f ca="1">IF(Table1[[#This Row],[Area]]= "Multan",Table1[[#This Row],[Income]],0)</f>
        <v>0</v>
      </c>
      <c r="DH139" s="9">
        <f ca="1">IF(Table1[[#This Row],[Area]]= "Naran",Table1[[#This Row],[Income]],0)</f>
        <v>0</v>
      </c>
      <c r="DI139" s="9">
        <f ca="1">IF(Table1[[#This Row],[Area]]= "Peshawar",Table1[[#This Row],[Income]],0)</f>
        <v>0</v>
      </c>
      <c r="DJ139" s="9">
        <f ca="1">IF(Table1[[#This Row],[Area]]= "Queta",Table1[[#This Row],[Income]],0)</f>
        <v>0</v>
      </c>
      <c r="DK139" s="10">
        <f ca="1">IF(Table1[[#This Row],[Area]]= "Sawat",Table1[[#This Row],[Income]],0)</f>
        <v>0</v>
      </c>
      <c r="DM139" s="14"/>
      <c r="DN139" s="9">
        <f ca="1">IF(Table1[[#This Row],[Field of Work]] = "IT",Table1[[#This Row],[Income]],0)</f>
        <v>0</v>
      </c>
      <c r="DO139" s="9">
        <f ca="1">IF(Table1[[#This Row],[Field of Work]] = "Agriculture",Table1[[#This Row],[Income]],0)</f>
        <v>0</v>
      </c>
      <c r="DP139" s="9">
        <f ca="1">IF(Table1[[#This Row],[Field of Work]] = "Construction",Table1[[#This Row],[Income]],0)</f>
        <v>0</v>
      </c>
      <c r="DQ139" s="9">
        <f ca="1">IF(Table1[[#This Row],[Field of Work]] = "Health",Table1[[#This Row],[Income]],0)</f>
        <v>34008</v>
      </c>
      <c r="DR139" s="9">
        <f ca="1">IF(Table1[[#This Row],[Field of Work]] = "Teaching",Table1[[#This Row],[Income]],0)</f>
        <v>0</v>
      </c>
      <c r="DS139" s="10">
        <f ca="1">IF(Table1[[#This Row],[Field of Work]] = "General work",Table1[[#This Row],[Income]],0)</f>
        <v>0</v>
      </c>
      <c r="DV139" s="14"/>
      <c r="DW139" s="9"/>
      <c r="DX139" s="9">
        <f ca="1">IF(Table1[[#This Row],[Debts]]&gt;Table1[[#This Row],[Income]],1,0)</f>
        <v>1</v>
      </c>
      <c r="DY139" s="9"/>
      <c r="DZ139" s="9"/>
      <c r="EA139" s="9"/>
      <c r="EB139" s="9"/>
      <c r="EC139" s="10"/>
      <c r="EF139" s="14"/>
      <c r="EG139" s="9"/>
      <c r="EH139" s="9">
        <f ca="1">IF(Table1[[#This Row],[Net worth of person (R)]]&gt;$EP$4,Table1[[#This Row],[Age]],0)</f>
        <v>0</v>
      </c>
      <c r="EI139" s="9"/>
      <c r="EJ139" s="9"/>
      <c r="EK139" s="9"/>
      <c r="EL139" s="9"/>
      <c r="EM139" s="9"/>
      <c r="EN139" s="9"/>
      <c r="EO139" s="9"/>
      <c r="EP139" s="10"/>
    </row>
    <row r="140" spans="2:146" x14ac:dyDescent="0.25">
      <c r="B140">
        <f t="shared" ca="1" si="53"/>
        <v>1</v>
      </c>
      <c r="C140" t="str">
        <f t="shared" ca="1" si="54"/>
        <v>men</v>
      </c>
      <c r="D140">
        <f t="shared" ca="1" si="55"/>
        <v>37</v>
      </c>
      <c r="E140">
        <f t="shared" ca="1" si="56"/>
        <v>3</v>
      </c>
      <c r="F140" t="str">
        <f t="shared" ca="1" si="57"/>
        <v>Agriculture</v>
      </c>
      <c r="G140">
        <f t="shared" ca="1" si="58"/>
        <v>4</v>
      </c>
      <c r="H140" t="str">
        <f t="shared" ca="1" si="59"/>
        <v>Technical</v>
      </c>
      <c r="I140">
        <f t="shared" ca="1" si="60"/>
        <v>2</v>
      </c>
      <c r="J140">
        <f t="shared" ca="1" si="61"/>
        <v>2</v>
      </c>
      <c r="K140">
        <f t="shared" ca="1" si="62"/>
        <v>35175</v>
      </c>
      <c r="L140">
        <f t="shared" ca="1" si="63"/>
        <v>1</v>
      </c>
      <c r="M140" t="str">
        <f t="shared" ca="1" si="64"/>
        <v>Lahore</v>
      </c>
      <c r="N140">
        <f t="shared" ca="1" si="46"/>
        <v>105525</v>
      </c>
      <c r="O140">
        <f ca="1">RAND()*Table1[[#This Row],[Value of House]]</f>
        <v>102832.07211338362</v>
      </c>
      <c r="P140">
        <f t="shared" ca="1" si="51"/>
        <v>67595.347415124241</v>
      </c>
      <c r="Q140">
        <f t="shared" ca="1" si="65"/>
        <v>35232</v>
      </c>
      <c r="R140">
        <f t="shared" ca="1" si="52"/>
        <v>26260.889521663641</v>
      </c>
      <c r="S140">
        <f t="shared" ca="1" si="47"/>
        <v>23584.583581676801</v>
      </c>
      <c r="T140">
        <f t="shared" ca="1" si="48"/>
        <v>196704.93099680103</v>
      </c>
      <c r="U140">
        <f t="shared" ca="1" si="49"/>
        <v>164324.96163504725</v>
      </c>
      <c r="V140">
        <f t="shared" ca="1" si="50"/>
        <v>32379.969361753785</v>
      </c>
      <c r="AF140" s="14">
        <f t="shared" ca="1" si="67"/>
        <v>0</v>
      </c>
      <c r="AG140" s="9">
        <f t="shared" ca="1" si="68"/>
        <v>1</v>
      </c>
      <c r="AH140" s="9"/>
      <c r="AI140" s="9"/>
      <c r="AJ140" s="9"/>
      <c r="AK140" s="10"/>
      <c r="AL140" s="9"/>
      <c r="AM140" s="14">
        <f ca="1">IF(Table1[[#This Row],[Field of Work]]= "Teaching",1,0)</f>
        <v>0</v>
      </c>
      <c r="AN140" s="9">
        <f ca="1">IF(Table1[[#This Row],[Field of Work]]= "Agriculture",1,0)</f>
        <v>1</v>
      </c>
      <c r="AO140" s="9">
        <f ca="1">IF(Table1[[#This Row],[Field of Work]]= "Construction",1,0)</f>
        <v>0</v>
      </c>
      <c r="AP140" s="9">
        <f ca="1">IF(Table1[[#This Row],[Field of Work]]= "IT",1,0)</f>
        <v>0</v>
      </c>
      <c r="AQ140" s="9">
        <f ca="1">IF(Table1[[#This Row],[Field of Work]]= "Health",1,0)</f>
        <v>0</v>
      </c>
      <c r="AR140" s="9">
        <f ca="1">IF(Table1[[#This Row],[Field of Work]]= "General work",1,0)</f>
        <v>0</v>
      </c>
      <c r="AS140" s="9"/>
      <c r="AT140" s="9"/>
      <c r="AU140" s="9"/>
      <c r="AV140" s="9"/>
      <c r="AW140" s="9"/>
      <c r="AX140" s="9"/>
      <c r="AY140" s="10"/>
      <c r="BA140" s="33">
        <f ca="1">IF(Table1[[#This Row],[Area]]= "Pindi",1,0)</f>
        <v>0</v>
      </c>
      <c r="BB140" s="9">
        <f ca="1">IF(Table1[[#This Row],[Area]]= "Attock",1,0)</f>
        <v>0</v>
      </c>
      <c r="BC140" s="9">
        <f ca="1">IF(Table1[[#This Row],[Area]]="Gujranwala",1,0)</f>
        <v>0</v>
      </c>
      <c r="BD140" s="9">
        <f ca="1">IF(Table1[[#This Row],[Area]]="Islamabad",1,0)</f>
        <v>0</v>
      </c>
      <c r="BE140" s="9">
        <f ca="1">IF(Table1[[#This Row],[Area]]="Karachi",1,0)</f>
        <v>0</v>
      </c>
      <c r="BF140" s="9">
        <f ca="1">IF(Table1[[#This Row],[Area]]="Kashmir",1,0)</f>
        <v>0</v>
      </c>
      <c r="BG140" s="9">
        <f ca="1">IF(Table1[[#This Row],[Area]]="Kohat",1,0)</f>
        <v>0</v>
      </c>
      <c r="BH140" s="9">
        <f ca="1">IF(Table1[[#This Row],[Area]]="Lahore",1,0)</f>
        <v>1</v>
      </c>
      <c r="BI140" s="9">
        <f ca="1">IF(Table1[[#This Row],[Area]]="Multan",1,0)</f>
        <v>0</v>
      </c>
      <c r="BJ140" s="9">
        <f ca="1">IF(Table1[[#This Row],[Area]]="Naran",1,0)</f>
        <v>0</v>
      </c>
      <c r="BK140" s="9">
        <f ca="1">IF(Table1[[#This Row],[Area]]="Peshawar",1,0)</f>
        <v>0</v>
      </c>
      <c r="BL140" s="9">
        <f ca="1">IF(Table1[[#This Row],[Area]]="Queta",1,0)</f>
        <v>0</v>
      </c>
      <c r="BM140" s="9">
        <f ca="1">IF(Table1[[#This Row],[Area]]="Sawat",1,0)</f>
        <v>0</v>
      </c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10"/>
      <c r="CD140" s="14"/>
      <c r="CE140" s="39">
        <f ca="1">Table1[[#This Row],[Value of Cars]]/Table1[[#This Row],[Cars]]</f>
        <v>33797.67370756212</v>
      </c>
      <c r="CF140" s="9"/>
      <c r="CG140" s="10"/>
      <c r="CH140" s="14">
        <f ca="1">IF(Table1[[#This Row],[value of Debts]]&gt;$CI$5,1,0)</f>
        <v>1</v>
      </c>
      <c r="CI140" s="9"/>
      <c r="CJ140" s="10"/>
      <c r="CM140" s="55">
        <f ca="1">Table1[[#This Row],[Mortgage Left]]/Table1[[#This Row],[Value of House]]</f>
        <v>0.97448066442438874</v>
      </c>
      <c r="CN140" s="9">
        <f t="shared" ca="1" si="66"/>
        <v>0</v>
      </c>
      <c r="CO140" s="9"/>
      <c r="CP140" s="9"/>
      <c r="CQ140" s="9"/>
      <c r="CR140" s="9"/>
      <c r="CS140" s="9"/>
      <c r="CT140" s="9"/>
      <c r="CU140" s="9"/>
      <c r="CV140" s="9"/>
      <c r="CW140" s="9"/>
      <c r="CX140" s="14"/>
      <c r="CY140" s="9">
        <f ca="1">IF(Table1[[#This Row],[Area]]= "Pindi",Table1[[#This Row],[Income]],0)</f>
        <v>0</v>
      </c>
      <c r="CZ140" s="9">
        <f ca="1">IF(Table1[[#This Row],[Area]]= "Attock",Table1[[#This Row],[Income]],0)</f>
        <v>0</v>
      </c>
      <c r="DA140" s="9">
        <f ca="1">IF(Table1[[#This Row],[Area]]= "Gujranwala",Table1[[#This Row],[Income]],0)</f>
        <v>0</v>
      </c>
      <c r="DB140" s="9">
        <f ca="1">IF(Table1[[#This Row],[Area]]= "Islamabad",Table1[[#This Row],[Income]],0)</f>
        <v>0</v>
      </c>
      <c r="DC140" s="9">
        <f ca="1">IF(Table1[[#This Row],[Area]]= "Karachi",Table1[[#This Row],[Income]],0)</f>
        <v>0</v>
      </c>
      <c r="DD140" s="9">
        <f ca="1">IF(Table1[[#This Row],[Area]]= "Kashmir",Table1[[#This Row],[Income]],0)</f>
        <v>0</v>
      </c>
      <c r="DE140" s="9">
        <f ca="1">IF(Table1[[#This Row],[Area]]= "Kohat",Table1[[#This Row],[Income]],0)</f>
        <v>0</v>
      </c>
      <c r="DF140" s="9">
        <f ca="1">IF(Table1[[#This Row],[Area]]= "Lahore",Table1[[#This Row],[Income]],0)</f>
        <v>35175</v>
      </c>
      <c r="DG140" s="9">
        <f ca="1">IF(Table1[[#This Row],[Area]]= "Multan",Table1[[#This Row],[Income]],0)</f>
        <v>0</v>
      </c>
      <c r="DH140" s="9">
        <f ca="1">IF(Table1[[#This Row],[Area]]= "Naran",Table1[[#This Row],[Income]],0)</f>
        <v>0</v>
      </c>
      <c r="DI140" s="9">
        <f ca="1">IF(Table1[[#This Row],[Area]]= "Peshawar",Table1[[#This Row],[Income]],0)</f>
        <v>0</v>
      </c>
      <c r="DJ140" s="9">
        <f ca="1">IF(Table1[[#This Row],[Area]]= "Queta",Table1[[#This Row],[Income]],0)</f>
        <v>0</v>
      </c>
      <c r="DK140" s="10">
        <f ca="1">IF(Table1[[#This Row],[Area]]= "Sawat",Table1[[#This Row],[Income]],0)</f>
        <v>0</v>
      </c>
      <c r="DM140" s="14"/>
      <c r="DN140" s="9">
        <f ca="1">IF(Table1[[#This Row],[Field of Work]] = "IT",Table1[[#This Row],[Income]],0)</f>
        <v>0</v>
      </c>
      <c r="DO140" s="9">
        <f ca="1">IF(Table1[[#This Row],[Field of Work]] = "Agriculture",Table1[[#This Row],[Income]],0)</f>
        <v>35175</v>
      </c>
      <c r="DP140" s="9">
        <f ca="1">IF(Table1[[#This Row],[Field of Work]] = "Construction",Table1[[#This Row],[Income]],0)</f>
        <v>0</v>
      </c>
      <c r="DQ140" s="9">
        <f ca="1">IF(Table1[[#This Row],[Field of Work]] = "Health",Table1[[#This Row],[Income]],0)</f>
        <v>0</v>
      </c>
      <c r="DR140" s="9">
        <f ca="1">IF(Table1[[#This Row],[Field of Work]] = "Teaching",Table1[[#This Row],[Income]],0)</f>
        <v>0</v>
      </c>
      <c r="DS140" s="10">
        <f ca="1">IF(Table1[[#This Row],[Field of Work]] = "General work",Table1[[#This Row],[Income]],0)</f>
        <v>0</v>
      </c>
      <c r="DV140" s="14"/>
      <c r="DW140" s="9"/>
      <c r="DX140" s="9">
        <f ca="1">IF(Table1[[#This Row],[Debts]]&gt;Table1[[#This Row],[Income]],1,0)</f>
        <v>0</v>
      </c>
      <c r="DY140" s="9"/>
      <c r="DZ140" s="9"/>
      <c r="EA140" s="9"/>
      <c r="EB140" s="9"/>
      <c r="EC140" s="10"/>
      <c r="EF140" s="14"/>
      <c r="EG140" s="9"/>
      <c r="EH140" s="9">
        <f ca="1">IF(Table1[[#This Row],[Net worth of person (R)]]&gt;$EP$4,Table1[[#This Row],[Age]],0)</f>
        <v>0</v>
      </c>
      <c r="EI140" s="9"/>
      <c r="EJ140" s="9"/>
      <c r="EK140" s="9"/>
      <c r="EL140" s="9"/>
      <c r="EM140" s="9"/>
      <c r="EN140" s="9"/>
      <c r="EO140" s="9"/>
      <c r="EP140" s="10"/>
    </row>
    <row r="141" spans="2:146" x14ac:dyDescent="0.25">
      <c r="B141">
        <f t="shared" ca="1" si="53"/>
        <v>1</v>
      </c>
      <c r="C141" t="str">
        <f t="shared" ca="1" si="54"/>
        <v>men</v>
      </c>
      <c r="D141">
        <f t="shared" ca="1" si="55"/>
        <v>41</v>
      </c>
      <c r="E141">
        <f t="shared" ca="1" si="56"/>
        <v>6</v>
      </c>
      <c r="F141" t="str">
        <f t="shared" ca="1" si="57"/>
        <v>Teaching</v>
      </c>
      <c r="G141">
        <f t="shared" ca="1" si="58"/>
        <v>5</v>
      </c>
      <c r="H141" t="str">
        <f t="shared" ca="1" si="59"/>
        <v>other</v>
      </c>
      <c r="I141">
        <f t="shared" ca="1" si="60"/>
        <v>0</v>
      </c>
      <c r="J141">
        <f t="shared" ca="1" si="61"/>
        <v>3</v>
      </c>
      <c r="K141">
        <f t="shared" ca="1" si="62"/>
        <v>87164</v>
      </c>
      <c r="L141">
        <f t="shared" ca="1" si="63"/>
        <v>12</v>
      </c>
      <c r="M141" t="str">
        <f t="shared" ca="1" si="64"/>
        <v>Kohat</v>
      </c>
      <c r="N141">
        <f t="shared" ca="1" si="46"/>
        <v>435820</v>
      </c>
      <c r="O141">
        <f ca="1">RAND()*Table1[[#This Row],[Value of House]]</f>
        <v>159206.44434272705</v>
      </c>
      <c r="P141">
        <f t="shared" ca="1" si="51"/>
        <v>82425.410125460854</v>
      </c>
      <c r="Q141">
        <f t="shared" ca="1" si="65"/>
        <v>25362</v>
      </c>
      <c r="R141">
        <f t="shared" ca="1" si="52"/>
        <v>147867.67632346367</v>
      </c>
      <c r="S141">
        <f t="shared" ca="1" si="47"/>
        <v>69275.297421669718</v>
      </c>
      <c r="T141">
        <f t="shared" ca="1" si="48"/>
        <v>587520.70754713053</v>
      </c>
      <c r="U141">
        <f t="shared" ca="1" si="49"/>
        <v>332436.12066619075</v>
      </c>
      <c r="V141">
        <f t="shared" ca="1" si="50"/>
        <v>255084.58688093978</v>
      </c>
      <c r="AF141" s="14">
        <f t="shared" ca="1" si="67"/>
        <v>1</v>
      </c>
      <c r="AG141" s="9">
        <f t="shared" ca="1" si="68"/>
        <v>0</v>
      </c>
      <c r="AH141" s="9"/>
      <c r="AI141" s="9"/>
      <c r="AJ141" s="9"/>
      <c r="AK141" s="10"/>
      <c r="AL141" s="9"/>
      <c r="AM141" s="14">
        <f ca="1">IF(Table1[[#This Row],[Field of Work]]= "Teaching",1,0)</f>
        <v>1</v>
      </c>
      <c r="AN141" s="9">
        <f ca="1">IF(Table1[[#This Row],[Field of Work]]= "Agriculture",1,0)</f>
        <v>0</v>
      </c>
      <c r="AO141" s="9">
        <f ca="1">IF(Table1[[#This Row],[Field of Work]]= "Construction",1,0)</f>
        <v>0</v>
      </c>
      <c r="AP141" s="9">
        <f ca="1">IF(Table1[[#This Row],[Field of Work]]= "IT",1,0)</f>
        <v>0</v>
      </c>
      <c r="AQ141" s="9">
        <f ca="1">IF(Table1[[#This Row],[Field of Work]]= "Health",1,0)</f>
        <v>0</v>
      </c>
      <c r="AR141" s="9">
        <f ca="1">IF(Table1[[#This Row],[Field of Work]]= "General work",1,0)</f>
        <v>0</v>
      </c>
      <c r="AS141" s="9"/>
      <c r="AT141" s="9"/>
      <c r="AU141" s="9"/>
      <c r="AV141" s="9"/>
      <c r="AW141" s="9"/>
      <c r="AX141" s="9"/>
      <c r="AY141" s="10"/>
      <c r="BA141" s="33">
        <f ca="1">IF(Table1[[#This Row],[Area]]= "Pindi",1,0)</f>
        <v>0</v>
      </c>
      <c r="BB141" s="9">
        <f ca="1">IF(Table1[[#This Row],[Area]]= "Attock",1,0)</f>
        <v>0</v>
      </c>
      <c r="BC141" s="9">
        <f ca="1">IF(Table1[[#This Row],[Area]]="Gujranwala",1,0)</f>
        <v>0</v>
      </c>
      <c r="BD141" s="9">
        <f ca="1">IF(Table1[[#This Row],[Area]]="Islamabad",1,0)</f>
        <v>0</v>
      </c>
      <c r="BE141" s="9">
        <f ca="1">IF(Table1[[#This Row],[Area]]="Karachi",1,0)</f>
        <v>0</v>
      </c>
      <c r="BF141" s="9">
        <f ca="1">IF(Table1[[#This Row],[Area]]="Kashmir",1,0)</f>
        <v>0</v>
      </c>
      <c r="BG141" s="9">
        <f ca="1">IF(Table1[[#This Row],[Area]]="Kohat",1,0)</f>
        <v>1</v>
      </c>
      <c r="BH141" s="9">
        <f ca="1">IF(Table1[[#This Row],[Area]]="Lahore",1,0)</f>
        <v>0</v>
      </c>
      <c r="BI141" s="9">
        <f ca="1">IF(Table1[[#This Row],[Area]]="Multan",1,0)</f>
        <v>0</v>
      </c>
      <c r="BJ141" s="9">
        <f ca="1">IF(Table1[[#This Row],[Area]]="Naran",1,0)</f>
        <v>0</v>
      </c>
      <c r="BK141" s="9">
        <f ca="1">IF(Table1[[#This Row],[Area]]="Peshawar",1,0)</f>
        <v>0</v>
      </c>
      <c r="BL141" s="9">
        <f ca="1">IF(Table1[[#This Row],[Area]]="Queta",1,0)</f>
        <v>0</v>
      </c>
      <c r="BM141" s="9">
        <f ca="1">IF(Table1[[#This Row],[Area]]="Sawat",1,0)</f>
        <v>0</v>
      </c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10"/>
      <c r="CD141" s="14"/>
      <c r="CE141" s="39">
        <f ca="1">Table1[[#This Row],[Value of Cars]]/Table1[[#This Row],[Cars]]</f>
        <v>27475.136708486953</v>
      </c>
      <c r="CF141" s="9"/>
      <c r="CG141" s="10"/>
      <c r="CH141" s="14">
        <f ca="1">IF(Table1[[#This Row],[value of Debts]]&gt;$CI$5,1,0)</f>
        <v>1</v>
      </c>
      <c r="CI141" s="9"/>
      <c r="CJ141" s="10"/>
      <c r="CM141" s="55">
        <f ca="1">Table1[[#This Row],[Mortgage Left]]/Table1[[#This Row],[Value of House]]</f>
        <v>0.36530320853271314</v>
      </c>
      <c r="CN141" s="9">
        <f t="shared" ca="1" si="66"/>
        <v>0</v>
      </c>
      <c r="CO141" s="9"/>
      <c r="CP141" s="9"/>
      <c r="CQ141" s="9"/>
      <c r="CR141" s="9"/>
      <c r="CS141" s="9"/>
      <c r="CT141" s="9"/>
      <c r="CU141" s="9"/>
      <c r="CV141" s="9"/>
      <c r="CW141" s="9"/>
      <c r="CX141" s="14"/>
      <c r="CY141" s="9">
        <f ca="1">IF(Table1[[#This Row],[Area]]= "Pindi",Table1[[#This Row],[Income]],0)</f>
        <v>0</v>
      </c>
      <c r="CZ141" s="9">
        <f ca="1">IF(Table1[[#This Row],[Area]]= "Attock",Table1[[#This Row],[Income]],0)</f>
        <v>0</v>
      </c>
      <c r="DA141" s="9">
        <f ca="1">IF(Table1[[#This Row],[Area]]= "Gujranwala",Table1[[#This Row],[Income]],0)</f>
        <v>0</v>
      </c>
      <c r="DB141" s="9">
        <f ca="1">IF(Table1[[#This Row],[Area]]= "Islamabad",Table1[[#This Row],[Income]],0)</f>
        <v>0</v>
      </c>
      <c r="DC141" s="9">
        <f ca="1">IF(Table1[[#This Row],[Area]]= "Karachi",Table1[[#This Row],[Income]],0)</f>
        <v>0</v>
      </c>
      <c r="DD141" s="9">
        <f ca="1">IF(Table1[[#This Row],[Area]]= "Kashmir",Table1[[#This Row],[Income]],0)</f>
        <v>0</v>
      </c>
      <c r="DE141" s="9">
        <f ca="1">IF(Table1[[#This Row],[Area]]= "Kohat",Table1[[#This Row],[Income]],0)</f>
        <v>87164</v>
      </c>
      <c r="DF141" s="9">
        <f ca="1">IF(Table1[[#This Row],[Area]]= "Lahore",Table1[[#This Row],[Income]],0)</f>
        <v>0</v>
      </c>
      <c r="DG141" s="9">
        <f ca="1">IF(Table1[[#This Row],[Area]]= "Multan",Table1[[#This Row],[Income]],0)</f>
        <v>0</v>
      </c>
      <c r="DH141" s="9">
        <f ca="1">IF(Table1[[#This Row],[Area]]= "Naran",Table1[[#This Row],[Income]],0)</f>
        <v>0</v>
      </c>
      <c r="DI141" s="9">
        <f ca="1">IF(Table1[[#This Row],[Area]]= "Peshawar",Table1[[#This Row],[Income]],0)</f>
        <v>0</v>
      </c>
      <c r="DJ141" s="9">
        <f ca="1">IF(Table1[[#This Row],[Area]]= "Queta",Table1[[#This Row],[Income]],0)</f>
        <v>0</v>
      </c>
      <c r="DK141" s="10">
        <f ca="1">IF(Table1[[#This Row],[Area]]= "Sawat",Table1[[#This Row],[Income]],0)</f>
        <v>0</v>
      </c>
      <c r="DM141" s="14"/>
      <c r="DN141" s="9">
        <f ca="1">IF(Table1[[#This Row],[Field of Work]] = "IT",Table1[[#This Row],[Income]],0)</f>
        <v>0</v>
      </c>
      <c r="DO141" s="9">
        <f ca="1">IF(Table1[[#This Row],[Field of Work]] = "Agriculture",Table1[[#This Row],[Income]],0)</f>
        <v>0</v>
      </c>
      <c r="DP141" s="9">
        <f ca="1">IF(Table1[[#This Row],[Field of Work]] = "Construction",Table1[[#This Row],[Income]],0)</f>
        <v>0</v>
      </c>
      <c r="DQ141" s="9">
        <f ca="1">IF(Table1[[#This Row],[Field of Work]] = "Health",Table1[[#This Row],[Income]],0)</f>
        <v>0</v>
      </c>
      <c r="DR141" s="9">
        <f ca="1">IF(Table1[[#This Row],[Field of Work]] = "Teaching",Table1[[#This Row],[Income]],0)</f>
        <v>87164</v>
      </c>
      <c r="DS141" s="10">
        <f ca="1">IF(Table1[[#This Row],[Field of Work]] = "General work",Table1[[#This Row],[Income]],0)</f>
        <v>0</v>
      </c>
      <c r="DV141" s="14"/>
      <c r="DW141" s="9"/>
      <c r="DX141" s="9">
        <f ca="1">IF(Table1[[#This Row],[Debts]]&gt;Table1[[#This Row],[Income]],1,0)</f>
        <v>1</v>
      </c>
      <c r="DY141" s="9"/>
      <c r="DZ141" s="9"/>
      <c r="EA141" s="9"/>
      <c r="EB141" s="9"/>
      <c r="EC141" s="10"/>
      <c r="EF141" s="14"/>
      <c r="EG141" s="9"/>
      <c r="EH141" s="9">
        <f ca="1">IF(Table1[[#This Row],[Net worth of person (R)]]&gt;$EP$4,Table1[[#This Row],[Age]],0)</f>
        <v>41</v>
      </c>
      <c r="EI141" s="9"/>
      <c r="EJ141" s="9"/>
      <c r="EK141" s="9"/>
      <c r="EL141" s="9"/>
      <c r="EM141" s="9"/>
      <c r="EN141" s="9"/>
      <c r="EO141" s="9"/>
      <c r="EP141" s="10"/>
    </row>
    <row r="142" spans="2:146" x14ac:dyDescent="0.25">
      <c r="B142">
        <f t="shared" ca="1" si="53"/>
        <v>2</v>
      </c>
      <c r="C142" t="str">
        <f t="shared" ca="1" si="54"/>
        <v>women</v>
      </c>
      <c r="D142">
        <f t="shared" ca="1" si="55"/>
        <v>44</v>
      </c>
      <c r="E142">
        <f t="shared" ca="1" si="56"/>
        <v>4</v>
      </c>
      <c r="F142" t="str">
        <f t="shared" ca="1" si="57"/>
        <v>Construction</v>
      </c>
      <c r="G142">
        <f t="shared" ca="1" si="58"/>
        <v>5</v>
      </c>
      <c r="H142" t="str">
        <f t="shared" ca="1" si="59"/>
        <v>other</v>
      </c>
      <c r="I142">
        <f t="shared" ca="1" si="60"/>
        <v>1</v>
      </c>
      <c r="J142">
        <f t="shared" ca="1" si="61"/>
        <v>3</v>
      </c>
      <c r="K142">
        <f t="shared" ca="1" si="62"/>
        <v>25599</v>
      </c>
      <c r="L142">
        <f t="shared" ca="1" si="63"/>
        <v>4</v>
      </c>
      <c r="M142" t="str">
        <f t="shared" ca="1" si="64"/>
        <v>Multan</v>
      </c>
      <c r="N142">
        <f t="shared" ca="1" si="46"/>
        <v>102396</v>
      </c>
      <c r="O142">
        <f ca="1">RAND()*Table1[[#This Row],[Value of House]]</f>
        <v>32688.332473427403</v>
      </c>
      <c r="P142">
        <f t="shared" ca="1" si="51"/>
        <v>1380.1210527606331</v>
      </c>
      <c r="Q142">
        <f t="shared" ca="1" si="65"/>
        <v>523</v>
      </c>
      <c r="R142">
        <f t="shared" ca="1" si="52"/>
        <v>6089.2482519185605</v>
      </c>
      <c r="S142">
        <f t="shared" ca="1" si="47"/>
        <v>16596.30611680718</v>
      </c>
      <c r="T142">
        <f t="shared" ca="1" si="48"/>
        <v>120372.42716956782</v>
      </c>
      <c r="U142">
        <f t="shared" ca="1" si="49"/>
        <v>39300.580725345964</v>
      </c>
      <c r="V142">
        <f t="shared" ca="1" si="50"/>
        <v>81071.846444221854</v>
      </c>
      <c r="AF142" s="14">
        <f t="shared" ca="1" si="67"/>
        <v>1</v>
      </c>
      <c r="AG142" s="9">
        <f t="shared" ca="1" si="68"/>
        <v>0</v>
      </c>
      <c r="AH142" s="9"/>
      <c r="AI142" s="9"/>
      <c r="AJ142" s="9"/>
      <c r="AK142" s="10"/>
      <c r="AL142" s="9"/>
      <c r="AM142" s="14">
        <f ca="1">IF(Table1[[#This Row],[Field of Work]]= "Teaching",1,0)</f>
        <v>0</v>
      </c>
      <c r="AN142" s="9">
        <f ca="1">IF(Table1[[#This Row],[Field of Work]]= "Agriculture",1,0)</f>
        <v>0</v>
      </c>
      <c r="AO142" s="9">
        <f ca="1">IF(Table1[[#This Row],[Field of Work]]= "Construction",1,0)</f>
        <v>1</v>
      </c>
      <c r="AP142" s="9">
        <f ca="1">IF(Table1[[#This Row],[Field of Work]]= "IT",1,0)</f>
        <v>0</v>
      </c>
      <c r="AQ142" s="9">
        <f ca="1">IF(Table1[[#This Row],[Field of Work]]= "Health",1,0)</f>
        <v>0</v>
      </c>
      <c r="AR142" s="9">
        <f ca="1">IF(Table1[[#This Row],[Field of Work]]= "General work",1,0)</f>
        <v>0</v>
      </c>
      <c r="AS142" s="9"/>
      <c r="AT142" s="9"/>
      <c r="AU142" s="9"/>
      <c r="AV142" s="9"/>
      <c r="AW142" s="9"/>
      <c r="AX142" s="9"/>
      <c r="AY142" s="10"/>
      <c r="BA142" s="33">
        <f ca="1">IF(Table1[[#This Row],[Area]]= "Pindi",1,0)</f>
        <v>0</v>
      </c>
      <c r="BB142" s="9">
        <f ca="1">IF(Table1[[#This Row],[Area]]= "Attock",1,0)</f>
        <v>0</v>
      </c>
      <c r="BC142" s="9">
        <f ca="1">IF(Table1[[#This Row],[Area]]="Gujranwala",1,0)</f>
        <v>0</v>
      </c>
      <c r="BD142" s="9">
        <f ca="1">IF(Table1[[#This Row],[Area]]="Islamabad",1,0)</f>
        <v>0</v>
      </c>
      <c r="BE142" s="9">
        <f ca="1">IF(Table1[[#This Row],[Area]]="Karachi",1,0)</f>
        <v>0</v>
      </c>
      <c r="BF142" s="9">
        <f ca="1">IF(Table1[[#This Row],[Area]]="Kashmir",1,0)</f>
        <v>0</v>
      </c>
      <c r="BG142" s="9">
        <f ca="1">IF(Table1[[#This Row],[Area]]="Kohat",1,0)</f>
        <v>0</v>
      </c>
      <c r="BH142" s="9">
        <f ca="1">IF(Table1[[#This Row],[Area]]="Lahore",1,0)</f>
        <v>0</v>
      </c>
      <c r="BI142" s="9">
        <f ca="1">IF(Table1[[#This Row],[Area]]="Multan",1,0)</f>
        <v>1</v>
      </c>
      <c r="BJ142" s="9">
        <f ca="1">IF(Table1[[#This Row],[Area]]="Naran",1,0)</f>
        <v>0</v>
      </c>
      <c r="BK142" s="9">
        <f ca="1">IF(Table1[[#This Row],[Area]]="Peshawar",1,0)</f>
        <v>0</v>
      </c>
      <c r="BL142" s="9">
        <f ca="1">IF(Table1[[#This Row],[Area]]="Queta",1,0)</f>
        <v>0</v>
      </c>
      <c r="BM142" s="9">
        <f ca="1">IF(Table1[[#This Row],[Area]]="Sawat",1,0)</f>
        <v>0</v>
      </c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10"/>
      <c r="CD142" s="14"/>
      <c r="CE142" s="39">
        <f ca="1">Table1[[#This Row],[Value of Cars]]/Table1[[#This Row],[Cars]]</f>
        <v>460.04035092021104</v>
      </c>
      <c r="CF142" s="9"/>
      <c r="CG142" s="10"/>
      <c r="CH142" s="14">
        <f ca="1">IF(Table1[[#This Row],[value of Debts]]&gt;$CI$5,1,0)</f>
        <v>0</v>
      </c>
      <c r="CI142" s="9"/>
      <c r="CJ142" s="10"/>
      <c r="CM142" s="55">
        <f ca="1">Table1[[#This Row],[Mortgage Left]]/Table1[[#This Row],[Value of House]]</f>
        <v>0.31923446690717805</v>
      </c>
      <c r="CN142" s="9">
        <f t="shared" ca="1" si="66"/>
        <v>0</v>
      </c>
      <c r="CO142" s="9"/>
      <c r="CP142" s="9"/>
      <c r="CQ142" s="9"/>
      <c r="CR142" s="9"/>
      <c r="CS142" s="9"/>
      <c r="CT142" s="9"/>
      <c r="CU142" s="9"/>
      <c r="CV142" s="9"/>
      <c r="CW142" s="9"/>
      <c r="CX142" s="14"/>
      <c r="CY142" s="9">
        <f ca="1">IF(Table1[[#This Row],[Area]]= "Pindi",Table1[[#This Row],[Income]],0)</f>
        <v>0</v>
      </c>
      <c r="CZ142" s="9">
        <f ca="1">IF(Table1[[#This Row],[Area]]= "Attock",Table1[[#This Row],[Income]],0)</f>
        <v>0</v>
      </c>
      <c r="DA142" s="9">
        <f ca="1">IF(Table1[[#This Row],[Area]]= "Gujranwala",Table1[[#This Row],[Income]],0)</f>
        <v>0</v>
      </c>
      <c r="DB142" s="9">
        <f ca="1">IF(Table1[[#This Row],[Area]]= "Islamabad",Table1[[#This Row],[Income]],0)</f>
        <v>0</v>
      </c>
      <c r="DC142" s="9">
        <f ca="1">IF(Table1[[#This Row],[Area]]= "Karachi",Table1[[#This Row],[Income]],0)</f>
        <v>0</v>
      </c>
      <c r="DD142" s="9">
        <f ca="1">IF(Table1[[#This Row],[Area]]= "Kashmir",Table1[[#This Row],[Income]],0)</f>
        <v>0</v>
      </c>
      <c r="DE142" s="9">
        <f ca="1">IF(Table1[[#This Row],[Area]]= "Kohat",Table1[[#This Row],[Income]],0)</f>
        <v>0</v>
      </c>
      <c r="DF142" s="9">
        <f ca="1">IF(Table1[[#This Row],[Area]]= "Lahore",Table1[[#This Row],[Income]],0)</f>
        <v>0</v>
      </c>
      <c r="DG142" s="9">
        <f ca="1">IF(Table1[[#This Row],[Area]]= "Multan",Table1[[#This Row],[Income]],0)</f>
        <v>25599</v>
      </c>
      <c r="DH142" s="9">
        <f ca="1">IF(Table1[[#This Row],[Area]]= "Naran",Table1[[#This Row],[Income]],0)</f>
        <v>0</v>
      </c>
      <c r="DI142" s="9">
        <f ca="1">IF(Table1[[#This Row],[Area]]= "Peshawar",Table1[[#This Row],[Income]],0)</f>
        <v>0</v>
      </c>
      <c r="DJ142" s="9">
        <f ca="1">IF(Table1[[#This Row],[Area]]= "Queta",Table1[[#This Row],[Income]],0)</f>
        <v>0</v>
      </c>
      <c r="DK142" s="10">
        <f ca="1">IF(Table1[[#This Row],[Area]]= "Sawat",Table1[[#This Row],[Income]],0)</f>
        <v>0</v>
      </c>
      <c r="DM142" s="14"/>
      <c r="DN142" s="9">
        <f ca="1">IF(Table1[[#This Row],[Field of Work]] = "IT",Table1[[#This Row],[Income]],0)</f>
        <v>0</v>
      </c>
      <c r="DO142" s="9">
        <f ca="1">IF(Table1[[#This Row],[Field of Work]] = "Agriculture",Table1[[#This Row],[Income]],0)</f>
        <v>0</v>
      </c>
      <c r="DP142" s="9">
        <f ca="1">IF(Table1[[#This Row],[Field of Work]] = "Construction",Table1[[#This Row],[Income]],0)</f>
        <v>25599</v>
      </c>
      <c r="DQ142" s="9">
        <f ca="1">IF(Table1[[#This Row],[Field of Work]] = "Health",Table1[[#This Row],[Income]],0)</f>
        <v>0</v>
      </c>
      <c r="DR142" s="9">
        <f ca="1">IF(Table1[[#This Row],[Field of Work]] = "Teaching",Table1[[#This Row],[Income]],0)</f>
        <v>0</v>
      </c>
      <c r="DS142" s="10">
        <f ca="1">IF(Table1[[#This Row],[Field of Work]] = "General work",Table1[[#This Row],[Income]],0)</f>
        <v>0</v>
      </c>
      <c r="DV142" s="14"/>
      <c r="DW142" s="9"/>
      <c r="DX142" s="9">
        <f ca="1">IF(Table1[[#This Row],[Debts]]&gt;Table1[[#This Row],[Income]],1,0)</f>
        <v>0</v>
      </c>
      <c r="DY142" s="9"/>
      <c r="DZ142" s="9"/>
      <c r="EA142" s="9"/>
      <c r="EB142" s="9"/>
      <c r="EC142" s="10"/>
      <c r="EF142" s="14"/>
      <c r="EG142" s="9"/>
      <c r="EH142" s="9">
        <f ca="1">IF(Table1[[#This Row],[Net worth of person (R)]]&gt;$EP$4,Table1[[#This Row],[Age]],0)</f>
        <v>0</v>
      </c>
      <c r="EI142" s="9"/>
      <c r="EJ142" s="9"/>
      <c r="EK142" s="9"/>
      <c r="EL142" s="9"/>
      <c r="EM142" s="9"/>
      <c r="EN142" s="9"/>
      <c r="EO142" s="9"/>
      <c r="EP142" s="10"/>
    </row>
    <row r="143" spans="2:146" x14ac:dyDescent="0.25">
      <c r="B143">
        <f t="shared" ca="1" si="53"/>
        <v>2</v>
      </c>
      <c r="C143" t="str">
        <f t="shared" ca="1" si="54"/>
        <v>women</v>
      </c>
      <c r="D143">
        <f t="shared" ca="1" si="55"/>
        <v>43</v>
      </c>
      <c r="E143">
        <f t="shared" ca="1" si="56"/>
        <v>6</v>
      </c>
      <c r="F143" t="str">
        <f t="shared" ca="1" si="57"/>
        <v>Teaching</v>
      </c>
      <c r="G143">
        <f t="shared" ca="1" si="58"/>
        <v>5</v>
      </c>
      <c r="H143" t="str">
        <f t="shared" ca="1" si="59"/>
        <v>other</v>
      </c>
      <c r="I143">
        <f t="shared" ca="1" si="60"/>
        <v>1</v>
      </c>
      <c r="J143">
        <f t="shared" ca="1" si="61"/>
        <v>3</v>
      </c>
      <c r="K143">
        <f t="shared" ca="1" si="62"/>
        <v>68953</v>
      </c>
      <c r="L143">
        <f t="shared" ca="1" si="63"/>
        <v>5</v>
      </c>
      <c r="M143" t="str">
        <f t="shared" ca="1" si="64"/>
        <v>Sawat</v>
      </c>
      <c r="N143">
        <f t="shared" ca="1" si="46"/>
        <v>206859</v>
      </c>
      <c r="O143">
        <f ca="1">RAND()*Table1[[#This Row],[Value of House]]</f>
        <v>129907.31992734515</v>
      </c>
      <c r="P143">
        <f t="shared" ca="1" si="51"/>
        <v>40533.400335439757</v>
      </c>
      <c r="Q143">
        <f t="shared" ca="1" si="65"/>
        <v>2919</v>
      </c>
      <c r="R143">
        <f t="shared" ca="1" si="52"/>
        <v>71098.747719622523</v>
      </c>
      <c r="S143">
        <f t="shared" ca="1" si="47"/>
        <v>43424.571937869507</v>
      </c>
      <c r="T143">
        <f t="shared" ca="1" si="48"/>
        <v>290816.97227330925</v>
      </c>
      <c r="U143">
        <f t="shared" ca="1" si="49"/>
        <v>203925.06764696765</v>
      </c>
      <c r="V143">
        <f t="shared" ca="1" si="50"/>
        <v>86891.904626341595</v>
      </c>
      <c r="AF143" s="14">
        <f t="shared" ca="1" si="67"/>
        <v>0</v>
      </c>
      <c r="AG143" s="9">
        <f t="shared" ca="1" si="68"/>
        <v>1</v>
      </c>
      <c r="AH143" s="9"/>
      <c r="AI143" s="9"/>
      <c r="AJ143" s="9"/>
      <c r="AK143" s="10"/>
      <c r="AL143" s="9"/>
      <c r="AM143" s="14">
        <f ca="1">IF(Table1[[#This Row],[Field of Work]]= "Teaching",1,0)</f>
        <v>1</v>
      </c>
      <c r="AN143" s="9">
        <f ca="1">IF(Table1[[#This Row],[Field of Work]]= "Agriculture",1,0)</f>
        <v>0</v>
      </c>
      <c r="AO143" s="9">
        <f ca="1">IF(Table1[[#This Row],[Field of Work]]= "Construction",1,0)</f>
        <v>0</v>
      </c>
      <c r="AP143" s="9">
        <f ca="1">IF(Table1[[#This Row],[Field of Work]]= "IT",1,0)</f>
        <v>0</v>
      </c>
      <c r="AQ143" s="9">
        <f ca="1">IF(Table1[[#This Row],[Field of Work]]= "Health",1,0)</f>
        <v>0</v>
      </c>
      <c r="AR143" s="9">
        <f ca="1">IF(Table1[[#This Row],[Field of Work]]= "General work",1,0)</f>
        <v>0</v>
      </c>
      <c r="AS143" s="9"/>
      <c r="AT143" s="9"/>
      <c r="AU143" s="9"/>
      <c r="AV143" s="9"/>
      <c r="AW143" s="9"/>
      <c r="AX143" s="9"/>
      <c r="AY143" s="10"/>
      <c r="BA143" s="33">
        <f ca="1">IF(Table1[[#This Row],[Area]]= "Pindi",1,0)</f>
        <v>0</v>
      </c>
      <c r="BB143" s="9">
        <f ca="1">IF(Table1[[#This Row],[Area]]= "Attock",1,0)</f>
        <v>0</v>
      </c>
      <c r="BC143" s="9">
        <f ca="1">IF(Table1[[#This Row],[Area]]="Gujranwala",1,0)</f>
        <v>0</v>
      </c>
      <c r="BD143" s="9">
        <f ca="1">IF(Table1[[#This Row],[Area]]="Islamabad",1,0)</f>
        <v>0</v>
      </c>
      <c r="BE143" s="9">
        <f ca="1">IF(Table1[[#This Row],[Area]]="Karachi",1,0)</f>
        <v>0</v>
      </c>
      <c r="BF143" s="9">
        <f ca="1">IF(Table1[[#This Row],[Area]]="Kashmir",1,0)</f>
        <v>0</v>
      </c>
      <c r="BG143" s="9">
        <f ca="1">IF(Table1[[#This Row],[Area]]="Kohat",1,0)</f>
        <v>0</v>
      </c>
      <c r="BH143" s="9">
        <f ca="1">IF(Table1[[#This Row],[Area]]="Lahore",1,0)</f>
        <v>0</v>
      </c>
      <c r="BI143" s="9">
        <f ca="1">IF(Table1[[#This Row],[Area]]="Multan",1,0)</f>
        <v>0</v>
      </c>
      <c r="BJ143" s="9">
        <f ca="1">IF(Table1[[#This Row],[Area]]="Naran",1,0)</f>
        <v>0</v>
      </c>
      <c r="BK143" s="9">
        <f ca="1">IF(Table1[[#This Row],[Area]]="Peshawar",1,0)</f>
        <v>0</v>
      </c>
      <c r="BL143" s="9">
        <f ca="1">IF(Table1[[#This Row],[Area]]="Queta",1,0)</f>
        <v>0</v>
      </c>
      <c r="BM143" s="9">
        <f ca="1">IF(Table1[[#This Row],[Area]]="Sawat",1,0)</f>
        <v>1</v>
      </c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10"/>
      <c r="CD143" s="14"/>
      <c r="CE143" s="39">
        <f ca="1">Table1[[#This Row],[Value of Cars]]/Table1[[#This Row],[Cars]]</f>
        <v>13511.133445146586</v>
      </c>
      <c r="CF143" s="9"/>
      <c r="CG143" s="10"/>
      <c r="CH143" s="14">
        <f ca="1">IF(Table1[[#This Row],[value of Debts]]&gt;$CI$5,1,0)</f>
        <v>1</v>
      </c>
      <c r="CI143" s="9"/>
      <c r="CJ143" s="10"/>
      <c r="CM143" s="55">
        <f ca="1">Table1[[#This Row],[Mortgage Left]]/Table1[[#This Row],[Value of House]]</f>
        <v>0.6279993615329531</v>
      </c>
      <c r="CN143" s="9">
        <f t="shared" ca="1" si="66"/>
        <v>0</v>
      </c>
      <c r="CO143" s="9"/>
      <c r="CP143" s="9"/>
      <c r="CQ143" s="9"/>
      <c r="CR143" s="9"/>
      <c r="CS143" s="9"/>
      <c r="CT143" s="9"/>
      <c r="CU143" s="9"/>
      <c r="CV143" s="9"/>
      <c r="CW143" s="9"/>
      <c r="CX143" s="14"/>
      <c r="CY143" s="9">
        <f ca="1">IF(Table1[[#This Row],[Area]]= "Pindi",Table1[[#This Row],[Income]],0)</f>
        <v>0</v>
      </c>
      <c r="CZ143" s="9">
        <f ca="1">IF(Table1[[#This Row],[Area]]= "Attock",Table1[[#This Row],[Income]],0)</f>
        <v>0</v>
      </c>
      <c r="DA143" s="9">
        <f ca="1">IF(Table1[[#This Row],[Area]]= "Gujranwala",Table1[[#This Row],[Income]],0)</f>
        <v>0</v>
      </c>
      <c r="DB143" s="9">
        <f ca="1">IF(Table1[[#This Row],[Area]]= "Islamabad",Table1[[#This Row],[Income]],0)</f>
        <v>0</v>
      </c>
      <c r="DC143" s="9">
        <f ca="1">IF(Table1[[#This Row],[Area]]= "Karachi",Table1[[#This Row],[Income]],0)</f>
        <v>0</v>
      </c>
      <c r="DD143" s="9">
        <f ca="1">IF(Table1[[#This Row],[Area]]= "Kashmir",Table1[[#This Row],[Income]],0)</f>
        <v>0</v>
      </c>
      <c r="DE143" s="9">
        <f ca="1">IF(Table1[[#This Row],[Area]]= "Kohat",Table1[[#This Row],[Income]],0)</f>
        <v>0</v>
      </c>
      <c r="DF143" s="9">
        <f ca="1">IF(Table1[[#This Row],[Area]]= "Lahore",Table1[[#This Row],[Income]],0)</f>
        <v>0</v>
      </c>
      <c r="DG143" s="9">
        <f ca="1">IF(Table1[[#This Row],[Area]]= "Multan",Table1[[#This Row],[Income]],0)</f>
        <v>0</v>
      </c>
      <c r="DH143" s="9">
        <f ca="1">IF(Table1[[#This Row],[Area]]= "Naran",Table1[[#This Row],[Income]],0)</f>
        <v>0</v>
      </c>
      <c r="DI143" s="9">
        <f ca="1">IF(Table1[[#This Row],[Area]]= "Peshawar",Table1[[#This Row],[Income]],0)</f>
        <v>0</v>
      </c>
      <c r="DJ143" s="9">
        <f ca="1">IF(Table1[[#This Row],[Area]]= "Queta",Table1[[#This Row],[Income]],0)</f>
        <v>0</v>
      </c>
      <c r="DK143" s="10">
        <f ca="1">IF(Table1[[#This Row],[Area]]= "Sawat",Table1[[#This Row],[Income]],0)</f>
        <v>68953</v>
      </c>
      <c r="DM143" s="14"/>
      <c r="DN143" s="9">
        <f ca="1">IF(Table1[[#This Row],[Field of Work]] = "IT",Table1[[#This Row],[Income]],0)</f>
        <v>0</v>
      </c>
      <c r="DO143" s="9">
        <f ca="1">IF(Table1[[#This Row],[Field of Work]] = "Agriculture",Table1[[#This Row],[Income]],0)</f>
        <v>0</v>
      </c>
      <c r="DP143" s="9">
        <f ca="1">IF(Table1[[#This Row],[Field of Work]] = "Construction",Table1[[#This Row],[Income]],0)</f>
        <v>0</v>
      </c>
      <c r="DQ143" s="9">
        <f ca="1">IF(Table1[[#This Row],[Field of Work]] = "Health",Table1[[#This Row],[Income]],0)</f>
        <v>0</v>
      </c>
      <c r="DR143" s="9">
        <f ca="1">IF(Table1[[#This Row],[Field of Work]] = "Teaching",Table1[[#This Row],[Income]],0)</f>
        <v>68953</v>
      </c>
      <c r="DS143" s="10">
        <f ca="1">IF(Table1[[#This Row],[Field of Work]] = "General work",Table1[[#This Row],[Income]],0)</f>
        <v>0</v>
      </c>
      <c r="DV143" s="14"/>
      <c r="DW143" s="9"/>
      <c r="DX143" s="9">
        <f ca="1">IF(Table1[[#This Row],[Debts]]&gt;Table1[[#This Row],[Income]],1,0)</f>
        <v>1</v>
      </c>
      <c r="DY143" s="9"/>
      <c r="DZ143" s="9"/>
      <c r="EA143" s="9"/>
      <c r="EB143" s="9"/>
      <c r="EC143" s="10"/>
      <c r="EF143" s="14"/>
      <c r="EG143" s="9"/>
      <c r="EH143" s="9">
        <f ca="1">IF(Table1[[#This Row],[Net worth of person (R)]]&gt;$EP$4,Table1[[#This Row],[Age]],0)</f>
        <v>0</v>
      </c>
      <c r="EI143" s="9"/>
      <c r="EJ143" s="9"/>
      <c r="EK143" s="9"/>
      <c r="EL143" s="9"/>
      <c r="EM143" s="9"/>
      <c r="EN143" s="9"/>
      <c r="EO143" s="9"/>
      <c r="EP143" s="10"/>
    </row>
    <row r="144" spans="2:146" x14ac:dyDescent="0.25">
      <c r="B144">
        <f t="shared" ca="1" si="53"/>
        <v>2</v>
      </c>
      <c r="C144" t="str">
        <f t="shared" ca="1" si="54"/>
        <v>women</v>
      </c>
      <c r="D144">
        <f t="shared" ca="1" si="55"/>
        <v>36</v>
      </c>
      <c r="E144">
        <f t="shared" ca="1" si="56"/>
        <v>4</v>
      </c>
      <c r="F144" t="str">
        <f t="shared" ca="1" si="57"/>
        <v>Construction</v>
      </c>
      <c r="G144">
        <f t="shared" ca="1" si="58"/>
        <v>1</v>
      </c>
      <c r="H144" t="str">
        <f t="shared" ca="1" si="59"/>
        <v>High School</v>
      </c>
      <c r="I144">
        <f t="shared" ca="1" si="60"/>
        <v>2</v>
      </c>
      <c r="J144">
        <f t="shared" ca="1" si="61"/>
        <v>2</v>
      </c>
      <c r="K144">
        <f t="shared" ca="1" si="62"/>
        <v>27697</v>
      </c>
      <c r="L144">
        <f t="shared" ca="1" si="63"/>
        <v>4</v>
      </c>
      <c r="M144" t="str">
        <f t="shared" ca="1" si="64"/>
        <v>Multan</v>
      </c>
      <c r="N144">
        <f t="shared" ca="1" si="46"/>
        <v>83091</v>
      </c>
      <c r="O144">
        <f ca="1">RAND()*Table1[[#This Row],[Value of House]]</f>
        <v>67098.824703595674</v>
      </c>
      <c r="P144">
        <f t="shared" ca="1" si="51"/>
        <v>52485.380465438502</v>
      </c>
      <c r="Q144">
        <f t="shared" ca="1" si="65"/>
        <v>39678</v>
      </c>
      <c r="R144">
        <f t="shared" ca="1" si="52"/>
        <v>51662.164232486692</v>
      </c>
      <c r="S144">
        <f t="shared" ca="1" si="47"/>
        <v>27044.427355755965</v>
      </c>
      <c r="T144">
        <f t="shared" ca="1" si="48"/>
        <v>162620.80782119447</v>
      </c>
      <c r="U144">
        <f t="shared" ca="1" si="49"/>
        <v>158438.98893608237</v>
      </c>
      <c r="V144">
        <f t="shared" ca="1" si="50"/>
        <v>4181.818885112094</v>
      </c>
      <c r="AF144" s="14">
        <f t="shared" ca="1" si="67"/>
        <v>0</v>
      </c>
      <c r="AG144" s="9">
        <f t="shared" ca="1" si="68"/>
        <v>1</v>
      </c>
      <c r="AH144" s="9"/>
      <c r="AI144" s="9"/>
      <c r="AJ144" s="9"/>
      <c r="AK144" s="10"/>
      <c r="AL144" s="9"/>
      <c r="AM144" s="14">
        <f ca="1">IF(Table1[[#This Row],[Field of Work]]= "Teaching",1,0)</f>
        <v>0</v>
      </c>
      <c r="AN144" s="9">
        <f ca="1">IF(Table1[[#This Row],[Field of Work]]= "Agriculture",1,0)</f>
        <v>0</v>
      </c>
      <c r="AO144" s="9">
        <f ca="1">IF(Table1[[#This Row],[Field of Work]]= "Construction",1,0)</f>
        <v>1</v>
      </c>
      <c r="AP144" s="9">
        <f ca="1">IF(Table1[[#This Row],[Field of Work]]= "IT",1,0)</f>
        <v>0</v>
      </c>
      <c r="AQ144" s="9">
        <f ca="1">IF(Table1[[#This Row],[Field of Work]]= "Health",1,0)</f>
        <v>0</v>
      </c>
      <c r="AR144" s="9">
        <f ca="1">IF(Table1[[#This Row],[Field of Work]]= "General work",1,0)</f>
        <v>0</v>
      </c>
      <c r="AS144" s="9"/>
      <c r="AT144" s="9"/>
      <c r="AU144" s="9"/>
      <c r="AV144" s="9"/>
      <c r="AW144" s="9"/>
      <c r="AX144" s="9"/>
      <c r="AY144" s="10"/>
      <c r="BA144" s="33">
        <f ca="1">IF(Table1[[#This Row],[Area]]= "Pindi",1,0)</f>
        <v>0</v>
      </c>
      <c r="BB144" s="9">
        <f ca="1">IF(Table1[[#This Row],[Area]]= "Attock",1,0)</f>
        <v>0</v>
      </c>
      <c r="BC144" s="9">
        <f ca="1">IF(Table1[[#This Row],[Area]]="Gujranwala",1,0)</f>
        <v>0</v>
      </c>
      <c r="BD144" s="9">
        <f ca="1">IF(Table1[[#This Row],[Area]]="Islamabad",1,0)</f>
        <v>0</v>
      </c>
      <c r="BE144" s="9">
        <f ca="1">IF(Table1[[#This Row],[Area]]="Karachi",1,0)</f>
        <v>0</v>
      </c>
      <c r="BF144" s="9">
        <f ca="1">IF(Table1[[#This Row],[Area]]="Kashmir",1,0)</f>
        <v>0</v>
      </c>
      <c r="BG144" s="9">
        <f ca="1">IF(Table1[[#This Row],[Area]]="Kohat",1,0)</f>
        <v>0</v>
      </c>
      <c r="BH144" s="9">
        <f ca="1">IF(Table1[[#This Row],[Area]]="Lahore",1,0)</f>
        <v>0</v>
      </c>
      <c r="BI144" s="9">
        <f ca="1">IF(Table1[[#This Row],[Area]]="Multan",1,0)</f>
        <v>1</v>
      </c>
      <c r="BJ144" s="9">
        <f ca="1">IF(Table1[[#This Row],[Area]]="Naran",1,0)</f>
        <v>0</v>
      </c>
      <c r="BK144" s="9">
        <f ca="1">IF(Table1[[#This Row],[Area]]="Peshawar",1,0)</f>
        <v>0</v>
      </c>
      <c r="BL144" s="9">
        <f ca="1">IF(Table1[[#This Row],[Area]]="Queta",1,0)</f>
        <v>0</v>
      </c>
      <c r="BM144" s="9">
        <f ca="1">IF(Table1[[#This Row],[Area]]="Sawat",1,0)</f>
        <v>0</v>
      </c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10"/>
      <c r="CD144" s="14"/>
      <c r="CE144" s="39">
        <f ca="1">Table1[[#This Row],[Value of Cars]]/Table1[[#This Row],[Cars]]</f>
        <v>26242.690232719251</v>
      </c>
      <c r="CF144" s="9"/>
      <c r="CG144" s="10"/>
      <c r="CH144" s="14">
        <f ca="1">IF(Table1[[#This Row],[value of Debts]]&gt;$CI$5,1,0)</f>
        <v>1</v>
      </c>
      <c r="CI144" s="9"/>
      <c r="CJ144" s="10"/>
      <c r="CM144" s="55">
        <f ca="1">Table1[[#This Row],[Mortgage Left]]/Table1[[#This Row],[Value of House]]</f>
        <v>0.80753420591394587</v>
      </c>
      <c r="CN144" s="9">
        <f t="shared" ca="1" si="66"/>
        <v>0</v>
      </c>
      <c r="CO144" s="9"/>
      <c r="CP144" s="9"/>
      <c r="CQ144" s="9"/>
      <c r="CR144" s="9"/>
      <c r="CS144" s="9"/>
      <c r="CT144" s="9"/>
      <c r="CU144" s="9"/>
      <c r="CV144" s="9"/>
      <c r="CW144" s="9"/>
      <c r="CX144" s="14"/>
      <c r="CY144" s="9">
        <f ca="1">IF(Table1[[#This Row],[Area]]= "Pindi",Table1[[#This Row],[Income]],0)</f>
        <v>0</v>
      </c>
      <c r="CZ144" s="9">
        <f ca="1">IF(Table1[[#This Row],[Area]]= "Attock",Table1[[#This Row],[Income]],0)</f>
        <v>0</v>
      </c>
      <c r="DA144" s="9">
        <f ca="1">IF(Table1[[#This Row],[Area]]= "Gujranwala",Table1[[#This Row],[Income]],0)</f>
        <v>0</v>
      </c>
      <c r="DB144" s="9">
        <f ca="1">IF(Table1[[#This Row],[Area]]= "Islamabad",Table1[[#This Row],[Income]],0)</f>
        <v>0</v>
      </c>
      <c r="DC144" s="9">
        <f ca="1">IF(Table1[[#This Row],[Area]]= "Karachi",Table1[[#This Row],[Income]],0)</f>
        <v>0</v>
      </c>
      <c r="DD144" s="9">
        <f ca="1">IF(Table1[[#This Row],[Area]]= "Kashmir",Table1[[#This Row],[Income]],0)</f>
        <v>0</v>
      </c>
      <c r="DE144" s="9">
        <f ca="1">IF(Table1[[#This Row],[Area]]= "Kohat",Table1[[#This Row],[Income]],0)</f>
        <v>0</v>
      </c>
      <c r="DF144" s="9">
        <f ca="1">IF(Table1[[#This Row],[Area]]= "Lahore",Table1[[#This Row],[Income]],0)</f>
        <v>0</v>
      </c>
      <c r="DG144" s="9">
        <f ca="1">IF(Table1[[#This Row],[Area]]= "Multan",Table1[[#This Row],[Income]],0)</f>
        <v>27697</v>
      </c>
      <c r="DH144" s="9">
        <f ca="1">IF(Table1[[#This Row],[Area]]= "Naran",Table1[[#This Row],[Income]],0)</f>
        <v>0</v>
      </c>
      <c r="DI144" s="9">
        <f ca="1">IF(Table1[[#This Row],[Area]]= "Peshawar",Table1[[#This Row],[Income]],0)</f>
        <v>0</v>
      </c>
      <c r="DJ144" s="9">
        <f ca="1">IF(Table1[[#This Row],[Area]]= "Queta",Table1[[#This Row],[Income]],0)</f>
        <v>0</v>
      </c>
      <c r="DK144" s="10">
        <f ca="1">IF(Table1[[#This Row],[Area]]= "Sawat",Table1[[#This Row],[Income]],0)</f>
        <v>0</v>
      </c>
      <c r="DM144" s="14"/>
      <c r="DN144" s="9">
        <f ca="1">IF(Table1[[#This Row],[Field of Work]] = "IT",Table1[[#This Row],[Income]],0)</f>
        <v>0</v>
      </c>
      <c r="DO144" s="9">
        <f ca="1">IF(Table1[[#This Row],[Field of Work]] = "Agriculture",Table1[[#This Row],[Income]],0)</f>
        <v>0</v>
      </c>
      <c r="DP144" s="9">
        <f ca="1">IF(Table1[[#This Row],[Field of Work]] = "Construction",Table1[[#This Row],[Income]],0)</f>
        <v>27697</v>
      </c>
      <c r="DQ144" s="9">
        <f ca="1">IF(Table1[[#This Row],[Field of Work]] = "Health",Table1[[#This Row],[Income]],0)</f>
        <v>0</v>
      </c>
      <c r="DR144" s="9">
        <f ca="1">IF(Table1[[#This Row],[Field of Work]] = "Teaching",Table1[[#This Row],[Income]],0)</f>
        <v>0</v>
      </c>
      <c r="DS144" s="10">
        <f ca="1">IF(Table1[[#This Row],[Field of Work]] = "General work",Table1[[#This Row],[Income]],0)</f>
        <v>0</v>
      </c>
      <c r="DV144" s="14"/>
      <c r="DW144" s="9"/>
      <c r="DX144" s="9">
        <f ca="1">IF(Table1[[#This Row],[Debts]]&gt;Table1[[#This Row],[Income]],1,0)</f>
        <v>1</v>
      </c>
      <c r="DY144" s="9"/>
      <c r="DZ144" s="9"/>
      <c r="EA144" s="9"/>
      <c r="EB144" s="9"/>
      <c r="EC144" s="10"/>
      <c r="EF144" s="14"/>
      <c r="EG144" s="9"/>
      <c r="EH144" s="9">
        <f ca="1">IF(Table1[[#This Row],[Net worth of person (R)]]&gt;$EP$4,Table1[[#This Row],[Age]],0)</f>
        <v>0</v>
      </c>
      <c r="EI144" s="9"/>
      <c r="EJ144" s="9"/>
      <c r="EK144" s="9"/>
      <c r="EL144" s="9"/>
      <c r="EM144" s="9"/>
      <c r="EN144" s="9"/>
      <c r="EO144" s="9"/>
      <c r="EP144" s="10"/>
    </row>
    <row r="145" spans="2:146" x14ac:dyDescent="0.25">
      <c r="B145">
        <f t="shared" ca="1" si="53"/>
        <v>1</v>
      </c>
      <c r="C145" t="str">
        <f t="shared" ca="1" si="54"/>
        <v>men</v>
      </c>
      <c r="D145">
        <f t="shared" ca="1" si="55"/>
        <v>38</v>
      </c>
      <c r="E145">
        <f t="shared" ca="1" si="56"/>
        <v>2</v>
      </c>
      <c r="F145" t="str">
        <f t="shared" ca="1" si="57"/>
        <v>IT</v>
      </c>
      <c r="G145">
        <f t="shared" ca="1" si="58"/>
        <v>6</v>
      </c>
      <c r="H145" t="str">
        <f t="shared" ca="1" si="59"/>
        <v>other</v>
      </c>
      <c r="I145">
        <f t="shared" ca="1" si="60"/>
        <v>0</v>
      </c>
      <c r="J145">
        <f t="shared" ca="1" si="61"/>
        <v>2</v>
      </c>
      <c r="K145">
        <f t="shared" ca="1" si="62"/>
        <v>56879</v>
      </c>
      <c r="L145">
        <f t="shared" ca="1" si="63"/>
        <v>9</v>
      </c>
      <c r="M145" t="str">
        <f t="shared" ca="1" si="64"/>
        <v>Peshawar</v>
      </c>
      <c r="N145">
        <f t="shared" ca="1" si="46"/>
        <v>227516</v>
      </c>
      <c r="O145">
        <f ca="1">RAND()*Table1[[#This Row],[Value of House]]</f>
        <v>155290.46679697445</v>
      </c>
      <c r="P145">
        <f t="shared" ca="1" si="51"/>
        <v>68743.658101618799</v>
      </c>
      <c r="Q145">
        <f t="shared" ca="1" si="65"/>
        <v>49098</v>
      </c>
      <c r="R145">
        <f t="shared" ca="1" si="52"/>
        <v>77700.40516411241</v>
      </c>
      <c r="S145">
        <f t="shared" ca="1" si="47"/>
        <v>36763.49570553084</v>
      </c>
      <c r="T145">
        <f t="shared" ca="1" si="48"/>
        <v>333023.15380714968</v>
      </c>
      <c r="U145">
        <f t="shared" ca="1" si="49"/>
        <v>282088.87196108687</v>
      </c>
      <c r="V145">
        <f t="shared" ca="1" si="50"/>
        <v>50934.281846062804</v>
      </c>
      <c r="AF145" s="14">
        <f t="shared" ca="1" si="67"/>
        <v>0</v>
      </c>
      <c r="AG145" s="9">
        <f t="shared" ca="1" si="68"/>
        <v>1</v>
      </c>
      <c r="AH145" s="9"/>
      <c r="AI145" s="9"/>
      <c r="AJ145" s="9"/>
      <c r="AK145" s="10"/>
      <c r="AL145" s="9"/>
      <c r="AM145" s="14">
        <f ca="1">IF(Table1[[#This Row],[Field of Work]]= "Teaching",1,0)</f>
        <v>0</v>
      </c>
      <c r="AN145" s="9">
        <f ca="1">IF(Table1[[#This Row],[Field of Work]]= "Agriculture",1,0)</f>
        <v>0</v>
      </c>
      <c r="AO145" s="9">
        <f ca="1">IF(Table1[[#This Row],[Field of Work]]= "Construction",1,0)</f>
        <v>0</v>
      </c>
      <c r="AP145" s="9">
        <f ca="1">IF(Table1[[#This Row],[Field of Work]]= "IT",1,0)</f>
        <v>1</v>
      </c>
      <c r="AQ145" s="9">
        <f ca="1">IF(Table1[[#This Row],[Field of Work]]= "Health",1,0)</f>
        <v>0</v>
      </c>
      <c r="AR145" s="9">
        <f ca="1">IF(Table1[[#This Row],[Field of Work]]= "General work",1,0)</f>
        <v>0</v>
      </c>
      <c r="AS145" s="9"/>
      <c r="AT145" s="9"/>
      <c r="AU145" s="9"/>
      <c r="AV145" s="9"/>
      <c r="AW145" s="9"/>
      <c r="AX145" s="9"/>
      <c r="AY145" s="10"/>
      <c r="BA145" s="33">
        <f ca="1">IF(Table1[[#This Row],[Area]]= "Pindi",1,0)</f>
        <v>0</v>
      </c>
      <c r="BB145" s="9">
        <f ca="1">IF(Table1[[#This Row],[Area]]= "Attock",1,0)</f>
        <v>0</v>
      </c>
      <c r="BC145" s="9">
        <f ca="1">IF(Table1[[#This Row],[Area]]="Gujranwala",1,0)</f>
        <v>0</v>
      </c>
      <c r="BD145" s="9">
        <f ca="1">IF(Table1[[#This Row],[Area]]="Islamabad",1,0)</f>
        <v>0</v>
      </c>
      <c r="BE145" s="9">
        <f ca="1">IF(Table1[[#This Row],[Area]]="Karachi",1,0)</f>
        <v>0</v>
      </c>
      <c r="BF145" s="9">
        <f ca="1">IF(Table1[[#This Row],[Area]]="Kashmir",1,0)</f>
        <v>0</v>
      </c>
      <c r="BG145" s="9">
        <f ca="1">IF(Table1[[#This Row],[Area]]="Kohat",1,0)</f>
        <v>0</v>
      </c>
      <c r="BH145" s="9">
        <f ca="1">IF(Table1[[#This Row],[Area]]="Lahore",1,0)</f>
        <v>0</v>
      </c>
      <c r="BI145" s="9">
        <f ca="1">IF(Table1[[#This Row],[Area]]="Multan",1,0)</f>
        <v>0</v>
      </c>
      <c r="BJ145" s="9">
        <f ca="1">IF(Table1[[#This Row],[Area]]="Naran",1,0)</f>
        <v>0</v>
      </c>
      <c r="BK145" s="9">
        <f ca="1">IF(Table1[[#This Row],[Area]]="Peshawar",1,0)</f>
        <v>1</v>
      </c>
      <c r="BL145" s="9">
        <f ca="1">IF(Table1[[#This Row],[Area]]="Queta",1,0)</f>
        <v>0</v>
      </c>
      <c r="BM145" s="9">
        <f ca="1">IF(Table1[[#This Row],[Area]]="Sawat",1,0)</f>
        <v>0</v>
      </c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10"/>
      <c r="CD145" s="14"/>
      <c r="CE145" s="39">
        <f ca="1">Table1[[#This Row],[Value of Cars]]/Table1[[#This Row],[Cars]]</f>
        <v>34371.8290508094</v>
      </c>
      <c r="CF145" s="9"/>
      <c r="CG145" s="10"/>
      <c r="CH145" s="14">
        <f ca="1">IF(Table1[[#This Row],[value of Debts]]&gt;$CI$5,1,0)</f>
        <v>1</v>
      </c>
      <c r="CI145" s="9"/>
      <c r="CJ145" s="10"/>
      <c r="CM145" s="55">
        <f ca="1">Table1[[#This Row],[Mortgage Left]]/Table1[[#This Row],[Value of House]]</f>
        <v>0.682547455110737</v>
      </c>
      <c r="CN145" s="9">
        <f t="shared" ca="1" si="66"/>
        <v>0</v>
      </c>
      <c r="CO145" s="9"/>
      <c r="CP145" s="9"/>
      <c r="CQ145" s="9"/>
      <c r="CR145" s="9"/>
      <c r="CS145" s="9"/>
      <c r="CT145" s="9"/>
      <c r="CU145" s="9"/>
      <c r="CV145" s="9"/>
      <c r="CW145" s="9"/>
      <c r="CX145" s="14"/>
      <c r="CY145" s="9">
        <f ca="1">IF(Table1[[#This Row],[Area]]= "Pindi",Table1[[#This Row],[Income]],0)</f>
        <v>0</v>
      </c>
      <c r="CZ145" s="9">
        <f ca="1">IF(Table1[[#This Row],[Area]]= "Attock",Table1[[#This Row],[Income]],0)</f>
        <v>0</v>
      </c>
      <c r="DA145" s="9">
        <f ca="1">IF(Table1[[#This Row],[Area]]= "Gujranwala",Table1[[#This Row],[Income]],0)</f>
        <v>0</v>
      </c>
      <c r="DB145" s="9">
        <f ca="1">IF(Table1[[#This Row],[Area]]= "Islamabad",Table1[[#This Row],[Income]],0)</f>
        <v>0</v>
      </c>
      <c r="DC145" s="9">
        <f ca="1">IF(Table1[[#This Row],[Area]]= "Karachi",Table1[[#This Row],[Income]],0)</f>
        <v>0</v>
      </c>
      <c r="DD145" s="9">
        <f ca="1">IF(Table1[[#This Row],[Area]]= "Kashmir",Table1[[#This Row],[Income]],0)</f>
        <v>0</v>
      </c>
      <c r="DE145" s="9">
        <f ca="1">IF(Table1[[#This Row],[Area]]= "Kohat",Table1[[#This Row],[Income]],0)</f>
        <v>0</v>
      </c>
      <c r="DF145" s="9">
        <f ca="1">IF(Table1[[#This Row],[Area]]= "Lahore",Table1[[#This Row],[Income]],0)</f>
        <v>0</v>
      </c>
      <c r="DG145" s="9">
        <f ca="1">IF(Table1[[#This Row],[Area]]= "Multan",Table1[[#This Row],[Income]],0)</f>
        <v>0</v>
      </c>
      <c r="DH145" s="9">
        <f ca="1">IF(Table1[[#This Row],[Area]]= "Naran",Table1[[#This Row],[Income]],0)</f>
        <v>0</v>
      </c>
      <c r="DI145" s="9">
        <f ca="1">IF(Table1[[#This Row],[Area]]= "Peshawar",Table1[[#This Row],[Income]],0)</f>
        <v>56879</v>
      </c>
      <c r="DJ145" s="9">
        <f ca="1">IF(Table1[[#This Row],[Area]]= "Queta",Table1[[#This Row],[Income]],0)</f>
        <v>0</v>
      </c>
      <c r="DK145" s="10">
        <f ca="1">IF(Table1[[#This Row],[Area]]= "Sawat",Table1[[#This Row],[Income]],0)</f>
        <v>0</v>
      </c>
      <c r="DM145" s="14"/>
      <c r="DN145" s="9">
        <f ca="1">IF(Table1[[#This Row],[Field of Work]] = "IT",Table1[[#This Row],[Income]],0)</f>
        <v>56879</v>
      </c>
      <c r="DO145" s="9">
        <f ca="1">IF(Table1[[#This Row],[Field of Work]] = "Agriculture",Table1[[#This Row],[Income]],0)</f>
        <v>0</v>
      </c>
      <c r="DP145" s="9">
        <f ca="1">IF(Table1[[#This Row],[Field of Work]] = "Construction",Table1[[#This Row],[Income]],0)</f>
        <v>0</v>
      </c>
      <c r="DQ145" s="9">
        <f ca="1">IF(Table1[[#This Row],[Field of Work]] = "Health",Table1[[#This Row],[Income]],0)</f>
        <v>0</v>
      </c>
      <c r="DR145" s="9">
        <f ca="1">IF(Table1[[#This Row],[Field of Work]] = "Teaching",Table1[[#This Row],[Income]],0)</f>
        <v>0</v>
      </c>
      <c r="DS145" s="10">
        <f ca="1">IF(Table1[[#This Row],[Field of Work]] = "General work",Table1[[#This Row],[Income]],0)</f>
        <v>0</v>
      </c>
      <c r="DV145" s="14"/>
      <c r="DW145" s="9"/>
      <c r="DX145" s="9">
        <f ca="1">IF(Table1[[#This Row],[Debts]]&gt;Table1[[#This Row],[Income]],1,0)</f>
        <v>1</v>
      </c>
      <c r="DY145" s="9"/>
      <c r="DZ145" s="9"/>
      <c r="EA145" s="9"/>
      <c r="EB145" s="9"/>
      <c r="EC145" s="10"/>
      <c r="EF145" s="14"/>
      <c r="EG145" s="9"/>
      <c r="EH145" s="9">
        <f ca="1">IF(Table1[[#This Row],[Net worth of person (R)]]&gt;$EP$4,Table1[[#This Row],[Age]],0)</f>
        <v>0</v>
      </c>
      <c r="EI145" s="9"/>
      <c r="EJ145" s="9"/>
      <c r="EK145" s="9"/>
      <c r="EL145" s="9"/>
      <c r="EM145" s="9"/>
      <c r="EN145" s="9"/>
      <c r="EO145" s="9"/>
      <c r="EP145" s="10"/>
    </row>
    <row r="146" spans="2:146" x14ac:dyDescent="0.25">
      <c r="B146">
        <f t="shared" ca="1" si="53"/>
        <v>2</v>
      </c>
      <c r="C146" t="str">
        <f t="shared" ca="1" si="54"/>
        <v>women</v>
      </c>
      <c r="D146">
        <f t="shared" ca="1" si="55"/>
        <v>35</v>
      </c>
      <c r="E146">
        <f t="shared" ca="1" si="56"/>
        <v>1</v>
      </c>
      <c r="F146" t="str">
        <f t="shared" ca="1" si="57"/>
        <v>Health</v>
      </c>
      <c r="G146">
        <f t="shared" ca="1" si="58"/>
        <v>6</v>
      </c>
      <c r="H146" t="str">
        <f t="shared" ca="1" si="59"/>
        <v>other</v>
      </c>
      <c r="I146">
        <f t="shared" ca="1" si="60"/>
        <v>4</v>
      </c>
      <c r="J146">
        <f t="shared" ca="1" si="61"/>
        <v>1</v>
      </c>
      <c r="K146">
        <f t="shared" ca="1" si="62"/>
        <v>75057</v>
      </c>
      <c r="L146">
        <f t="shared" ca="1" si="63"/>
        <v>5</v>
      </c>
      <c r="M146" t="str">
        <f t="shared" ca="1" si="64"/>
        <v>Sawat</v>
      </c>
      <c r="N146">
        <f t="shared" ca="1" si="46"/>
        <v>375285</v>
      </c>
      <c r="O146">
        <f ca="1">RAND()*Table1[[#This Row],[Value of House]]</f>
        <v>366376.28490595374</v>
      </c>
      <c r="P146">
        <f t="shared" ca="1" si="51"/>
        <v>44718.493555227731</v>
      </c>
      <c r="Q146">
        <f t="shared" ca="1" si="65"/>
        <v>20604</v>
      </c>
      <c r="R146">
        <f t="shared" ca="1" si="52"/>
        <v>14759.314541689808</v>
      </c>
      <c r="S146">
        <f t="shared" ca="1" si="47"/>
        <v>78938.811259070004</v>
      </c>
      <c r="T146">
        <f t="shared" ca="1" si="48"/>
        <v>498942.30481429776</v>
      </c>
      <c r="U146">
        <f t="shared" ca="1" si="49"/>
        <v>401739.59944764356</v>
      </c>
      <c r="V146">
        <f t="shared" ca="1" si="50"/>
        <v>97202.705366654205</v>
      </c>
      <c r="AF146" s="14">
        <f t="shared" ca="1" si="67"/>
        <v>1</v>
      </c>
      <c r="AG146" s="9">
        <f t="shared" ca="1" si="68"/>
        <v>0</v>
      </c>
      <c r="AH146" s="9"/>
      <c r="AI146" s="9"/>
      <c r="AJ146" s="9"/>
      <c r="AK146" s="10"/>
      <c r="AL146" s="9"/>
      <c r="AM146" s="14">
        <f ca="1">IF(Table1[[#This Row],[Field of Work]]= "Teaching",1,0)</f>
        <v>0</v>
      </c>
      <c r="AN146" s="9">
        <f ca="1">IF(Table1[[#This Row],[Field of Work]]= "Agriculture",1,0)</f>
        <v>0</v>
      </c>
      <c r="AO146" s="9">
        <f ca="1">IF(Table1[[#This Row],[Field of Work]]= "Construction",1,0)</f>
        <v>0</v>
      </c>
      <c r="AP146" s="9">
        <f ca="1">IF(Table1[[#This Row],[Field of Work]]= "IT",1,0)</f>
        <v>0</v>
      </c>
      <c r="AQ146" s="9">
        <f ca="1">IF(Table1[[#This Row],[Field of Work]]= "Health",1,0)</f>
        <v>1</v>
      </c>
      <c r="AR146" s="9">
        <f ca="1">IF(Table1[[#This Row],[Field of Work]]= "General work",1,0)</f>
        <v>0</v>
      </c>
      <c r="AS146" s="9"/>
      <c r="AT146" s="9"/>
      <c r="AU146" s="9"/>
      <c r="AV146" s="9"/>
      <c r="AW146" s="9"/>
      <c r="AX146" s="9"/>
      <c r="AY146" s="10"/>
      <c r="BA146" s="33">
        <f ca="1">IF(Table1[[#This Row],[Area]]= "Pindi",1,0)</f>
        <v>0</v>
      </c>
      <c r="BB146" s="9">
        <f ca="1">IF(Table1[[#This Row],[Area]]= "Attock",1,0)</f>
        <v>0</v>
      </c>
      <c r="BC146" s="9">
        <f ca="1">IF(Table1[[#This Row],[Area]]="Gujranwala",1,0)</f>
        <v>0</v>
      </c>
      <c r="BD146" s="9">
        <f ca="1">IF(Table1[[#This Row],[Area]]="Islamabad",1,0)</f>
        <v>0</v>
      </c>
      <c r="BE146" s="9">
        <f ca="1">IF(Table1[[#This Row],[Area]]="Karachi",1,0)</f>
        <v>0</v>
      </c>
      <c r="BF146" s="9">
        <f ca="1">IF(Table1[[#This Row],[Area]]="Kashmir",1,0)</f>
        <v>0</v>
      </c>
      <c r="BG146" s="9">
        <f ca="1">IF(Table1[[#This Row],[Area]]="Kohat",1,0)</f>
        <v>0</v>
      </c>
      <c r="BH146" s="9">
        <f ca="1">IF(Table1[[#This Row],[Area]]="Lahore",1,0)</f>
        <v>0</v>
      </c>
      <c r="BI146" s="9">
        <f ca="1">IF(Table1[[#This Row],[Area]]="Multan",1,0)</f>
        <v>0</v>
      </c>
      <c r="BJ146" s="9">
        <f ca="1">IF(Table1[[#This Row],[Area]]="Naran",1,0)</f>
        <v>0</v>
      </c>
      <c r="BK146" s="9">
        <f ca="1">IF(Table1[[#This Row],[Area]]="Peshawar",1,0)</f>
        <v>0</v>
      </c>
      <c r="BL146" s="9">
        <f ca="1">IF(Table1[[#This Row],[Area]]="Queta",1,0)</f>
        <v>0</v>
      </c>
      <c r="BM146" s="9">
        <f ca="1">IF(Table1[[#This Row],[Area]]="Sawat",1,0)</f>
        <v>1</v>
      </c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10"/>
      <c r="CD146" s="14"/>
      <c r="CE146" s="39">
        <f ca="1">Table1[[#This Row],[Value of Cars]]/Table1[[#This Row],[Cars]]</f>
        <v>44718.493555227731</v>
      </c>
      <c r="CF146" s="9"/>
      <c r="CG146" s="10"/>
      <c r="CH146" s="14">
        <f ca="1">IF(Table1[[#This Row],[value of Debts]]&gt;$CI$5,1,0)</f>
        <v>1</v>
      </c>
      <c r="CI146" s="9"/>
      <c r="CJ146" s="10"/>
      <c r="CM146" s="55">
        <f ca="1">Table1[[#This Row],[Mortgage Left]]/Table1[[#This Row],[Value of House]]</f>
        <v>0.97626146770042432</v>
      </c>
      <c r="CN146" s="9">
        <f t="shared" ca="1" si="66"/>
        <v>0</v>
      </c>
      <c r="CO146" s="9"/>
      <c r="CP146" s="9"/>
      <c r="CQ146" s="9"/>
      <c r="CR146" s="9"/>
      <c r="CS146" s="9"/>
      <c r="CT146" s="9"/>
      <c r="CU146" s="9"/>
      <c r="CV146" s="9"/>
      <c r="CW146" s="9"/>
      <c r="CX146" s="14"/>
      <c r="CY146" s="9">
        <f ca="1">IF(Table1[[#This Row],[Area]]= "Pindi",Table1[[#This Row],[Income]],0)</f>
        <v>0</v>
      </c>
      <c r="CZ146" s="9">
        <f ca="1">IF(Table1[[#This Row],[Area]]= "Attock",Table1[[#This Row],[Income]],0)</f>
        <v>0</v>
      </c>
      <c r="DA146" s="9">
        <f ca="1">IF(Table1[[#This Row],[Area]]= "Gujranwala",Table1[[#This Row],[Income]],0)</f>
        <v>0</v>
      </c>
      <c r="DB146" s="9">
        <f ca="1">IF(Table1[[#This Row],[Area]]= "Islamabad",Table1[[#This Row],[Income]],0)</f>
        <v>0</v>
      </c>
      <c r="DC146" s="9">
        <f ca="1">IF(Table1[[#This Row],[Area]]= "Karachi",Table1[[#This Row],[Income]],0)</f>
        <v>0</v>
      </c>
      <c r="DD146" s="9">
        <f ca="1">IF(Table1[[#This Row],[Area]]= "Kashmir",Table1[[#This Row],[Income]],0)</f>
        <v>0</v>
      </c>
      <c r="DE146" s="9">
        <f ca="1">IF(Table1[[#This Row],[Area]]= "Kohat",Table1[[#This Row],[Income]],0)</f>
        <v>0</v>
      </c>
      <c r="DF146" s="9">
        <f ca="1">IF(Table1[[#This Row],[Area]]= "Lahore",Table1[[#This Row],[Income]],0)</f>
        <v>0</v>
      </c>
      <c r="DG146" s="9">
        <f ca="1">IF(Table1[[#This Row],[Area]]= "Multan",Table1[[#This Row],[Income]],0)</f>
        <v>0</v>
      </c>
      <c r="DH146" s="9">
        <f ca="1">IF(Table1[[#This Row],[Area]]= "Naran",Table1[[#This Row],[Income]],0)</f>
        <v>0</v>
      </c>
      <c r="DI146" s="9">
        <f ca="1">IF(Table1[[#This Row],[Area]]= "Peshawar",Table1[[#This Row],[Income]],0)</f>
        <v>0</v>
      </c>
      <c r="DJ146" s="9">
        <f ca="1">IF(Table1[[#This Row],[Area]]= "Queta",Table1[[#This Row],[Income]],0)</f>
        <v>0</v>
      </c>
      <c r="DK146" s="10">
        <f ca="1">IF(Table1[[#This Row],[Area]]= "Sawat",Table1[[#This Row],[Income]],0)</f>
        <v>75057</v>
      </c>
      <c r="DM146" s="14"/>
      <c r="DN146" s="9">
        <f ca="1">IF(Table1[[#This Row],[Field of Work]] = "IT",Table1[[#This Row],[Income]],0)</f>
        <v>0</v>
      </c>
      <c r="DO146" s="9">
        <f ca="1">IF(Table1[[#This Row],[Field of Work]] = "Agriculture",Table1[[#This Row],[Income]],0)</f>
        <v>0</v>
      </c>
      <c r="DP146" s="9">
        <f ca="1">IF(Table1[[#This Row],[Field of Work]] = "Construction",Table1[[#This Row],[Income]],0)</f>
        <v>0</v>
      </c>
      <c r="DQ146" s="9">
        <f ca="1">IF(Table1[[#This Row],[Field of Work]] = "Health",Table1[[#This Row],[Income]],0)</f>
        <v>75057</v>
      </c>
      <c r="DR146" s="9">
        <f ca="1">IF(Table1[[#This Row],[Field of Work]] = "Teaching",Table1[[#This Row],[Income]],0)</f>
        <v>0</v>
      </c>
      <c r="DS146" s="10">
        <f ca="1">IF(Table1[[#This Row],[Field of Work]] = "General work",Table1[[#This Row],[Income]],0)</f>
        <v>0</v>
      </c>
      <c r="DV146" s="14"/>
      <c r="DW146" s="9"/>
      <c r="DX146" s="9">
        <f ca="1">IF(Table1[[#This Row],[Debts]]&gt;Table1[[#This Row],[Income]],1,0)</f>
        <v>0</v>
      </c>
      <c r="DY146" s="9"/>
      <c r="DZ146" s="9"/>
      <c r="EA146" s="9"/>
      <c r="EB146" s="9"/>
      <c r="EC146" s="10"/>
      <c r="EF146" s="14"/>
      <c r="EG146" s="9"/>
      <c r="EH146" s="9">
        <f ca="1">IF(Table1[[#This Row],[Net worth of person (R)]]&gt;$EP$4,Table1[[#This Row],[Age]],0)</f>
        <v>0</v>
      </c>
      <c r="EI146" s="9"/>
      <c r="EJ146" s="9"/>
      <c r="EK146" s="9"/>
      <c r="EL146" s="9"/>
      <c r="EM146" s="9"/>
      <c r="EN146" s="9"/>
      <c r="EO146" s="9"/>
      <c r="EP146" s="10"/>
    </row>
    <row r="147" spans="2:146" x14ac:dyDescent="0.25">
      <c r="B147">
        <f t="shared" ca="1" si="53"/>
        <v>2</v>
      </c>
      <c r="C147" t="str">
        <f t="shared" ca="1" si="54"/>
        <v>women</v>
      </c>
      <c r="D147">
        <f t="shared" ca="1" si="55"/>
        <v>26</v>
      </c>
      <c r="E147">
        <f t="shared" ca="1" si="56"/>
        <v>5</v>
      </c>
      <c r="F147" t="str">
        <f t="shared" ca="1" si="57"/>
        <v>General work</v>
      </c>
      <c r="G147">
        <f t="shared" ca="1" si="58"/>
        <v>5</v>
      </c>
      <c r="H147" t="str">
        <f t="shared" ca="1" si="59"/>
        <v>other</v>
      </c>
      <c r="I147">
        <f t="shared" ca="1" si="60"/>
        <v>2</v>
      </c>
      <c r="J147">
        <f t="shared" ca="1" si="61"/>
        <v>1</v>
      </c>
      <c r="K147">
        <f t="shared" ca="1" si="62"/>
        <v>57805</v>
      </c>
      <c r="L147">
        <f t="shared" ca="1" si="63"/>
        <v>9</v>
      </c>
      <c r="M147" t="str">
        <f t="shared" ca="1" si="64"/>
        <v>Peshawar</v>
      </c>
      <c r="N147">
        <f t="shared" ca="1" si="46"/>
        <v>231220</v>
      </c>
      <c r="O147">
        <f ca="1">RAND()*Table1[[#This Row],[Value of House]]</f>
        <v>230170.43200439823</v>
      </c>
      <c r="P147">
        <f t="shared" ca="1" si="51"/>
        <v>36666.501325792298</v>
      </c>
      <c r="Q147">
        <f t="shared" ca="1" si="65"/>
        <v>27620</v>
      </c>
      <c r="R147">
        <f t="shared" ca="1" si="52"/>
        <v>98929.715212697512</v>
      </c>
      <c r="S147">
        <f t="shared" ca="1" si="47"/>
        <v>77974.401436726548</v>
      </c>
      <c r="T147">
        <f t="shared" ca="1" si="48"/>
        <v>345860.90276251885</v>
      </c>
      <c r="U147">
        <f t="shared" ca="1" si="49"/>
        <v>356720.14721709571</v>
      </c>
      <c r="V147">
        <f t="shared" ca="1" si="50"/>
        <v>-10859.244454576867</v>
      </c>
      <c r="AF147" s="14">
        <f t="shared" ca="1" si="67"/>
        <v>0</v>
      </c>
      <c r="AG147" s="9">
        <f t="shared" ca="1" si="68"/>
        <v>1</v>
      </c>
      <c r="AH147" s="9"/>
      <c r="AI147" s="9"/>
      <c r="AJ147" s="9"/>
      <c r="AK147" s="10"/>
      <c r="AL147" s="9"/>
      <c r="AM147" s="14">
        <f ca="1">IF(Table1[[#This Row],[Field of Work]]= "Teaching",1,0)</f>
        <v>0</v>
      </c>
      <c r="AN147" s="9">
        <f ca="1">IF(Table1[[#This Row],[Field of Work]]= "Agriculture",1,0)</f>
        <v>0</v>
      </c>
      <c r="AO147" s="9">
        <f ca="1">IF(Table1[[#This Row],[Field of Work]]= "Construction",1,0)</f>
        <v>0</v>
      </c>
      <c r="AP147" s="9">
        <f ca="1">IF(Table1[[#This Row],[Field of Work]]= "IT",1,0)</f>
        <v>0</v>
      </c>
      <c r="AQ147" s="9">
        <f ca="1">IF(Table1[[#This Row],[Field of Work]]= "Health",1,0)</f>
        <v>0</v>
      </c>
      <c r="AR147" s="9">
        <f ca="1">IF(Table1[[#This Row],[Field of Work]]= "General work",1,0)</f>
        <v>1</v>
      </c>
      <c r="AS147" s="9"/>
      <c r="AT147" s="9"/>
      <c r="AU147" s="9"/>
      <c r="AV147" s="9"/>
      <c r="AW147" s="9"/>
      <c r="AX147" s="9"/>
      <c r="AY147" s="10"/>
      <c r="BA147" s="33">
        <f ca="1">IF(Table1[[#This Row],[Area]]= "Pindi",1,0)</f>
        <v>0</v>
      </c>
      <c r="BB147" s="9">
        <f ca="1">IF(Table1[[#This Row],[Area]]= "Attock",1,0)</f>
        <v>0</v>
      </c>
      <c r="BC147" s="9">
        <f ca="1">IF(Table1[[#This Row],[Area]]="Gujranwala",1,0)</f>
        <v>0</v>
      </c>
      <c r="BD147" s="9">
        <f ca="1">IF(Table1[[#This Row],[Area]]="Islamabad",1,0)</f>
        <v>0</v>
      </c>
      <c r="BE147" s="9">
        <f ca="1">IF(Table1[[#This Row],[Area]]="Karachi",1,0)</f>
        <v>0</v>
      </c>
      <c r="BF147" s="9">
        <f ca="1">IF(Table1[[#This Row],[Area]]="Kashmir",1,0)</f>
        <v>0</v>
      </c>
      <c r="BG147" s="9">
        <f ca="1">IF(Table1[[#This Row],[Area]]="Kohat",1,0)</f>
        <v>0</v>
      </c>
      <c r="BH147" s="9">
        <f ca="1">IF(Table1[[#This Row],[Area]]="Lahore",1,0)</f>
        <v>0</v>
      </c>
      <c r="BI147" s="9">
        <f ca="1">IF(Table1[[#This Row],[Area]]="Multan",1,0)</f>
        <v>0</v>
      </c>
      <c r="BJ147" s="9">
        <f ca="1">IF(Table1[[#This Row],[Area]]="Naran",1,0)</f>
        <v>0</v>
      </c>
      <c r="BK147" s="9">
        <f ca="1">IF(Table1[[#This Row],[Area]]="Peshawar",1,0)</f>
        <v>1</v>
      </c>
      <c r="BL147" s="9">
        <f ca="1">IF(Table1[[#This Row],[Area]]="Queta",1,0)</f>
        <v>0</v>
      </c>
      <c r="BM147" s="9">
        <f ca="1">IF(Table1[[#This Row],[Area]]="Sawat",1,0)</f>
        <v>0</v>
      </c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10"/>
      <c r="CD147" s="14"/>
      <c r="CE147" s="39">
        <f ca="1">Table1[[#This Row],[Value of Cars]]/Table1[[#This Row],[Cars]]</f>
        <v>36666.501325792298</v>
      </c>
      <c r="CF147" s="9"/>
      <c r="CG147" s="10"/>
      <c r="CH147" s="14">
        <f ca="1">IF(Table1[[#This Row],[value of Debts]]&gt;$CI$5,1,0)</f>
        <v>1</v>
      </c>
      <c r="CI147" s="9"/>
      <c r="CJ147" s="10"/>
      <c r="CM147" s="55">
        <f ca="1">Table1[[#This Row],[Mortgage Left]]/Table1[[#This Row],[Value of House]]</f>
        <v>0.99546073870944651</v>
      </c>
      <c r="CN147" s="9">
        <f t="shared" ca="1" si="66"/>
        <v>0</v>
      </c>
      <c r="CO147" s="9"/>
      <c r="CP147" s="9"/>
      <c r="CQ147" s="9"/>
      <c r="CR147" s="9"/>
      <c r="CS147" s="9"/>
      <c r="CT147" s="9"/>
      <c r="CU147" s="9"/>
      <c r="CV147" s="9"/>
      <c r="CW147" s="9"/>
      <c r="CX147" s="14"/>
      <c r="CY147" s="9">
        <f ca="1">IF(Table1[[#This Row],[Area]]= "Pindi",Table1[[#This Row],[Income]],0)</f>
        <v>0</v>
      </c>
      <c r="CZ147" s="9">
        <f ca="1">IF(Table1[[#This Row],[Area]]= "Attock",Table1[[#This Row],[Income]],0)</f>
        <v>0</v>
      </c>
      <c r="DA147" s="9">
        <f ca="1">IF(Table1[[#This Row],[Area]]= "Gujranwala",Table1[[#This Row],[Income]],0)</f>
        <v>0</v>
      </c>
      <c r="DB147" s="9">
        <f ca="1">IF(Table1[[#This Row],[Area]]= "Islamabad",Table1[[#This Row],[Income]],0)</f>
        <v>0</v>
      </c>
      <c r="DC147" s="9">
        <f ca="1">IF(Table1[[#This Row],[Area]]= "Karachi",Table1[[#This Row],[Income]],0)</f>
        <v>0</v>
      </c>
      <c r="DD147" s="9">
        <f ca="1">IF(Table1[[#This Row],[Area]]= "Kashmir",Table1[[#This Row],[Income]],0)</f>
        <v>0</v>
      </c>
      <c r="DE147" s="9">
        <f ca="1">IF(Table1[[#This Row],[Area]]= "Kohat",Table1[[#This Row],[Income]],0)</f>
        <v>0</v>
      </c>
      <c r="DF147" s="9">
        <f ca="1">IF(Table1[[#This Row],[Area]]= "Lahore",Table1[[#This Row],[Income]],0)</f>
        <v>0</v>
      </c>
      <c r="DG147" s="9">
        <f ca="1">IF(Table1[[#This Row],[Area]]= "Multan",Table1[[#This Row],[Income]],0)</f>
        <v>0</v>
      </c>
      <c r="DH147" s="9">
        <f ca="1">IF(Table1[[#This Row],[Area]]= "Naran",Table1[[#This Row],[Income]],0)</f>
        <v>0</v>
      </c>
      <c r="DI147" s="9">
        <f ca="1">IF(Table1[[#This Row],[Area]]= "Peshawar",Table1[[#This Row],[Income]],0)</f>
        <v>57805</v>
      </c>
      <c r="DJ147" s="9">
        <f ca="1">IF(Table1[[#This Row],[Area]]= "Queta",Table1[[#This Row],[Income]],0)</f>
        <v>0</v>
      </c>
      <c r="DK147" s="10">
        <f ca="1">IF(Table1[[#This Row],[Area]]= "Sawat",Table1[[#This Row],[Income]],0)</f>
        <v>0</v>
      </c>
      <c r="DM147" s="14"/>
      <c r="DN147" s="9">
        <f ca="1">IF(Table1[[#This Row],[Field of Work]] = "IT",Table1[[#This Row],[Income]],0)</f>
        <v>0</v>
      </c>
      <c r="DO147" s="9">
        <f ca="1">IF(Table1[[#This Row],[Field of Work]] = "Agriculture",Table1[[#This Row],[Income]],0)</f>
        <v>0</v>
      </c>
      <c r="DP147" s="9">
        <f ca="1">IF(Table1[[#This Row],[Field of Work]] = "Construction",Table1[[#This Row],[Income]],0)</f>
        <v>0</v>
      </c>
      <c r="DQ147" s="9">
        <f ca="1">IF(Table1[[#This Row],[Field of Work]] = "Health",Table1[[#This Row],[Income]],0)</f>
        <v>0</v>
      </c>
      <c r="DR147" s="9">
        <f ca="1">IF(Table1[[#This Row],[Field of Work]] = "Teaching",Table1[[#This Row],[Income]],0)</f>
        <v>0</v>
      </c>
      <c r="DS147" s="10">
        <f ca="1">IF(Table1[[#This Row],[Field of Work]] = "General work",Table1[[#This Row],[Income]],0)</f>
        <v>57805</v>
      </c>
      <c r="DV147" s="14"/>
      <c r="DW147" s="9"/>
      <c r="DX147" s="9">
        <f ca="1">IF(Table1[[#This Row],[Debts]]&gt;Table1[[#This Row],[Income]],1,0)</f>
        <v>1</v>
      </c>
      <c r="DY147" s="9"/>
      <c r="DZ147" s="9"/>
      <c r="EA147" s="9"/>
      <c r="EB147" s="9"/>
      <c r="EC147" s="10"/>
      <c r="EF147" s="14"/>
      <c r="EG147" s="9"/>
      <c r="EH147" s="9">
        <f ca="1">IF(Table1[[#This Row],[Net worth of person (R)]]&gt;$EP$4,Table1[[#This Row],[Age]],0)</f>
        <v>0</v>
      </c>
      <c r="EI147" s="9"/>
      <c r="EJ147" s="9"/>
      <c r="EK147" s="9"/>
      <c r="EL147" s="9"/>
      <c r="EM147" s="9"/>
      <c r="EN147" s="9"/>
      <c r="EO147" s="9"/>
      <c r="EP147" s="10"/>
    </row>
    <row r="148" spans="2:146" x14ac:dyDescent="0.25">
      <c r="B148">
        <f t="shared" ca="1" si="53"/>
        <v>2</v>
      </c>
      <c r="C148" t="str">
        <f t="shared" ca="1" si="54"/>
        <v>women</v>
      </c>
      <c r="D148">
        <f t="shared" ca="1" si="55"/>
        <v>43</v>
      </c>
      <c r="E148">
        <f t="shared" ca="1" si="56"/>
        <v>3</v>
      </c>
      <c r="F148" t="str">
        <f t="shared" ca="1" si="57"/>
        <v>Agriculture</v>
      </c>
      <c r="G148">
        <f t="shared" ca="1" si="58"/>
        <v>2</v>
      </c>
      <c r="H148" t="str">
        <f t="shared" ca="1" si="59"/>
        <v>Colledge</v>
      </c>
      <c r="I148">
        <f t="shared" ca="1" si="60"/>
        <v>4</v>
      </c>
      <c r="J148">
        <f t="shared" ca="1" si="61"/>
        <v>2</v>
      </c>
      <c r="K148">
        <f t="shared" ca="1" si="62"/>
        <v>76772</v>
      </c>
      <c r="L148">
        <f t="shared" ca="1" si="63"/>
        <v>1</v>
      </c>
      <c r="M148" t="str">
        <f t="shared" ca="1" si="64"/>
        <v>Lahore</v>
      </c>
      <c r="N148">
        <f t="shared" ca="1" si="46"/>
        <v>460632</v>
      </c>
      <c r="O148">
        <f ca="1">RAND()*Table1[[#This Row],[Value of House]]</f>
        <v>13463.743430363151</v>
      </c>
      <c r="P148">
        <f t="shared" ca="1" si="51"/>
        <v>89994.511081266974</v>
      </c>
      <c r="Q148">
        <f t="shared" ca="1" si="65"/>
        <v>70214</v>
      </c>
      <c r="R148">
        <f t="shared" ca="1" si="52"/>
        <v>89082.564597955599</v>
      </c>
      <c r="S148">
        <f t="shared" ca="1" si="47"/>
        <v>87234.230014317989</v>
      </c>
      <c r="T148">
        <f t="shared" ca="1" si="48"/>
        <v>637860.74109558493</v>
      </c>
      <c r="U148">
        <f t="shared" ca="1" si="49"/>
        <v>172760.30802831874</v>
      </c>
      <c r="V148">
        <f t="shared" ca="1" si="50"/>
        <v>465100.43306726619</v>
      </c>
      <c r="AF148" s="14">
        <f t="shared" ca="1" si="67"/>
        <v>0</v>
      </c>
      <c r="AG148" s="9">
        <f t="shared" ca="1" si="68"/>
        <v>1</v>
      </c>
      <c r="AH148" s="9"/>
      <c r="AI148" s="9"/>
      <c r="AJ148" s="9"/>
      <c r="AK148" s="10"/>
      <c r="AL148" s="9"/>
      <c r="AM148" s="14">
        <f ca="1">IF(Table1[[#This Row],[Field of Work]]= "Teaching",1,0)</f>
        <v>0</v>
      </c>
      <c r="AN148" s="9">
        <f ca="1">IF(Table1[[#This Row],[Field of Work]]= "Agriculture",1,0)</f>
        <v>1</v>
      </c>
      <c r="AO148" s="9">
        <f ca="1">IF(Table1[[#This Row],[Field of Work]]= "Construction",1,0)</f>
        <v>0</v>
      </c>
      <c r="AP148" s="9">
        <f ca="1">IF(Table1[[#This Row],[Field of Work]]= "IT",1,0)</f>
        <v>0</v>
      </c>
      <c r="AQ148" s="9">
        <f ca="1">IF(Table1[[#This Row],[Field of Work]]= "Health",1,0)</f>
        <v>0</v>
      </c>
      <c r="AR148" s="9">
        <f ca="1">IF(Table1[[#This Row],[Field of Work]]= "General work",1,0)</f>
        <v>0</v>
      </c>
      <c r="AS148" s="9"/>
      <c r="AT148" s="9"/>
      <c r="AU148" s="9"/>
      <c r="AV148" s="9"/>
      <c r="AW148" s="9"/>
      <c r="AX148" s="9"/>
      <c r="AY148" s="10"/>
      <c r="BA148" s="33">
        <f ca="1">IF(Table1[[#This Row],[Area]]= "Pindi",1,0)</f>
        <v>0</v>
      </c>
      <c r="BB148" s="9">
        <f ca="1">IF(Table1[[#This Row],[Area]]= "Attock",1,0)</f>
        <v>0</v>
      </c>
      <c r="BC148" s="9">
        <f ca="1">IF(Table1[[#This Row],[Area]]="Gujranwala",1,0)</f>
        <v>0</v>
      </c>
      <c r="BD148" s="9">
        <f ca="1">IF(Table1[[#This Row],[Area]]="Islamabad",1,0)</f>
        <v>0</v>
      </c>
      <c r="BE148" s="9">
        <f ca="1">IF(Table1[[#This Row],[Area]]="Karachi",1,0)</f>
        <v>0</v>
      </c>
      <c r="BF148" s="9">
        <f ca="1">IF(Table1[[#This Row],[Area]]="Kashmir",1,0)</f>
        <v>0</v>
      </c>
      <c r="BG148" s="9">
        <f ca="1">IF(Table1[[#This Row],[Area]]="Kohat",1,0)</f>
        <v>0</v>
      </c>
      <c r="BH148" s="9">
        <f ca="1">IF(Table1[[#This Row],[Area]]="Lahore",1,0)</f>
        <v>1</v>
      </c>
      <c r="BI148" s="9">
        <f ca="1">IF(Table1[[#This Row],[Area]]="Multan",1,0)</f>
        <v>0</v>
      </c>
      <c r="BJ148" s="9">
        <f ca="1">IF(Table1[[#This Row],[Area]]="Naran",1,0)</f>
        <v>0</v>
      </c>
      <c r="BK148" s="9">
        <f ca="1">IF(Table1[[#This Row],[Area]]="Peshawar",1,0)</f>
        <v>0</v>
      </c>
      <c r="BL148" s="9">
        <f ca="1">IF(Table1[[#This Row],[Area]]="Queta",1,0)</f>
        <v>0</v>
      </c>
      <c r="BM148" s="9">
        <f ca="1">IF(Table1[[#This Row],[Area]]="Sawat",1,0)</f>
        <v>0</v>
      </c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10"/>
      <c r="CD148" s="14"/>
      <c r="CE148" s="39">
        <f ca="1">Table1[[#This Row],[Value of Cars]]/Table1[[#This Row],[Cars]]</f>
        <v>44997.255540633487</v>
      </c>
      <c r="CF148" s="9"/>
      <c r="CG148" s="10"/>
      <c r="CH148" s="14">
        <f ca="1">IF(Table1[[#This Row],[value of Debts]]&gt;$CI$5,1,0)</f>
        <v>1</v>
      </c>
      <c r="CI148" s="9"/>
      <c r="CJ148" s="10"/>
      <c r="CM148" s="55">
        <f ca="1">Table1[[#This Row],[Mortgage Left]]/Table1[[#This Row],[Value of House]]</f>
        <v>2.9228849559655323E-2</v>
      </c>
      <c r="CN148" s="9">
        <f t="shared" ca="1" si="66"/>
        <v>1</v>
      </c>
      <c r="CO148" s="9"/>
      <c r="CP148" s="9"/>
      <c r="CQ148" s="9"/>
      <c r="CR148" s="9"/>
      <c r="CS148" s="9"/>
      <c r="CT148" s="9"/>
      <c r="CU148" s="9"/>
      <c r="CV148" s="9"/>
      <c r="CW148" s="9"/>
      <c r="CX148" s="14"/>
      <c r="CY148" s="9">
        <f ca="1">IF(Table1[[#This Row],[Area]]= "Pindi",Table1[[#This Row],[Income]],0)</f>
        <v>0</v>
      </c>
      <c r="CZ148" s="9">
        <f ca="1">IF(Table1[[#This Row],[Area]]= "Attock",Table1[[#This Row],[Income]],0)</f>
        <v>0</v>
      </c>
      <c r="DA148" s="9">
        <f ca="1">IF(Table1[[#This Row],[Area]]= "Gujranwala",Table1[[#This Row],[Income]],0)</f>
        <v>0</v>
      </c>
      <c r="DB148" s="9">
        <f ca="1">IF(Table1[[#This Row],[Area]]= "Islamabad",Table1[[#This Row],[Income]],0)</f>
        <v>0</v>
      </c>
      <c r="DC148" s="9">
        <f ca="1">IF(Table1[[#This Row],[Area]]= "Karachi",Table1[[#This Row],[Income]],0)</f>
        <v>0</v>
      </c>
      <c r="DD148" s="9">
        <f ca="1">IF(Table1[[#This Row],[Area]]= "Kashmir",Table1[[#This Row],[Income]],0)</f>
        <v>0</v>
      </c>
      <c r="DE148" s="9">
        <f ca="1">IF(Table1[[#This Row],[Area]]= "Kohat",Table1[[#This Row],[Income]],0)</f>
        <v>0</v>
      </c>
      <c r="DF148" s="9">
        <f ca="1">IF(Table1[[#This Row],[Area]]= "Lahore",Table1[[#This Row],[Income]],0)</f>
        <v>76772</v>
      </c>
      <c r="DG148" s="9">
        <f ca="1">IF(Table1[[#This Row],[Area]]= "Multan",Table1[[#This Row],[Income]],0)</f>
        <v>0</v>
      </c>
      <c r="DH148" s="9">
        <f ca="1">IF(Table1[[#This Row],[Area]]= "Naran",Table1[[#This Row],[Income]],0)</f>
        <v>0</v>
      </c>
      <c r="DI148" s="9">
        <f ca="1">IF(Table1[[#This Row],[Area]]= "Peshawar",Table1[[#This Row],[Income]],0)</f>
        <v>0</v>
      </c>
      <c r="DJ148" s="9">
        <f ca="1">IF(Table1[[#This Row],[Area]]= "Queta",Table1[[#This Row],[Income]],0)</f>
        <v>0</v>
      </c>
      <c r="DK148" s="10">
        <f ca="1">IF(Table1[[#This Row],[Area]]= "Sawat",Table1[[#This Row],[Income]],0)</f>
        <v>0</v>
      </c>
      <c r="DM148" s="14"/>
      <c r="DN148" s="9">
        <f ca="1">IF(Table1[[#This Row],[Field of Work]] = "IT",Table1[[#This Row],[Income]],0)</f>
        <v>0</v>
      </c>
      <c r="DO148" s="9">
        <f ca="1">IF(Table1[[#This Row],[Field of Work]] = "Agriculture",Table1[[#This Row],[Income]],0)</f>
        <v>76772</v>
      </c>
      <c r="DP148" s="9">
        <f ca="1">IF(Table1[[#This Row],[Field of Work]] = "Construction",Table1[[#This Row],[Income]],0)</f>
        <v>0</v>
      </c>
      <c r="DQ148" s="9">
        <f ca="1">IF(Table1[[#This Row],[Field of Work]] = "Health",Table1[[#This Row],[Income]],0)</f>
        <v>0</v>
      </c>
      <c r="DR148" s="9">
        <f ca="1">IF(Table1[[#This Row],[Field of Work]] = "Teaching",Table1[[#This Row],[Income]],0)</f>
        <v>0</v>
      </c>
      <c r="DS148" s="10">
        <f ca="1">IF(Table1[[#This Row],[Field of Work]] = "General work",Table1[[#This Row],[Income]],0)</f>
        <v>0</v>
      </c>
      <c r="DV148" s="14"/>
      <c r="DW148" s="9"/>
      <c r="DX148" s="9">
        <f ca="1">IF(Table1[[#This Row],[Debts]]&gt;Table1[[#This Row],[Income]],1,0)</f>
        <v>1</v>
      </c>
      <c r="DY148" s="9"/>
      <c r="DZ148" s="9"/>
      <c r="EA148" s="9"/>
      <c r="EB148" s="9"/>
      <c r="EC148" s="10"/>
      <c r="EF148" s="14"/>
      <c r="EG148" s="9"/>
      <c r="EH148" s="9">
        <f ca="1">IF(Table1[[#This Row],[Net worth of person (R)]]&gt;$EP$4,Table1[[#This Row],[Age]],0)</f>
        <v>43</v>
      </c>
      <c r="EI148" s="9"/>
      <c r="EJ148" s="9"/>
      <c r="EK148" s="9"/>
      <c r="EL148" s="9"/>
      <c r="EM148" s="9"/>
      <c r="EN148" s="9"/>
      <c r="EO148" s="9"/>
      <c r="EP148" s="10"/>
    </row>
    <row r="149" spans="2:146" x14ac:dyDescent="0.25">
      <c r="B149">
        <f t="shared" ca="1" si="53"/>
        <v>1</v>
      </c>
      <c r="C149" t="str">
        <f t="shared" ca="1" si="54"/>
        <v>men</v>
      </c>
      <c r="D149">
        <f t="shared" ca="1" si="55"/>
        <v>31</v>
      </c>
      <c r="E149">
        <f t="shared" ca="1" si="56"/>
        <v>1</v>
      </c>
      <c r="F149" t="str">
        <f t="shared" ca="1" si="57"/>
        <v>Health</v>
      </c>
      <c r="G149">
        <f t="shared" ca="1" si="58"/>
        <v>6</v>
      </c>
      <c r="H149" t="str">
        <f t="shared" ca="1" si="59"/>
        <v>other</v>
      </c>
      <c r="I149">
        <f t="shared" ca="1" si="60"/>
        <v>3</v>
      </c>
      <c r="J149">
        <f t="shared" ca="1" si="61"/>
        <v>1</v>
      </c>
      <c r="K149">
        <f t="shared" ca="1" si="62"/>
        <v>70372</v>
      </c>
      <c r="L149">
        <f t="shared" ca="1" si="63"/>
        <v>11</v>
      </c>
      <c r="M149" t="str">
        <f t="shared" ca="1" si="64"/>
        <v>kashmir</v>
      </c>
      <c r="N149">
        <f t="shared" ca="1" si="46"/>
        <v>422232</v>
      </c>
      <c r="O149">
        <f ca="1">RAND()*Table1[[#This Row],[Value of House]]</f>
        <v>103232.65789018015</v>
      </c>
      <c r="P149">
        <f t="shared" ca="1" si="51"/>
        <v>58060.199247174925</v>
      </c>
      <c r="Q149">
        <f t="shared" ca="1" si="65"/>
        <v>40698</v>
      </c>
      <c r="R149">
        <f t="shared" ca="1" si="52"/>
        <v>76865.146547149212</v>
      </c>
      <c r="S149">
        <f t="shared" ca="1" si="47"/>
        <v>43805.5543747829</v>
      </c>
      <c r="T149">
        <f t="shared" ca="1" si="48"/>
        <v>524097.75362195779</v>
      </c>
      <c r="U149">
        <f t="shared" ca="1" si="49"/>
        <v>220795.80443732935</v>
      </c>
      <c r="V149">
        <f t="shared" ca="1" si="50"/>
        <v>303301.94918462844</v>
      </c>
      <c r="AF149" s="14">
        <f t="shared" ca="1" si="67"/>
        <v>0</v>
      </c>
      <c r="AG149" s="9">
        <f t="shared" ca="1" si="68"/>
        <v>1</v>
      </c>
      <c r="AH149" s="9"/>
      <c r="AI149" s="9"/>
      <c r="AJ149" s="9"/>
      <c r="AK149" s="10"/>
      <c r="AL149" s="9"/>
      <c r="AM149" s="14">
        <f ca="1">IF(Table1[[#This Row],[Field of Work]]= "Teaching",1,0)</f>
        <v>0</v>
      </c>
      <c r="AN149" s="9">
        <f ca="1">IF(Table1[[#This Row],[Field of Work]]= "Agriculture",1,0)</f>
        <v>0</v>
      </c>
      <c r="AO149" s="9">
        <f ca="1">IF(Table1[[#This Row],[Field of Work]]= "Construction",1,0)</f>
        <v>0</v>
      </c>
      <c r="AP149" s="9">
        <f ca="1">IF(Table1[[#This Row],[Field of Work]]= "IT",1,0)</f>
        <v>0</v>
      </c>
      <c r="AQ149" s="9">
        <f ca="1">IF(Table1[[#This Row],[Field of Work]]= "Health",1,0)</f>
        <v>1</v>
      </c>
      <c r="AR149" s="9">
        <f ca="1">IF(Table1[[#This Row],[Field of Work]]= "General work",1,0)</f>
        <v>0</v>
      </c>
      <c r="AS149" s="9"/>
      <c r="AT149" s="9"/>
      <c r="AU149" s="9"/>
      <c r="AV149" s="9"/>
      <c r="AW149" s="9"/>
      <c r="AX149" s="9"/>
      <c r="AY149" s="10"/>
      <c r="BA149" s="33">
        <f ca="1">IF(Table1[[#This Row],[Area]]= "Pindi",1,0)</f>
        <v>0</v>
      </c>
      <c r="BB149" s="9">
        <f ca="1">IF(Table1[[#This Row],[Area]]= "Attock",1,0)</f>
        <v>0</v>
      </c>
      <c r="BC149" s="9">
        <f ca="1">IF(Table1[[#This Row],[Area]]="Gujranwala",1,0)</f>
        <v>0</v>
      </c>
      <c r="BD149" s="9">
        <f ca="1">IF(Table1[[#This Row],[Area]]="Islamabad",1,0)</f>
        <v>0</v>
      </c>
      <c r="BE149" s="9">
        <f ca="1">IF(Table1[[#This Row],[Area]]="Karachi",1,0)</f>
        <v>0</v>
      </c>
      <c r="BF149" s="9">
        <f ca="1">IF(Table1[[#This Row],[Area]]="Kashmir",1,0)</f>
        <v>1</v>
      </c>
      <c r="BG149" s="9">
        <f ca="1">IF(Table1[[#This Row],[Area]]="Kohat",1,0)</f>
        <v>0</v>
      </c>
      <c r="BH149" s="9">
        <f ca="1">IF(Table1[[#This Row],[Area]]="Lahore",1,0)</f>
        <v>0</v>
      </c>
      <c r="BI149" s="9">
        <f ca="1">IF(Table1[[#This Row],[Area]]="Multan",1,0)</f>
        <v>0</v>
      </c>
      <c r="BJ149" s="9">
        <f ca="1">IF(Table1[[#This Row],[Area]]="Naran",1,0)</f>
        <v>0</v>
      </c>
      <c r="BK149" s="9">
        <f ca="1">IF(Table1[[#This Row],[Area]]="Peshawar",1,0)</f>
        <v>0</v>
      </c>
      <c r="BL149" s="9">
        <f ca="1">IF(Table1[[#This Row],[Area]]="Queta",1,0)</f>
        <v>0</v>
      </c>
      <c r="BM149" s="9">
        <f ca="1">IF(Table1[[#This Row],[Area]]="Sawat",1,0)</f>
        <v>0</v>
      </c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10"/>
      <c r="CD149" s="14"/>
      <c r="CE149" s="39">
        <f ca="1">Table1[[#This Row],[Value of Cars]]/Table1[[#This Row],[Cars]]</f>
        <v>58060.199247174925</v>
      </c>
      <c r="CF149" s="9"/>
      <c r="CG149" s="10"/>
      <c r="CH149" s="14">
        <f ca="1">IF(Table1[[#This Row],[value of Debts]]&gt;$CI$5,1,0)</f>
        <v>1</v>
      </c>
      <c r="CI149" s="9"/>
      <c r="CJ149" s="10"/>
      <c r="CM149" s="55">
        <f ca="1">Table1[[#This Row],[Mortgage Left]]/Table1[[#This Row],[Value of House]]</f>
        <v>0.244492738329118</v>
      </c>
      <c r="CN149" s="9">
        <f t="shared" ca="1" si="66"/>
        <v>1</v>
      </c>
      <c r="CO149" s="9"/>
      <c r="CP149" s="9"/>
      <c r="CQ149" s="9"/>
      <c r="CR149" s="9"/>
      <c r="CS149" s="9"/>
      <c r="CT149" s="9"/>
      <c r="CU149" s="9"/>
      <c r="CV149" s="9"/>
      <c r="CW149" s="9"/>
      <c r="CX149" s="14"/>
      <c r="CY149" s="9">
        <f ca="1">IF(Table1[[#This Row],[Area]]= "Pindi",Table1[[#This Row],[Income]],0)</f>
        <v>0</v>
      </c>
      <c r="CZ149" s="9">
        <f ca="1">IF(Table1[[#This Row],[Area]]= "Attock",Table1[[#This Row],[Income]],0)</f>
        <v>0</v>
      </c>
      <c r="DA149" s="9">
        <f ca="1">IF(Table1[[#This Row],[Area]]= "Gujranwala",Table1[[#This Row],[Income]],0)</f>
        <v>0</v>
      </c>
      <c r="DB149" s="9">
        <f ca="1">IF(Table1[[#This Row],[Area]]= "Islamabad",Table1[[#This Row],[Income]],0)</f>
        <v>0</v>
      </c>
      <c r="DC149" s="9">
        <f ca="1">IF(Table1[[#This Row],[Area]]= "Karachi",Table1[[#This Row],[Income]],0)</f>
        <v>0</v>
      </c>
      <c r="DD149" s="9">
        <f ca="1">IF(Table1[[#This Row],[Area]]= "Kashmir",Table1[[#This Row],[Income]],0)</f>
        <v>70372</v>
      </c>
      <c r="DE149" s="9">
        <f ca="1">IF(Table1[[#This Row],[Area]]= "Kohat",Table1[[#This Row],[Income]],0)</f>
        <v>0</v>
      </c>
      <c r="DF149" s="9">
        <f ca="1">IF(Table1[[#This Row],[Area]]= "Lahore",Table1[[#This Row],[Income]],0)</f>
        <v>0</v>
      </c>
      <c r="DG149" s="9">
        <f ca="1">IF(Table1[[#This Row],[Area]]= "Multan",Table1[[#This Row],[Income]],0)</f>
        <v>0</v>
      </c>
      <c r="DH149" s="9">
        <f ca="1">IF(Table1[[#This Row],[Area]]= "Naran",Table1[[#This Row],[Income]],0)</f>
        <v>0</v>
      </c>
      <c r="DI149" s="9">
        <f ca="1">IF(Table1[[#This Row],[Area]]= "Peshawar",Table1[[#This Row],[Income]],0)</f>
        <v>0</v>
      </c>
      <c r="DJ149" s="9">
        <f ca="1">IF(Table1[[#This Row],[Area]]= "Queta",Table1[[#This Row],[Income]],0)</f>
        <v>0</v>
      </c>
      <c r="DK149" s="10">
        <f ca="1">IF(Table1[[#This Row],[Area]]= "Sawat",Table1[[#This Row],[Income]],0)</f>
        <v>0</v>
      </c>
      <c r="DM149" s="14"/>
      <c r="DN149" s="9">
        <f ca="1">IF(Table1[[#This Row],[Field of Work]] = "IT",Table1[[#This Row],[Income]],0)</f>
        <v>0</v>
      </c>
      <c r="DO149" s="9">
        <f ca="1">IF(Table1[[#This Row],[Field of Work]] = "Agriculture",Table1[[#This Row],[Income]],0)</f>
        <v>0</v>
      </c>
      <c r="DP149" s="9">
        <f ca="1">IF(Table1[[#This Row],[Field of Work]] = "Construction",Table1[[#This Row],[Income]],0)</f>
        <v>0</v>
      </c>
      <c r="DQ149" s="9">
        <f ca="1">IF(Table1[[#This Row],[Field of Work]] = "Health",Table1[[#This Row],[Income]],0)</f>
        <v>70372</v>
      </c>
      <c r="DR149" s="9">
        <f ca="1">IF(Table1[[#This Row],[Field of Work]] = "Teaching",Table1[[#This Row],[Income]],0)</f>
        <v>0</v>
      </c>
      <c r="DS149" s="10">
        <f ca="1">IF(Table1[[#This Row],[Field of Work]] = "General work",Table1[[#This Row],[Income]],0)</f>
        <v>0</v>
      </c>
      <c r="DV149" s="14"/>
      <c r="DW149" s="9"/>
      <c r="DX149" s="9">
        <f ca="1">IF(Table1[[#This Row],[Debts]]&gt;Table1[[#This Row],[Income]],1,0)</f>
        <v>1</v>
      </c>
      <c r="DY149" s="9"/>
      <c r="DZ149" s="9"/>
      <c r="EA149" s="9"/>
      <c r="EB149" s="9"/>
      <c r="EC149" s="10"/>
      <c r="EF149" s="14"/>
      <c r="EG149" s="9"/>
      <c r="EH149" s="9">
        <f ca="1">IF(Table1[[#This Row],[Net worth of person (R)]]&gt;$EP$4,Table1[[#This Row],[Age]],0)</f>
        <v>31</v>
      </c>
      <c r="EI149" s="9"/>
      <c r="EJ149" s="9"/>
      <c r="EK149" s="9"/>
      <c r="EL149" s="9"/>
      <c r="EM149" s="9"/>
      <c r="EN149" s="9"/>
      <c r="EO149" s="9"/>
      <c r="EP149" s="10"/>
    </row>
    <row r="150" spans="2:146" x14ac:dyDescent="0.25">
      <c r="B150">
        <f t="shared" ca="1" si="53"/>
        <v>1</v>
      </c>
      <c r="C150" t="str">
        <f t="shared" ca="1" si="54"/>
        <v>men</v>
      </c>
      <c r="D150">
        <f t="shared" ca="1" si="55"/>
        <v>30</v>
      </c>
      <c r="E150">
        <f t="shared" ca="1" si="56"/>
        <v>5</v>
      </c>
      <c r="F150" t="str">
        <f t="shared" ca="1" si="57"/>
        <v>General work</v>
      </c>
      <c r="G150">
        <f t="shared" ca="1" si="58"/>
        <v>4</v>
      </c>
      <c r="H150" t="str">
        <f t="shared" ca="1" si="59"/>
        <v>Technical</v>
      </c>
      <c r="I150">
        <f t="shared" ca="1" si="60"/>
        <v>4</v>
      </c>
      <c r="J150">
        <f t="shared" ca="1" si="61"/>
        <v>1</v>
      </c>
      <c r="K150">
        <f t="shared" ca="1" si="62"/>
        <v>37453</v>
      </c>
      <c r="L150">
        <f t="shared" ca="1" si="63"/>
        <v>10</v>
      </c>
      <c r="M150" t="str">
        <f t="shared" ca="1" si="64"/>
        <v>Queta</v>
      </c>
      <c r="N150">
        <f t="shared" ca="1" si="46"/>
        <v>149812</v>
      </c>
      <c r="O150">
        <f ca="1">RAND()*Table1[[#This Row],[Value of House]]</f>
        <v>148298.65242306891</v>
      </c>
      <c r="P150">
        <f t="shared" ca="1" si="51"/>
        <v>22581.082759091743</v>
      </c>
      <c r="Q150">
        <f t="shared" ca="1" si="65"/>
        <v>14442</v>
      </c>
      <c r="R150">
        <f t="shared" ca="1" si="52"/>
        <v>70234.121112043184</v>
      </c>
      <c r="S150">
        <f t="shared" ca="1" si="47"/>
        <v>9895.7881970774579</v>
      </c>
      <c r="T150">
        <f t="shared" ca="1" si="48"/>
        <v>182288.87095616921</v>
      </c>
      <c r="U150">
        <f t="shared" ca="1" si="49"/>
        <v>232974.77353511209</v>
      </c>
      <c r="V150">
        <f t="shared" ca="1" si="50"/>
        <v>-50685.902578942885</v>
      </c>
      <c r="AF150" s="14">
        <f t="shared" ca="1" si="67"/>
        <v>1</v>
      </c>
      <c r="AG150" s="9">
        <f t="shared" ca="1" si="68"/>
        <v>0</v>
      </c>
      <c r="AH150" s="9"/>
      <c r="AI150" s="9"/>
      <c r="AJ150" s="9"/>
      <c r="AK150" s="10"/>
      <c r="AL150" s="9"/>
      <c r="AM150" s="14">
        <f ca="1">IF(Table1[[#This Row],[Field of Work]]= "Teaching",1,0)</f>
        <v>0</v>
      </c>
      <c r="AN150" s="9">
        <f ca="1">IF(Table1[[#This Row],[Field of Work]]= "Agriculture",1,0)</f>
        <v>0</v>
      </c>
      <c r="AO150" s="9">
        <f ca="1">IF(Table1[[#This Row],[Field of Work]]= "Construction",1,0)</f>
        <v>0</v>
      </c>
      <c r="AP150" s="9">
        <f ca="1">IF(Table1[[#This Row],[Field of Work]]= "IT",1,0)</f>
        <v>0</v>
      </c>
      <c r="AQ150" s="9">
        <f ca="1">IF(Table1[[#This Row],[Field of Work]]= "Health",1,0)</f>
        <v>0</v>
      </c>
      <c r="AR150" s="9">
        <f ca="1">IF(Table1[[#This Row],[Field of Work]]= "General work",1,0)</f>
        <v>1</v>
      </c>
      <c r="AS150" s="9"/>
      <c r="AT150" s="9"/>
      <c r="AU150" s="9"/>
      <c r="AV150" s="9"/>
      <c r="AW150" s="9"/>
      <c r="AX150" s="9"/>
      <c r="AY150" s="10"/>
      <c r="BA150" s="33">
        <f ca="1">IF(Table1[[#This Row],[Area]]= "Pindi",1,0)</f>
        <v>0</v>
      </c>
      <c r="BB150" s="9">
        <f ca="1">IF(Table1[[#This Row],[Area]]= "Attock",1,0)</f>
        <v>0</v>
      </c>
      <c r="BC150" s="9">
        <f ca="1">IF(Table1[[#This Row],[Area]]="Gujranwala",1,0)</f>
        <v>0</v>
      </c>
      <c r="BD150" s="9">
        <f ca="1">IF(Table1[[#This Row],[Area]]="Islamabad",1,0)</f>
        <v>0</v>
      </c>
      <c r="BE150" s="9">
        <f ca="1">IF(Table1[[#This Row],[Area]]="Karachi",1,0)</f>
        <v>0</v>
      </c>
      <c r="BF150" s="9">
        <f ca="1">IF(Table1[[#This Row],[Area]]="Kashmir",1,0)</f>
        <v>0</v>
      </c>
      <c r="BG150" s="9">
        <f ca="1">IF(Table1[[#This Row],[Area]]="Kohat",1,0)</f>
        <v>0</v>
      </c>
      <c r="BH150" s="9">
        <f ca="1">IF(Table1[[#This Row],[Area]]="Lahore",1,0)</f>
        <v>0</v>
      </c>
      <c r="BI150" s="9">
        <f ca="1">IF(Table1[[#This Row],[Area]]="Multan",1,0)</f>
        <v>0</v>
      </c>
      <c r="BJ150" s="9">
        <f ca="1">IF(Table1[[#This Row],[Area]]="Naran",1,0)</f>
        <v>0</v>
      </c>
      <c r="BK150" s="9">
        <f ca="1">IF(Table1[[#This Row],[Area]]="Peshawar",1,0)</f>
        <v>0</v>
      </c>
      <c r="BL150" s="9">
        <f ca="1">IF(Table1[[#This Row],[Area]]="Queta",1,0)</f>
        <v>1</v>
      </c>
      <c r="BM150" s="9">
        <f ca="1">IF(Table1[[#This Row],[Area]]="Sawat",1,0)</f>
        <v>0</v>
      </c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10"/>
      <c r="CD150" s="14"/>
      <c r="CE150" s="39">
        <f ca="1">Table1[[#This Row],[Value of Cars]]/Table1[[#This Row],[Cars]]</f>
        <v>22581.082759091743</v>
      </c>
      <c r="CF150" s="9"/>
      <c r="CG150" s="10"/>
      <c r="CH150" s="14">
        <f ca="1">IF(Table1[[#This Row],[value of Debts]]&gt;$CI$5,1,0)</f>
        <v>1</v>
      </c>
      <c r="CI150" s="9"/>
      <c r="CJ150" s="10"/>
      <c r="CM150" s="55">
        <f ca="1">Table1[[#This Row],[Mortgage Left]]/Table1[[#This Row],[Value of House]]</f>
        <v>0.98989835542592652</v>
      </c>
      <c r="CN150" s="9">
        <f t="shared" ca="1" si="66"/>
        <v>0</v>
      </c>
      <c r="CO150" s="9"/>
      <c r="CP150" s="9"/>
      <c r="CQ150" s="9"/>
      <c r="CR150" s="9"/>
      <c r="CS150" s="9"/>
      <c r="CT150" s="9"/>
      <c r="CU150" s="9"/>
      <c r="CV150" s="9"/>
      <c r="CW150" s="9"/>
      <c r="CX150" s="14"/>
      <c r="CY150" s="9">
        <f ca="1">IF(Table1[[#This Row],[Area]]= "Pindi",Table1[[#This Row],[Income]],0)</f>
        <v>0</v>
      </c>
      <c r="CZ150" s="9">
        <f ca="1">IF(Table1[[#This Row],[Area]]= "Attock",Table1[[#This Row],[Income]],0)</f>
        <v>0</v>
      </c>
      <c r="DA150" s="9">
        <f ca="1">IF(Table1[[#This Row],[Area]]= "Gujranwala",Table1[[#This Row],[Income]],0)</f>
        <v>0</v>
      </c>
      <c r="DB150" s="9">
        <f ca="1">IF(Table1[[#This Row],[Area]]= "Islamabad",Table1[[#This Row],[Income]],0)</f>
        <v>0</v>
      </c>
      <c r="DC150" s="9">
        <f ca="1">IF(Table1[[#This Row],[Area]]= "Karachi",Table1[[#This Row],[Income]],0)</f>
        <v>0</v>
      </c>
      <c r="DD150" s="9">
        <f ca="1">IF(Table1[[#This Row],[Area]]= "Kashmir",Table1[[#This Row],[Income]],0)</f>
        <v>0</v>
      </c>
      <c r="DE150" s="9">
        <f ca="1">IF(Table1[[#This Row],[Area]]= "Kohat",Table1[[#This Row],[Income]],0)</f>
        <v>0</v>
      </c>
      <c r="DF150" s="9">
        <f ca="1">IF(Table1[[#This Row],[Area]]= "Lahore",Table1[[#This Row],[Income]],0)</f>
        <v>0</v>
      </c>
      <c r="DG150" s="9">
        <f ca="1">IF(Table1[[#This Row],[Area]]= "Multan",Table1[[#This Row],[Income]],0)</f>
        <v>0</v>
      </c>
      <c r="DH150" s="9">
        <f ca="1">IF(Table1[[#This Row],[Area]]= "Naran",Table1[[#This Row],[Income]],0)</f>
        <v>0</v>
      </c>
      <c r="DI150" s="9">
        <f ca="1">IF(Table1[[#This Row],[Area]]= "Peshawar",Table1[[#This Row],[Income]],0)</f>
        <v>0</v>
      </c>
      <c r="DJ150" s="9">
        <f ca="1">IF(Table1[[#This Row],[Area]]= "Queta",Table1[[#This Row],[Income]],0)</f>
        <v>37453</v>
      </c>
      <c r="DK150" s="10">
        <f ca="1">IF(Table1[[#This Row],[Area]]= "Sawat",Table1[[#This Row],[Income]],0)</f>
        <v>0</v>
      </c>
      <c r="DM150" s="14"/>
      <c r="DN150" s="9">
        <f ca="1">IF(Table1[[#This Row],[Field of Work]] = "IT",Table1[[#This Row],[Income]],0)</f>
        <v>0</v>
      </c>
      <c r="DO150" s="9">
        <f ca="1">IF(Table1[[#This Row],[Field of Work]] = "Agriculture",Table1[[#This Row],[Income]],0)</f>
        <v>0</v>
      </c>
      <c r="DP150" s="9">
        <f ca="1">IF(Table1[[#This Row],[Field of Work]] = "Construction",Table1[[#This Row],[Income]],0)</f>
        <v>0</v>
      </c>
      <c r="DQ150" s="9">
        <f ca="1">IF(Table1[[#This Row],[Field of Work]] = "Health",Table1[[#This Row],[Income]],0)</f>
        <v>0</v>
      </c>
      <c r="DR150" s="9">
        <f ca="1">IF(Table1[[#This Row],[Field of Work]] = "Teaching",Table1[[#This Row],[Income]],0)</f>
        <v>0</v>
      </c>
      <c r="DS150" s="10">
        <f ca="1">IF(Table1[[#This Row],[Field of Work]] = "General work",Table1[[#This Row],[Income]],0)</f>
        <v>37453</v>
      </c>
      <c r="DV150" s="14"/>
      <c r="DW150" s="9"/>
      <c r="DX150" s="9">
        <f ca="1">IF(Table1[[#This Row],[Debts]]&gt;Table1[[#This Row],[Income]],1,0)</f>
        <v>1</v>
      </c>
      <c r="DY150" s="9"/>
      <c r="DZ150" s="9"/>
      <c r="EA150" s="9"/>
      <c r="EB150" s="9"/>
      <c r="EC150" s="10"/>
      <c r="EF150" s="14"/>
      <c r="EG150" s="9"/>
      <c r="EH150" s="9">
        <f ca="1">IF(Table1[[#This Row],[Net worth of person (R)]]&gt;$EP$4,Table1[[#This Row],[Age]],0)</f>
        <v>0</v>
      </c>
      <c r="EI150" s="9"/>
      <c r="EJ150" s="9"/>
      <c r="EK150" s="9"/>
      <c r="EL150" s="9"/>
      <c r="EM150" s="9"/>
      <c r="EN150" s="9"/>
      <c r="EO150" s="9"/>
      <c r="EP150" s="10"/>
    </row>
    <row r="151" spans="2:146" x14ac:dyDescent="0.25">
      <c r="B151">
        <f t="shared" ca="1" si="53"/>
        <v>1</v>
      </c>
      <c r="C151" t="str">
        <f t="shared" ca="1" si="54"/>
        <v>men</v>
      </c>
      <c r="D151">
        <f t="shared" ca="1" si="55"/>
        <v>40</v>
      </c>
      <c r="E151">
        <f t="shared" ca="1" si="56"/>
        <v>2</v>
      </c>
      <c r="F151" t="str">
        <f t="shared" ca="1" si="57"/>
        <v>IT</v>
      </c>
      <c r="G151">
        <f t="shared" ca="1" si="58"/>
        <v>5</v>
      </c>
      <c r="H151" t="str">
        <f t="shared" ca="1" si="59"/>
        <v>other</v>
      </c>
      <c r="I151">
        <f t="shared" ca="1" si="60"/>
        <v>0</v>
      </c>
      <c r="J151">
        <f t="shared" ca="1" si="61"/>
        <v>2</v>
      </c>
      <c r="K151">
        <f t="shared" ca="1" si="62"/>
        <v>45956</v>
      </c>
      <c r="L151">
        <f t="shared" ca="1" si="63"/>
        <v>9</v>
      </c>
      <c r="M151" t="str">
        <f t="shared" ca="1" si="64"/>
        <v>Peshawar</v>
      </c>
      <c r="N151">
        <f t="shared" ref="N151:N214" ca="1" si="69">K151*RANDBETWEEN(3,6)</f>
        <v>229780</v>
      </c>
      <c r="O151">
        <f ca="1">RAND()*Table1[[#This Row],[Value of House]]</f>
        <v>21156.425819773911</v>
      </c>
      <c r="P151">
        <f t="shared" ca="1" si="51"/>
        <v>69711.904629933546</v>
      </c>
      <c r="Q151">
        <f t="shared" ca="1" si="65"/>
        <v>64533</v>
      </c>
      <c r="R151">
        <f t="shared" ca="1" si="52"/>
        <v>32948.200747377581</v>
      </c>
      <c r="S151">
        <f t="shared" ref="S151:S214" ca="1" si="70">RAND()*K151*1.5</f>
        <v>19288.464486609009</v>
      </c>
      <c r="T151">
        <f t="shared" ref="T151:T214" ca="1" si="71">N151+P151+S151</f>
        <v>318780.36911654251</v>
      </c>
      <c r="U151">
        <f t="shared" ref="U151:U214" ca="1" si="72">O151+Q151+R151</f>
        <v>118637.62656715148</v>
      </c>
      <c r="V151">
        <f t="shared" ref="V151:V214" ca="1" si="73">T151-U151</f>
        <v>200142.74254939103</v>
      </c>
      <c r="AF151" s="14">
        <f t="shared" ca="1" si="67"/>
        <v>1</v>
      </c>
      <c r="AG151" s="9">
        <f t="shared" ca="1" si="68"/>
        <v>0</v>
      </c>
      <c r="AH151" s="9"/>
      <c r="AI151" s="9"/>
      <c r="AJ151" s="9"/>
      <c r="AK151" s="10"/>
      <c r="AL151" s="9"/>
      <c r="AM151" s="14">
        <f ca="1">IF(Table1[[#This Row],[Field of Work]]= "Teaching",1,0)</f>
        <v>0</v>
      </c>
      <c r="AN151" s="9">
        <f ca="1">IF(Table1[[#This Row],[Field of Work]]= "Agriculture",1,0)</f>
        <v>0</v>
      </c>
      <c r="AO151" s="9">
        <f ca="1">IF(Table1[[#This Row],[Field of Work]]= "Construction",1,0)</f>
        <v>0</v>
      </c>
      <c r="AP151" s="9">
        <f ca="1">IF(Table1[[#This Row],[Field of Work]]= "IT",1,0)</f>
        <v>1</v>
      </c>
      <c r="AQ151" s="9">
        <f ca="1">IF(Table1[[#This Row],[Field of Work]]= "Health",1,0)</f>
        <v>0</v>
      </c>
      <c r="AR151" s="9">
        <f ca="1">IF(Table1[[#This Row],[Field of Work]]= "General work",1,0)</f>
        <v>0</v>
      </c>
      <c r="AS151" s="9"/>
      <c r="AT151" s="9"/>
      <c r="AU151" s="9"/>
      <c r="AV151" s="9"/>
      <c r="AW151" s="9"/>
      <c r="AX151" s="9"/>
      <c r="AY151" s="10"/>
      <c r="BA151" s="33">
        <f ca="1">IF(Table1[[#This Row],[Area]]= "Pindi",1,0)</f>
        <v>0</v>
      </c>
      <c r="BB151" s="9">
        <f ca="1">IF(Table1[[#This Row],[Area]]= "Attock",1,0)</f>
        <v>0</v>
      </c>
      <c r="BC151" s="9">
        <f ca="1">IF(Table1[[#This Row],[Area]]="Gujranwala",1,0)</f>
        <v>0</v>
      </c>
      <c r="BD151" s="9">
        <f ca="1">IF(Table1[[#This Row],[Area]]="Islamabad",1,0)</f>
        <v>0</v>
      </c>
      <c r="BE151" s="9">
        <f ca="1">IF(Table1[[#This Row],[Area]]="Karachi",1,0)</f>
        <v>0</v>
      </c>
      <c r="BF151" s="9">
        <f ca="1">IF(Table1[[#This Row],[Area]]="Kashmir",1,0)</f>
        <v>0</v>
      </c>
      <c r="BG151" s="9">
        <f ca="1">IF(Table1[[#This Row],[Area]]="Kohat",1,0)</f>
        <v>0</v>
      </c>
      <c r="BH151" s="9">
        <f ca="1">IF(Table1[[#This Row],[Area]]="Lahore",1,0)</f>
        <v>0</v>
      </c>
      <c r="BI151" s="9">
        <f ca="1">IF(Table1[[#This Row],[Area]]="Multan",1,0)</f>
        <v>0</v>
      </c>
      <c r="BJ151" s="9">
        <f ca="1">IF(Table1[[#This Row],[Area]]="Naran",1,0)</f>
        <v>0</v>
      </c>
      <c r="BK151" s="9">
        <f ca="1">IF(Table1[[#This Row],[Area]]="Peshawar",1,0)</f>
        <v>1</v>
      </c>
      <c r="BL151" s="9">
        <f ca="1">IF(Table1[[#This Row],[Area]]="Queta",1,0)</f>
        <v>0</v>
      </c>
      <c r="BM151" s="9">
        <f ca="1">IF(Table1[[#This Row],[Area]]="Sawat",1,0)</f>
        <v>0</v>
      </c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10"/>
      <c r="CD151" s="14"/>
      <c r="CE151" s="39">
        <f ca="1">Table1[[#This Row],[Value of Cars]]/Table1[[#This Row],[Cars]]</f>
        <v>34855.952314966773</v>
      </c>
      <c r="CF151" s="9"/>
      <c r="CG151" s="10"/>
      <c r="CH151" s="14">
        <f ca="1">IF(Table1[[#This Row],[value of Debts]]&gt;$CI$5,1,0)</f>
        <v>1</v>
      </c>
      <c r="CI151" s="9"/>
      <c r="CJ151" s="10"/>
      <c r="CM151" s="55">
        <f ca="1">Table1[[#This Row],[Mortgage Left]]/Table1[[#This Row],[Value of House]]</f>
        <v>9.2072529461980634E-2</v>
      </c>
      <c r="CN151" s="9">
        <f t="shared" ca="1" si="66"/>
        <v>1</v>
      </c>
      <c r="CO151" s="9"/>
      <c r="CP151" s="9"/>
      <c r="CQ151" s="9"/>
      <c r="CR151" s="9"/>
      <c r="CS151" s="9"/>
      <c r="CT151" s="9"/>
      <c r="CU151" s="9"/>
      <c r="CV151" s="9"/>
      <c r="CW151" s="9"/>
      <c r="CX151" s="14"/>
      <c r="CY151" s="9">
        <f ca="1">IF(Table1[[#This Row],[Area]]= "Pindi",Table1[[#This Row],[Income]],0)</f>
        <v>0</v>
      </c>
      <c r="CZ151" s="9">
        <f ca="1">IF(Table1[[#This Row],[Area]]= "Attock",Table1[[#This Row],[Income]],0)</f>
        <v>0</v>
      </c>
      <c r="DA151" s="9">
        <f ca="1">IF(Table1[[#This Row],[Area]]= "Gujranwala",Table1[[#This Row],[Income]],0)</f>
        <v>0</v>
      </c>
      <c r="DB151" s="9">
        <f ca="1">IF(Table1[[#This Row],[Area]]= "Islamabad",Table1[[#This Row],[Income]],0)</f>
        <v>0</v>
      </c>
      <c r="DC151" s="9">
        <f ca="1">IF(Table1[[#This Row],[Area]]= "Karachi",Table1[[#This Row],[Income]],0)</f>
        <v>0</v>
      </c>
      <c r="DD151" s="9">
        <f ca="1">IF(Table1[[#This Row],[Area]]= "Kashmir",Table1[[#This Row],[Income]],0)</f>
        <v>0</v>
      </c>
      <c r="DE151" s="9">
        <f ca="1">IF(Table1[[#This Row],[Area]]= "Kohat",Table1[[#This Row],[Income]],0)</f>
        <v>0</v>
      </c>
      <c r="DF151" s="9">
        <f ca="1">IF(Table1[[#This Row],[Area]]= "Lahore",Table1[[#This Row],[Income]],0)</f>
        <v>0</v>
      </c>
      <c r="DG151" s="9">
        <f ca="1">IF(Table1[[#This Row],[Area]]= "Multan",Table1[[#This Row],[Income]],0)</f>
        <v>0</v>
      </c>
      <c r="DH151" s="9">
        <f ca="1">IF(Table1[[#This Row],[Area]]= "Naran",Table1[[#This Row],[Income]],0)</f>
        <v>0</v>
      </c>
      <c r="DI151" s="9">
        <f ca="1">IF(Table1[[#This Row],[Area]]= "Peshawar",Table1[[#This Row],[Income]],0)</f>
        <v>45956</v>
      </c>
      <c r="DJ151" s="9">
        <f ca="1">IF(Table1[[#This Row],[Area]]= "Queta",Table1[[#This Row],[Income]],0)</f>
        <v>0</v>
      </c>
      <c r="DK151" s="10">
        <f ca="1">IF(Table1[[#This Row],[Area]]= "Sawat",Table1[[#This Row],[Income]],0)</f>
        <v>0</v>
      </c>
      <c r="DM151" s="14"/>
      <c r="DN151" s="9">
        <f ca="1">IF(Table1[[#This Row],[Field of Work]] = "IT",Table1[[#This Row],[Income]],0)</f>
        <v>45956</v>
      </c>
      <c r="DO151" s="9">
        <f ca="1">IF(Table1[[#This Row],[Field of Work]] = "Agriculture",Table1[[#This Row],[Income]],0)</f>
        <v>0</v>
      </c>
      <c r="DP151" s="9">
        <f ca="1">IF(Table1[[#This Row],[Field of Work]] = "Construction",Table1[[#This Row],[Income]],0)</f>
        <v>0</v>
      </c>
      <c r="DQ151" s="9">
        <f ca="1">IF(Table1[[#This Row],[Field of Work]] = "Health",Table1[[#This Row],[Income]],0)</f>
        <v>0</v>
      </c>
      <c r="DR151" s="9">
        <f ca="1">IF(Table1[[#This Row],[Field of Work]] = "Teaching",Table1[[#This Row],[Income]],0)</f>
        <v>0</v>
      </c>
      <c r="DS151" s="10">
        <f ca="1">IF(Table1[[#This Row],[Field of Work]] = "General work",Table1[[#This Row],[Income]],0)</f>
        <v>0</v>
      </c>
      <c r="DV151" s="14"/>
      <c r="DW151" s="9"/>
      <c r="DX151" s="9">
        <f ca="1">IF(Table1[[#This Row],[Debts]]&gt;Table1[[#This Row],[Income]],1,0)</f>
        <v>0</v>
      </c>
      <c r="DY151" s="9"/>
      <c r="DZ151" s="9"/>
      <c r="EA151" s="9"/>
      <c r="EB151" s="9"/>
      <c r="EC151" s="10"/>
      <c r="EF151" s="14"/>
      <c r="EG151" s="9"/>
      <c r="EH151" s="9">
        <f ca="1">IF(Table1[[#This Row],[Net worth of person (R)]]&gt;$EP$4,Table1[[#This Row],[Age]],0)</f>
        <v>40</v>
      </c>
      <c r="EI151" s="9"/>
      <c r="EJ151" s="9"/>
      <c r="EK151" s="9"/>
      <c r="EL151" s="9"/>
      <c r="EM151" s="9"/>
      <c r="EN151" s="9"/>
      <c r="EO151" s="9"/>
      <c r="EP151" s="10"/>
    </row>
    <row r="152" spans="2:146" x14ac:dyDescent="0.25">
      <c r="B152">
        <f t="shared" ca="1" si="53"/>
        <v>2</v>
      </c>
      <c r="C152" t="str">
        <f t="shared" ca="1" si="54"/>
        <v>women</v>
      </c>
      <c r="D152">
        <f t="shared" ca="1" si="55"/>
        <v>45</v>
      </c>
      <c r="E152">
        <f t="shared" ca="1" si="56"/>
        <v>6</v>
      </c>
      <c r="F152" t="str">
        <f t="shared" ca="1" si="57"/>
        <v>Teaching</v>
      </c>
      <c r="G152">
        <f t="shared" ca="1" si="58"/>
        <v>5</v>
      </c>
      <c r="H152" t="str">
        <f t="shared" ca="1" si="59"/>
        <v>other</v>
      </c>
      <c r="I152">
        <f t="shared" ca="1" si="60"/>
        <v>3</v>
      </c>
      <c r="J152">
        <f t="shared" ca="1" si="61"/>
        <v>3</v>
      </c>
      <c r="K152">
        <f t="shared" ca="1" si="62"/>
        <v>72993</v>
      </c>
      <c r="L152">
        <f t="shared" ca="1" si="63"/>
        <v>4</v>
      </c>
      <c r="M152" t="str">
        <f t="shared" ca="1" si="64"/>
        <v>Multan</v>
      </c>
      <c r="N152">
        <f t="shared" ca="1" si="69"/>
        <v>437958</v>
      </c>
      <c r="O152">
        <f ca="1">RAND()*Table1[[#This Row],[Value of House]]</f>
        <v>387520.119141609</v>
      </c>
      <c r="P152">
        <f t="shared" ca="1" si="51"/>
        <v>98688.11805825356</v>
      </c>
      <c r="Q152">
        <f t="shared" ca="1" si="65"/>
        <v>54884</v>
      </c>
      <c r="R152">
        <f t="shared" ca="1" si="52"/>
        <v>32157.390454937376</v>
      </c>
      <c r="S152">
        <f t="shared" ca="1" si="70"/>
        <v>56898.077929751416</v>
      </c>
      <c r="T152">
        <f t="shared" ca="1" si="71"/>
        <v>593544.19598800491</v>
      </c>
      <c r="U152">
        <f t="shared" ca="1" si="72"/>
        <v>474561.50959654636</v>
      </c>
      <c r="V152">
        <f t="shared" ca="1" si="73"/>
        <v>118982.68639145856</v>
      </c>
      <c r="AF152" s="14">
        <f t="shared" ca="1" si="67"/>
        <v>1</v>
      </c>
      <c r="AG152" s="9">
        <f t="shared" ca="1" si="68"/>
        <v>0</v>
      </c>
      <c r="AH152" s="9"/>
      <c r="AI152" s="9"/>
      <c r="AJ152" s="9"/>
      <c r="AK152" s="10"/>
      <c r="AL152" s="9"/>
      <c r="AM152" s="14">
        <f ca="1">IF(Table1[[#This Row],[Field of Work]]= "Teaching",1,0)</f>
        <v>1</v>
      </c>
      <c r="AN152" s="9">
        <f ca="1">IF(Table1[[#This Row],[Field of Work]]= "Agriculture",1,0)</f>
        <v>0</v>
      </c>
      <c r="AO152" s="9">
        <f ca="1">IF(Table1[[#This Row],[Field of Work]]= "Construction",1,0)</f>
        <v>0</v>
      </c>
      <c r="AP152" s="9">
        <f ca="1">IF(Table1[[#This Row],[Field of Work]]= "IT",1,0)</f>
        <v>0</v>
      </c>
      <c r="AQ152" s="9">
        <f ca="1">IF(Table1[[#This Row],[Field of Work]]= "Health",1,0)</f>
        <v>0</v>
      </c>
      <c r="AR152" s="9">
        <f ca="1">IF(Table1[[#This Row],[Field of Work]]= "General work",1,0)</f>
        <v>0</v>
      </c>
      <c r="AS152" s="9"/>
      <c r="AT152" s="9"/>
      <c r="AU152" s="9"/>
      <c r="AV152" s="9"/>
      <c r="AW152" s="9"/>
      <c r="AX152" s="9"/>
      <c r="AY152" s="10"/>
      <c r="BA152" s="33">
        <f ca="1">IF(Table1[[#This Row],[Area]]= "Pindi",1,0)</f>
        <v>0</v>
      </c>
      <c r="BB152" s="9">
        <f ca="1">IF(Table1[[#This Row],[Area]]= "Attock",1,0)</f>
        <v>0</v>
      </c>
      <c r="BC152" s="9">
        <f ca="1">IF(Table1[[#This Row],[Area]]="Gujranwala",1,0)</f>
        <v>0</v>
      </c>
      <c r="BD152" s="9">
        <f ca="1">IF(Table1[[#This Row],[Area]]="Islamabad",1,0)</f>
        <v>0</v>
      </c>
      <c r="BE152" s="9">
        <f ca="1">IF(Table1[[#This Row],[Area]]="Karachi",1,0)</f>
        <v>0</v>
      </c>
      <c r="BF152" s="9">
        <f ca="1">IF(Table1[[#This Row],[Area]]="Kashmir",1,0)</f>
        <v>0</v>
      </c>
      <c r="BG152" s="9">
        <f ca="1">IF(Table1[[#This Row],[Area]]="Kohat",1,0)</f>
        <v>0</v>
      </c>
      <c r="BH152" s="9">
        <f ca="1">IF(Table1[[#This Row],[Area]]="Lahore",1,0)</f>
        <v>0</v>
      </c>
      <c r="BI152" s="9">
        <f ca="1">IF(Table1[[#This Row],[Area]]="Multan",1,0)</f>
        <v>1</v>
      </c>
      <c r="BJ152" s="9">
        <f ca="1">IF(Table1[[#This Row],[Area]]="Naran",1,0)</f>
        <v>0</v>
      </c>
      <c r="BK152" s="9">
        <f ca="1">IF(Table1[[#This Row],[Area]]="Peshawar",1,0)</f>
        <v>0</v>
      </c>
      <c r="BL152" s="9">
        <f ca="1">IF(Table1[[#This Row],[Area]]="Queta",1,0)</f>
        <v>0</v>
      </c>
      <c r="BM152" s="9">
        <f ca="1">IF(Table1[[#This Row],[Area]]="Sawat",1,0)</f>
        <v>0</v>
      </c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10"/>
      <c r="CD152" s="14"/>
      <c r="CE152" s="39">
        <f ca="1">Table1[[#This Row],[Value of Cars]]/Table1[[#This Row],[Cars]]</f>
        <v>32896.039352751184</v>
      </c>
      <c r="CF152" s="9"/>
      <c r="CG152" s="10"/>
      <c r="CH152" s="14">
        <f ca="1">IF(Table1[[#This Row],[value of Debts]]&gt;$CI$5,1,0)</f>
        <v>1</v>
      </c>
      <c r="CI152" s="9"/>
      <c r="CJ152" s="10"/>
      <c r="CM152" s="55">
        <f ca="1">Table1[[#This Row],[Mortgage Left]]/Table1[[#This Row],[Value of House]]</f>
        <v>0.88483397755403259</v>
      </c>
      <c r="CN152" s="9">
        <f t="shared" ca="1" si="66"/>
        <v>0</v>
      </c>
      <c r="CO152" s="9"/>
      <c r="CP152" s="9"/>
      <c r="CQ152" s="9"/>
      <c r="CR152" s="9"/>
      <c r="CS152" s="9"/>
      <c r="CT152" s="9"/>
      <c r="CU152" s="9"/>
      <c r="CV152" s="9"/>
      <c r="CW152" s="9"/>
      <c r="CX152" s="14"/>
      <c r="CY152" s="9">
        <f ca="1">IF(Table1[[#This Row],[Area]]= "Pindi",Table1[[#This Row],[Income]],0)</f>
        <v>0</v>
      </c>
      <c r="CZ152" s="9">
        <f ca="1">IF(Table1[[#This Row],[Area]]= "Attock",Table1[[#This Row],[Income]],0)</f>
        <v>0</v>
      </c>
      <c r="DA152" s="9">
        <f ca="1">IF(Table1[[#This Row],[Area]]= "Gujranwala",Table1[[#This Row],[Income]],0)</f>
        <v>0</v>
      </c>
      <c r="DB152" s="9">
        <f ca="1">IF(Table1[[#This Row],[Area]]= "Islamabad",Table1[[#This Row],[Income]],0)</f>
        <v>0</v>
      </c>
      <c r="DC152" s="9">
        <f ca="1">IF(Table1[[#This Row],[Area]]= "Karachi",Table1[[#This Row],[Income]],0)</f>
        <v>0</v>
      </c>
      <c r="DD152" s="9">
        <f ca="1">IF(Table1[[#This Row],[Area]]= "Kashmir",Table1[[#This Row],[Income]],0)</f>
        <v>0</v>
      </c>
      <c r="DE152" s="9">
        <f ca="1">IF(Table1[[#This Row],[Area]]= "Kohat",Table1[[#This Row],[Income]],0)</f>
        <v>0</v>
      </c>
      <c r="DF152" s="9">
        <f ca="1">IF(Table1[[#This Row],[Area]]= "Lahore",Table1[[#This Row],[Income]],0)</f>
        <v>0</v>
      </c>
      <c r="DG152" s="9">
        <f ca="1">IF(Table1[[#This Row],[Area]]= "Multan",Table1[[#This Row],[Income]],0)</f>
        <v>72993</v>
      </c>
      <c r="DH152" s="9">
        <f ca="1">IF(Table1[[#This Row],[Area]]= "Naran",Table1[[#This Row],[Income]],0)</f>
        <v>0</v>
      </c>
      <c r="DI152" s="9">
        <f ca="1">IF(Table1[[#This Row],[Area]]= "Peshawar",Table1[[#This Row],[Income]],0)</f>
        <v>0</v>
      </c>
      <c r="DJ152" s="9">
        <f ca="1">IF(Table1[[#This Row],[Area]]= "Queta",Table1[[#This Row],[Income]],0)</f>
        <v>0</v>
      </c>
      <c r="DK152" s="10">
        <f ca="1">IF(Table1[[#This Row],[Area]]= "Sawat",Table1[[#This Row],[Income]],0)</f>
        <v>0</v>
      </c>
      <c r="DM152" s="14"/>
      <c r="DN152" s="9">
        <f ca="1">IF(Table1[[#This Row],[Field of Work]] = "IT",Table1[[#This Row],[Income]],0)</f>
        <v>0</v>
      </c>
      <c r="DO152" s="9">
        <f ca="1">IF(Table1[[#This Row],[Field of Work]] = "Agriculture",Table1[[#This Row],[Income]],0)</f>
        <v>0</v>
      </c>
      <c r="DP152" s="9">
        <f ca="1">IF(Table1[[#This Row],[Field of Work]] = "Construction",Table1[[#This Row],[Income]],0)</f>
        <v>0</v>
      </c>
      <c r="DQ152" s="9">
        <f ca="1">IF(Table1[[#This Row],[Field of Work]] = "Health",Table1[[#This Row],[Income]],0)</f>
        <v>0</v>
      </c>
      <c r="DR152" s="9">
        <f ca="1">IF(Table1[[#This Row],[Field of Work]] = "Teaching",Table1[[#This Row],[Income]],0)</f>
        <v>72993</v>
      </c>
      <c r="DS152" s="10">
        <f ca="1">IF(Table1[[#This Row],[Field of Work]] = "General work",Table1[[#This Row],[Income]],0)</f>
        <v>0</v>
      </c>
      <c r="DV152" s="14"/>
      <c r="DW152" s="9"/>
      <c r="DX152" s="9">
        <f ca="1">IF(Table1[[#This Row],[Debts]]&gt;Table1[[#This Row],[Income]],1,0)</f>
        <v>0</v>
      </c>
      <c r="DY152" s="9"/>
      <c r="DZ152" s="9"/>
      <c r="EA152" s="9"/>
      <c r="EB152" s="9"/>
      <c r="EC152" s="10"/>
      <c r="EF152" s="14"/>
      <c r="EG152" s="9"/>
      <c r="EH152" s="9">
        <f ca="1">IF(Table1[[#This Row],[Net worth of person (R)]]&gt;$EP$4,Table1[[#This Row],[Age]],0)</f>
        <v>45</v>
      </c>
      <c r="EI152" s="9"/>
      <c r="EJ152" s="9"/>
      <c r="EK152" s="9"/>
      <c r="EL152" s="9"/>
      <c r="EM152" s="9"/>
      <c r="EN152" s="9"/>
      <c r="EO152" s="9"/>
      <c r="EP152" s="10"/>
    </row>
    <row r="153" spans="2:146" x14ac:dyDescent="0.25">
      <c r="B153">
        <f t="shared" ca="1" si="53"/>
        <v>1</v>
      </c>
      <c r="C153" t="str">
        <f t="shared" ca="1" si="54"/>
        <v>men</v>
      </c>
      <c r="D153">
        <f t="shared" ca="1" si="55"/>
        <v>43</v>
      </c>
      <c r="E153">
        <f t="shared" ca="1" si="56"/>
        <v>5</v>
      </c>
      <c r="F153" t="str">
        <f t="shared" ca="1" si="57"/>
        <v>General work</v>
      </c>
      <c r="G153">
        <f t="shared" ca="1" si="58"/>
        <v>1</v>
      </c>
      <c r="H153" t="str">
        <f t="shared" ca="1" si="59"/>
        <v>High School</v>
      </c>
      <c r="I153">
        <f t="shared" ca="1" si="60"/>
        <v>4</v>
      </c>
      <c r="J153">
        <f t="shared" ca="1" si="61"/>
        <v>2</v>
      </c>
      <c r="K153">
        <f t="shared" ca="1" si="62"/>
        <v>31298</v>
      </c>
      <c r="L153">
        <f t="shared" ca="1" si="63"/>
        <v>7</v>
      </c>
      <c r="M153" t="str">
        <f t="shared" ca="1" si="64"/>
        <v>Pindi</v>
      </c>
      <c r="N153">
        <f t="shared" ca="1" si="69"/>
        <v>187788</v>
      </c>
      <c r="O153">
        <f ca="1">RAND()*Table1[[#This Row],[Value of House]]</f>
        <v>151939.15532507512</v>
      </c>
      <c r="P153">
        <f t="shared" ca="1" si="51"/>
        <v>28856.099002504539</v>
      </c>
      <c r="Q153">
        <f t="shared" ca="1" si="65"/>
        <v>28038</v>
      </c>
      <c r="R153">
        <f t="shared" ca="1" si="52"/>
        <v>51965.844192831515</v>
      </c>
      <c r="S153">
        <f t="shared" ca="1" si="70"/>
        <v>16757.827091250096</v>
      </c>
      <c r="T153">
        <f t="shared" ca="1" si="71"/>
        <v>233401.92609375465</v>
      </c>
      <c r="U153">
        <f t="shared" ca="1" si="72"/>
        <v>231942.99951790663</v>
      </c>
      <c r="V153">
        <f t="shared" ca="1" si="73"/>
        <v>1458.9265758480178</v>
      </c>
      <c r="AF153" s="14">
        <f t="shared" ca="1" si="67"/>
        <v>0</v>
      </c>
      <c r="AG153" s="9">
        <f t="shared" ca="1" si="68"/>
        <v>1</v>
      </c>
      <c r="AH153" s="9"/>
      <c r="AI153" s="9"/>
      <c r="AJ153" s="9"/>
      <c r="AK153" s="10"/>
      <c r="AL153" s="9"/>
      <c r="AM153" s="14">
        <f ca="1">IF(Table1[[#This Row],[Field of Work]]= "Teaching",1,0)</f>
        <v>0</v>
      </c>
      <c r="AN153" s="9">
        <f ca="1">IF(Table1[[#This Row],[Field of Work]]= "Agriculture",1,0)</f>
        <v>0</v>
      </c>
      <c r="AO153" s="9">
        <f ca="1">IF(Table1[[#This Row],[Field of Work]]= "Construction",1,0)</f>
        <v>0</v>
      </c>
      <c r="AP153" s="9">
        <f ca="1">IF(Table1[[#This Row],[Field of Work]]= "IT",1,0)</f>
        <v>0</v>
      </c>
      <c r="AQ153" s="9">
        <f ca="1">IF(Table1[[#This Row],[Field of Work]]= "Health",1,0)</f>
        <v>0</v>
      </c>
      <c r="AR153" s="9">
        <f ca="1">IF(Table1[[#This Row],[Field of Work]]= "General work",1,0)</f>
        <v>1</v>
      </c>
      <c r="AS153" s="9"/>
      <c r="AT153" s="9"/>
      <c r="AU153" s="9"/>
      <c r="AV153" s="9"/>
      <c r="AW153" s="9"/>
      <c r="AX153" s="9"/>
      <c r="AY153" s="10"/>
      <c r="BA153" s="33">
        <f ca="1">IF(Table1[[#This Row],[Area]]= "Pindi",1,0)</f>
        <v>1</v>
      </c>
      <c r="BB153" s="9">
        <f ca="1">IF(Table1[[#This Row],[Area]]= "Attock",1,0)</f>
        <v>0</v>
      </c>
      <c r="BC153" s="9">
        <f ca="1">IF(Table1[[#This Row],[Area]]="Gujranwala",1,0)</f>
        <v>0</v>
      </c>
      <c r="BD153" s="9">
        <f ca="1">IF(Table1[[#This Row],[Area]]="Islamabad",1,0)</f>
        <v>0</v>
      </c>
      <c r="BE153" s="9">
        <f ca="1">IF(Table1[[#This Row],[Area]]="Karachi",1,0)</f>
        <v>0</v>
      </c>
      <c r="BF153" s="9">
        <f ca="1">IF(Table1[[#This Row],[Area]]="Kashmir",1,0)</f>
        <v>0</v>
      </c>
      <c r="BG153" s="9">
        <f ca="1">IF(Table1[[#This Row],[Area]]="Kohat",1,0)</f>
        <v>0</v>
      </c>
      <c r="BH153" s="9">
        <f ca="1">IF(Table1[[#This Row],[Area]]="Lahore",1,0)</f>
        <v>0</v>
      </c>
      <c r="BI153" s="9">
        <f ca="1">IF(Table1[[#This Row],[Area]]="Multan",1,0)</f>
        <v>0</v>
      </c>
      <c r="BJ153" s="9">
        <f ca="1">IF(Table1[[#This Row],[Area]]="Naran",1,0)</f>
        <v>0</v>
      </c>
      <c r="BK153" s="9">
        <f ca="1">IF(Table1[[#This Row],[Area]]="Peshawar",1,0)</f>
        <v>0</v>
      </c>
      <c r="BL153" s="9">
        <f ca="1">IF(Table1[[#This Row],[Area]]="Queta",1,0)</f>
        <v>0</v>
      </c>
      <c r="BM153" s="9">
        <f ca="1">IF(Table1[[#This Row],[Area]]="Sawat",1,0)</f>
        <v>0</v>
      </c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10"/>
      <c r="CD153" s="14"/>
      <c r="CE153" s="39">
        <f ca="1">Table1[[#This Row],[Value of Cars]]/Table1[[#This Row],[Cars]]</f>
        <v>14428.04950125227</v>
      </c>
      <c r="CF153" s="9"/>
      <c r="CG153" s="10"/>
      <c r="CH153" s="14">
        <f ca="1">IF(Table1[[#This Row],[value of Debts]]&gt;$CI$5,1,0)</f>
        <v>1</v>
      </c>
      <c r="CI153" s="9"/>
      <c r="CJ153" s="10"/>
      <c r="CM153" s="55">
        <f ca="1">Table1[[#This Row],[Mortgage Left]]/Table1[[#This Row],[Value of House]]</f>
        <v>0.80909938507825374</v>
      </c>
      <c r="CN153" s="9">
        <f t="shared" ca="1" si="66"/>
        <v>0</v>
      </c>
      <c r="CO153" s="9"/>
      <c r="CP153" s="9"/>
      <c r="CQ153" s="9"/>
      <c r="CR153" s="9"/>
      <c r="CS153" s="9"/>
      <c r="CT153" s="9"/>
      <c r="CU153" s="9"/>
      <c r="CV153" s="9"/>
      <c r="CW153" s="9"/>
      <c r="CX153" s="14"/>
      <c r="CY153" s="9">
        <f ca="1">IF(Table1[[#This Row],[Area]]= "Pindi",Table1[[#This Row],[Income]],0)</f>
        <v>31298</v>
      </c>
      <c r="CZ153" s="9">
        <f ca="1">IF(Table1[[#This Row],[Area]]= "Attock",Table1[[#This Row],[Income]],0)</f>
        <v>0</v>
      </c>
      <c r="DA153" s="9">
        <f ca="1">IF(Table1[[#This Row],[Area]]= "Gujranwala",Table1[[#This Row],[Income]],0)</f>
        <v>0</v>
      </c>
      <c r="DB153" s="9">
        <f ca="1">IF(Table1[[#This Row],[Area]]= "Islamabad",Table1[[#This Row],[Income]],0)</f>
        <v>0</v>
      </c>
      <c r="DC153" s="9">
        <f ca="1">IF(Table1[[#This Row],[Area]]= "Karachi",Table1[[#This Row],[Income]],0)</f>
        <v>0</v>
      </c>
      <c r="DD153" s="9">
        <f ca="1">IF(Table1[[#This Row],[Area]]= "Kashmir",Table1[[#This Row],[Income]],0)</f>
        <v>0</v>
      </c>
      <c r="DE153" s="9">
        <f ca="1">IF(Table1[[#This Row],[Area]]= "Kohat",Table1[[#This Row],[Income]],0)</f>
        <v>0</v>
      </c>
      <c r="DF153" s="9">
        <f ca="1">IF(Table1[[#This Row],[Area]]= "Lahore",Table1[[#This Row],[Income]],0)</f>
        <v>0</v>
      </c>
      <c r="DG153" s="9">
        <f ca="1">IF(Table1[[#This Row],[Area]]= "Multan",Table1[[#This Row],[Income]],0)</f>
        <v>0</v>
      </c>
      <c r="DH153" s="9">
        <f ca="1">IF(Table1[[#This Row],[Area]]= "Naran",Table1[[#This Row],[Income]],0)</f>
        <v>0</v>
      </c>
      <c r="DI153" s="9">
        <f ca="1">IF(Table1[[#This Row],[Area]]= "Peshawar",Table1[[#This Row],[Income]],0)</f>
        <v>0</v>
      </c>
      <c r="DJ153" s="9">
        <f ca="1">IF(Table1[[#This Row],[Area]]= "Queta",Table1[[#This Row],[Income]],0)</f>
        <v>0</v>
      </c>
      <c r="DK153" s="10">
        <f ca="1">IF(Table1[[#This Row],[Area]]= "Sawat",Table1[[#This Row],[Income]],0)</f>
        <v>0</v>
      </c>
      <c r="DM153" s="14"/>
      <c r="DN153" s="9">
        <f ca="1">IF(Table1[[#This Row],[Field of Work]] = "IT",Table1[[#This Row],[Income]],0)</f>
        <v>0</v>
      </c>
      <c r="DO153" s="9">
        <f ca="1">IF(Table1[[#This Row],[Field of Work]] = "Agriculture",Table1[[#This Row],[Income]],0)</f>
        <v>0</v>
      </c>
      <c r="DP153" s="9">
        <f ca="1">IF(Table1[[#This Row],[Field of Work]] = "Construction",Table1[[#This Row],[Income]],0)</f>
        <v>0</v>
      </c>
      <c r="DQ153" s="9">
        <f ca="1">IF(Table1[[#This Row],[Field of Work]] = "Health",Table1[[#This Row],[Income]],0)</f>
        <v>0</v>
      </c>
      <c r="DR153" s="9">
        <f ca="1">IF(Table1[[#This Row],[Field of Work]] = "Teaching",Table1[[#This Row],[Income]],0)</f>
        <v>0</v>
      </c>
      <c r="DS153" s="10">
        <f ca="1">IF(Table1[[#This Row],[Field of Work]] = "General work",Table1[[#This Row],[Income]],0)</f>
        <v>31298</v>
      </c>
      <c r="DV153" s="14"/>
      <c r="DW153" s="9"/>
      <c r="DX153" s="9">
        <f ca="1">IF(Table1[[#This Row],[Debts]]&gt;Table1[[#This Row],[Income]],1,0)</f>
        <v>1</v>
      </c>
      <c r="DY153" s="9"/>
      <c r="DZ153" s="9"/>
      <c r="EA153" s="9"/>
      <c r="EB153" s="9"/>
      <c r="EC153" s="10"/>
      <c r="EF153" s="14"/>
      <c r="EG153" s="9"/>
      <c r="EH153" s="9">
        <f ca="1">IF(Table1[[#This Row],[Net worth of person (R)]]&gt;$EP$4,Table1[[#This Row],[Age]],0)</f>
        <v>0</v>
      </c>
      <c r="EI153" s="9"/>
      <c r="EJ153" s="9"/>
      <c r="EK153" s="9"/>
      <c r="EL153" s="9"/>
      <c r="EM153" s="9"/>
      <c r="EN153" s="9"/>
      <c r="EO153" s="9"/>
      <c r="EP153" s="10"/>
    </row>
    <row r="154" spans="2:146" x14ac:dyDescent="0.25">
      <c r="B154">
        <f t="shared" ca="1" si="53"/>
        <v>2</v>
      </c>
      <c r="C154" t="str">
        <f t="shared" ca="1" si="54"/>
        <v>women</v>
      </c>
      <c r="D154">
        <f t="shared" ca="1" si="55"/>
        <v>32</v>
      </c>
      <c r="E154">
        <f t="shared" ca="1" si="56"/>
        <v>2</v>
      </c>
      <c r="F154" t="str">
        <f t="shared" ca="1" si="57"/>
        <v>IT</v>
      </c>
      <c r="G154">
        <f t="shared" ca="1" si="58"/>
        <v>2</v>
      </c>
      <c r="H154" t="str">
        <f t="shared" ca="1" si="59"/>
        <v>Colledge</v>
      </c>
      <c r="I154">
        <f t="shared" ca="1" si="60"/>
        <v>4</v>
      </c>
      <c r="J154">
        <f t="shared" ca="1" si="61"/>
        <v>1</v>
      </c>
      <c r="K154">
        <f t="shared" ca="1" si="62"/>
        <v>88987</v>
      </c>
      <c r="L154">
        <f t="shared" ca="1" si="63"/>
        <v>8</v>
      </c>
      <c r="M154" t="str">
        <f t="shared" ca="1" si="64"/>
        <v>Pindi</v>
      </c>
      <c r="N154">
        <f t="shared" ca="1" si="69"/>
        <v>355948</v>
      </c>
      <c r="O154">
        <f ca="1">RAND()*Table1[[#This Row],[Value of House]]</f>
        <v>33861.635018670982</v>
      </c>
      <c r="P154">
        <f t="shared" ca="1" si="51"/>
        <v>80395.644846307303</v>
      </c>
      <c r="Q154">
        <f t="shared" ca="1" si="65"/>
        <v>18951</v>
      </c>
      <c r="R154">
        <f t="shared" ca="1" si="52"/>
        <v>137576.44243345057</v>
      </c>
      <c r="S154">
        <f t="shared" ca="1" si="70"/>
        <v>91227.003061017647</v>
      </c>
      <c r="T154">
        <f t="shared" ca="1" si="71"/>
        <v>527570.64790732495</v>
      </c>
      <c r="U154">
        <f t="shared" ca="1" si="72"/>
        <v>190389.07745212156</v>
      </c>
      <c r="V154">
        <f t="shared" ca="1" si="73"/>
        <v>337181.57045520341</v>
      </c>
      <c r="AF154" s="14">
        <f t="shared" ca="1" si="67"/>
        <v>1</v>
      </c>
      <c r="AG154" s="9">
        <f t="shared" ca="1" si="68"/>
        <v>0</v>
      </c>
      <c r="AH154" s="9"/>
      <c r="AI154" s="9"/>
      <c r="AJ154" s="9"/>
      <c r="AK154" s="10"/>
      <c r="AL154" s="9"/>
      <c r="AM154" s="14">
        <f ca="1">IF(Table1[[#This Row],[Field of Work]]= "Teaching",1,0)</f>
        <v>0</v>
      </c>
      <c r="AN154" s="9">
        <f ca="1">IF(Table1[[#This Row],[Field of Work]]= "Agriculture",1,0)</f>
        <v>0</v>
      </c>
      <c r="AO154" s="9">
        <f ca="1">IF(Table1[[#This Row],[Field of Work]]= "Construction",1,0)</f>
        <v>0</v>
      </c>
      <c r="AP154" s="9">
        <f ca="1">IF(Table1[[#This Row],[Field of Work]]= "IT",1,0)</f>
        <v>1</v>
      </c>
      <c r="AQ154" s="9">
        <f ca="1">IF(Table1[[#This Row],[Field of Work]]= "Health",1,0)</f>
        <v>0</v>
      </c>
      <c r="AR154" s="9">
        <f ca="1">IF(Table1[[#This Row],[Field of Work]]= "General work",1,0)</f>
        <v>0</v>
      </c>
      <c r="AS154" s="9"/>
      <c r="AT154" s="9"/>
      <c r="AU154" s="9"/>
      <c r="AV154" s="9"/>
      <c r="AW154" s="9"/>
      <c r="AX154" s="9"/>
      <c r="AY154" s="10"/>
      <c r="BA154" s="33">
        <f ca="1">IF(Table1[[#This Row],[Area]]= "Pindi",1,0)</f>
        <v>1</v>
      </c>
      <c r="BB154" s="9">
        <f ca="1">IF(Table1[[#This Row],[Area]]= "Attock",1,0)</f>
        <v>0</v>
      </c>
      <c r="BC154" s="9">
        <f ca="1">IF(Table1[[#This Row],[Area]]="Gujranwala",1,0)</f>
        <v>0</v>
      </c>
      <c r="BD154" s="9">
        <f ca="1">IF(Table1[[#This Row],[Area]]="Islamabad",1,0)</f>
        <v>0</v>
      </c>
      <c r="BE154" s="9">
        <f ca="1">IF(Table1[[#This Row],[Area]]="Karachi",1,0)</f>
        <v>0</v>
      </c>
      <c r="BF154" s="9">
        <f ca="1">IF(Table1[[#This Row],[Area]]="Kashmir",1,0)</f>
        <v>0</v>
      </c>
      <c r="BG154" s="9">
        <f ca="1">IF(Table1[[#This Row],[Area]]="Kohat",1,0)</f>
        <v>0</v>
      </c>
      <c r="BH154" s="9">
        <f ca="1">IF(Table1[[#This Row],[Area]]="Lahore",1,0)</f>
        <v>0</v>
      </c>
      <c r="BI154" s="9">
        <f ca="1">IF(Table1[[#This Row],[Area]]="Multan",1,0)</f>
        <v>0</v>
      </c>
      <c r="BJ154" s="9">
        <f ca="1">IF(Table1[[#This Row],[Area]]="Naran",1,0)</f>
        <v>0</v>
      </c>
      <c r="BK154" s="9">
        <f ca="1">IF(Table1[[#This Row],[Area]]="Peshawar",1,0)</f>
        <v>0</v>
      </c>
      <c r="BL154" s="9">
        <f ca="1">IF(Table1[[#This Row],[Area]]="Queta",1,0)</f>
        <v>0</v>
      </c>
      <c r="BM154" s="9">
        <f ca="1">IF(Table1[[#This Row],[Area]]="Sawat",1,0)</f>
        <v>0</v>
      </c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10"/>
      <c r="CD154" s="14"/>
      <c r="CE154" s="39">
        <f ca="1">Table1[[#This Row],[Value of Cars]]/Table1[[#This Row],[Cars]]</f>
        <v>80395.644846307303</v>
      </c>
      <c r="CF154" s="9"/>
      <c r="CG154" s="10"/>
      <c r="CH154" s="14">
        <f ca="1">IF(Table1[[#This Row],[value of Debts]]&gt;$CI$5,1,0)</f>
        <v>1</v>
      </c>
      <c r="CI154" s="9"/>
      <c r="CJ154" s="10"/>
      <c r="CM154" s="55">
        <f ca="1">Table1[[#This Row],[Mortgage Left]]/Table1[[#This Row],[Value of House]]</f>
        <v>9.5130847816734421E-2</v>
      </c>
      <c r="CN154" s="9">
        <f t="shared" ca="1" si="66"/>
        <v>1</v>
      </c>
      <c r="CO154" s="9"/>
      <c r="CP154" s="9"/>
      <c r="CQ154" s="9"/>
      <c r="CR154" s="9"/>
      <c r="CS154" s="9"/>
      <c r="CT154" s="9"/>
      <c r="CU154" s="9"/>
      <c r="CV154" s="9"/>
      <c r="CW154" s="9"/>
      <c r="CX154" s="14"/>
      <c r="CY154" s="9">
        <f ca="1">IF(Table1[[#This Row],[Area]]= "Pindi",Table1[[#This Row],[Income]],0)</f>
        <v>88987</v>
      </c>
      <c r="CZ154" s="9">
        <f ca="1">IF(Table1[[#This Row],[Area]]= "Attock",Table1[[#This Row],[Income]],0)</f>
        <v>0</v>
      </c>
      <c r="DA154" s="9">
        <f ca="1">IF(Table1[[#This Row],[Area]]= "Gujranwala",Table1[[#This Row],[Income]],0)</f>
        <v>0</v>
      </c>
      <c r="DB154" s="9">
        <f ca="1">IF(Table1[[#This Row],[Area]]= "Islamabad",Table1[[#This Row],[Income]],0)</f>
        <v>0</v>
      </c>
      <c r="DC154" s="9">
        <f ca="1">IF(Table1[[#This Row],[Area]]= "Karachi",Table1[[#This Row],[Income]],0)</f>
        <v>0</v>
      </c>
      <c r="DD154" s="9">
        <f ca="1">IF(Table1[[#This Row],[Area]]= "Kashmir",Table1[[#This Row],[Income]],0)</f>
        <v>0</v>
      </c>
      <c r="DE154" s="9">
        <f ca="1">IF(Table1[[#This Row],[Area]]= "Kohat",Table1[[#This Row],[Income]],0)</f>
        <v>0</v>
      </c>
      <c r="DF154" s="9">
        <f ca="1">IF(Table1[[#This Row],[Area]]= "Lahore",Table1[[#This Row],[Income]],0)</f>
        <v>0</v>
      </c>
      <c r="DG154" s="9">
        <f ca="1">IF(Table1[[#This Row],[Area]]= "Multan",Table1[[#This Row],[Income]],0)</f>
        <v>0</v>
      </c>
      <c r="DH154" s="9">
        <f ca="1">IF(Table1[[#This Row],[Area]]= "Naran",Table1[[#This Row],[Income]],0)</f>
        <v>0</v>
      </c>
      <c r="DI154" s="9">
        <f ca="1">IF(Table1[[#This Row],[Area]]= "Peshawar",Table1[[#This Row],[Income]],0)</f>
        <v>0</v>
      </c>
      <c r="DJ154" s="9">
        <f ca="1">IF(Table1[[#This Row],[Area]]= "Queta",Table1[[#This Row],[Income]],0)</f>
        <v>0</v>
      </c>
      <c r="DK154" s="10">
        <f ca="1">IF(Table1[[#This Row],[Area]]= "Sawat",Table1[[#This Row],[Income]],0)</f>
        <v>0</v>
      </c>
      <c r="DM154" s="14"/>
      <c r="DN154" s="9">
        <f ca="1">IF(Table1[[#This Row],[Field of Work]] = "IT",Table1[[#This Row],[Income]],0)</f>
        <v>88987</v>
      </c>
      <c r="DO154" s="9">
        <f ca="1">IF(Table1[[#This Row],[Field of Work]] = "Agriculture",Table1[[#This Row],[Income]],0)</f>
        <v>0</v>
      </c>
      <c r="DP154" s="9">
        <f ca="1">IF(Table1[[#This Row],[Field of Work]] = "Construction",Table1[[#This Row],[Income]],0)</f>
        <v>0</v>
      </c>
      <c r="DQ154" s="9">
        <f ca="1">IF(Table1[[#This Row],[Field of Work]] = "Health",Table1[[#This Row],[Income]],0)</f>
        <v>0</v>
      </c>
      <c r="DR154" s="9">
        <f ca="1">IF(Table1[[#This Row],[Field of Work]] = "Teaching",Table1[[#This Row],[Income]],0)</f>
        <v>0</v>
      </c>
      <c r="DS154" s="10">
        <f ca="1">IF(Table1[[#This Row],[Field of Work]] = "General work",Table1[[#This Row],[Income]],0)</f>
        <v>0</v>
      </c>
      <c r="DV154" s="14"/>
      <c r="DW154" s="9"/>
      <c r="DX154" s="9">
        <f ca="1">IF(Table1[[#This Row],[Debts]]&gt;Table1[[#This Row],[Income]],1,0)</f>
        <v>1</v>
      </c>
      <c r="DY154" s="9"/>
      <c r="DZ154" s="9"/>
      <c r="EA154" s="9"/>
      <c r="EB154" s="9"/>
      <c r="EC154" s="10"/>
      <c r="EF154" s="14"/>
      <c r="EG154" s="9"/>
      <c r="EH154" s="9">
        <f ca="1">IF(Table1[[#This Row],[Net worth of person (R)]]&gt;$EP$4,Table1[[#This Row],[Age]],0)</f>
        <v>32</v>
      </c>
      <c r="EI154" s="9"/>
      <c r="EJ154" s="9"/>
      <c r="EK154" s="9"/>
      <c r="EL154" s="9"/>
      <c r="EM154" s="9"/>
      <c r="EN154" s="9"/>
      <c r="EO154" s="9"/>
      <c r="EP154" s="10"/>
    </row>
    <row r="155" spans="2:146" x14ac:dyDescent="0.25">
      <c r="B155">
        <f t="shared" ca="1" si="53"/>
        <v>2</v>
      </c>
      <c r="C155" t="str">
        <f t="shared" ca="1" si="54"/>
        <v>women</v>
      </c>
      <c r="D155">
        <f t="shared" ca="1" si="55"/>
        <v>42</v>
      </c>
      <c r="E155">
        <f t="shared" ca="1" si="56"/>
        <v>5</v>
      </c>
      <c r="F155" t="str">
        <f t="shared" ca="1" si="57"/>
        <v>General work</v>
      </c>
      <c r="G155">
        <f t="shared" ca="1" si="58"/>
        <v>4</v>
      </c>
      <c r="H155" t="str">
        <f t="shared" ca="1" si="59"/>
        <v>Technical</v>
      </c>
      <c r="I155">
        <f t="shared" ca="1" si="60"/>
        <v>4</v>
      </c>
      <c r="J155">
        <f t="shared" ca="1" si="61"/>
        <v>3</v>
      </c>
      <c r="K155">
        <f t="shared" ca="1" si="62"/>
        <v>37607</v>
      </c>
      <c r="L155">
        <f t="shared" ca="1" si="63"/>
        <v>11</v>
      </c>
      <c r="M155" t="str">
        <f t="shared" ca="1" si="64"/>
        <v>kashmir</v>
      </c>
      <c r="N155">
        <f t="shared" ca="1" si="69"/>
        <v>188035</v>
      </c>
      <c r="O155">
        <f ca="1">RAND()*Table1[[#This Row],[Value of House]]</f>
        <v>70755.772657435751</v>
      </c>
      <c r="P155">
        <f t="shared" ca="1" si="51"/>
        <v>77891.878273373964</v>
      </c>
      <c r="Q155">
        <f t="shared" ca="1" si="65"/>
        <v>66118</v>
      </c>
      <c r="R155">
        <f t="shared" ca="1" si="52"/>
        <v>2661.581344753743</v>
      </c>
      <c r="S155">
        <f t="shared" ca="1" si="70"/>
        <v>38484.809280162401</v>
      </c>
      <c r="T155">
        <f t="shared" ca="1" si="71"/>
        <v>304411.68755353632</v>
      </c>
      <c r="U155">
        <f t="shared" ca="1" si="72"/>
        <v>139535.35400218947</v>
      </c>
      <c r="V155">
        <f t="shared" ca="1" si="73"/>
        <v>164876.33355134685</v>
      </c>
      <c r="AF155" s="14">
        <f t="shared" ca="1" si="67"/>
        <v>0</v>
      </c>
      <c r="AG155" s="9">
        <f t="shared" ca="1" si="68"/>
        <v>1</v>
      </c>
      <c r="AH155" s="9"/>
      <c r="AI155" s="9"/>
      <c r="AJ155" s="9"/>
      <c r="AK155" s="10"/>
      <c r="AL155" s="9"/>
      <c r="AM155" s="14">
        <f ca="1">IF(Table1[[#This Row],[Field of Work]]= "Teaching",1,0)</f>
        <v>0</v>
      </c>
      <c r="AN155" s="9">
        <f ca="1">IF(Table1[[#This Row],[Field of Work]]= "Agriculture",1,0)</f>
        <v>0</v>
      </c>
      <c r="AO155" s="9">
        <f ca="1">IF(Table1[[#This Row],[Field of Work]]= "Construction",1,0)</f>
        <v>0</v>
      </c>
      <c r="AP155" s="9">
        <f ca="1">IF(Table1[[#This Row],[Field of Work]]= "IT",1,0)</f>
        <v>0</v>
      </c>
      <c r="AQ155" s="9">
        <f ca="1">IF(Table1[[#This Row],[Field of Work]]= "Health",1,0)</f>
        <v>0</v>
      </c>
      <c r="AR155" s="9">
        <f ca="1">IF(Table1[[#This Row],[Field of Work]]= "General work",1,0)</f>
        <v>1</v>
      </c>
      <c r="AS155" s="9"/>
      <c r="AT155" s="9"/>
      <c r="AU155" s="9"/>
      <c r="AV155" s="9"/>
      <c r="AW155" s="9"/>
      <c r="AX155" s="9"/>
      <c r="AY155" s="10"/>
      <c r="BA155" s="33">
        <f ca="1">IF(Table1[[#This Row],[Area]]= "Pindi",1,0)</f>
        <v>0</v>
      </c>
      <c r="BB155" s="9">
        <f ca="1">IF(Table1[[#This Row],[Area]]= "Attock",1,0)</f>
        <v>0</v>
      </c>
      <c r="BC155" s="9">
        <f ca="1">IF(Table1[[#This Row],[Area]]="Gujranwala",1,0)</f>
        <v>0</v>
      </c>
      <c r="BD155" s="9">
        <f ca="1">IF(Table1[[#This Row],[Area]]="Islamabad",1,0)</f>
        <v>0</v>
      </c>
      <c r="BE155" s="9">
        <f ca="1">IF(Table1[[#This Row],[Area]]="Karachi",1,0)</f>
        <v>0</v>
      </c>
      <c r="BF155" s="9">
        <f ca="1">IF(Table1[[#This Row],[Area]]="Kashmir",1,0)</f>
        <v>1</v>
      </c>
      <c r="BG155" s="9">
        <f ca="1">IF(Table1[[#This Row],[Area]]="Kohat",1,0)</f>
        <v>0</v>
      </c>
      <c r="BH155" s="9">
        <f ca="1">IF(Table1[[#This Row],[Area]]="Lahore",1,0)</f>
        <v>0</v>
      </c>
      <c r="BI155" s="9">
        <f ca="1">IF(Table1[[#This Row],[Area]]="Multan",1,0)</f>
        <v>0</v>
      </c>
      <c r="BJ155" s="9">
        <f ca="1">IF(Table1[[#This Row],[Area]]="Naran",1,0)</f>
        <v>0</v>
      </c>
      <c r="BK155" s="9">
        <f ca="1">IF(Table1[[#This Row],[Area]]="Peshawar",1,0)</f>
        <v>0</v>
      </c>
      <c r="BL155" s="9">
        <f ca="1">IF(Table1[[#This Row],[Area]]="Queta",1,0)</f>
        <v>0</v>
      </c>
      <c r="BM155" s="9">
        <f ca="1">IF(Table1[[#This Row],[Area]]="Sawat",1,0)</f>
        <v>0</v>
      </c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10"/>
      <c r="CD155" s="14"/>
      <c r="CE155" s="39">
        <f ca="1">Table1[[#This Row],[Value of Cars]]/Table1[[#This Row],[Cars]]</f>
        <v>25963.959424457989</v>
      </c>
      <c r="CF155" s="9"/>
      <c r="CG155" s="10"/>
      <c r="CH155" s="14">
        <f ca="1">IF(Table1[[#This Row],[value of Debts]]&gt;$CI$5,1,0)</f>
        <v>1</v>
      </c>
      <c r="CI155" s="9"/>
      <c r="CJ155" s="10"/>
      <c r="CM155" s="55">
        <f ca="1">Table1[[#This Row],[Mortgage Left]]/Table1[[#This Row],[Value of House]]</f>
        <v>0.37629043878764989</v>
      </c>
      <c r="CN155" s="9">
        <f t="shared" ca="1" si="66"/>
        <v>0</v>
      </c>
      <c r="CO155" s="9"/>
      <c r="CP155" s="9"/>
      <c r="CQ155" s="9"/>
      <c r="CR155" s="9"/>
      <c r="CS155" s="9"/>
      <c r="CT155" s="9"/>
      <c r="CU155" s="9"/>
      <c r="CV155" s="9"/>
      <c r="CW155" s="9"/>
      <c r="CX155" s="14"/>
      <c r="CY155" s="9">
        <f ca="1">IF(Table1[[#This Row],[Area]]= "Pindi",Table1[[#This Row],[Income]],0)</f>
        <v>0</v>
      </c>
      <c r="CZ155" s="9">
        <f ca="1">IF(Table1[[#This Row],[Area]]= "Attock",Table1[[#This Row],[Income]],0)</f>
        <v>0</v>
      </c>
      <c r="DA155" s="9">
        <f ca="1">IF(Table1[[#This Row],[Area]]= "Gujranwala",Table1[[#This Row],[Income]],0)</f>
        <v>0</v>
      </c>
      <c r="DB155" s="9">
        <f ca="1">IF(Table1[[#This Row],[Area]]= "Islamabad",Table1[[#This Row],[Income]],0)</f>
        <v>0</v>
      </c>
      <c r="DC155" s="9">
        <f ca="1">IF(Table1[[#This Row],[Area]]= "Karachi",Table1[[#This Row],[Income]],0)</f>
        <v>0</v>
      </c>
      <c r="DD155" s="9">
        <f ca="1">IF(Table1[[#This Row],[Area]]= "Kashmir",Table1[[#This Row],[Income]],0)</f>
        <v>37607</v>
      </c>
      <c r="DE155" s="9">
        <f ca="1">IF(Table1[[#This Row],[Area]]= "Kohat",Table1[[#This Row],[Income]],0)</f>
        <v>0</v>
      </c>
      <c r="DF155" s="9">
        <f ca="1">IF(Table1[[#This Row],[Area]]= "Lahore",Table1[[#This Row],[Income]],0)</f>
        <v>0</v>
      </c>
      <c r="DG155" s="9">
        <f ca="1">IF(Table1[[#This Row],[Area]]= "Multan",Table1[[#This Row],[Income]],0)</f>
        <v>0</v>
      </c>
      <c r="DH155" s="9">
        <f ca="1">IF(Table1[[#This Row],[Area]]= "Naran",Table1[[#This Row],[Income]],0)</f>
        <v>0</v>
      </c>
      <c r="DI155" s="9">
        <f ca="1">IF(Table1[[#This Row],[Area]]= "Peshawar",Table1[[#This Row],[Income]],0)</f>
        <v>0</v>
      </c>
      <c r="DJ155" s="9">
        <f ca="1">IF(Table1[[#This Row],[Area]]= "Queta",Table1[[#This Row],[Income]],0)</f>
        <v>0</v>
      </c>
      <c r="DK155" s="10">
        <f ca="1">IF(Table1[[#This Row],[Area]]= "Sawat",Table1[[#This Row],[Income]],0)</f>
        <v>0</v>
      </c>
      <c r="DM155" s="14"/>
      <c r="DN155" s="9">
        <f ca="1">IF(Table1[[#This Row],[Field of Work]] = "IT",Table1[[#This Row],[Income]],0)</f>
        <v>0</v>
      </c>
      <c r="DO155" s="9">
        <f ca="1">IF(Table1[[#This Row],[Field of Work]] = "Agriculture",Table1[[#This Row],[Income]],0)</f>
        <v>0</v>
      </c>
      <c r="DP155" s="9">
        <f ca="1">IF(Table1[[#This Row],[Field of Work]] = "Construction",Table1[[#This Row],[Income]],0)</f>
        <v>0</v>
      </c>
      <c r="DQ155" s="9">
        <f ca="1">IF(Table1[[#This Row],[Field of Work]] = "Health",Table1[[#This Row],[Income]],0)</f>
        <v>0</v>
      </c>
      <c r="DR155" s="9">
        <f ca="1">IF(Table1[[#This Row],[Field of Work]] = "Teaching",Table1[[#This Row],[Income]],0)</f>
        <v>0</v>
      </c>
      <c r="DS155" s="10">
        <f ca="1">IF(Table1[[#This Row],[Field of Work]] = "General work",Table1[[#This Row],[Income]],0)</f>
        <v>37607</v>
      </c>
      <c r="DV155" s="14"/>
      <c r="DW155" s="9"/>
      <c r="DX155" s="9">
        <f ca="1">IF(Table1[[#This Row],[Debts]]&gt;Table1[[#This Row],[Income]],1,0)</f>
        <v>0</v>
      </c>
      <c r="DY155" s="9"/>
      <c r="DZ155" s="9"/>
      <c r="EA155" s="9"/>
      <c r="EB155" s="9"/>
      <c r="EC155" s="10"/>
      <c r="EF155" s="14"/>
      <c r="EG155" s="9"/>
      <c r="EH155" s="9">
        <f ca="1">IF(Table1[[#This Row],[Net worth of person (R)]]&gt;$EP$4,Table1[[#This Row],[Age]],0)</f>
        <v>42</v>
      </c>
      <c r="EI155" s="9"/>
      <c r="EJ155" s="9"/>
      <c r="EK155" s="9"/>
      <c r="EL155" s="9"/>
      <c r="EM155" s="9"/>
      <c r="EN155" s="9"/>
      <c r="EO155" s="9"/>
      <c r="EP155" s="10"/>
    </row>
    <row r="156" spans="2:146" x14ac:dyDescent="0.25">
      <c r="B156">
        <f t="shared" ca="1" si="53"/>
        <v>1</v>
      </c>
      <c r="C156" t="str">
        <f t="shared" ca="1" si="54"/>
        <v>men</v>
      </c>
      <c r="D156">
        <f t="shared" ca="1" si="55"/>
        <v>37</v>
      </c>
      <c r="E156">
        <f t="shared" ca="1" si="56"/>
        <v>2</v>
      </c>
      <c r="F156" t="str">
        <f t="shared" ca="1" si="57"/>
        <v>IT</v>
      </c>
      <c r="G156">
        <f t="shared" ca="1" si="58"/>
        <v>3</v>
      </c>
      <c r="H156" t="str">
        <f t="shared" ca="1" si="59"/>
        <v>University</v>
      </c>
      <c r="I156">
        <f t="shared" ca="1" si="60"/>
        <v>2</v>
      </c>
      <c r="J156">
        <f t="shared" ca="1" si="61"/>
        <v>1</v>
      </c>
      <c r="K156">
        <f t="shared" ca="1" si="62"/>
        <v>71762</v>
      </c>
      <c r="L156">
        <f t="shared" ca="1" si="63"/>
        <v>1</v>
      </c>
      <c r="M156" t="str">
        <f t="shared" ca="1" si="64"/>
        <v>Lahore</v>
      </c>
      <c r="N156">
        <f t="shared" ca="1" si="69"/>
        <v>358810</v>
      </c>
      <c r="O156">
        <f ca="1">RAND()*Table1[[#This Row],[Value of House]]</f>
        <v>352016.79404020158</v>
      </c>
      <c r="P156">
        <f t="shared" ca="1" si="51"/>
        <v>46235.96668137965</v>
      </c>
      <c r="Q156">
        <f t="shared" ca="1" si="65"/>
        <v>17307</v>
      </c>
      <c r="R156">
        <f t="shared" ca="1" si="52"/>
        <v>126421.09290415741</v>
      </c>
      <c r="S156">
        <f t="shared" ca="1" si="70"/>
        <v>31134.192181995604</v>
      </c>
      <c r="T156">
        <f t="shared" ca="1" si="71"/>
        <v>436180.15886337525</v>
      </c>
      <c r="U156">
        <f t="shared" ca="1" si="72"/>
        <v>495744.88694435899</v>
      </c>
      <c r="V156">
        <f t="shared" ca="1" si="73"/>
        <v>-59564.728080983739</v>
      </c>
      <c r="AF156" s="14">
        <f t="shared" ca="1" si="67"/>
        <v>0</v>
      </c>
      <c r="AG156" s="9">
        <f t="shared" ca="1" si="68"/>
        <v>1</v>
      </c>
      <c r="AH156" s="9"/>
      <c r="AI156" s="9"/>
      <c r="AJ156" s="9"/>
      <c r="AK156" s="10"/>
      <c r="AL156" s="9"/>
      <c r="AM156" s="14">
        <f ca="1">IF(Table1[[#This Row],[Field of Work]]= "Teaching",1,0)</f>
        <v>0</v>
      </c>
      <c r="AN156" s="9">
        <f ca="1">IF(Table1[[#This Row],[Field of Work]]= "Agriculture",1,0)</f>
        <v>0</v>
      </c>
      <c r="AO156" s="9">
        <f ca="1">IF(Table1[[#This Row],[Field of Work]]= "Construction",1,0)</f>
        <v>0</v>
      </c>
      <c r="AP156" s="9">
        <f ca="1">IF(Table1[[#This Row],[Field of Work]]= "IT",1,0)</f>
        <v>1</v>
      </c>
      <c r="AQ156" s="9">
        <f ca="1">IF(Table1[[#This Row],[Field of Work]]= "Health",1,0)</f>
        <v>0</v>
      </c>
      <c r="AR156" s="9">
        <f ca="1">IF(Table1[[#This Row],[Field of Work]]= "General work",1,0)</f>
        <v>0</v>
      </c>
      <c r="AS156" s="9"/>
      <c r="AT156" s="9"/>
      <c r="AU156" s="9"/>
      <c r="AV156" s="9"/>
      <c r="AW156" s="9"/>
      <c r="AX156" s="9"/>
      <c r="AY156" s="10"/>
      <c r="BA156" s="33">
        <f ca="1">IF(Table1[[#This Row],[Area]]= "Pindi",1,0)</f>
        <v>0</v>
      </c>
      <c r="BB156" s="9">
        <f ca="1">IF(Table1[[#This Row],[Area]]= "Attock",1,0)</f>
        <v>0</v>
      </c>
      <c r="BC156" s="9">
        <f ca="1">IF(Table1[[#This Row],[Area]]="Gujranwala",1,0)</f>
        <v>0</v>
      </c>
      <c r="BD156" s="9">
        <f ca="1">IF(Table1[[#This Row],[Area]]="Islamabad",1,0)</f>
        <v>0</v>
      </c>
      <c r="BE156" s="9">
        <f ca="1">IF(Table1[[#This Row],[Area]]="Karachi",1,0)</f>
        <v>0</v>
      </c>
      <c r="BF156" s="9">
        <f ca="1">IF(Table1[[#This Row],[Area]]="Kashmir",1,0)</f>
        <v>0</v>
      </c>
      <c r="BG156" s="9">
        <f ca="1">IF(Table1[[#This Row],[Area]]="Kohat",1,0)</f>
        <v>0</v>
      </c>
      <c r="BH156" s="9">
        <f ca="1">IF(Table1[[#This Row],[Area]]="Lahore",1,0)</f>
        <v>1</v>
      </c>
      <c r="BI156" s="9">
        <f ca="1">IF(Table1[[#This Row],[Area]]="Multan",1,0)</f>
        <v>0</v>
      </c>
      <c r="BJ156" s="9">
        <f ca="1">IF(Table1[[#This Row],[Area]]="Naran",1,0)</f>
        <v>0</v>
      </c>
      <c r="BK156" s="9">
        <f ca="1">IF(Table1[[#This Row],[Area]]="Peshawar",1,0)</f>
        <v>0</v>
      </c>
      <c r="BL156" s="9">
        <f ca="1">IF(Table1[[#This Row],[Area]]="Queta",1,0)</f>
        <v>0</v>
      </c>
      <c r="BM156" s="9">
        <f ca="1">IF(Table1[[#This Row],[Area]]="Sawat",1,0)</f>
        <v>0</v>
      </c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10"/>
      <c r="CD156" s="14"/>
      <c r="CE156" s="39">
        <f ca="1">Table1[[#This Row],[Value of Cars]]/Table1[[#This Row],[Cars]]</f>
        <v>46235.96668137965</v>
      </c>
      <c r="CF156" s="9"/>
      <c r="CG156" s="10"/>
      <c r="CH156" s="14">
        <f ca="1">IF(Table1[[#This Row],[value of Debts]]&gt;$CI$5,1,0)</f>
        <v>1</v>
      </c>
      <c r="CI156" s="9"/>
      <c r="CJ156" s="10"/>
      <c r="CM156" s="55">
        <f ca="1">Table1[[#This Row],[Mortgage Left]]/Table1[[#This Row],[Value of House]]</f>
        <v>0.98106740068616138</v>
      </c>
      <c r="CN156" s="9">
        <f t="shared" ca="1" si="66"/>
        <v>0</v>
      </c>
      <c r="CO156" s="9"/>
      <c r="CP156" s="9"/>
      <c r="CQ156" s="9"/>
      <c r="CR156" s="9"/>
      <c r="CS156" s="9"/>
      <c r="CT156" s="9"/>
      <c r="CU156" s="9"/>
      <c r="CV156" s="9"/>
      <c r="CW156" s="9"/>
      <c r="CX156" s="14"/>
      <c r="CY156" s="9">
        <f ca="1">IF(Table1[[#This Row],[Area]]= "Pindi",Table1[[#This Row],[Income]],0)</f>
        <v>0</v>
      </c>
      <c r="CZ156" s="9">
        <f ca="1">IF(Table1[[#This Row],[Area]]= "Attock",Table1[[#This Row],[Income]],0)</f>
        <v>0</v>
      </c>
      <c r="DA156" s="9">
        <f ca="1">IF(Table1[[#This Row],[Area]]= "Gujranwala",Table1[[#This Row],[Income]],0)</f>
        <v>0</v>
      </c>
      <c r="DB156" s="9">
        <f ca="1">IF(Table1[[#This Row],[Area]]= "Islamabad",Table1[[#This Row],[Income]],0)</f>
        <v>0</v>
      </c>
      <c r="DC156" s="9">
        <f ca="1">IF(Table1[[#This Row],[Area]]= "Karachi",Table1[[#This Row],[Income]],0)</f>
        <v>0</v>
      </c>
      <c r="DD156" s="9">
        <f ca="1">IF(Table1[[#This Row],[Area]]= "Kashmir",Table1[[#This Row],[Income]],0)</f>
        <v>0</v>
      </c>
      <c r="DE156" s="9">
        <f ca="1">IF(Table1[[#This Row],[Area]]= "Kohat",Table1[[#This Row],[Income]],0)</f>
        <v>0</v>
      </c>
      <c r="DF156" s="9">
        <f ca="1">IF(Table1[[#This Row],[Area]]= "Lahore",Table1[[#This Row],[Income]],0)</f>
        <v>71762</v>
      </c>
      <c r="DG156" s="9">
        <f ca="1">IF(Table1[[#This Row],[Area]]= "Multan",Table1[[#This Row],[Income]],0)</f>
        <v>0</v>
      </c>
      <c r="DH156" s="9">
        <f ca="1">IF(Table1[[#This Row],[Area]]= "Naran",Table1[[#This Row],[Income]],0)</f>
        <v>0</v>
      </c>
      <c r="DI156" s="9">
        <f ca="1">IF(Table1[[#This Row],[Area]]= "Peshawar",Table1[[#This Row],[Income]],0)</f>
        <v>0</v>
      </c>
      <c r="DJ156" s="9">
        <f ca="1">IF(Table1[[#This Row],[Area]]= "Queta",Table1[[#This Row],[Income]],0)</f>
        <v>0</v>
      </c>
      <c r="DK156" s="10">
        <f ca="1">IF(Table1[[#This Row],[Area]]= "Sawat",Table1[[#This Row],[Income]],0)</f>
        <v>0</v>
      </c>
      <c r="DM156" s="14"/>
      <c r="DN156" s="9">
        <f ca="1">IF(Table1[[#This Row],[Field of Work]] = "IT",Table1[[#This Row],[Income]],0)</f>
        <v>71762</v>
      </c>
      <c r="DO156" s="9">
        <f ca="1">IF(Table1[[#This Row],[Field of Work]] = "Agriculture",Table1[[#This Row],[Income]],0)</f>
        <v>0</v>
      </c>
      <c r="DP156" s="9">
        <f ca="1">IF(Table1[[#This Row],[Field of Work]] = "Construction",Table1[[#This Row],[Income]],0)</f>
        <v>0</v>
      </c>
      <c r="DQ156" s="9">
        <f ca="1">IF(Table1[[#This Row],[Field of Work]] = "Health",Table1[[#This Row],[Income]],0)</f>
        <v>0</v>
      </c>
      <c r="DR156" s="9">
        <f ca="1">IF(Table1[[#This Row],[Field of Work]] = "Teaching",Table1[[#This Row],[Income]],0)</f>
        <v>0</v>
      </c>
      <c r="DS156" s="10">
        <f ca="1">IF(Table1[[#This Row],[Field of Work]] = "General work",Table1[[#This Row],[Income]],0)</f>
        <v>0</v>
      </c>
      <c r="DV156" s="14"/>
      <c r="DW156" s="9"/>
      <c r="DX156" s="9">
        <f ca="1">IF(Table1[[#This Row],[Debts]]&gt;Table1[[#This Row],[Income]],1,0)</f>
        <v>1</v>
      </c>
      <c r="DY156" s="9"/>
      <c r="DZ156" s="9"/>
      <c r="EA156" s="9"/>
      <c r="EB156" s="9"/>
      <c r="EC156" s="10"/>
      <c r="EF156" s="14"/>
      <c r="EG156" s="9"/>
      <c r="EH156" s="9">
        <f ca="1">IF(Table1[[#This Row],[Net worth of person (R)]]&gt;$EP$4,Table1[[#This Row],[Age]],0)</f>
        <v>0</v>
      </c>
      <c r="EI156" s="9"/>
      <c r="EJ156" s="9"/>
      <c r="EK156" s="9"/>
      <c r="EL156" s="9"/>
      <c r="EM156" s="9"/>
      <c r="EN156" s="9"/>
      <c r="EO156" s="9"/>
      <c r="EP156" s="10"/>
    </row>
    <row r="157" spans="2:146" x14ac:dyDescent="0.25">
      <c r="B157">
        <f t="shared" ca="1" si="53"/>
        <v>1</v>
      </c>
      <c r="C157" t="str">
        <f t="shared" ca="1" si="54"/>
        <v>men</v>
      </c>
      <c r="D157">
        <f t="shared" ca="1" si="55"/>
        <v>32</v>
      </c>
      <c r="E157">
        <f t="shared" ca="1" si="56"/>
        <v>5</v>
      </c>
      <c r="F157" t="str">
        <f t="shared" ca="1" si="57"/>
        <v>General work</v>
      </c>
      <c r="G157">
        <f t="shared" ca="1" si="58"/>
        <v>6</v>
      </c>
      <c r="H157" t="str">
        <f t="shared" ca="1" si="59"/>
        <v>other</v>
      </c>
      <c r="I157">
        <f t="shared" ca="1" si="60"/>
        <v>3</v>
      </c>
      <c r="J157">
        <f t="shared" ca="1" si="61"/>
        <v>1</v>
      </c>
      <c r="K157">
        <f t="shared" ca="1" si="62"/>
        <v>85776</v>
      </c>
      <c r="L157">
        <f t="shared" ca="1" si="63"/>
        <v>5</v>
      </c>
      <c r="M157" t="str">
        <f t="shared" ca="1" si="64"/>
        <v>Sawat</v>
      </c>
      <c r="N157">
        <f t="shared" ca="1" si="69"/>
        <v>514656</v>
      </c>
      <c r="O157">
        <f ca="1">RAND()*Table1[[#This Row],[Value of House]]</f>
        <v>434223.57282585051</v>
      </c>
      <c r="P157">
        <f t="shared" ca="1" si="51"/>
        <v>3219.8062706677738</v>
      </c>
      <c r="Q157">
        <f t="shared" ca="1" si="65"/>
        <v>1285</v>
      </c>
      <c r="R157">
        <f t="shared" ca="1" si="52"/>
        <v>45524.206212208192</v>
      </c>
      <c r="S157">
        <f t="shared" ca="1" si="70"/>
        <v>34904.122852152424</v>
      </c>
      <c r="T157">
        <f t="shared" ca="1" si="71"/>
        <v>552779.92912282015</v>
      </c>
      <c r="U157">
        <f t="shared" ca="1" si="72"/>
        <v>481032.77903805871</v>
      </c>
      <c r="V157">
        <f t="shared" ca="1" si="73"/>
        <v>71747.150084761437</v>
      </c>
      <c r="AF157" s="14">
        <f t="shared" ca="1" si="67"/>
        <v>1</v>
      </c>
      <c r="AG157" s="9">
        <f t="shared" ca="1" si="68"/>
        <v>0</v>
      </c>
      <c r="AH157" s="9"/>
      <c r="AI157" s="9"/>
      <c r="AJ157" s="9"/>
      <c r="AK157" s="10"/>
      <c r="AL157" s="9"/>
      <c r="AM157" s="14">
        <f ca="1">IF(Table1[[#This Row],[Field of Work]]= "Teaching",1,0)</f>
        <v>0</v>
      </c>
      <c r="AN157" s="9">
        <f ca="1">IF(Table1[[#This Row],[Field of Work]]= "Agriculture",1,0)</f>
        <v>0</v>
      </c>
      <c r="AO157" s="9">
        <f ca="1">IF(Table1[[#This Row],[Field of Work]]= "Construction",1,0)</f>
        <v>0</v>
      </c>
      <c r="AP157" s="9">
        <f ca="1">IF(Table1[[#This Row],[Field of Work]]= "IT",1,0)</f>
        <v>0</v>
      </c>
      <c r="AQ157" s="9">
        <f ca="1">IF(Table1[[#This Row],[Field of Work]]= "Health",1,0)</f>
        <v>0</v>
      </c>
      <c r="AR157" s="9">
        <f ca="1">IF(Table1[[#This Row],[Field of Work]]= "General work",1,0)</f>
        <v>1</v>
      </c>
      <c r="AS157" s="9"/>
      <c r="AT157" s="9"/>
      <c r="AU157" s="9"/>
      <c r="AV157" s="9"/>
      <c r="AW157" s="9"/>
      <c r="AX157" s="9"/>
      <c r="AY157" s="10"/>
      <c r="BA157" s="33">
        <f ca="1">IF(Table1[[#This Row],[Area]]= "Pindi",1,0)</f>
        <v>0</v>
      </c>
      <c r="BB157" s="9">
        <f ca="1">IF(Table1[[#This Row],[Area]]= "Attock",1,0)</f>
        <v>0</v>
      </c>
      <c r="BC157" s="9">
        <f ca="1">IF(Table1[[#This Row],[Area]]="Gujranwala",1,0)</f>
        <v>0</v>
      </c>
      <c r="BD157" s="9">
        <f ca="1">IF(Table1[[#This Row],[Area]]="Islamabad",1,0)</f>
        <v>0</v>
      </c>
      <c r="BE157" s="9">
        <f ca="1">IF(Table1[[#This Row],[Area]]="Karachi",1,0)</f>
        <v>0</v>
      </c>
      <c r="BF157" s="9">
        <f ca="1">IF(Table1[[#This Row],[Area]]="Kashmir",1,0)</f>
        <v>0</v>
      </c>
      <c r="BG157" s="9">
        <f ca="1">IF(Table1[[#This Row],[Area]]="Kohat",1,0)</f>
        <v>0</v>
      </c>
      <c r="BH157" s="9">
        <f ca="1">IF(Table1[[#This Row],[Area]]="Lahore",1,0)</f>
        <v>0</v>
      </c>
      <c r="BI157" s="9">
        <f ca="1">IF(Table1[[#This Row],[Area]]="Multan",1,0)</f>
        <v>0</v>
      </c>
      <c r="BJ157" s="9">
        <f ca="1">IF(Table1[[#This Row],[Area]]="Naran",1,0)</f>
        <v>0</v>
      </c>
      <c r="BK157" s="9">
        <f ca="1">IF(Table1[[#This Row],[Area]]="Peshawar",1,0)</f>
        <v>0</v>
      </c>
      <c r="BL157" s="9">
        <f ca="1">IF(Table1[[#This Row],[Area]]="Queta",1,0)</f>
        <v>0</v>
      </c>
      <c r="BM157" s="9">
        <f ca="1">IF(Table1[[#This Row],[Area]]="Sawat",1,0)</f>
        <v>1</v>
      </c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10"/>
      <c r="CD157" s="14"/>
      <c r="CE157" s="39">
        <f ca="1">Table1[[#This Row],[Value of Cars]]/Table1[[#This Row],[Cars]]</f>
        <v>3219.8062706677738</v>
      </c>
      <c r="CF157" s="9"/>
      <c r="CG157" s="10"/>
      <c r="CH157" s="14">
        <f ca="1">IF(Table1[[#This Row],[value of Debts]]&gt;$CI$5,1,0)</f>
        <v>1</v>
      </c>
      <c r="CI157" s="9"/>
      <c r="CJ157" s="10"/>
      <c r="CM157" s="55">
        <f ca="1">Table1[[#This Row],[Mortgage Left]]/Table1[[#This Row],[Value of House]]</f>
        <v>0.84371613820853253</v>
      </c>
      <c r="CN157" s="9">
        <f t="shared" ca="1" si="66"/>
        <v>0</v>
      </c>
      <c r="CO157" s="9"/>
      <c r="CP157" s="9"/>
      <c r="CQ157" s="9"/>
      <c r="CR157" s="9"/>
      <c r="CS157" s="9"/>
      <c r="CT157" s="9"/>
      <c r="CU157" s="9"/>
      <c r="CV157" s="9"/>
      <c r="CW157" s="9"/>
      <c r="CX157" s="14"/>
      <c r="CY157" s="9">
        <f ca="1">IF(Table1[[#This Row],[Area]]= "Pindi",Table1[[#This Row],[Income]],0)</f>
        <v>0</v>
      </c>
      <c r="CZ157" s="9">
        <f ca="1">IF(Table1[[#This Row],[Area]]= "Attock",Table1[[#This Row],[Income]],0)</f>
        <v>0</v>
      </c>
      <c r="DA157" s="9">
        <f ca="1">IF(Table1[[#This Row],[Area]]= "Gujranwala",Table1[[#This Row],[Income]],0)</f>
        <v>0</v>
      </c>
      <c r="DB157" s="9">
        <f ca="1">IF(Table1[[#This Row],[Area]]= "Islamabad",Table1[[#This Row],[Income]],0)</f>
        <v>0</v>
      </c>
      <c r="DC157" s="9">
        <f ca="1">IF(Table1[[#This Row],[Area]]= "Karachi",Table1[[#This Row],[Income]],0)</f>
        <v>0</v>
      </c>
      <c r="DD157" s="9">
        <f ca="1">IF(Table1[[#This Row],[Area]]= "Kashmir",Table1[[#This Row],[Income]],0)</f>
        <v>0</v>
      </c>
      <c r="DE157" s="9">
        <f ca="1">IF(Table1[[#This Row],[Area]]= "Kohat",Table1[[#This Row],[Income]],0)</f>
        <v>0</v>
      </c>
      <c r="DF157" s="9">
        <f ca="1">IF(Table1[[#This Row],[Area]]= "Lahore",Table1[[#This Row],[Income]],0)</f>
        <v>0</v>
      </c>
      <c r="DG157" s="9">
        <f ca="1">IF(Table1[[#This Row],[Area]]= "Multan",Table1[[#This Row],[Income]],0)</f>
        <v>0</v>
      </c>
      <c r="DH157" s="9">
        <f ca="1">IF(Table1[[#This Row],[Area]]= "Naran",Table1[[#This Row],[Income]],0)</f>
        <v>0</v>
      </c>
      <c r="DI157" s="9">
        <f ca="1">IF(Table1[[#This Row],[Area]]= "Peshawar",Table1[[#This Row],[Income]],0)</f>
        <v>0</v>
      </c>
      <c r="DJ157" s="9">
        <f ca="1">IF(Table1[[#This Row],[Area]]= "Queta",Table1[[#This Row],[Income]],0)</f>
        <v>0</v>
      </c>
      <c r="DK157" s="10">
        <f ca="1">IF(Table1[[#This Row],[Area]]= "Sawat",Table1[[#This Row],[Income]],0)</f>
        <v>85776</v>
      </c>
      <c r="DM157" s="14"/>
      <c r="DN157" s="9">
        <f ca="1">IF(Table1[[#This Row],[Field of Work]] = "IT",Table1[[#This Row],[Income]],0)</f>
        <v>0</v>
      </c>
      <c r="DO157" s="9">
        <f ca="1">IF(Table1[[#This Row],[Field of Work]] = "Agriculture",Table1[[#This Row],[Income]],0)</f>
        <v>0</v>
      </c>
      <c r="DP157" s="9">
        <f ca="1">IF(Table1[[#This Row],[Field of Work]] = "Construction",Table1[[#This Row],[Income]],0)</f>
        <v>0</v>
      </c>
      <c r="DQ157" s="9">
        <f ca="1">IF(Table1[[#This Row],[Field of Work]] = "Health",Table1[[#This Row],[Income]],0)</f>
        <v>0</v>
      </c>
      <c r="DR157" s="9">
        <f ca="1">IF(Table1[[#This Row],[Field of Work]] = "Teaching",Table1[[#This Row],[Income]],0)</f>
        <v>0</v>
      </c>
      <c r="DS157" s="10">
        <f ca="1">IF(Table1[[#This Row],[Field of Work]] = "General work",Table1[[#This Row],[Income]],0)</f>
        <v>85776</v>
      </c>
      <c r="DV157" s="14"/>
      <c r="DW157" s="9"/>
      <c r="DX157" s="9">
        <f ca="1">IF(Table1[[#This Row],[Debts]]&gt;Table1[[#This Row],[Income]],1,0)</f>
        <v>0</v>
      </c>
      <c r="DY157" s="9"/>
      <c r="DZ157" s="9"/>
      <c r="EA157" s="9"/>
      <c r="EB157" s="9"/>
      <c r="EC157" s="10"/>
      <c r="EF157" s="14"/>
      <c r="EG157" s="9"/>
      <c r="EH157" s="9">
        <f ca="1">IF(Table1[[#This Row],[Net worth of person (R)]]&gt;$EP$4,Table1[[#This Row],[Age]],0)</f>
        <v>0</v>
      </c>
      <c r="EI157" s="9"/>
      <c r="EJ157" s="9"/>
      <c r="EK157" s="9"/>
      <c r="EL157" s="9"/>
      <c r="EM157" s="9"/>
      <c r="EN157" s="9"/>
      <c r="EO157" s="9"/>
      <c r="EP157" s="10"/>
    </row>
    <row r="158" spans="2:146" x14ac:dyDescent="0.25">
      <c r="B158">
        <f t="shared" ca="1" si="53"/>
        <v>2</v>
      </c>
      <c r="C158" t="str">
        <f t="shared" ca="1" si="54"/>
        <v>women</v>
      </c>
      <c r="D158">
        <f t="shared" ca="1" si="55"/>
        <v>35</v>
      </c>
      <c r="E158">
        <f t="shared" ca="1" si="56"/>
        <v>6</v>
      </c>
      <c r="F158" t="str">
        <f t="shared" ca="1" si="57"/>
        <v>Teaching</v>
      </c>
      <c r="G158">
        <f t="shared" ca="1" si="58"/>
        <v>4</v>
      </c>
      <c r="H158" t="str">
        <f t="shared" ca="1" si="59"/>
        <v>Technical</v>
      </c>
      <c r="I158">
        <f t="shared" ca="1" si="60"/>
        <v>1</v>
      </c>
      <c r="J158">
        <f t="shared" ca="1" si="61"/>
        <v>1</v>
      </c>
      <c r="K158">
        <f t="shared" ca="1" si="62"/>
        <v>75829</v>
      </c>
      <c r="L158">
        <f t="shared" ca="1" si="63"/>
        <v>2</v>
      </c>
      <c r="M158" t="str">
        <f t="shared" ca="1" si="64"/>
        <v>Karachi</v>
      </c>
      <c r="N158">
        <f t="shared" ca="1" si="69"/>
        <v>379145</v>
      </c>
      <c r="O158">
        <f ca="1">RAND()*Table1[[#This Row],[Value of House]]</f>
        <v>287575.41045548511</v>
      </c>
      <c r="P158">
        <f t="shared" ca="1" si="51"/>
        <v>62966.565958912157</v>
      </c>
      <c r="Q158">
        <f t="shared" ca="1" si="65"/>
        <v>36837</v>
      </c>
      <c r="R158">
        <f t="shared" ca="1" si="52"/>
        <v>141406.63221819422</v>
      </c>
      <c r="S158">
        <f t="shared" ca="1" si="70"/>
        <v>22895.589654586824</v>
      </c>
      <c r="T158">
        <f t="shared" ca="1" si="71"/>
        <v>465007.15561349894</v>
      </c>
      <c r="U158">
        <f t="shared" ca="1" si="72"/>
        <v>465819.0426736793</v>
      </c>
      <c r="V158">
        <f t="shared" ca="1" si="73"/>
        <v>-811.88706018036464</v>
      </c>
      <c r="AF158" s="14">
        <f t="shared" ca="1" si="67"/>
        <v>1</v>
      </c>
      <c r="AG158" s="9">
        <f t="shared" ca="1" si="68"/>
        <v>0</v>
      </c>
      <c r="AH158" s="9"/>
      <c r="AI158" s="9"/>
      <c r="AJ158" s="9"/>
      <c r="AK158" s="10"/>
      <c r="AL158" s="9"/>
      <c r="AM158" s="14">
        <f ca="1">IF(Table1[[#This Row],[Field of Work]]= "Teaching",1,0)</f>
        <v>1</v>
      </c>
      <c r="AN158" s="9">
        <f ca="1">IF(Table1[[#This Row],[Field of Work]]= "Agriculture",1,0)</f>
        <v>0</v>
      </c>
      <c r="AO158" s="9">
        <f ca="1">IF(Table1[[#This Row],[Field of Work]]= "Construction",1,0)</f>
        <v>0</v>
      </c>
      <c r="AP158" s="9">
        <f ca="1">IF(Table1[[#This Row],[Field of Work]]= "IT",1,0)</f>
        <v>0</v>
      </c>
      <c r="AQ158" s="9">
        <f ca="1">IF(Table1[[#This Row],[Field of Work]]= "Health",1,0)</f>
        <v>0</v>
      </c>
      <c r="AR158" s="9">
        <f ca="1">IF(Table1[[#This Row],[Field of Work]]= "General work",1,0)</f>
        <v>0</v>
      </c>
      <c r="AS158" s="9"/>
      <c r="AT158" s="9"/>
      <c r="AU158" s="9"/>
      <c r="AV158" s="9"/>
      <c r="AW158" s="9"/>
      <c r="AX158" s="9"/>
      <c r="AY158" s="10"/>
      <c r="BA158" s="33">
        <f ca="1">IF(Table1[[#This Row],[Area]]= "Pindi",1,0)</f>
        <v>0</v>
      </c>
      <c r="BB158" s="9">
        <f ca="1">IF(Table1[[#This Row],[Area]]= "Attock",1,0)</f>
        <v>0</v>
      </c>
      <c r="BC158" s="9">
        <f ca="1">IF(Table1[[#This Row],[Area]]="Gujranwala",1,0)</f>
        <v>0</v>
      </c>
      <c r="BD158" s="9">
        <f ca="1">IF(Table1[[#This Row],[Area]]="Islamabad",1,0)</f>
        <v>0</v>
      </c>
      <c r="BE158" s="9">
        <f ca="1">IF(Table1[[#This Row],[Area]]="Karachi",1,0)</f>
        <v>1</v>
      </c>
      <c r="BF158" s="9">
        <f ca="1">IF(Table1[[#This Row],[Area]]="Kashmir",1,0)</f>
        <v>0</v>
      </c>
      <c r="BG158" s="9">
        <f ca="1">IF(Table1[[#This Row],[Area]]="Kohat",1,0)</f>
        <v>0</v>
      </c>
      <c r="BH158" s="9">
        <f ca="1">IF(Table1[[#This Row],[Area]]="Lahore",1,0)</f>
        <v>0</v>
      </c>
      <c r="BI158" s="9">
        <f ca="1">IF(Table1[[#This Row],[Area]]="Multan",1,0)</f>
        <v>0</v>
      </c>
      <c r="BJ158" s="9">
        <f ca="1">IF(Table1[[#This Row],[Area]]="Naran",1,0)</f>
        <v>0</v>
      </c>
      <c r="BK158" s="9">
        <f ca="1">IF(Table1[[#This Row],[Area]]="Peshawar",1,0)</f>
        <v>0</v>
      </c>
      <c r="BL158" s="9">
        <f ca="1">IF(Table1[[#This Row],[Area]]="Queta",1,0)</f>
        <v>0</v>
      </c>
      <c r="BM158" s="9">
        <f ca="1">IF(Table1[[#This Row],[Area]]="Sawat",1,0)</f>
        <v>0</v>
      </c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10"/>
      <c r="CD158" s="14"/>
      <c r="CE158" s="39">
        <f ca="1">Table1[[#This Row],[Value of Cars]]/Table1[[#This Row],[Cars]]</f>
        <v>62966.565958912157</v>
      </c>
      <c r="CF158" s="9"/>
      <c r="CG158" s="10"/>
      <c r="CH158" s="14">
        <f ca="1">IF(Table1[[#This Row],[value of Debts]]&gt;$CI$5,1,0)</f>
        <v>1</v>
      </c>
      <c r="CI158" s="9"/>
      <c r="CJ158" s="10"/>
      <c r="CM158" s="55">
        <f ca="1">Table1[[#This Row],[Mortgage Left]]/Table1[[#This Row],[Value of House]]</f>
        <v>0.75848398490151558</v>
      </c>
      <c r="CN158" s="9">
        <f t="shared" ca="1" si="66"/>
        <v>0</v>
      </c>
      <c r="CO158" s="9"/>
      <c r="CP158" s="9"/>
      <c r="CQ158" s="9"/>
      <c r="CR158" s="9"/>
      <c r="CS158" s="9"/>
      <c r="CT158" s="9"/>
      <c r="CU158" s="9"/>
      <c r="CV158" s="9"/>
      <c r="CW158" s="9"/>
      <c r="CX158" s="14"/>
      <c r="CY158" s="9">
        <f ca="1">IF(Table1[[#This Row],[Area]]= "Pindi",Table1[[#This Row],[Income]],0)</f>
        <v>0</v>
      </c>
      <c r="CZ158" s="9">
        <f ca="1">IF(Table1[[#This Row],[Area]]= "Attock",Table1[[#This Row],[Income]],0)</f>
        <v>0</v>
      </c>
      <c r="DA158" s="9">
        <f ca="1">IF(Table1[[#This Row],[Area]]= "Gujranwala",Table1[[#This Row],[Income]],0)</f>
        <v>0</v>
      </c>
      <c r="DB158" s="9">
        <f ca="1">IF(Table1[[#This Row],[Area]]= "Islamabad",Table1[[#This Row],[Income]],0)</f>
        <v>0</v>
      </c>
      <c r="DC158" s="9">
        <f ca="1">IF(Table1[[#This Row],[Area]]= "Karachi",Table1[[#This Row],[Income]],0)</f>
        <v>75829</v>
      </c>
      <c r="DD158" s="9">
        <f ca="1">IF(Table1[[#This Row],[Area]]= "Kashmir",Table1[[#This Row],[Income]],0)</f>
        <v>0</v>
      </c>
      <c r="DE158" s="9">
        <f ca="1">IF(Table1[[#This Row],[Area]]= "Kohat",Table1[[#This Row],[Income]],0)</f>
        <v>0</v>
      </c>
      <c r="DF158" s="9">
        <f ca="1">IF(Table1[[#This Row],[Area]]= "Lahore",Table1[[#This Row],[Income]],0)</f>
        <v>0</v>
      </c>
      <c r="DG158" s="9">
        <f ca="1">IF(Table1[[#This Row],[Area]]= "Multan",Table1[[#This Row],[Income]],0)</f>
        <v>0</v>
      </c>
      <c r="DH158" s="9">
        <f ca="1">IF(Table1[[#This Row],[Area]]= "Naran",Table1[[#This Row],[Income]],0)</f>
        <v>0</v>
      </c>
      <c r="DI158" s="9">
        <f ca="1">IF(Table1[[#This Row],[Area]]= "Peshawar",Table1[[#This Row],[Income]],0)</f>
        <v>0</v>
      </c>
      <c r="DJ158" s="9">
        <f ca="1">IF(Table1[[#This Row],[Area]]= "Queta",Table1[[#This Row],[Income]],0)</f>
        <v>0</v>
      </c>
      <c r="DK158" s="10">
        <f ca="1">IF(Table1[[#This Row],[Area]]= "Sawat",Table1[[#This Row],[Income]],0)</f>
        <v>0</v>
      </c>
      <c r="DM158" s="14"/>
      <c r="DN158" s="9">
        <f ca="1">IF(Table1[[#This Row],[Field of Work]] = "IT",Table1[[#This Row],[Income]],0)</f>
        <v>0</v>
      </c>
      <c r="DO158" s="9">
        <f ca="1">IF(Table1[[#This Row],[Field of Work]] = "Agriculture",Table1[[#This Row],[Income]],0)</f>
        <v>0</v>
      </c>
      <c r="DP158" s="9">
        <f ca="1">IF(Table1[[#This Row],[Field of Work]] = "Construction",Table1[[#This Row],[Income]],0)</f>
        <v>0</v>
      </c>
      <c r="DQ158" s="9">
        <f ca="1">IF(Table1[[#This Row],[Field of Work]] = "Health",Table1[[#This Row],[Income]],0)</f>
        <v>0</v>
      </c>
      <c r="DR158" s="9">
        <f ca="1">IF(Table1[[#This Row],[Field of Work]] = "Teaching",Table1[[#This Row],[Income]],0)</f>
        <v>75829</v>
      </c>
      <c r="DS158" s="10">
        <f ca="1">IF(Table1[[#This Row],[Field of Work]] = "General work",Table1[[#This Row],[Income]],0)</f>
        <v>0</v>
      </c>
      <c r="DV158" s="14"/>
      <c r="DW158" s="9"/>
      <c r="DX158" s="9">
        <f ca="1">IF(Table1[[#This Row],[Debts]]&gt;Table1[[#This Row],[Income]],1,0)</f>
        <v>1</v>
      </c>
      <c r="DY158" s="9"/>
      <c r="DZ158" s="9"/>
      <c r="EA158" s="9"/>
      <c r="EB158" s="9"/>
      <c r="EC158" s="10"/>
      <c r="EF158" s="14"/>
      <c r="EG158" s="9"/>
      <c r="EH158" s="9">
        <f ca="1">IF(Table1[[#This Row],[Net worth of person (R)]]&gt;$EP$4,Table1[[#This Row],[Age]],0)</f>
        <v>0</v>
      </c>
      <c r="EI158" s="9"/>
      <c r="EJ158" s="9"/>
      <c r="EK158" s="9"/>
      <c r="EL158" s="9"/>
      <c r="EM158" s="9"/>
      <c r="EN158" s="9"/>
      <c r="EO158" s="9"/>
      <c r="EP158" s="10"/>
    </row>
    <row r="159" spans="2:146" x14ac:dyDescent="0.25">
      <c r="B159">
        <f t="shared" ca="1" si="53"/>
        <v>1</v>
      </c>
      <c r="C159" t="str">
        <f t="shared" ca="1" si="54"/>
        <v>men</v>
      </c>
      <c r="D159">
        <f t="shared" ca="1" si="55"/>
        <v>36</v>
      </c>
      <c r="E159">
        <f t="shared" ca="1" si="56"/>
        <v>6</v>
      </c>
      <c r="F159" t="str">
        <f t="shared" ca="1" si="57"/>
        <v>Teaching</v>
      </c>
      <c r="G159">
        <f t="shared" ca="1" si="58"/>
        <v>1</v>
      </c>
      <c r="H159" t="str">
        <f t="shared" ca="1" si="59"/>
        <v>High School</v>
      </c>
      <c r="I159">
        <f t="shared" ca="1" si="60"/>
        <v>1</v>
      </c>
      <c r="J159">
        <f t="shared" ca="1" si="61"/>
        <v>2</v>
      </c>
      <c r="K159">
        <f t="shared" ca="1" si="62"/>
        <v>42181</v>
      </c>
      <c r="L159">
        <f t="shared" ca="1" si="63"/>
        <v>10</v>
      </c>
      <c r="M159" t="str">
        <f t="shared" ca="1" si="64"/>
        <v>Queta</v>
      </c>
      <c r="N159">
        <f t="shared" ca="1" si="69"/>
        <v>168724</v>
      </c>
      <c r="O159">
        <f ca="1">RAND()*Table1[[#This Row],[Value of House]]</f>
        <v>100949.33036786002</v>
      </c>
      <c r="P159">
        <f t="shared" ca="1" si="51"/>
        <v>75596.418496744882</v>
      </c>
      <c r="Q159">
        <f t="shared" ca="1" si="65"/>
        <v>25311</v>
      </c>
      <c r="R159">
        <f t="shared" ca="1" si="52"/>
        <v>13844.779295905919</v>
      </c>
      <c r="S159">
        <f t="shared" ca="1" si="70"/>
        <v>36788.46981786166</v>
      </c>
      <c r="T159">
        <f t="shared" ca="1" si="71"/>
        <v>281108.88831460656</v>
      </c>
      <c r="U159">
        <f t="shared" ca="1" si="72"/>
        <v>140105.10966376594</v>
      </c>
      <c r="V159">
        <f t="shared" ca="1" si="73"/>
        <v>141003.77865084063</v>
      </c>
      <c r="AF159" s="14">
        <f t="shared" ca="1" si="67"/>
        <v>0</v>
      </c>
      <c r="AG159" s="9">
        <f t="shared" ca="1" si="68"/>
        <v>1</v>
      </c>
      <c r="AH159" s="9"/>
      <c r="AI159" s="9"/>
      <c r="AJ159" s="9"/>
      <c r="AK159" s="10"/>
      <c r="AL159" s="9"/>
      <c r="AM159" s="14">
        <f ca="1">IF(Table1[[#This Row],[Field of Work]]= "Teaching",1,0)</f>
        <v>1</v>
      </c>
      <c r="AN159" s="9">
        <f ca="1">IF(Table1[[#This Row],[Field of Work]]= "Agriculture",1,0)</f>
        <v>0</v>
      </c>
      <c r="AO159" s="9">
        <f ca="1">IF(Table1[[#This Row],[Field of Work]]= "Construction",1,0)</f>
        <v>0</v>
      </c>
      <c r="AP159" s="9">
        <f ca="1">IF(Table1[[#This Row],[Field of Work]]= "IT",1,0)</f>
        <v>0</v>
      </c>
      <c r="AQ159" s="9">
        <f ca="1">IF(Table1[[#This Row],[Field of Work]]= "Health",1,0)</f>
        <v>0</v>
      </c>
      <c r="AR159" s="9">
        <f ca="1">IF(Table1[[#This Row],[Field of Work]]= "General work",1,0)</f>
        <v>0</v>
      </c>
      <c r="AS159" s="9"/>
      <c r="AT159" s="9"/>
      <c r="AU159" s="9"/>
      <c r="AV159" s="9"/>
      <c r="AW159" s="9"/>
      <c r="AX159" s="9"/>
      <c r="AY159" s="10"/>
      <c r="BA159" s="33">
        <f ca="1">IF(Table1[[#This Row],[Area]]= "Pindi",1,0)</f>
        <v>0</v>
      </c>
      <c r="BB159" s="9">
        <f ca="1">IF(Table1[[#This Row],[Area]]= "Attock",1,0)</f>
        <v>0</v>
      </c>
      <c r="BC159" s="9">
        <f ca="1">IF(Table1[[#This Row],[Area]]="Gujranwala",1,0)</f>
        <v>0</v>
      </c>
      <c r="BD159" s="9">
        <f ca="1">IF(Table1[[#This Row],[Area]]="Islamabad",1,0)</f>
        <v>0</v>
      </c>
      <c r="BE159" s="9">
        <f ca="1">IF(Table1[[#This Row],[Area]]="Karachi",1,0)</f>
        <v>0</v>
      </c>
      <c r="BF159" s="9">
        <f ca="1">IF(Table1[[#This Row],[Area]]="Kashmir",1,0)</f>
        <v>0</v>
      </c>
      <c r="BG159" s="9">
        <f ca="1">IF(Table1[[#This Row],[Area]]="Kohat",1,0)</f>
        <v>0</v>
      </c>
      <c r="BH159" s="9">
        <f ca="1">IF(Table1[[#This Row],[Area]]="Lahore",1,0)</f>
        <v>0</v>
      </c>
      <c r="BI159" s="9">
        <f ca="1">IF(Table1[[#This Row],[Area]]="Multan",1,0)</f>
        <v>0</v>
      </c>
      <c r="BJ159" s="9">
        <f ca="1">IF(Table1[[#This Row],[Area]]="Naran",1,0)</f>
        <v>0</v>
      </c>
      <c r="BK159" s="9">
        <f ca="1">IF(Table1[[#This Row],[Area]]="Peshawar",1,0)</f>
        <v>0</v>
      </c>
      <c r="BL159" s="9">
        <f ca="1">IF(Table1[[#This Row],[Area]]="Queta",1,0)</f>
        <v>1</v>
      </c>
      <c r="BM159" s="9">
        <f ca="1">IF(Table1[[#This Row],[Area]]="Sawat",1,0)</f>
        <v>0</v>
      </c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10"/>
      <c r="CD159" s="14"/>
      <c r="CE159" s="39">
        <f ca="1">Table1[[#This Row],[Value of Cars]]/Table1[[#This Row],[Cars]]</f>
        <v>37798.209248372441</v>
      </c>
      <c r="CF159" s="9"/>
      <c r="CG159" s="10"/>
      <c r="CH159" s="14">
        <f ca="1">IF(Table1[[#This Row],[value of Debts]]&gt;$CI$5,1,0)</f>
        <v>1</v>
      </c>
      <c r="CI159" s="9"/>
      <c r="CJ159" s="10"/>
      <c r="CM159" s="55">
        <f ca="1">Table1[[#This Row],[Mortgage Left]]/Table1[[#This Row],[Value of House]]</f>
        <v>0.59831043815853124</v>
      </c>
      <c r="CN159" s="9">
        <f t="shared" ca="1" si="66"/>
        <v>0</v>
      </c>
      <c r="CO159" s="9"/>
      <c r="CP159" s="9"/>
      <c r="CQ159" s="9"/>
      <c r="CR159" s="9"/>
      <c r="CS159" s="9"/>
      <c r="CT159" s="9"/>
      <c r="CU159" s="9"/>
      <c r="CV159" s="9"/>
      <c r="CW159" s="9"/>
      <c r="CX159" s="14"/>
      <c r="CY159" s="9">
        <f ca="1">IF(Table1[[#This Row],[Area]]= "Pindi",Table1[[#This Row],[Income]],0)</f>
        <v>0</v>
      </c>
      <c r="CZ159" s="9">
        <f ca="1">IF(Table1[[#This Row],[Area]]= "Attock",Table1[[#This Row],[Income]],0)</f>
        <v>0</v>
      </c>
      <c r="DA159" s="9">
        <f ca="1">IF(Table1[[#This Row],[Area]]= "Gujranwala",Table1[[#This Row],[Income]],0)</f>
        <v>0</v>
      </c>
      <c r="DB159" s="9">
        <f ca="1">IF(Table1[[#This Row],[Area]]= "Islamabad",Table1[[#This Row],[Income]],0)</f>
        <v>0</v>
      </c>
      <c r="DC159" s="9">
        <f ca="1">IF(Table1[[#This Row],[Area]]= "Karachi",Table1[[#This Row],[Income]],0)</f>
        <v>0</v>
      </c>
      <c r="DD159" s="9">
        <f ca="1">IF(Table1[[#This Row],[Area]]= "Kashmir",Table1[[#This Row],[Income]],0)</f>
        <v>0</v>
      </c>
      <c r="DE159" s="9">
        <f ca="1">IF(Table1[[#This Row],[Area]]= "Kohat",Table1[[#This Row],[Income]],0)</f>
        <v>0</v>
      </c>
      <c r="DF159" s="9">
        <f ca="1">IF(Table1[[#This Row],[Area]]= "Lahore",Table1[[#This Row],[Income]],0)</f>
        <v>0</v>
      </c>
      <c r="DG159" s="9">
        <f ca="1">IF(Table1[[#This Row],[Area]]= "Multan",Table1[[#This Row],[Income]],0)</f>
        <v>0</v>
      </c>
      <c r="DH159" s="9">
        <f ca="1">IF(Table1[[#This Row],[Area]]= "Naran",Table1[[#This Row],[Income]],0)</f>
        <v>0</v>
      </c>
      <c r="DI159" s="9">
        <f ca="1">IF(Table1[[#This Row],[Area]]= "Peshawar",Table1[[#This Row],[Income]],0)</f>
        <v>0</v>
      </c>
      <c r="DJ159" s="9">
        <f ca="1">IF(Table1[[#This Row],[Area]]= "Queta",Table1[[#This Row],[Income]],0)</f>
        <v>42181</v>
      </c>
      <c r="DK159" s="10">
        <f ca="1">IF(Table1[[#This Row],[Area]]= "Sawat",Table1[[#This Row],[Income]],0)</f>
        <v>0</v>
      </c>
      <c r="DM159" s="14"/>
      <c r="DN159" s="9">
        <f ca="1">IF(Table1[[#This Row],[Field of Work]] = "IT",Table1[[#This Row],[Income]],0)</f>
        <v>0</v>
      </c>
      <c r="DO159" s="9">
        <f ca="1">IF(Table1[[#This Row],[Field of Work]] = "Agriculture",Table1[[#This Row],[Income]],0)</f>
        <v>0</v>
      </c>
      <c r="DP159" s="9">
        <f ca="1">IF(Table1[[#This Row],[Field of Work]] = "Construction",Table1[[#This Row],[Income]],0)</f>
        <v>0</v>
      </c>
      <c r="DQ159" s="9">
        <f ca="1">IF(Table1[[#This Row],[Field of Work]] = "Health",Table1[[#This Row],[Income]],0)</f>
        <v>0</v>
      </c>
      <c r="DR159" s="9">
        <f ca="1">IF(Table1[[#This Row],[Field of Work]] = "Teaching",Table1[[#This Row],[Income]],0)</f>
        <v>42181</v>
      </c>
      <c r="DS159" s="10">
        <f ca="1">IF(Table1[[#This Row],[Field of Work]] = "General work",Table1[[#This Row],[Income]],0)</f>
        <v>0</v>
      </c>
      <c r="DV159" s="14"/>
      <c r="DW159" s="9"/>
      <c r="DX159" s="9">
        <f ca="1">IF(Table1[[#This Row],[Debts]]&gt;Table1[[#This Row],[Income]],1,0)</f>
        <v>0</v>
      </c>
      <c r="DY159" s="9"/>
      <c r="DZ159" s="9"/>
      <c r="EA159" s="9"/>
      <c r="EB159" s="9"/>
      <c r="EC159" s="10"/>
      <c r="EF159" s="14"/>
      <c r="EG159" s="9"/>
      <c r="EH159" s="9">
        <f ca="1">IF(Table1[[#This Row],[Net worth of person (R)]]&gt;$EP$4,Table1[[#This Row],[Age]],0)</f>
        <v>36</v>
      </c>
      <c r="EI159" s="9"/>
      <c r="EJ159" s="9"/>
      <c r="EK159" s="9"/>
      <c r="EL159" s="9"/>
      <c r="EM159" s="9"/>
      <c r="EN159" s="9"/>
      <c r="EO159" s="9"/>
      <c r="EP159" s="10"/>
    </row>
    <row r="160" spans="2:146" x14ac:dyDescent="0.25">
      <c r="B160">
        <f t="shared" ca="1" si="53"/>
        <v>2</v>
      </c>
      <c r="C160" t="str">
        <f t="shared" ca="1" si="54"/>
        <v>women</v>
      </c>
      <c r="D160">
        <f t="shared" ca="1" si="55"/>
        <v>31</v>
      </c>
      <c r="E160">
        <f t="shared" ca="1" si="56"/>
        <v>4</v>
      </c>
      <c r="F160" t="str">
        <f t="shared" ca="1" si="57"/>
        <v>Construction</v>
      </c>
      <c r="G160">
        <f t="shared" ca="1" si="58"/>
        <v>2</v>
      </c>
      <c r="H160" t="str">
        <f t="shared" ca="1" si="59"/>
        <v>Colledge</v>
      </c>
      <c r="I160">
        <f t="shared" ca="1" si="60"/>
        <v>4</v>
      </c>
      <c r="J160">
        <f t="shared" ca="1" si="61"/>
        <v>1</v>
      </c>
      <c r="K160">
        <f t="shared" ca="1" si="62"/>
        <v>31977</v>
      </c>
      <c r="L160">
        <f t="shared" ca="1" si="63"/>
        <v>12</v>
      </c>
      <c r="M160" t="str">
        <f t="shared" ca="1" si="64"/>
        <v>Kohat</v>
      </c>
      <c r="N160">
        <f t="shared" ca="1" si="69"/>
        <v>95931</v>
      </c>
      <c r="O160">
        <f ca="1">RAND()*Table1[[#This Row],[Value of House]]</f>
        <v>38075.395452861092</v>
      </c>
      <c r="P160">
        <f t="shared" ca="1" si="51"/>
        <v>11231.257473937585</v>
      </c>
      <c r="Q160">
        <f t="shared" ca="1" si="65"/>
        <v>7340</v>
      </c>
      <c r="R160">
        <f t="shared" ca="1" si="52"/>
        <v>28246.070604629047</v>
      </c>
      <c r="S160">
        <f t="shared" ca="1" si="70"/>
        <v>23662.940711801682</v>
      </c>
      <c r="T160">
        <f t="shared" ca="1" si="71"/>
        <v>130825.19818573927</v>
      </c>
      <c r="U160">
        <f t="shared" ca="1" si="72"/>
        <v>73661.466057490135</v>
      </c>
      <c r="V160">
        <f t="shared" ca="1" si="73"/>
        <v>57163.732128249132</v>
      </c>
      <c r="AF160" s="14">
        <f t="shared" ca="1" si="67"/>
        <v>1</v>
      </c>
      <c r="AG160" s="9">
        <f t="shared" ca="1" si="68"/>
        <v>0</v>
      </c>
      <c r="AH160" s="9"/>
      <c r="AI160" s="9"/>
      <c r="AJ160" s="9"/>
      <c r="AK160" s="10"/>
      <c r="AL160" s="9"/>
      <c r="AM160" s="14">
        <f ca="1">IF(Table1[[#This Row],[Field of Work]]= "Teaching",1,0)</f>
        <v>0</v>
      </c>
      <c r="AN160" s="9">
        <f ca="1">IF(Table1[[#This Row],[Field of Work]]= "Agriculture",1,0)</f>
        <v>0</v>
      </c>
      <c r="AO160" s="9">
        <f ca="1">IF(Table1[[#This Row],[Field of Work]]= "Construction",1,0)</f>
        <v>1</v>
      </c>
      <c r="AP160" s="9">
        <f ca="1">IF(Table1[[#This Row],[Field of Work]]= "IT",1,0)</f>
        <v>0</v>
      </c>
      <c r="AQ160" s="9">
        <f ca="1">IF(Table1[[#This Row],[Field of Work]]= "Health",1,0)</f>
        <v>0</v>
      </c>
      <c r="AR160" s="9">
        <f ca="1">IF(Table1[[#This Row],[Field of Work]]= "General work",1,0)</f>
        <v>0</v>
      </c>
      <c r="AS160" s="9"/>
      <c r="AT160" s="9"/>
      <c r="AU160" s="9"/>
      <c r="AV160" s="9"/>
      <c r="AW160" s="9"/>
      <c r="AX160" s="9"/>
      <c r="AY160" s="10"/>
      <c r="BA160" s="33">
        <f ca="1">IF(Table1[[#This Row],[Area]]= "Pindi",1,0)</f>
        <v>0</v>
      </c>
      <c r="BB160" s="9">
        <f ca="1">IF(Table1[[#This Row],[Area]]= "Attock",1,0)</f>
        <v>0</v>
      </c>
      <c r="BC160" s="9">
        <f ca="1">IF(Table1[[#This Row],[Area]]="Gujranwala",1,0)</f>
        <v>0</v>
      </c>
      <c r="BD160" s="9">
        <f ca="1">IF(Table1[[#This Row],[Area]]="Islamabad",1,0)</f>
        <v>0</v>
      </c>
      <c r="BE160" s="9">
        <f ca="1">IF(Table1[[#This Row],[Area]]="Karachi",1,0)</f>
        <v>0</v>
      </c>
      <c r="BF160" s="9">
        <f ca="1">IF(Table1[[#This Row],[Area]]="Kashmir",1,0)</f>
        <v>0</v>
      </c>
      <c r="BG160" s="9">
        <f ca="1">IF(Table1[[#This Row],[Area]]="Kohat",1,0)</f>
        <v>1</v>
      </c>
      <c r="BH160" s="9">
        <f ca="1">IF(Table1[[#This Row],[Area]]="Lahore",1,0)</f>
        <v>0</v>
      </c>
      <c r="BI160" s="9">
        <f ca="1">IF(Table1[[#This Row],[Area]]="Multan",1,0)</f>
        <v>0</v>
      </c>
      <c r="BJ160" s="9">
        <f ca="1">IF(Table1[[#This Row],[Area]]="Naran",1,0)</f>
        <v>0</v>
      </c>
      <c r="BK160" s="9">
        <f ca="1">IF(Table1[[#This Row],[Area]]="Peshawar",1,0)</f>
        <v>0</v>
      </c>
      <c r="BL160" s="9">
        <f ca="1">IF(Table1[[#This Row],[Area]]="Queta",1,0)</f>
        <v>0</v>
      </c>
      <c r="BM160" s="9">
        <f ca="1">IF(Table1[[#This Row],[Area]]="Sawat",1,0)</f>
        <v>0</v>
      </c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10"/>
      <c r="CD160" s="14"/>
      <c r="CE160" s="39">
        <f ca="1">Table1[[#This Row],[Value of Cars]]/Table1[[#This Row],[Cars]]</f>
        <v>11231.257473937585</v>
      </c>
      <c r="CF160" s="9"/>
      <c r="CG160" s="10"/>
      <c r="CH160" s="14">
        <f ca="1">IF(Table1[[#This Row],[value of Debts]]&gt;$CI$5,1,0)</f>
        <v>0</v>
      </c>
      <c r="CI160" s="9"/>
      <c r="CJ160" s="10"/>
      <c r="CM160" s="55">
        <f ca="1">Table1[[#This Row],[Mortgage Left]]/Table1[[#This Row],[Value of House]]</f>
        <v>0.39690397736770272</v>
      </c>
      <c r="CN160" s="9">
        <f t="shared" ca="1" si="66"/>
        <v>0</v>
      </c>
      <c r="CO160" s="9"/>
      <c r="CP160" s="9"/>
      <c r="CQ160" s="9"/>
      <c r="CR160" s="9"/>
      <c r="CS160" s="9"/>
      <c r="CT160" s="9"/>
      <c r="CU160" s="9"/>
      <c r="CV160" s="9"/>
      <c r="CW160" s="9"/>
      <c r="CX160" s="14"/>
      <c r="CY160" s="9">
        <f ca="1">IF(Table1[[#This Row],[Area]]= "Pindi",Table1[[#This Row],[Income]],0)</f>
        <v>0</v>
      </c>
      <c r="CZ160" s="9">
        <f ca="1">IF(Table1[[#This Row],[Area]]= "Attock",Table1[[#This Row],[Income]],0)</f>
        <v>0</v>
      </c>
      <c r="DA160" s="9">
        <f ca="1">IF(Table1[[#This Row],[Area]]= "Gujranwala",Table1[[#This Row],[Income]],0)</f>
        <v>0</v>
      </c>
      <c r="DB160" s="9">
        <f ca="1">IF(Table1[[#This Row],[Area]]= "Islamabad",Table1[[#This Row],[Income]],0)</f>
        <v>0</v>
      </c>
      <c r="DC160" s="9">
        <f ca="1">IF(Table1[[#This Row],[Area]]= "Karachi",Table1[[#This Row],[Income]],0)</f>
        <v>0</v>
      </c>
      <c r="DD160" s="9">
        <f ca="1">IF(Table1[[#This Row],[Area]]= "Kashmir",Table1[[#This Row],[Income]],0)</f>
        <v>0</v>
      </c>
      <c r="DE160" s="9">
        <f ca="1">IF(Table1[[#This Row],[Area]]= "Kohat",Table1[[#This Row],[Income]],0)</f>
        <v>31977</v>
      </c>
      <c r="DF160" s="9">
        <f ca="1">IF(Table1[[#This Row],[Area]]= "Lahore",Table1[[#This Row],[Income]],0)</f>
        <v>0</v>
      </c>
      <c r="DG160" s="9">
        <f ca="1">IF(Table1[[#This Row],[Area]]= "Multan",Table1[[#This Row],[Income]],0)</f>
        <v>0</v>
      </c>
      <c r="DH160" s="9">
        <f ca="1">IF(Table1[[#This Row],[Area]]= "Naran",Table1[[#This Row],[Income]],0)</f>
        <v>0</v>
      </c>
      <c r="DI160" s="9">
        <f ca="1">IF(Table1[[#This Row],[Area]]= "Peshawar",Table1[[#This Row],[Income]],0)</f>
        <v>0</v>
      </c>
      <c r="DJ160" s="9">
        <f ca="1">IF(Table1[[#This Row],[Area]]= "Queta",Table1[[#This Row],[Income]],0)</f>
        <v>0</v>
      </c>
      <c r="DK160" s="10">
        <f ca="1">IF(Table1[[#This Row],[Area]]= "Sawat",Table1[[#This Row],[Income]],0)</f>
        <v>0</v>
      </c>
      <c r="DM160" s="14"/>
      <c r="DN160" s="9">
        <f ca="1">IF(Table1[[#This Row],[Field of Work]] = "IT",Table1[[#This Row],[Income]],0)</f>
        <v>0</v>
      </c>
      <c r="DO160" s="9">
        <f ca="1">IF(Table1[[#This Row],[Field of Work]] = "Agriculture",Table1[[#This Row],[Income]],0)</f>
        <v>0</v>
      </c>
      <c r="DP160" s="9">
        <f ca="1">IF(Table1[[#This Row],[Field of Work]] = "Construction",Table1[[#This Row],[Income]],0)</f>
        <v>31977</v>
      </c>
      <c r="DQ160" s="9">
        <f ca="1">IF(Table1[[#This Row],[Field of Work]] = "Health",Table1[[#This Row],[Income]],0)</f>
        <v>0</v>
      </c>
      <c r="DR160" s="9">
        <f ca="1">IF(Table1[[#This Row],[Field of Work]] = "Teaching",Table1[[#This Row],[Income]],0)</f>
        <v>0</v>
      </c>
      <c r="DS160" s="10">
        <f ca="1">IF(Table1[[#This Row],[Field of Work]] = "General work",Table1[[#This Row],[Income]],0)</f>
        <v>0</v>
      </c>
      <c r="DV160" s="14"/>
      <c r="DW160" s="9"/>
      <c r="DX160" s="9">
        <f ca="1">IF(Table1[[#This Row],[Debts]]&gt;Table1[[#This Row],[Income]],1,0)</f>
        <v>0</v>
      </c>
      <c r="DY160" s="9"/>
      <c r="DZ160" s="9"/>
      <c r="EA160" s="9"/>
      <c r="EB160" s="9"/>
      <c r="EC160" s="10"/>
      <c r="EF160" s="14"/>
      <c r="EG160" s="9"/>
      <c r="EH160" s="9">
        <f ca="1">IF(Table1[[#This Row],[Net worth of person (R)]]&gt;$EP$4,Table1[[#This Row],[Age]],0)</f>
        <v>0</v>
      </c>
      <c r="EI160" s="9"/>
      <c r="EJ160" s="9"/>
      <c r="EK160" s="9"/>
      <c r="EL160" s="9"/>
      <c r="EM160" s="9"/>
      <c r="EN160" s="9"/>
      <c r="EO160" s="9"/>
      <c r="EP160" s="10"/>
    </row>
    <row r="161" spans="2:146" x14ac:dyDescent="0.25">
      <c r="B161">
        <f t="shared" ca="1" si="53"/>
        <v>2</v>
      </c>
      <c r="C161" t="str">
        <f t="shared" ca="1" si="54"/>
        <v>women</v>
      </c>
      <c r="D161">
        <f t="shared" ca="1" si="55"/>
        <v>37</v>
      </c>
      <c r="E161">
        <f t="shared" ca="1" si="56"/>
        <v>6</v>
      </c>
      <c r="F161" t="str">
        <f t="shared" ca="1" si="57"/>
        <v>Teaching</v>
      </c>
      <c r="G161">
        <f t="shared" ca="1" si="58"/>
        <v>2</v>
      </c>
      <c r="H161" t="str">
        <f t="shared" ca="1" si="59"/>
        <v>Colledge</v>
      </c>
      <c r="I161">
        <f t="shared" ca="1" si="60"/>
        <v>3</v>
      </c>
      <c r="J161">
        <f t="shared" ca="1" si="61"/>
        <v>3</v>
      </c>
      <c r="K161">
        <f t="shared" ca="1" si="62"/>
        <v>25464</v>
      </c>
      <c r="L161">
        <f t="shared" ca="1" si="63"/>
        <v>5</v>
      </c>
      <c r="M161" t="str">
        <f t="shared" ca="1" si="64"/>
        <v>Sawat</v>
      </c>
      <c r="N161">
        <f t="shared" ca="1" si="69"/>
        <v>127320</v>
      </c>
      <c r="O161">
        <f ca="1">RAND()*Table1[[#This Row],[Value of House]]</f>
        <v>46347.507484008624</v>
      </c>
      <c r="P161">
        <f t="shared" ca="1" si="51"/>
        <v>8616.1958819792417</v>
      </c>
      <c r="Q161">
        <f t="shared" ca="1" si="65"/>
        <v>1912</v>
      </c>
      <c r="R161">
        <f t="shared" ca="1" si="52"/>
        <v>49408.9618139905</v>
      </c>
      <c r="S161">
        <f t="shared" ca="1" si="70"/>
        <v>31479.392779273883</v>
      </c>
      <c r="T161">
        <f t="shared" ca="1" si="71"/>
        <v>167415.58866125313</v>
      </c>
      <c r="U161">
        <f t="shared" ca="1" si="72"/>
        <v>97668.469297999123</v>
      </c>
      <c r="V161">
        <f t="shared" ca="1" si="73"/>
        <v>69747.119363254009</v>
      </c>
      <c r="AF161" s="14">
        <f t="shared" ca="1" si="67"/>
        <v>0</v>
      </c>
      <c r="AG161" s="9">
        <f t="shared" ca="1" si="68"/>
        <v>1</v>
      </c>
      <c r="AH161" s="9"/>
      <c r="AI161" s="9"/>
      <c r="AJ161" s="9"/>
      <c r="AK161" s="10"/>
      <c r="AL161" s="9"/>
      <c r="AM161" s="14">
        <f ca="1">IF(Table1[[#This Row],[Field of Work]]= "Teaching",1,0)</f>
        <v>1</v>
      </c>
      <c r="AN161" s="9">
        <f ca="1">IF(Table1[[#This Row],[Field of Work]]= "Agriculture",1,0)</f>
        <v>0</v>
      </c>
      <c r="AO161" s="9">
        <f ca="1">IF(Table1[[#This Row],[Field of Work]]= "Construction",1,0)</f>
        <v>0</v>
      </c>
      <c r="AP161" s="9">
        <f ca="1">IF(Table1[[#This Row],[Field of Work]]= "IT",1,0)</f>
        <v>0</v>
      </c>
      <c r="AQ161" s="9">
        <f ca="1">IF(Table1[[#This Row],[Field of Work]]= "Health",1,0)</f>
        <v>0</v>
      </c>
      <c r="AR161" s="9">
        <f ca="1">IF(Table1[[#This Row],[Field of Work]]= "General work",1,0)</f>
        <v>0</v>
      </c>
      <c r="AS161" s="9"/>
      <c r="AT161" s="9"/>
      <c r="AU161" s="9"/>
      <c r="AV161" s="9"/>
      <c r="AW161" s="9"/>
      <c r="AX161" s="9"/>
      <c r="AY161" s="10"/>
      <c r="BA161" s="33">
        <f ca="1">IF(Table1[[#This Row],[Area]]= "Pindi",1,0)</f>
        <v>0</v>
      </c>
      <c r="BB161" s="9">
        <f ca="1">IF(Table1[[#This Row],[Area]]= "Attock",1,0)</f>
        <v>0</v>
      </c>
      <c r="BC161" s="9">
        <f ca="1">IF(Table1[[#This Row],[Area]]="Gujranwala",1,0)</f>
        <v>0</v>
      </c>
      <c r="BD161" s="9">
        <f ca="1">IF(Table1[[#This Row],[Area]]="Islamabad",1,0)</f>
        <v>0</v>
      </c>
      <c r="BE161" s="9">
        <f ca="1">IF(Table1[[#This Row],[Area]]="Karachi",1,0)</f>
        <v>0</v>
      </c>
      <c r="BF161" s="9">
        <f ca="1">IF(Table1[[#This Row],[Area]]="Kashmir",1,0)</f>
        <v>0</v>
      </c>
      <c r="BG161" s="9">
        <f ca="1">IF(Table1[[#This Row],[Area]]="Kohat",1,0)</f>
        <v>0</v>
      </c>
      <c r="BH161" s="9">
        <f ca="1">IF(Table1[[#This Row],[Area]]="Lahore",1,0)</f>
        <v>0</v>
      </c>
      <c r="BI161" s="9">
        <f ca="1">IF(Table1[[#This Row],[Area]]="Multan",1,0)</f>
        <v>0</v>
      </c>
      <c r="BJ161" s="9">
        <f ca="1">IF(Table1[[#This Row],[Area]]="Naran",1,0)</f>
        <v>0</v>
      </c>
      <c r="BK161" s="9">
        <f ca="1">IF(Table1[[#This Row],[Area]]="Peshawar",1,0)</f>
        <v>0</v>
      </c>
      <c r="BL161" s="9">
        <f ca="1">IF(Table1[[#This Row],[Area]]="Queta",1,0)</f>
        <v>0</v>
      </c>
      <c r="BM161" s="9">
        <f ca="1">IF(Table1[[#This Row],[Area]]="Sawat",1,0)</f>
        <v>1</v>
      </c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10"/>
      <c r="CD161" s="14"/>
      <c r="CE161" s="39">
        <f ca="1">Table1[[#This Row],[Value of Cars]]/Table1[[#This Row],[Cars]]</f>
        <v>2872.0652939930806</v>
      </c>
      <c r="CF161" s="9"/>
      <c r="CG161" s="10"/>
      <c r="CH161" s="14">
        <f ca="1">IF(Table1[[#This Row],[value of Debts]]&gt;$CI$5,1,0)</f>
        <v>0</v>
      </c>
      <c r="CI161" s="9"/>
      <c r="CJ161" s="10"/>
      <c r="CM161" s="55">
        <f ca="1">Table1[[#This Row],[Mortgage Left]]/Table1[[#This Row],[Value of House]]</f>
        <v>0.36402377854232348</v>
      </c>
      <c r="CN161" s="9">
        <f t="shared" ca="1" si="66"/>
        <v>0</v>
      </c>
      <c r="CO161" s="9"/>
      <c r="CP161" s="9"/>
      <c r="CQ161" s="9"/>
      <c r="CR161" s="9"/>
      <c r="CS161" s="9"/>
      <c r="CT161" s="9"/>
      <c r="CU161" s="9"/>
      <c r="CV161" s="9"/>
      <c r="CW161" s="9"/>
      <c r="CX161" s="14"/>
      <c r="CY161" s="9">
        <f ca="1">IF(Table1[[#This Row],[Area]]= "Pindi",Table1[[#This Row],[Income]],0)</f>
        <v>0</v>
      </c>
      <c r="CZ161" s="9">
        <f ca="1">IF(Table1[[#This Row],[Area]]= "Attock",Table1[[#This Row],[Income]],0)</f>
        <v>0</v>
      </c>
      <c r="DA161" s="9">
        <f ca="1">IF(Table1[[#This Row],[Area]]= "Gujranwala",Table1[[#This Row],[Income]],0)</f>
        <v>0</v>
      </c>
      <c r="DB161" s="9">
        <f ca="1">IF(Table1[[#This Row],[Area]]= "Islamabad",Table1[[#This Row],[Income]],0)</f>
        <v>0</v>
      </c>
      <c r="DC161" s="9">
        <f ca="1">IF(Table1[[#This Row],[Area]]= "Karachi",Table1[[#This Row],[Income]],0)</f>
        <v>0</v>
      </c>
      <c r="DD161" s="9">
        <f ca="1">IF(Table1[[#This Row],[Area]]= "Kashmir",Table1[[#This Row],[Income]],0)</f>
        <v>0</v>
      </c>
      <c r="DE161" s="9">
        <f ca="1">IF(Table1[[#This Row],[Area]]= "Kohat",Table1[[#This Row],[Income]],0)</f>
        <v>0</v>
      </c>
      <c r="DF161" s="9">
        <f ca="1">IF(Table1[[#This Row],[Area]]= "Lahore",Table1[[#This Row],[Income]],0)</f>
        <v>0</v>
      </c>
      <c r="DG161" s="9">
        <f ca="1">IF(Table1[[#This Row],[Area]]= "Multan",Table1[[#This Row],[Income]],0)</f>
        <v>0</v>
      </c>
      <c r="DH161" s="9">
        <f ca="1">IF(Table1[[#This Row],[Area]]= "Naran",Table1[[#This Row],[Income]],0)</f>
        <v>0</v>
      </c>
      <c r="DI161" s="9">
        <f ca="1">IF(Table1[[#This Row],[Area]]= "Peshawar",Table1[[#This Row],[Income]],0)</f>
        <v>0</v>
      </c>
      <c r="DJ161" s="9">
        <f ca="1">IF(Table1[[#This Row],[Area]]= "Queta",Table1[[#This Row],[Income]],0)</f>
        <v>0</v>
      </c>
      <c r="DK161" s="10">
        <f ca="1">IF(Table1[[#This Row],[Area]]= "Sawat",Table1[[#This Row],[Income]],0)</f>
        <v>25464</v>
      </c>
      <c r="DM161" s="14"/>
      <c r="DN161" s="9">
        <f ca="1">IF(Table1[[#This Row],[Field of Work]] = "IT",Table1[[#This Row],[Income]],0)</f>
        <v>0</v>
      </c>
      <c r="DO161" s="9">
        <f ca="1">IF(Table1[[#This Row],[Field of Work]] = "Agriculture",Table1[[#This Row],[Income]],0)</f>
        <v>0</v>
      </c>
      <c r="DP161" s="9">
        <f ca="1">IF(Table1[[#This Row],[Field of Work]] = "Construction",Table1[[#This Row],[Income]],0)</f>
        <v>0</v>
      </c>
      <c r="DQ161" s="9">
        <f ca="1">IF(Table1[[#This Row],[Field of Work]] = "Health",Table1[[#This Row],[Income]],0)</f>
        <v>0</v>
      </c>
      <c r="DR161" s="9">
        <f ca="1">IF(Table1[[#This Row],[Field of Work]] = "Teaching",Table1[[#This Row],[Income]],0)</f>
        <v>25464</v>
      </c>
      <c r="DS161" s="10">
        <f ca="1">IF(Table1[[#This Row],[Field of Work]] = "General work",Table1[[#This Row],[Income]],0)</f>
        <v>0</v>
      </c>
      <c r="DV161" s="14"/>
      <c r="DW161" s="9"/>
      <c r="DX161" s="9">
        <f ca="1">IF(Table1[[#This Row],[Debts]]&gt;Table1[[#This Row],[Income]],1,0)</f>
        <v>1</v>
      </c>
      <c r="DY161" s="9"/>
      <c r="DZ161" s="9"/>
      <c r="EA161" s="9"/>
      <c r="EB161" s="9"/>
      <c r="EC161" s="10"/>
      <c r="EF161" s="14"/>
      <c r="EG161" s="9"/>
      <c r="EH161" s="9">
        <f ca="1">IF(Table1[[#This Row],[Net worth of person (R)]]&gt;$EP$4,Table1[[#This Row],[Age]],0)</f>
        <v>0</v>
      </c>
      <c r="EI161" s="9"/>
      <c r="EJ161" s="9"/>
      <c r="EK161" s="9"/>
      <c r="EL161" s="9"/>
      <c r="EM161" s="9"/>
      <c r="EN161" s="9"/>
      <c r="EO161" s="9"/>
      <c r="EP161" s="10"/>
    </row>
    <row r="162" spans="2:146" x14ac:dyDescent="0.25">
      <c r="B162">
        <f t="shared" ca="1" si="53"/>
        <v>2</v>
      </c>
      <c r="C162" t="str">
        <f t="shared" ca="1" si="54"/>
        <v>women</v>
      </c>
      <c r="D162">
        <f t="shared" ca="1" si="55"/>
        <v>39</v>
      </c>
      <c r="E162">
        <f t="shared" ca="1" si="56"/>
        <v>2</v>
      </c>
      <c r="F162" t="str">
        <f t="shared" ca="1" si="57"/>
        <v>IT</v>
      </c>
      <c r="G162">
        <f t="shared" ca="1" si="58"/>
        <v>6</v>
      </c>
      <c r="H162" t="str">
        <f t="shared" ca="1" si="59"/>
        <v>other</v>
      </c>
      <c r="I162">
        <f t="shared" ca="1" si="60"/>
        <v>4</v>
      </c>
      <c r="J162">
        <f t="shared" ca="1" si="61"/>
        <v>2</v>
      </c>
      <c r="K162">
        <f t="shared" ca="1" si="62"/>
        <v>71890</v>
      </c>
      <c r="L162">
        <f t="shared" ca="1" si="63"/>
        <v>10</v>
      </c>
      <c r="M162" t="str">
        <f t="shared" ca="1" si="64"/>
        <v>Queta</v>
      </c>
      <c r="N162">
        <f t="shared" ca="1" si="69"/>
        <v>431340</v>
      </c>
      <c r="O162">
        <f ca="1">RAND()*Table1[[#This Row],[Value of House]]</f>
        <v>24125.913804925374</v>
      </c>
      <c r="P162">
        <f t="shared" ca="1" si="51"/>
        <v>9765.6921196683579</v>
      </c>
      <c r="Q162">
        <f t="shared" ca="1" si="65"/>
        <v>9076</v>
      </c>
      <c r="R162">
        <f t="shared" ca="1" si="52"/>
        <v>60647.264396020269</v>
      </c>
      <c r="S162">
        <f t="shared" ca="1" si="70"/>
        <v>27436.599889487126</v>
      </c>
      <c r="T162">
        <f t="shared" ca="1" si="71"/>
        <v>468542.2920091555</v>
      </c>
      <c r="U162">
        <f t="shared" ca="1" si="72"/>
        <v>93849.178200945636</v>
      </c>
      <c r="V162">
        <f t="shared" ca="1" si="73"/>
        <v>374693.11380820989</v>
      </c>
      <c r="AF162" s="14">
        <f t="shared" ca="1" si="67"/>
        <v>0</v>
      </c>
      <c r="AG162" s="9">
        <f t="shared" ca="1" si="68"/>
        <v>1</v>
      </c>
      <c r="AH162" s="9"/>
      <c r="AI162" s="9"/>
      <c r="AJ162" s="9"/>
      <c r="AK162" s="10"/>
      <c r="AL162" s="9"/>
      <c r="AM162" s="14">
        <f ca="1">IF(Table1[[#This Row],[Field of Work]]= "Teaching",1,0)</f>
        <v>0</v>
      </c>
      <c r="AN162" s="9">
        <f ca="1">IF(Table1[[#This Row],[Field of Work]]= "Agriculture",1,0)</f>
        <v>0</v>
      </c>
      <c r="AO162" s="9">
        <f ca="1">IF(Table1[[#This Row],[Field of Work]]= "Construction",1,0)</f>
        <v>0</v>
      </c>
      <c r="AP162" s="9">
        <f ca="1">IF(Table1[[#This Row],[Field of Work]]= "IT",1,0)</f>
        <v>1</v>
      </c>
      <c r="AQ162" s="9">
        <f ca="1">IF(Table1[[#This Row],[Field of Work]]= "Health",1,0)</f>
        <v>0</v>
      </c>
      <c r="AR162" s="9">
        <f ca="1">IF(Table1[[#This Row],[Field of Work]]= "General work",1,0)</f>
        <v>0</v>
      </c>
      <c r="AS162" s="9"/>
      <c r="AT162" s="9"/>
      <c r="AU162" s="9"/>
      <c r="AV162" s="9"/>
      <c r="AW162" s="9"/>
      <c r="AX162" s="9"/>
      <c r="AY162" s="10"/>
      <c r="BA162" s="33">
        <f ca="1">IF(Table1[[#This Row],[Area]]= "Pindi",1,0)</f>
        <v>0</v>
      </c>
      <c r="BB162" s="9">
        <f ca="1">IF(Table1[[#This Row],[Area]]= "Attock",1,0)</f>
        <v>0</v>
      </c>
      <c r="BC162" s="9">
        <f ca="1">IF(Table1[[#This Row],[Area]]="Gujranwala",1,0)</f>
        <v>0</v>
      </c>
      <c r="BD162" s="9">
        <f ca="1">IF(Table1[[#This Row],[Area]]="Islamabad",1,0)</f>
        <v>0</v>
      </c>
      <c r="BE162" s="9">
        <f ca="1">IF(Table1[[#This Row],[Area]]="Karachi",1,0)</f>
        <v>0</v>
      </c>
      <c r="BF162" s="9">
        <f ca="1">IF(Table1[[#This Row],[Area]]="Kashmir",1,0)</f>
        <v>0</v>
      </c>
      <c r="BG162" s="9">
        <f ca="1">IF(Table1[[#This Row],[Area]]="Kohat",1,0)</f>
        <v>0</v>
      </c>
      <c r="BH162" s="9">
        <f ca="1">IF(Table1[[#This Row],[Area]]="Lahore",1,0)</f>
        <v>0</v>
      </c>
      <c r="BI162" s="9">
        <f ca="1">IF(Table1[[#This Row],[Area]]="Multan",1,0)</f>
        <v>0</v>
      </c>
      <c r="BJ162" s="9">
        <f ca="1">IF(Table1[[#This Row],[Area]]="Naran",1,0)</f>
        <v>0</v>
      </c>
      <c r="BK162" s="9">
        <f ca="1">IF(Table1[[#This Row],[Area]]="Peshawar",1,0)</f>
        <v>0</v>
      </c>
      <c r="BL162" s="9">
        <f ca="1">IF(Table1[[#This Row],[Area]]="Queta",1,0)</f>
        <v>1</v>
      </c>
      <c r="BM162" s="9">
        <f ca="1">IF(Table1[[#This Row],[Area]]="Sawat",1,0)</f>
        <v>0</v>
      </c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10"/>
      <c r="CD162" s="14"/>
      <c r="CE162" s="39">
        <f ca="1">Table1[[#This Row],[Value of Cars]]/Table1[[#This Row],[Cars]]</f>
        <v>4882.846059834179</v>
      </c>
      <c r="CF162" s="9"/>
      <c r="CG162" s="10"/>
      <c r="CH162" s="14">
        <f ca="1">IF(Table1[[#This Row],[value of Debts]]&gt;$CI$5,1,0)</f>
        <v>0</v>
      </c>
      <c r="CI162" s="9"/>
      <c r="CJ162" s="10"/>
      <c r="CM162" s="55">
        <f ca="1">Table1[[#This Row],[Mortgage Left]]/Table1[[#This Row],[Value of House]]</f>
        <v>5.5932475089083729E-2</v>
      </c>
      <c r="CN162" s="9">
        <f t="shared" ca="1" si="66"/>
        <v>1</v>
      </c>
      <c r="CO162" s="9"/>
      <c r="CP162" s="9"/>
      <c r="CQ162" s="9"/>
      <c r="CR162" s="9"/>
      <c r="CS162" s="9"/>
      <c r="CT162" s="9"/>
      <c r="CU162" s="9"/>
      <c r="CV162" s="9"/>
      <c r="CW162" s="9"/>
      <c r="CX162" s="14"/>
      <c r="CY162" s="9">
        <f ca="1">IF(Table1[[#This Row],[Area]]= "Pindi",Table1[[#This Row],[Income]],0)</f>
        <v>0</v>
      </c>
      <c r="CZ162" s="9">
        <f ca="1">IF(Table1[[#This Row],[Area]]= "Attock",Table1[[#This Row],[Income]],0)</f>
        <v>0</v>
      </c>
      <c r="DA162" s="9">
        <f ca="1">IF(Table1[[#This Row],[Area]]= "Gujranwala",Table1[[#This Row],[Income]],0)</f>
        <v>0</v>
      </c>
      <c r="DB162" s="9">
        <f ca="1">IF(Table1[[#This Row],[Area]]= "Islamabad",Table1[[#This Row],[Income]],0)</f>
        <v>0</v>
      </c>
      <c r="DC162" s="9">
        <f ca="1">IF(Table1[[#This Row],[Area]]= "Karachi",Table1[[#This Row],[Income]],0)</f>
        <v>0</v>
      </c>
      <c r="DD162" s="9">
        <f ca="1">IF(Table1[[#This Row],[Area]]= "Kashmir",Table1[[#This Row],[Income]],0)</f>
        <v>0</v>
      </c>
      <c r="DE162" s="9">
        <f ca="1">IF(Table1[[#This Row],[Area]]= "Kohat",Table1[[#This Row],[Income]],0)</f>
        <v>0</v>
      </c>
      <c r="DF162" s="9">
        <f ca="1">IF(Table1[[#This Row],[Area]]= "Lahore",Table1[[#This Row],[Income]],0)</f>
        <v>0</v>
      </c>
      <c r="DG162" s="9">
        <f ca="1">IF(Table1[[#This Row],[Area]]= "Multan",Table1[[#This Row],[Income]],0)</f>
        <v>0</v>
      </c>
      <c r="DH162" s="9">
        <f ca="1">IF(Table1[[#This Row],[Area]]= "Naran",Table1[[#This Row],[Income]],0)</f>
        <v>0</v>
      </c>
      <c r="DI162" s="9">
        <f ca="1">IF(Table1[[#This Row],[Area]]= "Peshawar",Table1[[#This Row],[Income]],0)</f>
        <v>0</v>
      </c>
      <c r="DJ162" s="9">
        <f ca="1">IF(Table1[[#This Row],[Area]]= "Queta",Table1[[#This Row],[Income]],0)</f>
        <v>71890</v>
      </c>
      <c r="DK162" s="10">
        <f ca="1">IF(Table1[[#This Row],[Area]]= "Sawat",Table1[[#This Row],[Income]],0)</f>
        <v>0</v>
      </c>
      <c r="DM162" s="14"/>
      <c r="DN162" s="9">
        <f ca="1">IF(Table1[[#This Row],[Field of Work]] = "IT",Table1[[#This Row],[Income]],0)</f>
        <v>71890</v>
      </c>
      <c r="DO162" s="9">
        <f ca="1">IF(Table1[[#This Row],[Field of Work]] = "Agriculture",Table1[[#This Row],[Income]],0)</f>
        <v>0</v>
      </c>
      <c r="DP162" s="9">
        <f ca="1">IF(Table1[[#This Row],[Field of Work]] = "Construction",Table1[[#This Row],[Income]],0)</f>
        <v>0</v>
      </c>
      <c r="DQ162" s="9">
        <f ca="1">IF(Table1[[#This Row],[Field of Work]] = "Health",Table1[[#This Row],[Income]],0)</f>
        <v>0</v>
      </c>
      <c r="DR162" s="9">
        <f ca="1">IF(Table1[[#This Row],[Field of Work]] = "Teaching",Table1[[#This Row],[Income]],0)</f>
        <v>0</v>
      </c>
      <c r="DS162" s="10">
        <f ca="1">IF(Table1[[#This Row],[Field of Work]] = "General work",Table1[[#This Row],[Income]],0)</f>
        <v>0</v>
      </c>
      <c r="DV162" s="14"/>
      <c r="DW162" s="9"/>
      <c r="DX162" s="9">
        <f ca="1">IF(Table1[[#This Row],[Debts]]&gt;Table1[[#This Row],[Income]],1,0)</f>
        <v>0</v>
      </c>
      <c r="DY162" s="9"/>
      <c r="DZ162" s="9"/>
      <c r="EA162" s="9"/>
      <c r="EB162" s="9"/>
      <c r="EC162" s="10"/>
      <c r="EF162" s="14"/>
      <c r="EG162" s="9"/>
      <c r="EH162" s="9">
        <f ca="1">IF(Table1[[#This Row],[Net worth of person (R)]]&gt;$EP$4,Table1[[#This Row],[Age]],0)</f>
        <v>39</v>
      </c>
      <c r="EI162" s="9"/>
      <c r="EJ162" s="9"/>
      <c r="EK162" s="9"/>
      <c r="EL162" s="9"/>
      <c r="EM162" s="9"/>
      <c r="EN162" s="9"/>
      <c r="EO162" s="9"/>
      <c r="EP162" s="10"/>
    </row>
    <row r="163" spans="2:146" x14ac:dyDescent="0.25">
      <c r="B163">
        <f t="shared" ca="1" si="53"/>
        <v>1</v>
      </c>
      <c r="C163" t="str">
        <f t="shared" ca="1" si="54"/>
        <v>men</v>
      </c>
      <c r="D163">
        <f t="shared" ca="1" si="55"/>
        <v>38</v>
      </c>
      <c r="E163">
        <f t="shared" ca="1" si="56"/>
        <v>3</v>
      </c>
      <c r="F163" t="str">
        <f t="shared" ca="1" si="57"/>
        <v>Agriculture</v>
      </c>
      <c r="G163">
        <f t="shared" ca="1" si="58"/>
        <v>6</v>
      </c>
      <c r="H163" t="str">
        <f t="shared" ca="1" si="59"/>
        <v>other</v>
      </c>
      <c r="I163">
        <f t="shared" ca="1" si="60"/>
        <v>3</v>
      </c>
      <c r="J163">
        <f t="shared" ca="1" si="61"/>
        <v>3</v>
      </c>
      <c r="K163">
        <f t="shared" ca="1" si="62"/>
        <v>64814</v>
      </c>
      <c r="L163">
        <f t="shared" ca="1" si="63"/>
        <v>10</v>
      </c>
      <c r="M163" t="str">
        <f t="shared" ca="1" si="64"/>
        <v>Queta</v>
      </c>
      <c r="N163">
        <f t="shared" ca="1" si="69"/>
        <v>388884</v>
      </c>
      <c r="O163">
        <f ca="1">RAND()*Table1[[#This Row],[Value of House]]</f>
        <v>117536.17887680355</v>
      </c>
      <c r="P163">
        <f t="shared" ca="1" si="51"/>
        <v>170721.55339924881</v>
      </c>
      <c r="Q163">
        <f t="shared" ca="1" si="65"/>
        <v>91157</v>
      </c>
      <c r="R163">
        <f t="shared" ca="1" si="52"/>
        <v>34703.721149766257</v>
      </c>
      <c r="S163">
        <f t="shared" ca="1" si="70"/>
        <v>50914.770216603545</v>
      </c>
      <c r="T163">
        <f t="shared" ca="1" si="71"/>
        <v>610520.32361585228</v>
      </c>
      <c r="U163">
        <f t="shared" ca="1" si="72"/>
        <v>243396.90002656981</v>
      </c>
      <c r="V163">
        <f t="shared" ca="1" si="73"/>
        <v>367123.42358928244</v>
      </c>
      <c r="AF163" s="14">
        <f t="shared" ca="1" si="67"/>
        <v>0</v>
      </c>
      <c r="AG163" s="9">
        <f t="shared" ca="1" si="68"/>
        <v>1</v>
      </c>
      <c r="AH163" s="9"/>
      <c r="AI163" s="9"/>
      <c r="AJ163" s="9"/>
      <c r="AK163" s="10"/>
      <c r="AL163" s="9"/>
      <c r="AM163" s="14">
        <f ca="1">IF(Table1[[#This Row],[Field of Work]]= "Teaching",1,0)</f>
        <v>0</v>
      </c>
      <c r="AN163" s="9">
        <f ca="1">IF(Table1[[#This Row],[Field of Work]]= "Agriculture",1,0)</f>
        <v>1</v>
      </c>
      <c r="AO163" s="9">
        <f ca="1">IF(Table1[[#This Row],[Field of Work]]= "Construction",1,0)</f>
        <v>0</v>
      </c>
      <c r="AP163" s="9">
        <f ca="1">IF(Table1[[#This Row],[Field of Work]]= "IT",1,0)</f>
        <v>0</v>
      </c>
      <c r="AQ163" s="9">
        <f ca="1">IF(Table1[[#This Row],[Field of Work]]= "Health",1,0)</f>
        <v>0</v>
      </c>
      <c r="AR163" s="9">
        <f ca="1">IF(Table1[[#This Row],[Field of Work]]= "General work",1,0)</f>
        <v>0</v>
      </c>
      <c r="AS163" s="9"/>
      <c r="AT163" s="9"/>
      <c r="AU163" s="9"/>
      <c r="AV163" s="9"/>
      <c r="AW163" s="9"/>
      <c r="AX163" s="9"/>
      <c r="AY163" s="10"/>
      <c r="BA163" s="33">
        <f ca="1">IF(Table1[[#This Row],[Area]]= "Pindi",1,0)</f>
        <v>0</v>
      </c>
      <c r="BB163" s="9">
        <f ca="1">IF(Table1[[#This Row],[Area]]= "Attock",1,0)</f>
        <v>0</v>
      </c>
      <c r="BC163" s="9">
        <f ca="1">IF(Table1[[#This Row],[Area]]="Gujranwala",1,0)</f>
        <v>0</v>
      </c>
      <c r="BD163" s="9">
        <f ca="1">IF(Table1[[#This Row],[Area]]="Islamabad",1,0)</f>
        <v>0</v>
      </c>
      <c r="BE163" s="9">
        <f ca="1">IF(Table1[[#This Row],[Area]]="Karachi",1,0)</f>
        <v>0</v>
      </c>
      <c r="BF163" s="9">
        <f ca="1">IF(Table1[[#This Row],[Area]]="Kashmir",1,0)</f>
        <v>0</v>
      </c>
      <c r="BG163" s="9">
        <f ca="1">IF(Table1[[#This Row],[Area]]="Kohat",1,0)</f>
        <v>0</v>
      </c>
      <c r="BH163" s="9">
        <f ca="1">IF(Table1[[#This Row],[Area]]="Lahore",1,0)</f>
        <v>0</v>
      </c>
      <c r="BI163" s="9">
        <f ca="1">IF(Table1[[#This Row],[Area]]="Multan",1,0)</f>
        <v>0</v>
      </c>
      <c r="BJ163" s="9">
        <f ca="1">IF(Table1[[#This Row],[Area]]="Naran",1,0)</f>
        <v>0</v>
      </c>
      <c r="BK163" s="9">
        <f ca="1">IF(Table1[[#This Row],[Area]]="Peshawar",1,0)</f>
        <v>0</v>
      </c>
      <c r="BL163" s="9">
        <f ca="1">IF(Table1[[#This Row],[Area]]="Queta",1,0)</f>
        <v>1</v>
      </c>
      <c r="BM163" s="9">
        <f ca="1">IF(Table1[[#This Row],[Area]]="Sawat",1,0)</f>
        <v>0</v>
      </c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10"/>
      <c r="CD163" s="14"/>
      <c r="CE163" s="39">
        <f ca="1">Table1[[#This Row],[Value of Cars]]/Table1[[#This Row],[Cars]]</f>
        <v>56907.184466416271</v>
      </c>
      <c r="CF163" s="9"/>
      <c r="CG163" s="10"/>
      <c r="CH163" s="14">
        <f ca="1">IF(Table1[[#This Row],[value of Debts]]&gt;$CI$5,1,0)</f>
        <v>1</v>
      </c>
      <c r="CI163" s="9"/>
      <c r="CJ163" s="10"/>
      <c r="CM163" s="55">
        <f ca="1">Table1[[#This Row],[Mortgage Left]]/Table1[[#This Row],[Value of House]]</f>
        <v>0.30223968812500268</v>
      </c>
      <c r="CN163" s="9">
        <f t="shared" ca="1" si="66"/>
        <v>0</v>
      </c>
      <c r="CO163" s="9"/>
      <c r="CP163" s="9"/>
      <c r="CQ163" s="9"/>
      <c r="CR163" s="9"/>
      <c r="CS163" s="9"/>
      <c r="CT163" s="9"/>
      <c r="CU163" s="9"/>
      <c r="CV163" s="9"/>
      <c r="CW163" s="9"/>
      <c r="CX163" s="14"/>
      <c r="CY163" s="9">
        <f ca="1">IF(Table1[[#This Row],[Area]]= "Pindi",Table1[[#This Row],[Income]],0)</f>
        <v>0</v>
      </c>
      <c r="CZ163" s="9">
        <f ca="1">IF(Table1[[#This Row],[Area]]= "Attock",Table1[[#This Row],[Income]],0)</f>
        <v>0</v>
      </c>
      <c r="DA163" s="9">
        <f ca="1">IF(Table1[[#This Row],[Area]]= "Gujranwala",Table1[[#This Row],[Income]],0)</f>
        <v>0</v>
      </c>
      <c r="DB163" s="9">
        <f ca="1">IF(Table1[[#This Row],[Area]]= "Islamabad",Table1[[#This Row],[Income]],0)</f>
        <v>0</v>
      </c>
      <c r="DC163" s="9">
        <f ca="1">IF(Table1[[#This Row],[Area]]= "Karachi",Table1[[#This Row],[Income]],0)</f>
        <v>0</v>
      </c>
      <c r="DD163" s="9">
        <f ca="1">IF(Table1[[#This Row],[Area]]= "Kashmir",Table1[[#This Row],[Income]],0)</f>
        <v>0</v>
      </c>
      <c r="DE163" s="9">
        <f ca="1">IF(Table1[[#This Row],[Area]]= "Kohat",Table1[[#This Row],[Income]],0)</f>
        <v>0</v>
      </c>
      <c r="DF163" s="9">
        <f ca="1">IF(Table1[[#This Row],[Area]]= "Lahore",Table1[[#This Row],[Income]],0)</f>
        <v>0</v>
      </c>
      <c r="DG163" s="9">
        <f ca="1">IF(Table1[[#This Row],[Area]]= "Multan",Table1[[#This Row],[Income]],0)</f>
        <v>0</v>
      </c>
      <c r="DH163" s="9">
        <f ca="1">IF(Table1[[#This Row],[Area]]= "Naran",Table1[[#This Row],[Income]],0)</f>
        <v>0</v>
      </c>
      <c r="DI163" s="9">
        <f ca="1">IF(Table1[[#This Row],[Area]]= "Peshawar",Table1[[#This Row],[Income]],0)</f>
        <v>0</v>
      </c>
      <c r="DJ163" s="9">
        <f ca="1">IF(Table1[[#This Row],[Area]]= "Queta",Table1[[#This Row],[Income]],0)</f>
        <v>64814</v>
      </c>
      <c r="DK163" s="10">
        <f ca="1">IF(Table1[[#This Row],[Area]]= "Sawat",Table1[[#This Row],[Income]],0)</f>
        <v>0</v>
      </c>
      <c r="DM163" s="14"/>
      <c r="DN163" s="9">
        <f ca="1">IF(Table1[[#This Row],[Field of Work]] = "IT",Table1[[#This Row],[Income]],0)</f>
        <v>0</v>
      </c>
      <c r="DO163" s="9">
        <f ca="1">IF(Table1[[#This Row],[Field of Work]] = "Agriculture",Table1[[#This Row],[Income]],0)</f>
        <v>64814</v>
      </c>
      <c r="DP163" s="9">
        <f ca="1">IF(Table1[[#This Row],[Field of Work]] = "Construction",Table1[[#This Row],[Income]],0)</f>
        <v>0</v>
      </c>
      <c r="DQ163" s="9">
        <f ca="1">IF(Table1[[#This Row],[Field of Work]] = "Health",Table1[[#This Row],[Income]],0)</f>
        <v>0</v>
      </c>
      <c r="DR163" s="9">
        <f ca="1">IF(Table1[[#This Row],[Field of Work]] = "Teaching",Table1[[#This Row],[Income]],0)</f>
        <v>0</v>
      </c>
      <c r="DS163" s="10">
        <f ca="1">IF(Table1[[#This Row],[Field of Work]] = "General work",Table1[[#This Row],[Income]],0)</f>
        <v>0</v>
      </c>
      <c r="DV163" s="14"/>
      <c r="DW163" s="9"/>
      <c r="DX163" s="9">
        <f ca="1">IF(Table1[[#This Row],[Debts]]&gt;Table1[[#This Row],[Income]],1,0)</f>
        <v>0</v>
      </c>
      <c r="DY163" s="9"/>
      <c r="DZ163" s="9"/>
      <c r="EA163" s="9"/>
      <c r="EB163" s="9"/>
      <c r="EC163" s="10"/>
      <c r="EF163" s="14"/>
      <c r="EG163" s="9"/>
      <c r="EH163" s="9">
        <f ca="1">IF(Table1[[#This Row],[Net worth of person (R)]]&gt;$EP$4,Table1[[#This Row],[Age]],0)</f>
        <v>38</v>
      </c>
      <c r="EI163" s="9"/>
      <c r="EJ163" s="9"/>
      <c r="EK163" s="9"/>
      <c r="EL163" s="9"/>
      <c r="EM163" s="9"/>
      <c r="EN163" s="9"/>
      <c r="EO163" s="9"/>
      <c r="EP163" s="10"/>
    </row>
    <row r="164" spans="2:146" x14ac:dyDescent="0.25">
      <c r="B164">
        <f t="shared" ca="1" si="53"/>
        <v>2</v>
      </c>
      <c r="C164" t="str">
        <f t="shared" ca="1" si="54"/>
        <v>women</v>
      </c>
      <c r="D164">
        <f t="shared" ca="1" si="55"/>
        <v>33</v>
      </c>
      <c r="E164">
        <f t="shared" ca="1" si="56"/>
        <v>2</v>
      </c>
      <c r="F164" t="str">
        <f t="shared" ca="1" si="57"/>
        <v>IT</v>
      </c>
      <c r="G164">
        <f t="shared" ca="1" si="58"/>
        <v>4</v>
      </c>
      <c r="H164" t="str">
        <f t="shared" ca="1" si="59"/>
        <v>Technical</v>
      </c>
      <c r="I164">
        <f t="shared" ca="1" si="60"/>
        <v>1</v>
      </c>
      <c r="J164">
        <f t="shared" ca="1" si="61"/>
        <v>3</v>
      </c>
      <c r="K164">
        <f t="shared" ca="1" si="62"/>
        <v>38444</v>
      </c>
      <c r="L164">
        <f t="shared" ca="1" si="63"/>
        <v>1</v>
      </c>
      <c r="M164" t="str">
        <f t="shared" ca="1" si="64"/>
        <v>Lahore</v>
      </c>
      <c r="N164">
        <f t="shared" ca="1" si="69"/>
        <v>153776</v>
      </c>
      <c r="O164">
        <f ca="1">RAND()*Table1[[#This Row],[Value of House]]</f>
        <v>118137.98987783647</v>
      </c>
      <c r="P164">
        <f t="shared" ca="1" si="51"/>
        <v>82245.526183152833</v>
      </c>
      <c r="Q164">
        <f t="shared" ca="1" si="65"/>
        <v>47588</v>
      </c>
      <c r="R164">
        <f t="shared" ca="1" si="52"/>
        <v>16147.533731878542</v>
      </c>
      <c r="S164">
        <f t="shared" ca="1" si="70"/>
        <v>12733.93667419783</v>
      </c>
      <c r="T164">
        <f t="shared" ca="1" si="71"/>
        <v>248755.46285735065</v>
      </c>
      <c r="U164">
        <f t="shared" ca="1" si="72"/>
        <v>181873.52360971502</v>
      </c>
      <c r="V164">
        <f t="shared" ca="1" si="73"/>
        <v>66881.93924763563</v>
      </c>
      <c r="AF164" s="14">
        <f t="shared" ca="1" si="67"/>
        <v>1</v>
      </c>
      <c r="AG164" s="9">
        <f t="shared" ca="1" si="68"/>
        <v>0</v>
      </c>
      <c r="AH164" s="9"/>
      <c r="AI164" s="9"/>
      <c r="AJ164" s="9"/>
      <c r="AK164" s="10"/>
      <c r="AL164" s="9"/>
      <c r="AM164" s="14">
        <f ca="1">IF(Table1[[#This Row],[Field of Work]]= "Teaching",1,0)</f>
        <v>0</v>
      </c>
      <c r="AN164" s="9">
        <f ca="1">IF(Table1[[#This Row],[Field of Work]]= "Agriculture",1,0)</f>
        <v>0</v>
      </c>
      <c r="AO164" s="9">
        <f ca="1">IF(Table1[[#This Row],[Field of Work]]= "Construction",1,0)</f>
        <v>0</v>
      </c>
      <c r="AP164" s="9">
        <f ca="1">IF(Table1[[#This Row],[Field of Work]]= "IT",1,0)</f>
        <v>1</v>
      </c>
      <c r="AQ164" s="9">
        <f ca="1">IF(Table1[[#This Row],[Field of Work]]= "Health",1,0)</f>
        <v>0</v>
      </c>
      <c r="AR164" s="9">
        <f ca="1">IF(Table1[[#This Row],[Field of Work]]= "General work",1,0)</f>
        <v>0</v>
      </c>
      <c r="AS164" s="9"/>
      <c r="AT164" s="9"/>
      <c r="AU164" s="9"/>
      <c r="AV164" s="9"/>
      <c r="AW164" s="9"/>
      <c r="AX164" s="9"/>
      <c r="AY164" s="10"/>
      <c r="BA164" s="33">
        <f ca="1">IF(Table1[[#This Row],[Area]]= "Pindi",1,0)</f>
        <v>0</v>
      </c>
      <c r="BB164" s="9">
        <f ca="1">IF(Table1[[#This Row],[Area]]= "Attock",1,0)</f>
        <v>0</v>
      </c>
      <c r="BC164" s="9">
        <f ca="1">IF(Table1[[#This Row],[Area]]="Gujranwala",1,0)</f>
        <v>0</v>
      </c>
      <c r="BD164" s="9">
        <f ca="1">IF(Table1[[#This Row],[Area]]="Islamabad",1,0)</f>
        <v>0</v>
      </c>
      <c r="BE164" s="9">
        <f ca="1">IF(Table1[[#This Row],[Area]]="Karachi",1,0)</f>
        <v>0</v>
      </c>
      <c r="BF164" s="9">
        <f ca="1">IF(Table1[[#This Row],[Area]]="Kashmir",1,0)</f>
        <v>0</v>
      </c>
      <c r="BG164" s="9">
        <f ca="1">IF(Table1[[#This Row],[Area]]="Kohat",1,0)</f>
        <v>0</v>
      </c>
      <c r="BH164" s="9">
        <f ca="1">IF(Table1[[#This Row],[Area]]="Lahore",1,0)</f>
        <v>1</v>
      </c>
      <c r="BI164" s="9">
        <f ca="1">IF(Table1[[#This Row],[Area]]="Multan",1,0)</f>
        <v>0</v>
      </c>
      <c r="BJ164" s="9">
        <f ca="1">IF(Table1[[#This Row],[Area]]="Naran",1,0)</f>
        <v>0</v>
      </c>
      <c r="BK164" s="9">
        <f ca="1">IF(Table1[[#This Row],[Area]]="Peshawar",1,0)</f>
        <v>0</v>
      </c>
      <c r="BL164" s="9">
        <f ca="1">IF(Table1[[#This Row],[Area]]="Queta",1,0)</f>
        <v>0</v>
      </c>
      <c r="BM164" s="9">
        <f ca="1">IF(Table1[[#This Row],[Area]]="Sawat",1,0)</f>
        <v>0</v>
      </c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10"/>
      <c r="CD164" s="14"/>
      <c r="CE164" s="39">
        <f ca="1">Table1[[#This Row],[Value of Cars]]/Table1[[#This Row],[Cars]]</f>
        <v>27415.175394384278</v>
      </c>
      <c r="CF164" s="9"/>
      <c r="CG164" s="10"/>
      <c r="CH164" s="14">
        <f ca="1">IF(Table1[[#This Row],[value of Debts]]&gt;$CI$5,1,0)</f>
        <v>1</v>
      </c>
      <c r="CI164" s="9"/>
      <c r="CJ164" s="10"/>
      <c r="CM164" s="55">
        <f ca="1">Table1[[#This Row],[Mortgage Left]]/Table1[[#This Row],[Value of House]]</f>
        <v>0.76824725495419621</v>
      </c>
      <c r="CN164" s="9">
        <f t="shared" ca="1" si="66"/>
        <v>0</v>
      </c>
      <c r="CO164" s="9"/>
      <c r="CP164" s="9"/>
      <c r="CQ164" s="9"/>
      <c r="CR164" s="9"/>
      <c r="CS164" s="9"/>
      <c r="CT164" s="9"/>
      <c r="CU164" s="9"/>
      <c r="CV164" s="9"/>
      <c r="CW164" s="9"/>
      <c r="CX164" s="14"/>
      <c r="CY164" s="9">
        <f ca="1">IF(Table1[[#This Row],[Area]]= "Pindi",Table1[[#This Row],[Income]],0)</f>
        <v>0</v>
      </c>
      <c r="CZ164" s="9">
        <f ca="1">IF(Table1[[#This Row],[Area]]= "Attock",Table1[[#This Row],[Income]],0)</f>
        <v>0</v>
      </c>
      <c r="DA164" s="9">
        <f ca="1">IF(Table1[[#This Row],[Area]]= "Gujranwala",Table1[[#This Row],[Income]],0)</f>
        <v>0</v>
      </c>
      <c r="DB164" s="9">
        <f ca="1">IF(Table1[[#This Row],[Area]]= "Islamabad",Table1[[#This Row],[Income]],0)</f>
        <v>0</v>
      </c>
      <c r="DC164" s="9">
        <f ca="1">IF(Table1[[#This Row],[Area]]= "Karachi",Table1[[#This Row],[Income]],0)</f>
        <v>0</v>
      </c>
      <c r="DD164" s="9">
        <f ca="1">IF(Table1[[#This Row],[Area]]= "Kashmir",Table1[[#This Row],[Income]],0)</f>
        <v>0</v>
      </c>
      <c r="DE164" s="9">
        <f ca="1">IF(Table1[[#This Row],[Area]]= "Kohat",Table1[[#This Row],[Income]],0)</f>
        <v>0</v>
      </c>
      <c r="DF164" s="9">
        <f ca="1">IF(Table1[[#This Row],[Area]]= "Lahore",Table1[[#This Row],[Income]],0)</f>
        <v>38444</v>
      </c>
      <c r="DG164" s="9">
        <f ca="1">IF(Table1[[#This Row],[Area]]= "Multan",Table1[[#This Row],[Income]],0)</f>
        <v>0</v>
      </c>
      <c r="DH164" s="9">
        <f ca="1">IF(Table1[[#This Row],[Area]]= "Naran",Table1[[#This Row],[Income]],0)</f>
        <v>0</v>
      </c>
      <c r="DI164" s="9">
        <f ca="1">IF(Table1[[#This Row],[Area]]= "Peshawar",Table1[[#This Row],[Income]],0)</f>
        <v>0</v>
      </c>
      <c r="DJ164" s="9">
        <f ca="1">IF(Table1[[#This Row],[Area]]= "Queta",Table1[[#This Row],[Income]],0)</f>
        <v>0</v>
      </c>
      <c r="DK164" s="10">
        <f ca="1">IF(Table1[[#This Row],[Area]]= "Sawat",Table1[[#This Row],[Income]],0)</f>
        <v>0</v>
      </c>
      <c r="DM164" s="14"/>
      <c r="DN164" s="9">
        <f ca="1">IF(Table1[[#This Row],[Field of Work]] = "IT",Table1[[#This Row],[Income]],0)</f>
        <v>38444</v>
      </c>
      <c r="DO164" s="9">
        <f ca="1">IF(Table1[[#This Row],[Field of Work]] = "Agriculture",Table1[[#This Row],[Income]],0)</f>
        <v>0</v>
      </c>
      <c r="DP164" s="9">
        <f ca="1">IF(Table1[[#This Row],[Field of Work]] = "Construction",Table1[[#This Row],[Income]],0)</f>
        <v>0</v>
      </c>
      <c r="DQ164" s="9">
        <f ca="1">IF(Table1[[#This Row],[Field of Work]] = "Health",Table1[[#This Row],[Income]],0)</f>
        <v>0</v>
      </c>
      <c r="DR164" s="9">
        <f ca="1">IF(Table1[[#This Row],[Field of Work]] = "Teaching",Table1[[#This Row],[Income]],0)</f>
        <v>0</v>
      </c>
      <c r="DS164" s="10">
        <f ca="1">IF(Table1[[#This Row],[Field of Work]] = "General work",Table1[[#This Row],[Income]],0)</f>
        <v>0</v>
      </c>
      <c r="DV164" s="14"/>
      <c r="DW164" s="9"/>
      <c r="DX164" s="9">
        <f ca="1">IF(Table1[[#This Row],[Debts]]&gt;Table1[[#This Row],[Income]],1,0)</f>
        <v>0</v>
      </c>
      <c r="DY164" s="9"/>
      <c r="DZ164" s="9"/>
      <c r="EA164" s="9"/>
      <c r="EB164" s="9"/>
      <c r="EC164" s="10"/>
      <c r="EF164" s="14"/>
      <c r="EG164" s="9"/>
      <c r="EH164" s="9">
        <f ca="1">IF(Table1[[#This Row],[Net worth of person (R)]]&gt;$EP$4,Table1[[#This Row],[Age]],0)</f>
        <v>0</v>
      </c>
      <c r="EI164" s="9"/>
      <c r="EJ164" s="9"/>
      <c r="EK164" s="9"/>
      <c r="EL164" s="9"/>
      <c r="EM164" s="9"/>
      <c r="EN164" s="9"/>
      <c r="EO164" s="9"/>
      <c r="EP164" s="10"/>
    </row>
    <row r="165" spans="2:146" x14ac:dyDescent="0.25">
      <c r="B165">
        <f t="shared" ca="1" si="53"/>
        <v>2</v>
      </c>
      <c r="C165" t="str">
        <f t="shared" ca="1" si="54"/>
        <v>women</v>
      </c>
      <c r="D165">
        <f t="shared" ca="1" si="55"/>
        <v>44</v>
      </c>
      <c r="E165">
        <f t="shared" ca="1" si="56"/>
        <v>4</v>
      </c>
      <c r="F165" t="str">
        <f t="shared" ca="1" si="57"/>
        <v>Construction</v>
      </c>
      <c r="G165">
        <f t="shared" ca="1" si="58"/>
        <v>3</v>
      </c>
      <c r="H165" t="str">
        <f t="shared" ca="1" si="59"/>
        <v>University</v>
      </c>
      <c r="I165">
        <f t="shared" ca="1" si="60"/>
        <v>2</v>
      </c>
      <c r="J165">
        <f t="shared" ca="1" si="61"/>
        <v>3</v>
      </c>
      <c r="K165">
        <f t="shared" ca="1" si="62"/>
        <v>46922</v>
      </c>
      <c r="L165">
        <f t="shared" ca="1" si="63"/>
        <v>7</v>
      </c>
      <c r="M165" t="str">
        <f t="shared" ca="1" si="64"/>
        <v>Pindi</v>
      </c>
      <c r="N165">
        <f t="shared" ca="1" si="69"/>
        <v>234610</v>
      </c>
      <c r="O165">
        <f ca="1">RAND()*Table1[[#This Row],[Value of House]]</f>
        <v>126797.45170579119</v>
      </c>
      <c r="P165">
        <f t="shared" ca="1" si="51"/>
        <v>35106.673548267441</v>
      </c>
      <c r="Q165">
        <f t="shared" ca="1" si="65"/>
        <v>4357</v>
      </c>
      <c r="R165">
        <f t="shared" ca="1" si="52"/>
        <v>25598.595917279275</v>
      </c>
      <c r="S165">
        <f t="shared" ca="1" si="70"/>
        <v>10352.92821228395</v>
      </c>
      <c r="T165">
        <f t="shared" ca="1" si="71"/>
        <v>280069.60176055139</v>
      </c>
      <c r="U165">
        <f t="shared" ca="1" si="72"/>
        <v>156753.04762307045</v>
      </c>
      <c r="V165">
        <f t="shared" ca="1" si="73"/>
        <v>123316.55413748094</v>
      </c>
      <c r="AF165" s="14">
        <f t="shared" ca="1" si="67"/>
        <v>0</v>
      </c>
      <c r="AG165" s="9">
        <f t="shared" ca="1" si="68"/>
        <v>1</v>
      </c>
      <c r="AH165" s="9"/>
      <c r="AI165" s="9"/>
      <c r="AJ165" s="9"/>
      <c r="AK165" s="10"/>
      <c r="AL165" s="9"/>
      <c r="AM165" s="14">
        <f ca="1">IF(Table1[[#This Row],[Field of Work]]= "Teaching",1,0)</f>
        <v>0</v>
      </c>
      <c r="AN165" s="9">
        <f ca="1">IF(Table1[[#This Row],[Field of Work]]= "Agriculture",1,0)</f>
        <v>0</v>
      </c>
      <c r="AO165" s="9">
        <f ca="1">IF(Table1[[#This Row],[Field of Work]]= "Construction",1,0)</f>
        <v>1</v>
      </c>
      <c r="AP165" s="9">
        <f ca="1">IF(Table1[[#This Row],[Field of Work]]= "IT",1,0)</f>
        <v>0</v>
      </c>
      <c r="AQ165" s="9">
        <f ca="1">IF(Table1[[#This Row],[Field of Work]]= "Health",1,0)</f>
        <v>0</v>
      </c>
      <c r="AR165" s="9">
        <f ca="1">IF(Table1[[#This Row],[Field of Work]]= "General work",1,0)</f>
        <v>0</v>
      </c>
      <c r="AS165" s="9"/>
      <c r="AT165" s="9"/>
      <c r="AU165" s="9"/>
      <c r="AV165" s="9"/>
      <c r="AW165" s="9"/>
      <c r="AX165" s="9"/>
      <c r="AY165" s="10"/>
      <c r="BA165" s="33">
        <f ca="1">IF(Table1[[#This Row],[Area]]= "Pindi",1,0)</f>
        <v>1</v>
      </c>
      <c r="BB165" s="9">
        <f ca="1">IF(Table1[[#This Row],[Area]]= "Attock",1,0)</f>
        <v>0</v>
      </c>
      <c r="BC165" s="9">
        <f ca="1">IF(Table1[[#This Row],[Area]]="Gujranwala",1,0)</f>
        <v>0</v>
      </c>
      <c r="BD165" s="9">
        <f ca="1">IF(Table1[[#This Row],[Area]]="Islamabad",1,0)</f>
        <v>0</v>
      </c>
      <c r="BE165" s="9">
        <f ca="1">IF(Table1[[#This Row],[Area]]="Karachi",1,0)</f>
        <v>0</v>
      </c>
      <c r="BF165" s="9">
        <f ca="1">IF(Table1[[#This Row],[Area]]="Kashmir",1,0)</f>
        <v>0</v>
      </c>
      <c r="BG165" s="9">
        <f ca="1">IF(Table1[[#This Row],[Area]]="Kohat",1,0)</f>
        <v>0</v>
      </c>
      <c r="BH165" s="9">
        <f ca="1">IF(Table1[[#This Row],[Area]]="Lahore",1,0)</f>
        <v>0</v>
      </c>
      <c r="BI165" s="9">
        <f ca="1">IF(Table1[[#This Row],[Area]]="Multan",1,0)</f>
        <v>0</v>
      </c>
      <c r="BJ165" s="9">
        <f ca="1">IF(Table1[[#This Row],[Area]]="Naran",1,0)</f>
        <v>0</v>
      </c>
      <c r="BK165" s="9">
        <f ca="1">IF(Table1[[#This Row],[Area]]="Peshawar",1,0)</f>
        <v>0</v>
      </c>
      <c r="BL165" s="9">
        <f ca="1">IF(Table1[[#This Row],[Area]]="Queta",1,0)</f>
        <v>0</v>
      </c>
      <c r="BM165" s="9">
        <f ca="1">IF(Table1[[#This Row],[Area]]="Sawat",1,0)</f>
        <v>0</v>
      </c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10"/>
      <c r="CD165" s="14"/>
      <c r="CE165" s="39">
        <f ca="1">Table1[[#This Row],[Value of Cars]]/Table1[[#This Row],[Cars]]</f>
        <v>11702.224516089147</v>
      </c>
      <c r="CF165" s="9"/>
      <c r="CG165" s="10"/>
      <c r="CH165" s="14">
        <f ca="1">IF(Table1[[#This Row],[value of Debts]]&gt;$CI$5,1,0)</f>
        <v>1</v>
      </c>
      <c r="CI165" s="9"/>
      <c r="CJ165" s="10"/>
      <c r="CM165" s="55">
        <f ca="1">Table1[[#This Row],[Mortgage Left]]/Table1[[#This Row],[Value of House]]</f>
        <v>0.54046055882439448</v>
      </c>
      <c r="CN165" s="9">
        <f t="shared" ca="1" si="66"/>
        <v>0</v>
      </c>
      <c r="CO165" s="9"/>
      <c r="CP165" s="9"/>
      <c r="CQ165" s="9"/>
      <c r="CR165" s="9"/>
      <c r="CS165" s="9"/>
      <c r="CT165" s="9"/>
      <c r="CU165" s="9"/>
      <c r="CV165" s="9"/>
      <c r="CW165" s="9"/>
      <c r="CX165" s="14"/>
      <c r="CY165" s="9">
        <f ca="1">IF(Table1[[#This Row],[Area]]= "Pindi",Table1[[#This Row],[Income]],0)</f>
        <v>46922</v>
      </c>
      <c r="CZ165" s="9">
        <f ca="1">IF(Table1[[#This Row],[Area]]= "Attock",Table1[[#This Row],[Income]],0)</f>
        <v>0</v>
      </c>
      <c r="DA165" s="9">
        <f ca="1">IF(Table1[[#This Row],[Area]]= "Gujranwala",Table1[[#This Row],[Income]],0)</f>
        <v>0</v>
      </c>
      <c r="DB165" s="9">
        <f ca="1">IF(Table1[[#This Row],[Area]]= "Islamabad",Table1[[#This Row],[Income]],0)</f>
        <v>0</v>
      </c>
      <c r="DC165" s="9">
        <f ca="1">IF(Table1[[#This Row],[Area]]= "Karachi",Table1[[#This Row],[Income]],0)</f>
        <v>0</v>
      </c>
      <c r="DD165" s="9">
        <f ca="1">IF(Table1[[#This Row],[Area]]= "Kashmir",Table1[[#This Row],[Income]],0)</f>
        <v>0</v>
      </c>
      <c r="DE165" s="9">
        <f ca="1">IF(Table1[[#This Row],[Area]]= "Kohat",Table1[[#This Row],[Income]],0)</f>
        <v>0</v>
      </c>
      <c r="DF165" s="9">
        <f ca="1">IF(Table1[[#This Row],[Area]]= "Lahore",Table1[[#This Row],[Income]],0)</f>
        <v>0</v>
      </c>
      <c r="DG165" s="9">
        <f ca="1">IF(Table1[[#This Row],[Area]]= "Multan",Table1[[#This Row],[Income]],0)</f>
        <v>0</v>
      </c>
      <c r="DH165" s="9">
        <f ca="1">IF(Table1[[#This Row],[Area]]= "Naran",Table1[[#This Row],[Income]],0)</f>
        <v>0</v>
      </c>
      <c r="DI165" s="9">
        <f ca="1">IF(Table1[[#This Row],[Area]]= "Peshawar",Table1[[#This Row],[Income]],0)</f>
        <v>0</v>
      </c>
      <c r="DJ165" s="9">
        <f ca="1">IF(Table1[[#This Row],[Area]]= "Queta",Table1[[#This Row],[Income]],0)</f>
        <v>0</v>
      </c>
      <c r="DK165" s="10">
        <f ca="1">IF(Table1[[#This Row],[Area]]= "Sawat",Table1[[#This Row],[Income]],0)</f>
        <v>0</v>
      </c>
      <c r="DM165" s="14"/>
      <c r="DN165" s="9">
        <f ca="1">IF(Table1[[#This Row],[Field of Work]] = "IT",Table1[[#This Row],[Income]],0)</f>
        <v>0</v>
      </c>
      <c r="DO165" s="9">
        <f ca="1">IF(Table1[[#This Row],[Field of Work]] = "Agriculture",Table1[[#This Row],[Income]],0)</f>
        <v>0</v>
      </c>
      <c r="DP165" s="9">
        <f ca="1">IF(Table1[[#This Row],[Field of Work]] = "Construction",Table1[[#This Row],[Income]],0)</f>
        <v>46922</v>
      </c>
      <c r="DQ165" s="9">
        <f ca="1">IF(Table1[[#This Row],[Field of Work]] = "Health",Table1[[#This Row],[Income]],0)</f>
        <v>0</v>
      </c>
      <c r="DR165" s="9">
        <f ca="1">IF(Table1[[#This Row],[Field of Work]] = "Teaching",Table1[[#This Row],[Income]],0)</f>
        <v>0</v>
      </c>
      <c r="DS165" s="10">
        <f ca="1">IF(Table1[[#This Row],[Field of Work]] = "General work",Table1[[#This Row],[Income]],0)</f>
        <v>0</v>
      </c>
      <c r="DV165" s="14"/>
      <c r="DW165" s="9"/>
      <c r="DX165" s="9">
        <f ca="1">IF(Table1[[#This Row],[Debts]]&gt;Table1[[#This Row],[Income]],1,0)</f>
        <v>0</v>
      </c>
      <c r="DY165" s="9"/>
      <c r="DZ165" s="9"/>
      <c r="EA165" s="9"/>
      <c r="EB165" s="9"/>
      <c r="EC165" s="10"/>
      <c r="EF165" s="14"/>
      <c r="EG165" s="9"/>
      <c r="EH165" s="9">
        <f ca="1">IF(Table1[[#This Row],[Net worth of person (R)]]&gt;$EP$4,Table1[[#This Row],[Age]],0)</f>
        <v>44</v>
      </c>
      <c r="EI165" s="9"/>
      <c r="EJ165" s="9"/>
      <c r="EK165" s="9"/>
      <c r="EL165" s="9"/>
      <c r="EM165" s="9"/>
      <c r="EN165" s="9"/>
      <c r="EO165" s="9"/>
      <c r="EP165" s="10"/>
    </row>
    <row r="166" spans="2:146" x14ac:dyDescent="0.25">
      <c r="B166">
        <f t="shared" ca="1" si="53"/>
        <v>1</v>
      </c>
      <c r="C166" t="str">
        <f t="shared" ca="1" si="54"/>
        <v>men</v>
      </c>
      <c r="D166">
        <f t="shared" ca="1" si="55"/>
        <v>28</v>
      </c>
      <c r="E166">
        <f t="shared" ca="1" si="56"/>
        <v>4</v>
      </c>
      <c r="F166" t="str">
        <f t="shared" ca="1" si="57"/>
        <v>Construction</v>
      </c>
      <c r="G166">
        <f t="shared" ca="1" si="58"/>
        <v>3</v>
      </c>
      <c r="H166" t="str">
        <f t="shared" ca="1" si="59"/>
        <v>University</v>
      </c>
      <c r="I166">
        <f t="shared" ca="1" si="60"/>
        <v>4</v>
      </c>
      <c r="J166">
        <f t="shared" ca="1" si="61"/>
        <v>2</v>
      </c>
      <c r="K166">
        <f t="shared" ca="1" si="62"/>
        <v>66712</v>
      </c>
      <c r="L166">
        <f t="shared" ca="1" si="63"/>
        <v>6</v>
      </c>
      <c r="M166" t="str">
        <f t="shared" ca="1" si="64"/>
        <v>Islamabad</v>
      </c>
      <c r="N166">
        <f t="shared" ca="1" si="69"/>
        <v>400272</v>
      </c>
      <c r="O166">
        <f ca="1">RAND()*Table1[[#This Row],[Value of House]]</f>
        <v>161481.482218861</v>
      </c>
      <c r="P166">
        <f t="shared" ca="1" si="51"/>
        <v>47667.370129816307</v>
      </c>
      <c r="Q166">
        <f t="shared" ca="1" si="65"/>
        <v>14795</v>
      </c>
      <c r="R166">
        <f t="shared" ca="1" si="52"/>
        <v>78723.56285009686</v>
      </c>
      <c r="S166">
        <f t="shared" ca="1" si="70"/>
        <v>89017.311039528489</v>
      </c>
      <c r="T166">
        <f t="shared" ca="1" si="71"/>
        <v>536956.68116934481</v>
      </c>
      <c r="U166">
        <f t="shared" ca="1" si="72"/>
        <v>255000.04506895784</v>
      </c>
      <c r="V166">
        <f t="shared" ca="1" si="73"/>
        <v>281956.63610038697</v>
      </c>
      <c r="AF166" s="14">
        <f t="shared" ca="1" si="67"/>
        <v>0</v>
      </c>
      <c r="AG166" s="9">
        <f t="shared" ca="1" si="68"/>
        <v>1</v>
      </c>
      <c r="AH166" s="9"/>
      <c r="AI166" s="9"/>
      <c r="AJ166" s="9"/>
      <c r="AK166" s="10"/>
      <c r="AL166" s="9"/>
      <c r="AM166" s="14">
        <f ca="1">IF(Table1[[#This Row],[Field of Work]]= "Teaching",1,0)</f>
        <v>0</v>
      </c>
      <c r="AN166" s="9">
        <f ca="1">IF(Table1[[#This Row],[Field of Work]]= "Agriculture",1,0)</f>
        <v>0</v>
      </c>
      <c r="AO166" s="9">
        <f ca="1">IF(Table1[[#This Row],[Field of Work]]= "Construction",1,0)</f>
        <v>1</v>
      </c>
      <c r="AP166" s="9">
        <f ca="1">IF(Table1[[#This Row],[Field of Work]]= "IT",1,0)</f>
        <v>0</v>
      </c>
      <c r="AQ166" s="9">
        <f ca="1">IF(Table1[[#This Row],[Field of Work]]= "Health",1,0)</f>
        <v>0</v>
      </c>
      <c r="AR166" s="9">
        <f ca="1">IF(Table1[[#This Row],[Field of Work]]= "General work",1,0)</f>
        <v>0</v>
      </c>
      <c r="AS166" s="9"/>
      <c r="AT166" s="9"/>
      <c r="AU166" s="9"/>
      <c r="AV166" s="9"/>
      <c r="AW166" s="9"/>
      <c r="AX166" s="9"/>
      <c r="AY166" s="10"/>
      <c r="BA166" s="33">
        <f ca="1">IF(Table1[[#This Row],[Area]]= "Pindi",1,0)</f>
        <v>0</v>
      </c>
      <c r="BB166" s="9">
        <f ca="1">IF(Table1[[#This Row],[Area]]= "Attock",1,0)</f>
        <v>0</v>
      </c>
      <c r="BC166" s="9">
        <f ca="1">IF(Table1[[#This Row],[Area]]="Gujranwala",1,0)</f>
        <v>0</v>
      </c>
      <c r="BD166" s="9">
        <f ca="1">IF(Table1[[#This Row],[Area]]="Islamabad",1,0)</f>
        <v>1</v>
      </c>
      <c r="BE166" s="9">
        <f ca="1">IF(Table1[[#This Row],[Area]]="Karachi",1,0)</f>
        <v>0</v>
      </c>
      <c r="BF166" s="9">
        <f ca="1">IF(Table1[[#This Row],[Area]]="Kashmir",1,0)</f>
        <v>0</v>
      </c>
      <c r="BG166" s="9">
        <f ca="1">IF(Table1[[#This Row],[Area]]="Kohat",1,0)</f>
        <v>0</v>
      </c>
      <c r="BH166" s="9">
        <f ca="1">IF(Table1[[#This Row],[Area]]="Lahore",1,0)</f>
        <v>0</v>
      </c>
      <c r="BI166" s="9">
        <f ca="1">IF(Table1[[#This Row],[Area]]="Multan",1,0)</f>
        <v>0</v>
      </c>
      <c r="BJ166" s="9">
        <f ca="1">IF(Table1[[#This Row],[Area]]="Naran",1,0)</f>
        <v>0</v>
      </c>
      <c r="BK166" s="9">
        <f ca="1">IF(Table1[[#This Row],[Area]]="Peshawar",1,0)</f>
        <v>0</v>
      </c>
      <c r="BL166" s="9">
        <f ca="1">IF(Table1[[#This Row],[Area]]="Queta",1,0)</f>
        <v>0</v>
      </c>
      <c r="BM166" s="9">
        <f ca="1">IF(Table1[[#This Row],[Area]]="Sawat",1,0)</f>
        <v>0</v>
      </c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10"/>
      <c r="CD166" s="14"/>
      <c r="CE166" s="39">
        <f ca="1">Table1[[#This Row],[Value of Cars]]/Table1[[#This Row],[Cars]]</f>
        <v>23833.685064908153</v>
      </c>
      <c r="CF166" s="9"/>
      <c r="CG166" s="10"/>
      <c r="CH166" s="14">
        <f ca="1">IF(Table1[[#This Row],[value of Debts]]&gt;$CI$5,1,0)</f>
        <v>1</v>
      </c>
      <c r="CI166" s="9"/>
      <c r="CJ166" s="10"/>
      <c r="CM166" s="55">
        <f ca="1">Table1[[#This Row],[Mortgage Left]]/Table1[[#This Row],[Value of House]]</f>
        <v>0.40342937357312275</v>
      </c>
      <c r="CN166" s="9">
        <f t="shared" ca="1" si="66"/>
        <v>0</v>
      </c>
      <c r="CO166" s="9"/>
      <c r="CP166" s="9"/>
      <c r="CQ166" s="9"/>
      <c r="CR166" s="9"/>
      <c r="CS166" s="9"/>
      <c r="CT166" s="9"/>
      <c r="CU166" s="9"/>
      <c r="CV166" s="9"/>
      <c r="CW166" s="9"/>
      <c r="CX166" s="14"/>
      <c r="CY166" s="9">
        <f ca="1">IF(Table1[[#This Row],[Area]]= "Pindi",Table1[[#This Row],[Income]],0)</f>
        <v>0</v>
      </c>
      <c r="CZ166" s="9">
        <f ca="1">IF(Table1[[#This Row],[Area]]= "Attock",Table1[[#This Row],[Income]],0)</f>
        <v>0</v>
      </c>
      <c r="DA166" s="9">
        <f ca="1">IF(Table1[[#This Row],[Area]]= "Gujranwala",Table1[[#This Row],[Income]],0)</f>
        <v>0</v>
      </c>
      <c r="DB166" s="9">
        <f ca="1">IF(Table1[[#This Row],[Area]]= "Islamabad",Table1[[#This Row],[Income]],0)</f>
        <v>66712</v>
      </c>
      <c r="DC166" s="9">
        <f ca="1">IF(Table1[[#This Row],[Area]]= "Karachi",Table1[[#This Row],[Income]],0)</f>
        <v>0</v>
      </c>
      <c r="DD166" s="9">
        <f ca="1">IF(Table1[[#This Row],[Area]]= "Kashmir",Table1[[#This Row],[Income]],0)</f>
        <v>0</v>
      </c>
      <c r="DE166" s="9">
        <f ca="1">IF(Table1[[#This Row],[Area]]= "Kohat",Table1[[#This Row],[Income]],0)</f>
        <v>0</v>
      </c>
      <c r="DF166" s="9">
        <f ca="1">IF(Table1[[#This Row],[Area]]= "Lahore",Table1[[#This Row],[Income]],0)</f>
        <v>0</v>
      </c>
      <c r="DG166" s="9">
        <f ca="1">IF(Table1[[#This Row],[Area]]= "Multan",Table1[[#This Row],[Income]],0)</f>
        <v>0</v>
      </c>
      <c r="DH166" s="9">
        <f ca="1">IF(Table1[[#This Row],[Area]]= "Naran",Table1[[#This Row],[Income]],0)</f>
        <v>0</v>
      </c>
      <c r="DI166" s="9">
        <f ca="1">IF(Table1[[#This Row],[Area]]= "Peshawar",Table1[[#This Row],[Income]],0)</f>
        <v>0</v>
      </c>
      <c r="DJ166" s="9">
        <f ca="1">IF(Table1[[#This Row],[Area]]= "Queta",Table1[[#This Row],[Income]],0)</f>
        <v>0</v>
      </c>
      <c r="DK166" s="10">
        <f ca="1">IF(Table1[[#This Row],[Area]]= "Sawat",Table1[[#This Row],[Income]],0)</f>
        <v>0</v>
      </c>
      <c r="DM166" s="14"/>
      <c r="DN166" s="9">
        <f ca="1">IF(Table1[[#This Row],[Field of Work]] = "IT",Table1[[#This Row],[Income]],0)</f>
        <v>0</v>
      </c>
      <c r="DO166" s="9">
        <f ca="1">IF(Table1[[#This Row],[Field of Work]] = "Agriculture",Table1[[#This Row],[Income]],0)</f>
        <v>0</v>
      </c>
      <c r="DP166" s="9">
        <f ca="1">IF(Table1[[#This Row],[Field of Work]] = "Construction",Table1[[#This Row],[Income]],0)</f>
        <v>66712</v>
      </c>
      <c r="DQ166" s="9">
        <f ca="1">IF(Table1[[#This Row],[Field of Work]] = "Health",Table1[[#This Row],[Income]],0)</f>
        <v>0</v>
      </c>
      <c r="DR166" s="9">
        <f ca="1">IF(Table1[[#This Row],[Field of Work]] = "Teaching",Table1[[#This Row],[Income]],0)</f>
        <v>0</v>
      </c>
      <c r="DS166" s="10">
        <f ca="1">IF(Table1[[#This Row],[Field of Work]] = "General work",Table1[[#This Row],[Income]],0)</f>
        <v>0</v>
      </c>
      <c r="DV166" s="14"/>
      <c r="DW166" s="9"/>
      <c r="DX166" s="9">
        <f ca="1">IF(Table1[[#This Row],[Debts]]&gt;Table1[[#This Row],[Income]],1,0)</f>
        <v>1</v>
      </c>
      <c r="DY166" s="9"/>
      <c r="DZ166" s="9"/>
      <c r="EA166" s="9"/>
      <c r="EB166" s="9"/>
      <c r="EC166" s="10"/>
      <c r="EF166" s="14"/>
      <c r="EG166" s="9"/>
      <c r="EH166" s="9">
        <f ca="1">IF(Table1[[#This Row],[Net worth of person (R)]]&gt;$EP$4,Table1[[#This Row],[Age]],0)</f>
        <v>28</v>
      </c>
      <c r="EI166" s="9"/>
      <c r="EJ166" s="9"/>
      <c r="EK166" s="9"/>
      <c r="EL166" s="9"/>
      <c r="EM166" s="9"/>
      <c r="EN166" s="9"/>
      <c r="EO166" s="9"/>
      <c r="EP166" s="10"/>
    </row>
    <row r="167" spans="2:146" x14ac:dyDescent="0.25">
      <c r="B167">
        <f t="shared" ca="1" si="53"/>
        <v>1</v>
      </c>
      <c r="C167" t="str">
        <f t="shared" ca="1" si="54"/>
        <v>men</v>
      </c>
      <c r="D167">
        <f t="shared" ca="1" si="55"/>
        <v>31</v>
      </c>
      <c r="E167">
        <f t="shared" ca="1" si="56"/>
        <v>6</v>
      </c>
      <c r="F167" t="str">
        <f t="shared" ca="1" si="57"/>
        <v>Teaching</v>
      </c>
      <c r="G167">
        <f t="shared" ca="1" si="58"/>
        <v>6</v>
      </c>
      <c r="H167" t="str">
        <f t="shared" ca="1" si="59"/>
        <v>other</v>
      </c>
      <c r="I167">
        <f t="shared" ca="1" si="60"/>
        <v>1</v>
      </c>
      <c r="J167">
        <f t="shared" ca="1" si="61"/>
        <v>3</v>
      </c>
      <c r="K167">
        <f t="shared" ca="1" si="62"/>
        <v>43503</v>
      </c>
      <c r="L167">
        <f t="shared" ca="1" si="63"/>
        <v>8</v>
      </c>
      <c r="M167" t="str">
        <f t="shared" ca="1" si="64"/>
        <v>Pindi</v>
      </c>
      <c r="N167">
        <f t="shared" ca="1" si="69"/>
        <v>261018</v>
      </c>
      <c r="O167">
        <f ca="1">RAND()*Table1[[#This Row],[Value of House]]</f>
        <v>190609.71673520669</v>
      </c>
      <c r="P167">
        <f t="shared" ca="1" si="51"/>
        <v>119737.91584039447</v>
      </c>
      <c r="Q167">
        <f t="shared" ca="1" si="65"/>
        <v>94728</v>
      </c>
      <c r="R167">
        <f t="shared" ca="1" si="52"/>
        <v>29356.139313992997</v>
      </c>
      <c r="S167">
        <f t="shared" ca="1" si="70"/>
        <v>22220.248907070996</v>
      </c>
      <c r="T167">
        <f t="shared" ca="1" si="71"/>
        <v>402976.16474746546</v>
      </c>
      <c r="U167">
        <f t="shared" ca="1" si="72"/>
        <v>314693.85604919965</v>
      </c>
      <c r="V167">
        <f t="shared" ca="1" si="73"/>
        <v>88282.308698265813</v>
      </c>
      <c r="AF167" s="14">
        <f t="shared" ca="1" si="67"/>
        <v>1</v>
      </c>
      <c r="AG167" s="9">
        <f t="shared" ca="1" si="68"/>
        <v>0</v>
      </c>
      <c r="AH167" s="9"/>
      <c r="AI167" s="9"/>
      <c r="AJ167" s="9"/>
      <c r="AK167" s="10"/>
      <c r="AL167" s="9"/>
      <c r="AM167" s="14">
        <f ca="1">IF(Table1[[#This Row],[Field of Work]]= "Teaching",1,0)</f>
        <v>1</v>
      </c>
      <c r="AN167" s="9">
        <f ca="1">IF(Table1[[#This Row],[Field of Work]]= "Agriculture",1,0)</f>
        <v>0</v>
      </c>
      <c r="AO167" s="9">
        <f ca="1">IF(Table1[[#This Row],[Field of Work]]= "Construction",1,0)</f>
        <v>0</v>
      </c>
      <c r="AP167" s="9">
        <f ca="1">IF(Table1[[#This Row],[Field of Work]]= "IT",1,0)</f>
        <v>0</v>
      </c>
      <c r="AQ167" s="9">
        <f ca="1">IF(Table1[[#This Row],[Field of Work]]= "Health",1,0)</f>
        <v>0</v>
      </c>
      <c r="AR167" s="9">
        <f ca="1">IF(Table1[[#This Row],[Field of Work]]= "General work",1,0)</f>
        <v>0</v>
      </c>
      <c r="AS167" s="9"/>
      <c r="AT167" s="9"/>
      <c r="AU167" s="9"/>
      <c r="AV167" s="9"/>
      <c r="AW167" s="9"/>
      <c r="AX167" s="9"/>
      <c r="AY167" s="10"/>
      <c r="BA167" s="33">
        <f ca="1">IF(Table1[[#This Row],[Area]]= "Pindi",1,0)</f>
        <v>1</v>
      </c>
      <c r="BB167" s="9">
        <f ca="1">IF(Table1[[#This Row],[Area]]= "Attock",1,0)</f>
        <v>0</v>
      </c>
      <c r="BC167" s="9">
        <f ca="1">IF(Table1[[#This Row],[Area]]="Gujranwala",1,0)</f>
        <v>0</v>
      </c>
      <c r="BD167" s="9">
        <f ca="1">IF(Table1[[#This Row],[Area]]="Islamabad",1,0)</f>
        <v>0</v>
      </c>
      <c r="BE167" s="9">
        <f ca="1">IF(Table1[[#This Row],[Area]]="Karachi",1,0)</f>
        <v>0</v>
      </c>
      <c r="BF167" s="9">
        <f ca="1">IF(Table1[[#This Row],[Area]]="Kashmir",1,0)</f>
        <v>0</v>
      </c>
      <c r="BG167" s="9">
        <f ca="1">IF(Table1[[#This Row],[Area]]="Kohat",1,0)</f>
        <v>0</v>
      </c>
      <c r="BH167" s="9">
        <f ca="1">IF(Table1[[#This Row],[Area]]="Lahore",1,0)</f>
        <v>0</v>
      </c>
      <c r="BI167" s="9">
        <f ca="1">IF(Table1[[#This Row],[Area]]="Multan",1,0)</f>
        <v>0</v>
      </c>
      <c r="BJ167" s="9">
        <f ca="1">IF(Table1[[#This Row],[Area]]="Naran",1,0)</f>
        <v>0</v>
      </c>
      <c r="BK167" s="9">
        <f ca="1">IF(Table1[[#This Row],[Area]]="Peshawar",1,0)</f>
        <v>0</v>
      </c>
      <c r="BL167" s="9">
        <f ca="1">IF(Table1[[#This Row],[Area]]="Queta",1,0)</f>
        <v>0</v>
      </c>
      <c r="BM167" s="9">
        <f ca="1">IF(Table1[[#This Row],[Area]]="Sawat",1,0)</f>
        <v>0</v>
      </c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10"/>
      <c r="CD167" s="14"/>
      <c r="CE167" s="39">
        <f ca="1">Table1[[#This Row],[Value of Cars]]/Table1[[#This Row],[Cars]]</f>
        <v>39912.638613464827</v>
      </c>
      <c r="CF167" s="9"/>
      <c r="CG167" s="10"/>
      <c r="CH167" s="14">
        <f ca="1">IF(Table1[[#This Row],[value of Debts]]&gt;$CI$5,1,0)</f>
        <v>1</v>
      </c>
      <c r="CI167" s="9"/>
      <c r="CJ167" s="10"/>
      <c r="CM167" s="55">
        <f ca="1">Table1[[#This Row],[Mortgage Left]]/Table1[[#This Row],[Value of House]]</f>
        <v>0.73025506568591703</v>
      </c>
      <c r="CN167" s="9">
        <f t="shared" ca="1" si="66"/>
        <v>0</v>
      </c>
      <c r="CO167" s="9"/>
      <c r="CP167" s="9"/>
      <c r="CQ167" s="9"/>
      <c r="CR167" s="9"/>
      <c r="CS167" s="9"/>
      <c r="CT167" s="9"/>
      <c r="CU167" s="9"/>
      <c r="CV167" s="9"/>
      <c r="CW167" s="9"/>
      <c r="CX167" s="14"/>
      <c r="CY167" s="9">
        <f ca="1">IF(Table1[[#This Row],[Area]]= "Pindi",Table1[[#This Row],[Income]],0)</f>
        <v>43503</v>
      </c>
      <c r="CZ167" s="9">
        <f ca="1">IF(Table1[[#This Row],[Area]]= "Attock",Table1[[#This Row],[Income]],0)</f>
        <v>0</v>
      </c>
      <c r="DA167" s="9">
        <f ca="1">IF(Table1[[#This Row],[Area]]= "Gujranwala",Table1[[#This Row],[Income]],0)</f>
        <v>0</v>
      </c>
      <c r="DB167" s="9">
        <f ca="1">IF(Table1[[#This Row],[Area]]= "Islamabad",Table1[[#This Row],[Income]],0)</f>
        <v>0</v>
      </c>
      <c r="DC167" s="9">
        <f ca="1">IF(Table1[[#This Row],[Area]]= "Karachi",Table1[[#This Row],[Income]],0)</f>
        <v>0</v>
      </c>
      <c r="DD167" s="9">
        <f ca="1">IF(Table1[[#This Row],[Area]]= "Kashmir",Table1[[#This Row],[Income]],0)</f>
        <v>0</v>
      </c>
      <c r="DE167" s="9">
        <f ca="1">IF(Table1[[#This Row],[Area]]= "Kohat",Table1[[#This Row],[Income]],0)</f>
        <v>0</v>
      </c>
      <c r="DF167" s="9">
        <f ca="1">IF(Table1[[#This Row],[Area]]= "Lahore",Table1[[#This Row],[Income]],0)</f>
        <v>0</v>
      </c>
      <c r="DG167" s="9">
        <f ca="1">IF(Table1[[#This Row],[Area]]= "Multan",Table1[[#This Row],[Income]],0)</f>
        <v>0</v>
      </c>
      <c r="DH167" s="9">
        <f ca="1">IF(Table1[[#This Row],[Area]]= "Naran",Table1[[#This Row],[Income]],0)</f>
        <v>0</v>
      </c>
      <c r="DI167" s="9">
        <f ca="1">IF(Table1[[#This Row],[Area]]= "Peshawar",Table1[[#This Row],[Income]],0)</f>
        <v>0</v>
      </c>
      <c r="DJ167" s="9">
        <f ca="1">IF(Table1[[#This Row],[Area]]= "Queta",Table1[[#This Row],[Income]],0)</f>
        <v>0</v>
      </c>
      <c r="DK167" s="10">
        <f ca="1">IF(Table1[[#This Row],[Area]]= "Sawat",Table1[[#This Row],[Income]],0)</f>
        <v>0</v>
      </c>
      <c r="DM167" s="14"/>
      <c r="DN167" s="9">
        <f ca="1">IF(Table1[[#This Row],[Field of Work]] = "IT",Table1[[#This Row],[Income]],0)</f>
        <v>0</v>
      </c>
      <c r="DO167" s="9">
        <f ca="1">IF(Table1[[#This Row],[Field of Work]] = "Agriculture",Table1[[#This Row],[Income]],0)</f>
        <v>0</v>
      </c>
      <c r="DP167" s="9">
        <f ca="1">IF(Table1[[#This Row],[Field of Work]] = "Construction",Table1[[#This Row],[Income]],0)</f>
        <v>0</v>
      </c>
      <c r="DQ167" s="9">
        <f ca="1">IF(Table1[[#This Row],[Field of Work]] = "Health",Table1[[#This Row],[Income]],0)</f>
        <v>0</v>
      </c>
      <c r="DR167" s="9">
        <f ca="1">IF(Table1[[#This Row],[Field of Work]] = "Teaching",Table1[[#This Row],[Income]],0)</f>
        <v>43503</v>
      </c>
      <c r="DS167" s="10">
        <f ca="1">IF(Table1[[#This Row],[Field of Work]] = "General work",Table1[[#This Row],[Income]],0)</f>
        <v>0</v>
      </c>
      <c r="DV167" s="14"/>
      <c r="DW167" s="9"/>
      <c r="DX167" s="9">
        <f ca="1">IF(Table1[[#This Row],[Debts]]&gt;Table1[[#This Row],[Income]],1,0)</f>
        <v>0</v>
      </c>
      <c r="DY167" s="9"/>
      <c r="DZ167" s="9"/>
      <c r="EA167" s="9"/>
      <c r="EB167" s="9"/>
      <c r="EC167" s="10"/>
      <c r="EF167" s="14"/>
      <c r="EG167" s="9"/>
      <c r="EH167" s="9">
        <f ca="1">IF(Table1[[#This Row],[Net worth of person (R)]]&gt;$EP$4,Table1[[#This Row],[Age]],0)</f>
        <v>0</v>
      </c>
      <c r="EI167" s="9"/>
      <c r="EJ167" s="9"/>
      <c r="EK167" s="9"/>
      <c r="EL167" s="9"/>
      <c r="EM167" s="9"/>
      <c r="EN167" s="9"/>
      <c r="EO167" s="9"/>
      <c r="EP167" s="10"/>
    </row>
    <row r="168" spans="2:146" x14ac:dyDescent="0.25">
      <c r="B168">
        <f t="shared" ca="1" si="53"/>
        <v>2</v>
      </c>
      <c r="C168" t="str">
        <f t="shared" ca="1" si="54"/>
        <v>women</v>
      </c>
      <c r="D168">
        <f t="shared" ca="1" si="55"/>
        <v>34</v>
      </c>
      <c r="E168">
        <f t="shared" ca="1" si="56"/>
        <v>2</v>
      </c>
      <c r="F168" t="str">
        <f t="shared" ca="1" si="57"/>
        <v>IT</v>
      </c>
      <c r="G168">
        <f t="shared" ca="1" si="58"/>
        <v>6</v>
      </c>
      <c r="H168" t="str">
        <f t="shared" ca="1" si="59"/>
        <v>other</v>
      </c>
      <c r="I168">
        <f t="shared" ca="1" si="60"/>
        <v>3</v>
      </c>
      <c r="J168">
        <f t="shared" ca="1" si="61"/>
        <v>1</v>
      </c>
      <c r="K168">
        <f t="shared" ca="1" si="62"/>
        <v>83827</v>
      </c>
      <c r="L168">
        <f t="shared" ca="1" si="63"/>
        <v>13</v>
      </c>
      <c r="M168" t="str">
        <f t="shared" ca="1" si="64"/>
        <v>Naran</v>
      </c>
      <c r="N168">
        <f t="shared" ca="1" si="69"/>
        <v>419135</v>
      </c>
      <c r="O168">
        <f ca="1">RAND()*Table1[[#This Row],[Value of House]]</f>
        <v>103740.66209637558</v>
      </c>
      <c r="P168">
        <f t="shared" ca="1" si="51"/>
        <v>22002.614351231921</v>
      </c>
      <c r="Q168">
        <f t="shared" ca="1" si="65"/>
        <v>16559</v>
      </c>
      <c r="R168">
        <f t="shared" ca="1" si="52"/>
        <v>90655.085974180256</v>
      </c>
      <c r="S168">
        <f t="shared" ca="1" si="70"/>
        <v>94305.952222707347</v>
      </c>
      <c r="T168">
        <f t="shared" ca="1" si="71"/>
        <v>535443.56657393929</v>
      </c>
      <c r="U168">
        <f t="shared" ca="1" si="72"/>
        <v>210954.74807055586</v>
      </c>
      <c r="V168">
        <f t="shared" ca="1" si="73"/>
        <v>324488.81850338343</v>
      </c>
      <c r="AF168" s="14">
        <f t="shared" ca="1" si="67"/>
        <v>1</v>
      </c>
      <c r="AG168" s="9">
        <f t="shared" ca="1" si="68"/>
        <v>0</v>
      </c>
      <c r="AH168" s="9"/>
      <c r="AI168" s="9"/>
      <c r="AJ168" s="9"/>
      <c r="AK168" s="10"/>
      <c r="AL168" s="9"/>
      <c r="AM168" s="14">
        <f ca="1">IF(Table1[[#This Row],[Field of Work]]= "Teaching",1,0)</f>
        <v>0</v>
      </c>
      <c r="AN168" s="9">
        <f ca="1">IF(Table1[[#This Row],[Field of Work]]= "Agriculture",1,0)</f>
        <v>0</v>
      </c>
      <c r="AO168" s="9">
        <f ca="1">IF(Table1[[#This Row],[Field of Work]]= "Construction",1,0)</f>
        <v>0</v>
      </c>
      <c r="AP168" s="9">
        <f ca="1">IF(Table1[[#This Row],[Field of Work]]= "IT",1,0)</f>
        <v>1</v>
      </c>
      <c r="AQ168" s="9">
        <f ca="1">IF(Table1[[#This Row],[Field of Work]]= "Health",1,0)</f>
        <v>0</v>
      </c>
      <c r="AR168" s="9">
        <f ca="1">IF(Table1[[#This Row],[Field of Work]]= "General work",1,0)</f>
        <v>0</v>
      </c>
      <c r="AS168" s="9"/>
      <c r="AT168" s="9"/>
      <c r="AU168" s="9"/>
      <c r="AV168" s="9"/>
      <c r="AW168" s="9"/>
      <c r="AX168" s="9"/>
      <c r="AY168" s="10"/>
      <c r="BA168" s="33">
        <f ca="1">IF(Table1[[#This Row],[Area]]= "Pindi",1,0)</f>
        <v>0</v>
      </c>
      <c r="BB168" s="9">
        <f ca="1">IF(Table1[[#This Row],[Area]]= "Attock",1,0)</f>
        <v>0</v>
      </c>
      <c r="BC168" s="9">
        <f ca="1">IF(Table1[[#This Row],[Area]]="Gujranwala",1,0)</f>
        <v>0</v>
      </c>
      <c r="BD168" s="9">
        <f ca="1">IF(Table1[[#This Row],[Area]]="Islamabad",1,0)</f>
        <v>0</v>
      </c>
      <c r="BE168" s="9">
        <f ca="1">IF(Table1[[#This Row],[Area]]="Karachi",1,0)</f>
        <v>0</v>
      </c>
      <c r="BF168" s="9">
        <f ca="1">IF(Table1[[#This Row],[Area]]="Kashmir",1,0)</f>
        <v>0</v>
      </c>
      <c r="BG168" s="9">
        <f ca="1">IF(Table1[[#This Row],[Area]]="Kohat",1,0)</f>
        <v>0</v>
      </c>
      <c r="BH168" s="9">
        <f ca="1">IF(Table1[[#This Row],[Area]]="Lahore",1,0)</f>
        <v>0</v>
      </c>
      <c r="BI168" s="9">
        <f ca="1">IF(Table1[[#This Row],[Area]]="Multan",1,0)</f>
        <v>0</v>
      </c>
      <c r="BJ168" s="9">
        <f ca="1">IF(Table1[[#This Row],[Area]]="Naran",1,0)</f>
        <v>1</v>
      </c>
      <c r="BK168" s="9">
        <f ca="1">IF(Table1[[#This Row],[Area]]="Peshawar",1,0)</f>
        <v>0</v>
      </c>
      <c r="BL168" s="9">
        <f ca="1">IF(Table1[[#This Row],[Area]]="Queta",1,0)</f>
        <v>0</v>
      </c>
      <c r="BM168" s="9">
        <f ca="1">IF(Table1[[#This Row],[Area]]="Sawat",1,0)</f>
        <v>0</v>
      </c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10"/>
      <c r="CD168" s="14"/>
      <c r="CE168" s="39">
        <f ca="1">Table1[[#This Row],[Value of Cars]]/Table1[[#This Row],[Cars]]</f>
        <v>22002.614351231921</v>
      </c>
      <c r="CF168" s="9"/>
      <c r="CG168" s="10"/>
      <c r="CH168" s="14">
        <f ca="1">IF(Table1[[#This Row],[value of Debts]]&gt;$CI$5,1,0)</f>
        <v>1</v>
      </c>
      <c r="CI168" s="9"/>
      <c r="CJ168" s="10"/>
      <c r="CM168" s="55">
        <f ca="1">Table1[[#This Row],[Mortgage Left]]/Table1[[#This Row],[Value of House]]</f>
        <v>0.24751133190111918</v>
      </c>
      <c r="CN168" s="9">
        <f t="shared" ca="1" si="66"/>
        <v>1</v>
      </c>
      <c r="CO168" s="9"/>
      <c r="CP168" s="9"/>
      <c r="CQ168" s="9"/>
      <c r="CR168" s="9"/>
      <c r="CS168" s="9"/>
      <c r="CT168" s="9"/>
      <c r="CU168" s="9"/>
      <c r="CV168" s="9"/>
      <c r="CW168" s="9"/>
      <c r="CX168" s="14"/>
      <c r="CY168" s="9">
        <f ca="1">IF(Table1[[#This Row],[Area]]= "Pindi",Table1[[#This Row],[Income]],0)</f>
        <v>0</v>
      </c>
      <c r="CZ168" s="9">
        <f ca="1">IF(Table1[[#This Row],[Area]]= "Attock",Table1[[#This Row],[Income]],0)</f>
        <v>0</v>
      </c>
      <c r="DA168" s="9">
        <f ca="1">IF(Table1[[#This Row],[Area]]= "Gujranwala",Table1[[#This Row],[Income]],0)</f>
        <v>0</v>
      </c>
      <c r="DB168" s="9">
        <f ca="1">IF(Table1[[#This Row],[Area]]= "Islamabad",Table1[[#This Row],[Income]],0)</f>
        <v>0</v>
      </c>
      <c r="DC168" s="9">
        <f ca="1">IF(Table1[[#This Row],[Area]]= "Karachi",Table1[[#This Row],[Income]],0)</f>
        <v>0</v>
      </c>
      <c r="DD168" s="9">
        <f ca="1">IF(Table1[[#This Row],[Area]]= "Kashmir",Table1[[#This Row],[Income]],0)</f>
        <v>0</v>
      </c>
      <c r="DE168" s="9">
        <f ca="1">IF(Table1[[#This Row],[Area]]= "Kohat",Table1[[#This Row],[Income]],0)</f>
        <v>0</v>
      </c>
      <c r="DF168" s="9">
        <f ca="1">IF(Table1[[#This Row],[Area]]= "Lahore",Table1[[#This Row],[Income]],0)</f>
        <v>0</v>
      </c>
      <c r="DG168" s="9">
        <f ca="1">IF(Table1[[#This Row],[Area]]= "Multan",Table1[[#This Row],[Income]],0)</f>
        <v>0</v>
      </c>
      <c r="DH168" s="9">
        <f ca="1">IF(Table1[[#This Row],[Area]]= "Naran",Table1[[#This Row],[Income]],0)</f>
        <v>83827</v>
      </c>
      <c r="DI168" s="9">
        <f ca="1">IF(Table1[[#This Row],[Area]]= "Peshawar",Table1[[#This Row],[Income]],0)</f>
        <v>0</v>
      </c>
      <c r="DJ168" s="9">
        <f ca="1">IF(Table1[[#This Row],[Area]]= "Queta",Table1[[#This Row],[Income]],0)</f>
        <v>0</v>
      </c>
      <c r="DK168" s="10">
        <f ca="1">IF(Table1[[#This Row],[Area]]= "Sawat",Table1[[#This Row],[Income]],0)</f>
        <v>0</v>
      </c>
      <c r="DM168" s="14"/>
      <c r="DN168" s="9">
        <f ca="1">IF(Table1[[#This Row],[Field of Work]] = "IT",Table1[[#This Row],[Income]],0)</f>
        <v>83827</v>
      </c>
      <c r="DO168" s="9">
        <f ca="1">IF(Table1[[#This Row],[Field of Work]] = "Agriculture",Table1[[#This Row],[Income]],0)</f>
        <v>0</v>
      </c>
      <c r="DP168" s="9">
        <f ca="1">IF(Table1[[#This Row],[Field of Work]] = "Construction",Table1[[#This Row],[Income]],0)</f>
        <v>0</v>
      </c>
      <c r="DQ168" s="9">
        <f ca="1">IF(Table1[[#This Row],[Field of Work]] = "Health",Table1[[#This Row],[Income]],0)</f>
        <v>0</v>
      </c>
      <c r="DR168" s="9">
        <f ca="1">IF(Table1[[#This Row],[Field of Work]] = "Teaching",Table1[[#This Row],[Income]],0)</f>
        <v>0</v>
      </c>
      <c r="DS168" s="10">
        <f ca="1">IF(Table1[[#This Row],[Field of Work]] = "General work",Table1[[#This Row],[Income]],0)</f>
        <v>0</v>
      </c>
      <c r="DV168" s="14"/>
      <c r="DW168" s="9"/>
      <c r="DX168" s="9">
        <f ca="1">IF(Table1[[#This Row],[Debts]]&gt;Table1[[#This Row],[Income]],1,0)</f>
        <v>1</v>
      </c>
      <c r="DY168" s="9"/>
      <c r="DZ168" s="9"/>
      <c r="EA168" s="9"/>
      <c r="EB168" s="9"/>
      <c r="EC168" s="10"/>
      <c r="EF168" s="14"/>
      <c r="EG168" s="9"/>
      <c r="EH168" s="9">
        <f ca="1">IF(Table1[[#This Row],[Net worth of person (R)]]&gt;$EP$4,Table1[[#This Row],[Age]],0)</f>
        <v>34</v>
      </c>
      <c r="EI168" s="9"/>
      <c r="EJ168" s="9"/>
      <c r="EK168" s="9"/>
      <c r="EL168" s="9"/>
      <c r="EM168" s="9"/>
      <c r="EN168" s="9"/>
      <c r="EO168" s="9"/>
      <c r="EP168" s="10"/>
    </row>
    <row r="169" spans="2:146" x14ac:dyDescent="0.25">
      <c r="B169">
        <f t="shared" ca="1" si="53"/>
        <v>1</v>
      </c>
      <c r="C169" t="str">
        <f t="shared" ca="1" si="54"/>
        <v>men</v>
      </c>
      <c r="D169">
        <f t="shared" ca="1" si="55"/>
        <v>28</v>
      </c>
      <c r="E169">
        <f t="shared" ca="1" si="56"/>
        <v>2</v>
      </c>
      <c r="F169" t="str">
        <f t="shared" ca="1" si="57"/>
        <v>IT</v>
      </c>
      <c r="G169">
        <f t="shared" ca="1" si="58"/>
        <v>5</v>
      </c>
      <c r="H169" t="str">
        <f t="shared" ca="1" si="59"/>
        <v>other</v>
      </c>
      <c r="I169">
        <f t="shared" ca="1" si="60"/>
        <v>0</v>
      </c>
      <c r="J169">
        <f t="shared" ca="1" si="61"/>
        <v>3</v>
      </c>
      <c r="K169">
        <f t="shared" ca="1" si="62"/>
        <v>81519</v>
      </c>
      <c r="L169">
        <f t="shared" ca="1" si="63"/>
        <v>7</v>
      </c>
      <c r="M169" t="str">
        <f t="shared" ca="1" si="64"/>
        <v>Pindi</v>
      </c>
      <c r="N169">
        <f t="shared" ca="1" si="69"/>
        <v>326076</v>
      </c>
      <c r="O169">
        <f ca="1">RAND()*Table1[[#This Row],[Value of House]]</f>
        <v>4895.9002574403339</v>
      </c>
      <c r="P169">
        <f t="shared" ca="1" si="51"/>
        <v>7793.7661553027574</v>
      </c>
      <c r="Q169">
        <f t="shared" ca="1" si="65"/>
        <v>6926</v>
      </c>
      <c r="R169">
        <f t="shared" ca="1" si="52"/>
        <v>47109.092702989597</v>
      </c>
      <c r="S169">
        <f t="shared" ca="1" si="70"/>
        <v>92261.314051893554</v>
      </c>
      <c r="T169">
        <f t="shared" ca="1" si="71"/>
        <v>426131.0802071963</v>
      </c>
      <c r="U169">
        <f t="shared" ca="1" si="72"/>
        <v>58930.992960429932</v>
      </c>
      <c r="V169">
        <f t="shared" ca="1" si="73"/>
        <v>367200.08724676637</v>
      </c>
      <c r="AF169" s="14">
        <f t="shared" ca="1" si="67"/>
        <v>0</v>
      </c>
      <c r="AG169" s="9">
        <f t="shared" ca="1" si="68"/>
        <v>1</v>
      </c>
      <c r="AH169" s="9"/>
      <c r="AI169" s="9"/>
      <c r="AJ169" s="9"/>
      <c r="AK169" s="10"/>
      <c r="AL169" s="9"/>
      <c r="AM169" s="14">
        <f ca="1">IF(Table1[[#This Row],[Field of Work]]= "Teaching",1,0)</f>
        <v>0</v>
      </c>
      <c r="AN169" s="9">
        <f ca="1">IF(Table1[[#This Row],[Field of Work]]= "Agriculture",1,0)</f>
        <v>0</v>
      </c>
      <c r="AO169" s="9">
        <f ca="1">IF(Table1[[#This Row],[Field of Work]]= "Construction",1,0)</f>
        <v>0</v>
      </c>
      <c r="AP169" s="9">
        <f ca="1">IF(Table1[[#This Row],[Field of Work]]= "IT",1,0)</f>
        <v>1</v>
      </c>
      <c r="AQ169" s="9">
        <f ca="1">IF(Table1[[#This Row],[Field of Work]]= "Health",1,0)</f>
        <v>0</v>
      </c>
      <c r="AR169" s="9">
        <f ca="1">IF(Table1[[#This Row],[Field of Work]]= "General work",1,0)</f>
        <v>0</v>
      </c>
      <c r="AS169" s="9"/>
      <c r="AT169" s="9"/>
      <c r="AU169" s="9"/>
      <c r="AV169" s="9"/>
      <c r="AW169" s="9"/>
      <c r="AX169" s="9"/>
      <c r="AY169" s="10"/>
      <c r="BA169" s="33">
        <f ca="1">IF(Table1[[#This Row],[Area]]= "Pindi",1,0)</f>
        <v>1</v>
      </c>
      <c r="BB169" s="9">
        <f ca="1">IF(Table1[[#This Row],[Area]]= "Attock",1,0)</f>
        <v>0</v>
      </c>
      <c r="BC169" s="9">
        <f ca="1">IF(Table1[[#This Row],[Area]]="Gujranwala",1,0)</f>
        <v>0</v>
      </c>
      <c r="BD169" s="9">
        <f ca="1">IF(Table1[[#This Row],[Area]]="Islamabad",1,0)</f>
        <v>0</v>
      </c>
      <c r="BE169" s="9">
        <f ca="1">IF(Table1[[#This Row],[Area]]="Karachi",1,0)</f>
        <v>0</v>
      </c>
      <c r="BF169" s="9">
        <f ca="1">IF(Table1[[#This Row],[Area]]="Kashmir",1,0)</f>
        <v>0</v>
      </c>
      <c r="BG169" s="9">
        <f ca="1">IF(Table1[[#This Row],[Area]]="Kohat",1,0)</f>
        <v>0</v>
      </c>
      <c r="BH169" s="9">
        <f ca="1">IF(Table1[[#This Row],[Area]]="Lahore",1,0)</f>
        <v>0</v>
      </c>
      <c r="BI169" s="9">
        <f ca="1">IF(Table1[[#This Row],[Area]]="Multan",1,0)</f>
        <v>0</v>
      </c>
      <c r="BJ169" s="9">
        <f ca="1">IF(Table1[[#This Row],[Area]]="Naran",1,0)</f>
        <v>0</v>
      </c>
      <c r="BK169" s="9">
        <f ca="1">IF(Table1[[#This Row],[Area]]="Peshawar",1,0)</f>
        <v>0</v>
      </c>
      <c r="BL169" s="9">
        <f ca="1">IF(Table1[[#This Row],[Area]]="Queta",1,0)</f>
        <v>0</v>
      </c>
      <c r="BM169" s="9">
        <f ca="1">IF(Table1[[#This Row],[Area]]="Sawat",1,0)</f>
        <v>0</v>
      </c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10"/>
      <c r="CD169" s="14"/>
      <c r="CE169" s="39">
        <f ca="1">Table1[[#This Row],[Value of Cars]]/Table1[[#This Row],[Cars]]</f>
        <v>2597.9220517675858</v>
      </c>
      <c r="CF169" s="9"/>
      <c r="CG169" s="10"/>
      <c r="CH169" s="14">
        <f ca="1">IF(Table1[[#This Row],[value of Debts]]&gt;$CI$5,1,0)</f>
        <v>0</v>
      </c>
      <c r="CI169" s="9"/>
      <c r="CJ169" s="10"/>
      <c r="CM169" s="55">
        <f ca="1">Table1[[#This Row],[Mortgage Left]]/Table1[[#This Row],[Value of House]]</f>
        <v>1.5014598613330432E-2</v>
      </c>
      <c r="CN169" s="9">
        <f t="shared" ca="1" si="66"/>
        <v>1</v>
      </c>
      <c r="CO169" s="9"/>
      <c r="CP169" s="9"/>
      <c r="CQ169" s="9"/>
      <c r="CR169" s="9"/>
      <c r="CS169" s="9"/>
      <c r="CT169" s="9"/>
      <c r="CU169" s="9"/>
      <c r="CV169" s="9"/>
      <c r="CW169" s="9"/>
      <c r="CX169" s="14"/>
      <c r="CY169" s="9">
        <f ca="1">IF(Table1[[#This Row],[Area]]= "Pindi",Table1[[#This Row],[Income]],0)</f>
        <v>81519</v>
      </c>
      <c r="CZ169" s="9">
        <f ca="1">IF(Table1[[#This Row],[Area]]= "Attock",Table1[[#This Row],[Income]],0)</f>
        <v>0</v>
      </c>
      <c r="DA169" s="9">
        <f ca="1">IF(Table1[[#This Row],[Area]]= "Gujranwala",Table1[[#This Row],[Income]],0)</f>
        <v>0</v>
      </c>
      <c r="DB169" s="9">
        <f ca="1">IF(Table1[[#This Row],[Area]]= "Islamabad",Table1[[#This Row],[Income]],0)</f>
        <v>0</v>
      </c>
      <c r="DC169" s="9">
        <f ca="1">IF(Table1[[#This Row],[Area]]= "Karachi",Table1[[#This Row],[Income]],0)</f>
        <v>0</v>
      </c>
      <c r="DD169" s="9">
        <f ca="1">IF(Table1[[#This Row],[Area]]= "Kashmir",Table1[[#This Row],[Income]],0)</f>
        <v>0</v>
      </c>
      <c r="DE169" s="9">
        <f ca="1">IF(Table1[[#This Row],[Area]]= "Kohat",Table1[[#This Row],[Income]],0)</f>
        <v>0</v>
      </c>
      <c r="DF169" s="9">
        <f ca="1">IF(Table1[[#This Row],[Area]]= "Lahore",Table1[[#This Row],[Income]],0)</f>
        <v>0</v>
      </c>
      <c r="DG169" s="9">
        <f ca="1">IF(Table1[[#This Row],[Area]]= "Multan",Table1[[#This Row],[Income]],0)</f>
        <v>0</v>
      </c>
      <c r="DH169" s="9">
        <f ca="1">IF(Table1[[#This Row],[Area]]= "Naran",Table1[[#This Row],[Income]],0)</f>
        <v>0</v>
      </c>
      <c r="DI169" s="9">
        <f ca="1">IF(Table1[[#This Row],[Area]]= "Peshawar",Table1[[#This Row],[Income]],0)</f>
        <v>0</v>
      </c>
      <c r="DJ169" s="9">
        <f ca="1">IF(Table1[[#This Row],[Area]]= "Queta",Table1[[#This Row],[Income]],0)</f>
        <v>0</v>
      </c>
      <c r="DK169" s="10">
        <f ca="1">IF(Table1[[#This Row],[Area]]= "Sawat",Table1[[#This Row],[Income]],0)</f>
        <v>0</v>
      </c>
      <c r="DM169" s="14"/>
      <c r="DN169" s="9">
        <f ca="1">IF(Table1[[#This Row],[Field of Work]] = "IT",Table1[[#This Row],[Income]],0)</f>
        <v>81519</v>
      </c>
      <c r="DO169" s="9">
        <f ca="1">IF(Table1[[#This Row],[Field of Work]] = "Agriculture",Table1[[#This Row],[Income]],0)</f>
        <v>0</v>
      </c>
      <c r="DP169" s="9">
        <f ca="1">IF(Table1[[#This Row],[Field of Work]] = "Construction",Table1[[#This Row],[Income]],0)</f>
        <v>0</v>
      </c>
      <c r="DQ169" s="9">
        <f ca="1">IF(Table1[[#This Row],[Field of Work]] = "Health",Table1[[#This Row],[Income]],0)</f>
        <v>0</v>
      </c>
      <c r="DR169" s="9">
        <f ca="1">IF(Table1[[#This Row],[Field of Work]] = "Teaching",Table1[[#This Row],[Income]],0)</f>
        <v>0</v>
      </c>
      <c r="DS169" s="10">
        <f ca="1">IF(Table1[[#This Row],[Field of Work]] = "General work",Table1[[#This Row],[Income]],0)</f>
        <v>0</v>
      </c>
      <c r="DV169" s="14"/>
      <c r="DW169" s="9"/>
      <c r="DX169" s="9">
        <f ca="1">IF(Table1[[#This Row],[Debts]]&gt;Table1[[#This Row],[Income]],1,0)</f>
        <v>0</v>
      </c>
      <c r="DY169" s="9"/>
      <c r="DZ169" s="9"/>
      <c r="EA169" s="9"/>
      <c r="EB169" s="9"/>
      <c r="EC169" s="10"/>
      <c r="EF169" s="14"/>
      <c r="EG169" s="9"/>
      <c r="EH169" s="9">
        <f ca="1">IF(Table1[[#This Row],[Net worth of person (R)]]&gt;$EP$4,Table1[[#This Row],[Age]],0)</f>
        <v>28</v>
      </c>
      <c r="EI169" s="9"/>
      <c r="EJ169" s="9"/>
      <c r="EK169" s="9"/>
      <c r="EL169" s="9"/>
      <c r="EM169" s="9"/>
      <c r="EN169" s="9"/>
      <c r="EO169" s="9"/>
      <c r="EP169" s="10"/>
    </row>
    <row r="170" spans="2:146" x14ac:dyDescent="0.25">
      <c r="B170">
        <f t="shared" ca="1" si="53"/>
        <v>2</v>
      </c>
      <c r="C170" t="str">
        <f t="shared" ca="1" si="54"/>
        <v>women</v>
      </c>
      <c r="D170">
        <f t="shared" ca="1" si="55"/>
        <v>37</v>
      </c>
      <c r="E170">
        <f t="shared" ca="1" si="56"/>
        <v>6</v>
      </c>
      <c r="F170" t="str">
        <f t="shared" ca="1" si="57"/>
        <v>Teaching</v>
      </c>
      <c r="G170">
        <f t="shared" ca="1" si="58"/>
        <v>3</v>
      </c>
      <c r="H170" t="str">
        <f t="shared" ca="1" si="59"/>
        <v>University</v>
      </c>
      <c r="I170">
        <f t="shared" ca="1" si="60"/>
        <v>1</v>
      </c>
      <c r="J170">
        <f t="shared" ca="1" si="61"/>
        <v>3</v>
      </c>
      <c r="K170">
        <f t="shared" ca="1" si="62"/>
        <v>60932</v>
      </c>
      <c r="L170">
        <f t="shared" ca="1" si="63"/>
        <v>8</v>
      </c>
      <c r="M170" t="str">
        <f t="shared" ca="1" si="64"/>
        <v>Pindi</v>
      </c>
      <c r="N170">
        <f t="shared" ca="1" si="69"/>
        <v>182796</v>
      </c>
      <c r="O170">
        <f ca="1">RAND()*Table1[[#This Row],[Value of House]]</f>
        <v>12438.868378229885</v>
      </c>
      <c r="P170">
        <f t="shared" ca="1" si="51"/>
        <v>13334.94590443696</v>
      </c>
      <c r="Q170">
        <f t="shared" ca="1" si="65"/>
        <v>6367</v>
      </c>
      <c r="R170">
        <f t="shared" ca="1" si="52"/>
        <v>77553.124358798115</v>
      </c>
      <c r="S170">
        <f t="shared" ca="1" si="70"/>
        <v>17820.951584816168</v>
      </c>
      <c r="T170">
        <f t="shared" ca="1" si="71"/>
        <v>213951.89748925314</v>
      </c>
      <c r="U170">
        <f t="shared" ca="1" si="72"/>
        <v>96358.992737027991</v>
      </c>
      <c r="V170">
        <f t="shared" ca="1" si="73"/>
        <v>117592.90475222515</v>
      </c>
      <c r="AF170" s="14">
        <f t="shared" ca="1" si="67"/>
        <v>1</v>
      </c>
      <c r="AG170" s="9">
        <f t="shared" ca="1" si="68"/>
        <v>0</v>
      </c>
      <c r="AH170" s="9"/>
      <c r="AI170" s="9"/>
      <c r="AJ170" s="9"/>
      <c r="AK170" s="10"/>
      <c r="AL170" s="9"/>
      <c r="AM170" s="14">
        <f ca="1">IF(Table1[[#This Row],[Field of Work]]= "Teaching",1,0)</f>
        <v>1</v>
      </c>
      <c r="AN170" s="9">
        <f ca="1">IF(Table1[[#This Row],[Field of Work]]= "Agriculture",1,0)</f>
        <v>0</v>
      </c>
      <c r="AO170" s="9">
        <f ca="1">IF(Table1[[#This Row],[Field of Work]]= "Construction",1,0)</f>
        <v>0</v>
      </c>
      <c r="AP170" s="9">
        <f ca="1">IF(Table1[[#This Row],[Field of Work]]= "IT",1,0)</f>
        <v>0</v>
      </c>
      <c r="AQ170" s="9">
        <f ca="1">IF(Table1[[#This Row],[Field of Work]]= "Health",1,0)</f>
        <v>0</v>
      </c>
      <c r="AR170" s="9">
        <f ca="1">IF(Table1[[#This Row],[Field of Work]]= "General work",1,0)</f>
        <v>0</v>
      </c>
      <c r="AS170" s="9"/>
      <c r="AT170" s="9"/>
      <c r="AU170" s="9"/>
      <c r="AV170" s="9"/>
      <c r="AW170" s="9"/>
      <c r="AX170" s="9"/>
      <c r="AY170" s="10"/>
      <c r="BA170" s="33">
        <f ca="1">IF(Table1[[#This Row],[Area]]= "Pindi",1,0)</f>
        <v>1</v>
      </c>
      <c r="BB170" s="9">
        <f ca="1">IF(Table1[[#This Row],[Area]]= "Attock",1,0)</f>
        <v>0</v>
      </c>
      <c r="BC170" s="9">
        <f ca="1">IF(Table1[[#This Row],[Area]]="Gujranwala",1,0)</f>
        <v>0</v>
      </c>
      <c r="BD170" s="9">
        <f ca="1">IF(Table1[[#This Row],[Area]]="Islamabad",1,0)</f>
        <v>0</v>
      </c>
      <c r="BE170" s="9">
        <f ca="1">IF(Table1[[#This Row],[Area]]="Karachi",1,0)</f>
        <v>0</v>
      </c>
      <c r="BF170" s="9">
        <f ca="1">IF(Table1[[#This Row],[Area]]="Kashmir",1,0)</f>
        <v>0</v>
      </c>
      <c r="BG170" s="9">
        <f ca="1">IF(Table1[[#This Row],[Area]]="Kohat",1,0)</f>
        <v>0</v>
      </c>
      <c r="BH170" s="9">
        <f ca="1">IF(Table1[[#This Row],[Area]]="Lahore",1,0)</f>
        <v>0</v>
      </c>
      <c r="BI170" s="9">
        <f ca="1">IF(Table1[[#This Row],[Area]]="Multan",1,0)</f>
        <v>0</v>
      </c>
      <c r="BJ170" s="9">
        <f ca="1">IF(Table1[[#This Row],[Area]]="Naran",1,0)</f>
        <v>0</v>
      </c>
      <c r="BK170" s="9">
        <f ca="1">IF(Table1[[#This Row],[Area]]="Peshawar",1,0)</f>
        <v>0</v>
      </c>
      <c r="BL170" s="9">
        <f ca="1">IF(Table1[[#This Row],[Area]]="Queta",1,0)</f>
        <v>0</v>
      </c>
      <c r="BM170" s="9">
        <f ca="1">IF(Table1[[#This Row],[Area]]="Sawat",1,0)</f>
        <v>0</v>
      </c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10"/>
      <c r="CD170" s="14"/>
      <c r="CE170" s="39">
        <f ca="1">Table1[[#This Row],[Value of Cars]]/Table1[[#This Row],[Cars]]</f>
        <v>4444.9819681456529</v>
      </c>
      <c r="CF170" s="9"/>
      <c r="CG170" s="10"/>
      <c r="CH170" s="14">
        <f ca="1">IF(Table1[[#This Row],[value of Debts]]&gt;$CI$5,1,0)</f>
        <v>0</v>
      </c>
      <c r="CI170" s="9"/>
      <c r="CJ170" s="10"/>
      <c r="CM170" s="55">
        <f ca="1">Table1[[#This Row],[Mortgage Left]]/Table1[[#This Row],[Value of House]]</f>
        <v>6.8047814931562423E-2</v>
      </c>
      <c r="CN170" s="9">
        <f t="shared" ca="1" si="66"/>
        <v>1</v>
      </c>
      <c r="CO170" s="9"/>
      <c r="CP170" s="9"/>
      <c r="CQ170" s="9"/>
      <c r="CR170" s="9"/>
      <c r="CS170" s="9"/>
      <c r="CT170" s="9"/>
      <c r="CU170" s="9"/>
      <c r="CV170" s="9"/>
      <c r="CW170" s="9"/>
      <c r="CX170" s="14"/>
      <c r="CY170" s="9">
        <f ca="1">IF(Table1[[#This Row],[Area]]= "Pindi",Table1[[#This Row],[Income]],0)</f>
        <v>60932</v>
      </c>
      <c r="CZ170" s="9">
        <f ca="1">IF(Table1[[#This Row],[Area]]= "Attock",Table1[[#This Row],[Income]],0)</f>
        <v>0</v>
      </c>
      <c r="DA170" s="9">
        <f ca="1">IF(Table1[[#This Row],[Area]]= "Gujranwala",Table1[[#This Row],[Income]],0)</f>
        <v>0</v>
      </c>
      <c r="DB170" s="9">
        <f ca="1">IF(Table1[[#This Row],[Area]]= "Islamabad",Table1[[#This Row],[Income]],0)</f>
        <v>0</v>
      </c>
      <c r="DC170" s="9">
        <f ca="1">IF(Table1[[#This Row],[Area]]= "Karachi",Table1[[#This Row],[Income]],0)</f>
        <v>0</v>
      </c>
      <c r="DD170" s="9">
        <f ca="1">IF(Table1[[#This Row],[Area]]= "Kashmir",Table1[[#This Row],[Income]],0)</f>
        <v>0</v>
      </c>
      <c r="DE170" s="9">
        <f ca="1">IF(Table1[[#This Row],[Area]]= "Kohat",Table1[[#This Row],[Income]],0)</f>
        <v>0</v>
      </c>
      <c r="DF170" s="9">
        <f ca="1">IF(Table1[[#This Row],[Area]]= "Lahore",Table1[[#This Row],[Income]],0)</f>
        <v>0</v>
      </c>
      <c r="DG170" s="9">
        <f ca="1">IF(Table1[[#This Row],[Area]]= "Multan",Table1[[#This Row],[Income]],0)</f>
        <v>0</v>
      </c>
      <c r="DH170" s="9">
        <f ca="1">IF(Table1[[#This Row],[Area]]= "Naran",Table1[[#This Row],[Income]],0)</f>
        <v>0</v>
      </c>
      <c r="DI170" s="9">
        <f ca="1">IF(Table1[[#This Row],[Area]]= "Peshawar",Table1[[#This Row],[Income]],0)</f>
        <v>0</v>
      </c>
      <c r="DJ170" s="9">
        <f ca="1">IF(Table1[[#This Row],[Area]]= "Queta",Table1[[#This Row],[Income]],0)</f>
        <v>0</v>
      </c>
      <c r="DK170" s="10">
        <f ca="1">IF(Table1[[#This Row],[Area]]= "Sawat",Table1[[#This Row],[Income]],0)</f>
        <v>0</v>
      </c>
      <c r="DM170" s="14"/>
      <c r="DN170" s="9">
        <f ca="1">IF(Table1[[#This Row],[Field of Work]] = "IT",Table1[[#This Row],[Income]],0)</f>
        <v>0</v>
      </c>
      <c r="DO170" s="9">
        <f ca="1">IF(Table1[[#This Row],[Field of Work]] = "Agriculture",Table1[[#This Row],[Income]],0)</f>
        <v>0</v>
      </c>
      <c r="DP170" s="9">
        <f ca="1">IF(Table1[[#This Row],[Field of Work]] = "Construction",Table1[[#This Row],[Income]],0)</f>
        <v>0</v>
      </c>
      <c r="DQ170" s="9">
        <f ca="1">IF(Table1[[#This Row],[Field of Work]] = "Health",Table1[[#This Row],[Income]],0)</f>
        <v>0</v>
      </c>
      <c r="DR170" s="9">
        <f ca="1">IF(Table1[[#This Row],[Field of Work]] = "Teaching",Table1[[#This Row],[Income]],0)</f>
        <v>60932</v>
      </c>
      <c r="DS170" s="10">
        <f ca="1">IF(Table1[[#This Row],[Field of Work]] = "General work",Table1[[#This Row],[Income]],0)</f>
        <v>0</v>
      </c>
      <c r="DV170" s="14"/>
      <c r="DW170" s="9"/>
      <c r="DX170" s="9">
        <f ca="1">IF(Table1[[#This Row],[Debts]]&gt;Table1[[#This Row],[Income]],1,0)</f>
        <v>1</v>
      </c>
      <c r="DY170" s="9"/>
      <c r="DZ170" s="9"/>
      <c r="EA170" s="9"/>
      <c r="EB170" s="9"/>
      <c r="EC170" s="10"/>
      <c r="EF170" s="14"/>
      <c r="EG170" s="9"/>
      <c r="EH170" s="9">
        <f ca="1">IF(Table1[[#This Row],[Net worth of person (R)]]&gt;$EP$4,Table1[[#This Row],[Age]],0)</f>
        <v>37</v>
      </c>
      <c r="EI170" s="9"/>
      <c r="EJ170" s="9"/>
      <c r="EK170" s="9"/>
      <c r="EL170" s="9"/>
      <c r="EM170" s="9"/>
      <c r="EN170" s="9"/>
      <c r="EO170" s="9"/>
      <c r="EP170" s="10"/>
    </row>
    <row r="171" spans="2:146" x14ac:dyDescent="0.25">
      <c r="B171">
        <f t="shared" ca="1" si="53"/>
        <v>2</v>
      </c>
      <c r="C171" t="str">
        <f t="shared" ca="1" si="54"/>
        <v>women</v>
      </c>
      <c r="D171">
        <f t="shared" ca="1" si="55"/>
        <v>43</v>
      </c>
      <c r="E171">
        <f t="shared" ca="1" si="56"/>
        <v>6</v>
      </c>
      <c r="F171" t="str">
        <f t="shared" ca="1" si="57"/>
        <v>Teaching</v>
      </c>
      <c r="G171">
        <f t="shared" ca="1" si="58"/>
        <v>2</v>
      </c>
      <c r="H171" t="str">
        <f t="shared" ca="1" si="59"/>
        <v>Colledge</v>
      </c>
      <c r="I171">
        <f t="shared" ca="1" si="60"/>
        <v>2</v>
      </c>
      <c r="J171">
        <f t="shared" ca="1" si="61"/>
        <v>1</v>
      </c>
      <c r="K171">
        <f t="shared" ca="1" si="62"/>
        <v>32581</v>
      </c>
      <c r="L171">
        <f t="shared" ca="1" si="63"/>
        <v>14</v>
      </c>
      <c r="M171" t="str">
        <f t="shared" ca="1" si="64"/>
        <v>Attock</v>
      </c>
      <c r="N171">
        <f t="shared" ca="1" si="69"/>
        <v>130324</v>
      </c>
      <c r="O171">
        <f ca="1">RAND()*Table1[[#This Row],[Value of House]]</f>
        <v>80568.53462425468</v>
      </c>
      <c r="P171">
        <f t="shared" ca="1" si="51"/>
        <v>19780.90425039313</v>
      </c>
      <c r="Q171">
        <f t="shared" ca="1" si="65"/>
        <v>2890</v>
      </c>
      <c r="R171">
        <f t="shared" ca="1" si="52"/>
        <v>21788.165498240691</v>
      </c>
      <c r="S171">
        <f t="shared" ca="1" si="70"/>
        <v>39111.899209566051</v>
      </c>
      <c r="T171">
        <f t="shared" ca="1" si="71"/>
        <v>189216.80345995916</v>
      </c>
      <c r="U171">
        <f t="shared" ca="1" si="72"/>
        <v>105246.70012249537</v>
      </c>
      <c r="V171">
        <f t="shared" ca="1" si="73"/>
        <v>83970.103337463792</v>
      </c>
      <c r="AF171" s="14">
        <f t="shared" ca="1" si="67"/>
        <v>0</v>
      </c>
      <c r="AG171" s="9">
        <f t="shared" ca="1" si="68"/>
        <v>1</v>
      </c>
      <c r="AH171" s="9"/>
      <c r="AI171" s="9"/>
      <c r="AJ171" s="9"/>
      <c r="AK171" s="10"/>
      <c r="AL171" s="9"/>
      <c r="AM171" s="14">
        <f ca="1">IF(Table1[[#This Row],[Field of Work]]= "Teaching",1,0)</f>
        <v>1</v>
      </c>
      <c r="AN171" s="9">
        <f ca="1">IF(Table1[[#This Row],[Field of Work]]= "Agriculture",1,0)</f>
        <v>0</v>
      </c>
      <c r="AO171" s="9">
        <f ca="1">IF(Table1[[#This Row],[Field of Work]]= "Construction",1,0)</f>
        <v>0</v>
      </c>
      <c r="AP171" s="9">
        <f ca="1">IF(Table1[[#This Row],[Field of Work]]= "IT",1,0)</f>
        <v>0</v>
      </c>
      <c r="AQ171" s="9">
        <f ca="1">IF(Table1[[#This Row],[Field of Work]]= "Health",1,0)</f>
        <v>0</v>
      </c>
      <c r="AR171" s="9">
        <f ca="1">IF(Table1[[#This Row],[Field of Work]]= "General work",1,0)</f>
        <v>0</v>
      </c>
      <c r="AS171" s="9"/>
      <c r="AT171" s="9"/>
      <c r="AU171" s="9"/>
      <c r="AV171" s="9"/>
      <c r="AW171" s="9"/>
      <c r="AX171" s="9"/>
      <c r="AY171" s="10"/>
      <c r="BA171" s="33">
        <f ca="1">IF(Table1[[#This Row],[Area]]= "Pindi",1,0)</f>
        <v>0</v>
      </c>
      <c r="BB171" s="9">
        <f ca="1">IF(Table1[[#This Row],[Area]]= "Attock",1,0)</f>
        <v>1</v>
      </c>
      <c r="BC171" s="9">
        <f ca="1">IF(Table1[[#This Row],[Area]]="Gujranwala",1,0)</f>
        <v>0</v>
      </c>
      <c r="BD171" s="9">
        <f ca="1">IF(Table1[[#This Row],[Area]]="Islamabad",1,0)</f>
        <v>0</v>
      </c>
      <c r="BE171" s="9">
        <f ca="1">IF(Table1[[#This Row],[Area]]="Karachi",1,0)</f>
        <v>0</v>
      </c>
      <c r="BF171" s="9">
        <f ca="1">IF(Table1[[#This Row],[Area]]="Kashmir",1,0)</f>
        <v>0</v>
      </c>
      <c r="BG171" s="9">
        <f ca="1">IF(Table1[[#This Row],[Area]]="Kohat",1,0)</f>
        <v>0</v>
      </c>
      <c r="BH171" s="9">
        <f ca="1">IF(Table1[[#This Row],[Area]]="Lahore",1,0)</f>
        <v>0</v>
      </c>
      <c r="BI171" s="9">
        <f ca="1">IF(Table1[[#This Row],[Area]]="Multan",1,0)</f>
        <v>0</v>
      </c>
      <c r="BJ171" s="9">
        <f ca="1">IF(Table1[[#This Row],[Area]]="Naran",1,0)</f>
        <v>0</v>
      </c>
      <c r="BK171" s="9">
        <f ca="1">IF(Table1[[#This Row],[Area]]="Peshawar",1,0)</f>
        <v>0</v>
      </c>
      <c r="BL171" s="9">
        <f ca="1">IF(Table1[[#This Row],[Area]]="Queta",1,0)</f>
        <v>0</v>
      </c>
      <c r="BM171" s="9">
        <f ca="1">IF(Table1[[#This Row],[Area]]="Sawat",1,0)</f>
        <v>0</v>
      </c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10"/>
      <c r="CD171" s="14"/>
      <c r="CE171" s="39">
        <f ca="1">Table1[[#This Row],[Value of Cars]]/Table1[[#This Row],[Cars]]</f>
        <v>19780.90425039313</v>
      </c>
      <c r="CF171" s="9"/>
      <c r="CG171" s="10"/>
      <c r="CH171" s="14">
        <f ca="1">IF(Table1[[#This Row],[value of Debts]]&gt;$CI$5,1,0)</f>
        <v>1</v>
      </c>
      <c r="CI171" s="9"/>
      <c r="CJ171" s="10"/>
      <c r="CM171" s="55">
        <f ca="1">Table1[[#This Row],[Mortgage Left]]/Table1[[#This Row],[Value of House]]</f>
        <v>0.61821717123672293</v>
      </c>
      <c r="CN171" s="9">
        <f t="shared" ca="1" si="66"/>
        <v>0</v>
      </c>
      <c r="CO171" s="9"/>
      <c r="CP171" s="9"/>
      <c r="CQ171" s="9"/>
      <c r="CR171" s="9"/>
      <c r="CS171" s="9"/>
      <c r="CT171" s="9"/>
      <c r="CU171" s="9"/>
      <c r="CV171" s="9"/>
      <c r="CW171" s="9"/>
      <c r="CX171" s="14"/>
      <c r="CY171" s="9">
        <f ca="1">IF(Table1[[#This Row],[Area]]= "Pindi",Table1[[#This Row],[Income]],0)</f>
        <v>0</v>
      </c>
      <c r="CZ171" s="9">
        <f ca="1">IF(Table1[[#This Row],[Area]]= "Attock",Table1[[#This Row],[Income]],0)</f>
        <v>32581</v>
      </c>
      <c r="DA171" s="9">
        <f ca="1">IF(Table1[[#This Row],[Area]]= "Gujranwala",Table1[[#This Row],[Income]],0)</f>
        <v>0</v>
      </c>
      <c r="DB171" s="9">
        <f ca="1">IF(Table1[[#This Row],[Area]]= "Islamabad",Table1[[#This Row],[Income]],0)</f>
        <v>0</v>
      </c>
      <c r="DC171" s="9">
        <f ca="1">IF(Table1[[#This Row],[Area]]= "Karachi",Table1[[#This Row],[Income]],0)</f>
        <v>0</v>
      </c>
      <c r="DD171" s="9">
        <f ca="1">IF(Table1[[#This Row],[Area]]= "Kashmir",Table1[[#This Row],[Income]],0)</f>
        <v>0</v>
      </c>
      <c r="DE171" s="9">
        <f ca="1">IF(Table1[[#This Row],[Area]]= "Kohat",Table1[[#This Row],[Income]],0)</f>
        <v>0</v>
      </c>
      <c r="DF171" s="9">
        <f ca="1">IF(Table1[[#This Row],[Area]]= "Lahore",Table1[[#This Row],[Income]],0)</f>
        <v>0</v>
      </c>
      <c r="DG171" s="9">
        <f ca="1">IF(Table1[[#This Row],[Area]]= "Multan",Table1[[#This Row],[Income]],0)</f>
        <v>0</v>
      </c>
      <c r="DH171" s="9">
        <f ca="1">IF(Table1[[#This Row],[Area]]= "Naran",Table1[[#This Row],[Income]],0)</f>
        <v>0</v>
      </c>
      <c r="DI171" s="9">
        <f ca="1">IF(Table1[[#This Row],[Area]]= "Peshawar",Table1[[#This Row],[Income]],0)</f>
        <v>0</v>
      </c>
      <c r="DJ171" s="9">
        <f ca="1">IF(Table1[[#This Row],[Area]]= "Queta",Table1[[#This Row],[Income]],0)</f>
        <v>0</v>
      </c>
      <c r="DK171" s="10">
        <f ca="1">IF(Table1[[#This Row],[Area]]= "Sawat",Table1[[#This Row],[Income]],0)</f>
        <v>0</v>
      </c>
      <c r="DM171" s="14"/>
      <c r="DN171" s="9">
        <f ca="1">IF(Table1[[#This Row],[Field of Work]] = "IT",Table1[[#This Row],[Income]],0)</f>
        <v>0</v>
      </c>
      <c r="DO171" s="9">
        <f ca="1">IF(Table1[[#This Row],[Field of Work]] = "Agriculture",Table1[[#This Row],[Income]],0)</f>
        <v>0</v>
      </c>
      <c r="DP171" s="9">
        <f ca="1">IF(Table1[[#This Row],[Field of Work]] = "Construction",Table1[[#This Row],[Income]],0)</f>
        <v>0</v>
      </c>
      <c r="DQ171" s="9">
        <f ca="1">IF(Table1[[#This Row],[Field of Work]] = "Health",Table1[[#This Row],[Income]],0)</f>
        <v>0</v>
      </c>
      <c r="DR171" s="9">
        <f ca="1">IF(Table1[[#This Row],[Field of Work]] = "Teaching",Table1[[#This Row],[Income]],0)</f>
        <v>32581</v>
      </c>
      <c r="DS171" s="10">
        <f ca="1">IF(Table1[[#This Row],[Field of Work]] = "General work",Table1[[#This Row],[Income]],0)</f>
        <v>0</v>
      </c>
      <c r="DV171" s="14"/>
      <c r="DW171" s="9"/>
      <c r="DX171" s="9">
        <f ca="1">IF(Table1[[#This Row],[Debts]]&gt;Table1[[#This Row],[Income]],1,0)</f>
        <v>0</v>
      </c>
      <c r="DY171" s="9"/>
      <c r="DZ171" s="9"/>
      <c r="EA171" s="9"/>
      <c r="EB171" s="9"/>
      <c r="EC171" s="10"/>
      <c r="EF171" s="14"/>
      <c r="EG171" s="9"/>
      <c r="EH171" s="9">
        <f ca="1">IF(Table1[[#This Row],[Net worth of person (R)]]&gt;$EP$4,Table1[[#This Row],[Age]],0)</f>
        <v>0</v>
      </c>
      <c r="EI171" s="9"/>
      <c r="EJ171" s="9"/>
      <c r="EK171" s="9"/>
      <c r="EL171" s="9"/>
      <c r="EM171" s="9"/>
      <c r="EN171" s="9"/>
      <c r="EO171" s="9"/>
      <c r="EP171" s="10"/>
    </row>
    <row r="172" spans="2:146" x14ac:dyDescent="0.25">
      <c r="B172">
        <f t="shared" ca="1" si="53"/>
        <v>2</v>
      </c>
      <c r="C172" t="str">
        <f t="shared" ca="1" si="54"/>
        <v>women</v>
      </c>
      <c r="D172">
        <f t="shared" ca="1" si="55"/>
        <v>43</v>
      </c>
      <c r="E172">
        <f t="shared" ca="1" si="56"/>
        <v>3</v>
      </c>
      <c r="F172" t="str">
        <f t="shared" ca="1" si="57"/>
        <v>Agriculture</v>
      </c>
      <c r="G172">
        <f t="shared" ca="1" si="58"/>
        <v>4</v>
      </c>
      <c r="H172" t="str">
        <f t="shared" ca="1" si="59"/>
        <v>Technical</v>
      </c>
      <c r="I172">
        <f t="shared" ca="1" si="60"/>
        <v>4</v>
      </c>
      <c r="J172">
        <f t="shared" ca="1" si="61"/>
        <v>1</v>
      </c>
      <c r="K172">
        <f t="shared" ca="1" si="62"/>
        <v>34376</v>
      </c>
      <c r="L172">
        <f t="shared" ca="1" si="63"/>
        <v>7</v>
      </c>
      <c r="M172" t="str">
        <f t="shared" ca="1" si="64"/>
        <v>Pindi</v>
      </c>
      <c r="N172">
        <f t="shared" ca="1" si="69"/>
        <v>137504</v>
      </c>
      <c r="O172">
        <f ca="1">RAND()*Table1[[#This Row],[Value of House]]</f>
        <v>135281.96379130229</v>
      </c>
      <c r="P172">
        <f t="shared" ca="1" si="51"/>
        <v>23493.826244991873</v>
      </c>
      <c r="Q172">
        <f t="shared" ca="1" si="65"/>
        <v>20697</v>
      </c>
      <c r="R172">
        <f t="shared" ca="1" si="52"/>
        <v>11567.403219566522</v>
      </c>
      <c r="S172">
        <f t="shared" ca="1" si="70"/>
        <v>32102.694022240543</v>
      </c>
      <c r="T172">
        <f t="shared" ca="1" si="71"/>
        <v>193100.52026723244</v>
      </c>
      <c r="U172">
        <f t="shared" ca="1" si="72"/>
        <v>167546.36701086882</v>
      </c>
      <c r="V172">
        <f t="shared" ca="1" si="73"/>
        <v>25554.153256363614</v>
      </c>
      <c r="AF172" s="14">
        <f t="shared" ca="1" si="67"/>
        <v>0</v>
      </c>
      <c r="AG172" s="9">
        <f t="shared" ca="1" si="68"/>
        <v>1</v>
      </c>
      <c r="AH172" s="9"/>
      <c r="AI172" s="9"/>
      <c r="AJ172" s="9"/>
      <c r="AK172" s="10"/>
      <c r="AL172" s="9"/>
      <c r="AM172" s="14">
        <f ca="1">IF(Table1[[#This Row],[Field of Work]]= "Teaching",1,0)</f>
        <v>0</v>
      </c>
      <c r="AN172" s="9">
        <f ca="1">IF(Table1[[#This Row],[Field of Work]]= "Agriculture",1,0)</f>
        <v>1</v>
      </c>
      <c r="AO172" s="9">
        <f ca="1">IF(Table1[[#This Row],[Field of Work]]= "Construction",1,0)</f>
        <v>0</v>
      </c>
      <c r="AP172" s="9">
        <f ca="1">IF(Table1[[#This Row],[Field of Work]]= "IT",1,0)</f>
        <v>0</v>
      </c>
      <c r="AQ172" s="9">
        <f ca="1">IF(Table1[[#This Row],[Field of Work]]= "Health",1,0)</f>
        <v>0</v>
      </c>
      <c r="AR172" s="9">
        <f ca="1">IF(Table1[[#This Row],[Field of Work]]= "General work",1,0)</f>
        <v>0</v>
      </c>
      <c r="AS172" s="9"/>
      <c r="AT172" s="9"/>
      <c r="AU172" s="9"/>
      <c r="AV172" s="9"/>
      <c r="AW172" s="9"/>
      <c r="AX172" s="9"/>
      <c r="AY172" s="10"/>
      <c r="BA172" s="33">
        <f ca="1">IF(Table1[[#This Row],[Area]]= "Pindi",1,0)</f>
        <v>1</v>
      </c>
      <c r="BB172" s="9">
        <f ca="1">IF(Table1[[#This Row],[Area]]= "Attock",1,0)</f>
        <v>0</v>
      </c>
      <c r="BC172" s="9">
        <f ca="1">IF(Table1[[#This Row],[Area]]="Gujranwala",1,0)</f>
        <v>0</v>
      </c>
      <c r="BD172" s="9">
        <f ca="1">IF(Table1[[#This Row],[Area]]="Islamabad",1,0)</f>
        <v>0</v>
      </c>
      <c r="BE172" s="9">
        <f ca="1">IF(Table1[[#This Row],[Area]]="Karachi",1,0)</f>
        <v>0</v>
      </c>
      <c r="BF172" s="9">
        <f ca="1">IF(Table1[[#This Row],[Area]]="Kashmir",1,0)</f>
        <v>0</v>
      </c>
      <c r="BG172" s="9">
        <f ca="1">IF(Table1[[#This Row],[Area]]="Kohat",1,0)</f>
        <v>0</v>
      </c>
      <c r="BH172" s="9">
        <f ca="1">IF(Table1[[#This Row],[Area]]="Lahore",1,0)</f>
        <v>0</v>
      </c>
      <c r="BI172" s="9">
        <f ca="1">IF(Table1[[#This Row],[Area]]="Multan",1,0)</f>
        <v>0</v>
      </c>
      <c r="BJ172" s="9">
        <f ca="1">IF(Table1[[#This Row],[Area]]="Naran",1,0)</f>
        <v>0</v>
      </c>
      <c r="BK172" s="9">
        <f ca="1">IF(Table1[[#This Row],[Area]]="Peshawar",1,0)</f>
        <v>0</v>
      </c>
      <c r="BL172" s="9">
        <f ca="1">IF(Table1[[#This Row],[Area]]="Queta",1,0)</f>
        <v>0</v>
      </c>
      <c r="BM172" s="9">
        <f ca="1">IF(Table1[[#This Row],[Area]]="Sawat",1,0)</f>
        <v>0</v>
      </c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10"/>
      <c r="CD172" s="14"/>
      <c r="CE172" s="39">
        <f ca="1">Table1[[#This Row],[Value of Cars]]/Table1[[#This Row],[Cars]]</f>
        <v>23493.826244991873</v>
      </c>
      <c r="CF172" s="9"/>
      <c r="CG172" s="10"/>
      <c r="CH172" s="14">
        <f ca="1">IF(Table1[[#This Row],[value of Debts]]&gt;$CI$5,1,0)</f>
        <v>1</v>
      </c>
      <c r="CI172" s="9"/>
      <c r="CJ172" s="10"/>
      <c r="CM172" s="55">
        <f ca="1">Table1[[#This Row],[Mortgage Left]]/Table1[[#This Row],[Value of House]]</f>
        <v>0.9838402067670925</v>
      </c>
      <c r="CN172" s="9">
        <f t="shared" ca="1" si="66"/>
        <v>0</v>
      </c>
      <c r="CO172" s="9"/>
      <c r="CP172" s="9"/>
      <c r="CQ172" s="9"/>
      <c r="CR172" s="9"/>
      <c r="CS172" s="9"/>
      <c r="CT172" s="9"/>
      <c r="CU172" s="9"/>
      <c r="CV172" s="9"/>
      <c r="CW172" s="9"/>
      <c r="CX172" s="14"/>
      <c r="CY172" s="9">
        <f ca="1">IF(Table1[[#This Row],[Area]]= "Pindi",Table1[[#This Row],[Income]],0)</f>
        <v>34376</v>
      </c>
      <c r="CZ172" s="9">
        <f ca="1">IF(Table1[[#This Row],[Area]]= "Attock",Table1[[#This Row],[Income]],0)</f>
        <v>0</v>
      </c>
      <c r="DA172" s="9">
        <f ca="1">IF(Table1[[#This Row],[Area]]= "Gujranwala",Table1[[#This Row],[Income]],0)</f>
        <v>0</v>
      </c>
      <c r="DB172" s="9">
        <f ca="1">IF(Table1[[#This Row],[Area]]= "Islamabad",Table1[[#This Row],[Income]],0)</f>
        <v>0</v>
      </c>
      <c r="DC172" s="9">
        <f ca="1">IF(Table1[[#This Row],[Area]]= "Karachi",Table1[[#This Row],[Income]],0)</f>
        <v>0</v>
      </c>
      <c r="DD172" s="9">
        <f ca="1">IF(Table1[[#This Row],[Area]]= "Kashmir",Table1[[#This Row],[Income]],0)</f>
        <v>0</v>
      </c>
      <c r="DE172" s="9">
        <f ca="1">IF(Table1[[#This Row],[Area]]= "Kohat",Table1[[#This Row],[Income]],0)</f>
        <v>0</v>
      </c>
      <c r="DF172" s="9">
        <f ca="1">IF(Table1[[#This Row],[Area]]= "Lahore",Table1[[#This Row],[Income]],0)</f>
        <v>0</v>
      </c>
      <c r="DG172" s="9">
        <f ca="1">IF(Table1[[#This Row],[Area]]= "Multan",Table1[[#This Row],[Income]],0)</f>
        <v>0</v>
      </c>
      <c r="DH172" s="9">
        <f ca="1">IF(Table1[[#This Row],[Area]]= "Naran",Table1[[#This Row],[Income]],0)</f>
        <v>0</v>
      </c>
      <c r="DI172" s="9">
        <f ca="1">IF(Table1[[#This Row],[Area]]= "Peshawar",Table1[[#This Row],[Income]],0)</f>
        <v>0</v>
      </c>
      <c r="DJ172" s="9">
        <f ca="1">IF(Table1[[#This Row],[Area]]= "Queta",Table1[[#This Row],[Income]],0)</f>
        <v>0</v>
      </c>
      <c r="DK172" s="10">
        <f ca="1">IF(Table1[[#This Row],[Area]]= "Sawat",Table1[[#This Row],[Income]],0)</f>
        <v>0</v>
      </c>
      <c r="DM172" s="14"/>
      <c r="DN172" s="9">
        <f ca="1">IF(Table1[[#This Row],[Field of Work]] = "IT",Table1[[#This Row],[Income]],0)</f>
        <v>0</v>
      </c>
      <c r="DO172" s="9">
        <f ca="1">IF(Table1[[#This Row],[Field of Work]] = "Agriculture",Table1[[#This Row],[Income]],0)</f>
        <v>34376</v>
      </c>
      <c r="DP172" s="9">
        <f ca="1">IF(Table1[[#This Row],[Field of Work]] = "Construction",Table1[[#This Row],[Income]],0)</f>
        <v>0</v>
      </c>
      <c r="DQ172" s="9">
        <f ca="1">IF(Table1[[#This Row],[Field of Work]] = "Health",Table1[[#This Row],[Income]],0)</f>
        <v>0</v>
      </c>
      <c r="DR172" s="9">
        <f ca="1">IF(Table1[[#This Row],[Field of Work]] = "Teaching",Table1[[#This Row],[Income]],0)</f>
        <v>0</v>
      </c>
      <c r="DS172" s="10">
        <f ca="1">IF(Table1[[#This Row],[Field of Work]] = "General work",Table1[[#This Row],[Income]],0)</f>
        <v>0</v>
      </c>
      <c r="DV172" s="14"/>
      <c r="DW172" s="9"/>
      <c r="DX172" s="9">
        <f ca="1">IF(Table1[[#This Row],[Debts]]&gt;Table1[[#This Row],[Income]],1,0)</f>
        <v>0</v>
      </c>
      <c r="DY172" s="9"/>
      <c r="DZ172" s="9"/>
      <c r="EA172" s="9"/>
      <c r="EB172" s="9"/>
      <c r="EC172" s="10"/>
      <c r="EF172" s="14"/>
      <c r="EG172" s="9"/>
      <c r="EH172" s="9">
        <f ca="1">IF(Table1[[#This Row],[Net worth of person (R)]]&gt;$EP$4,Table1[[#This Row],[Age]],0)</f>
        <v>0</v>
      </c>
      <c r="EI172" s="9"/>
      <c r="EJ172" s="9"/>
      <c r="EK172" s="9"/>
      <c r="EL172" s="9"/>
      <c r="EM172" s="9"/>
      <c r="EN172" s="9"/>
      <c r="EO172" s="9"/>
      <c r="EP172" s="10"/>
    </row>
    <row r="173" spans="2:146" x14ac:dyDescent="0.25">
      <c r="B173">
        <f t="shared" ca="1" si="53"/>
        <v>1</v>
      </c>
      <c r="C173" t="str">
        <f t="shared" ca="1" si="54"/>
        <v>men</v>
      </c>
      <c r="D173">
        <f t="shared" ca="1" si="55"/>
        <v>26</v>
      </c>
      <c r="E173">
        <f t="shared" ca="1" si="56"/>
        <v>6</v>
      </c>
      <c r="F173" t="str">
        <f t="shared" ca="1" si="57"/>
        <v>Teaching</v>
      </c>
      <c r="G173">
        <f t="shared" ca="1" si="58"/>
        <v>6</v>
      </c>
      <c r="H173" t="str">
        <f t="shared" ca="1" si="59"/>
        <v>other</v>
      </c>
      <c r="I173">
        <f t="shared" ca="1" si="60"/>
        <v>1</v>
      </c>
      <c r="J173">
        <f t="shared" ca="1" si="61"/>
        <v>3</v>
      </c>
      <c r="K173">
        <f t="shared" ca="1" si="62"/>
        <v>37865</v>
      </c>
      <c r="L173">
        <f t="shared" ca="1" si="63"/>
        <v>4</v>
      </c>
      <c r="M173" t="str">
        <f t="shared" ca="1" si="64"/>
        <v>Multan</v>
      </c>
      <c r="N173">
        <f t="shared" ca="1" si="69"/>
        <v>189325</v>
      </c>
      <c r="O173">
        <f ca="1">RAND()*Table1[[#This Row],[Value of House]]</f>
        <v>177111.16117647418</v>
      </c>
      <c r="P173">
        <f t="shared" ca="1" si="51"/>
        <v>17627.013206620952</v>
      </c>
      <c r="Q173">
        <f t="shared" ca="1" si="65"/>
        <v>5602</v>
      </c>
      <c r="R173">
        <f t="shared" ca="1" si="52"/>
        <v>54936.074269953468</v>
      </c>
      <c r="S173">
        <f t="shared" ca="1" si="70"/>
        <v>44169.157809937991</v>
      </c>
      <c r="T173">
        <f t="shared" ca="1" si="71"/>
        <v>251121.17101655895</v>
      </c>
      <c r="U173">
        <f t="shared" ca="1" si="72"/>
        <v>237649.23544642766</v>
      </c>
      <c r="V173">
        <f t="shared" ca="1" si="73"/>
        <v>13471.935570131289</v>
      </c>
      <c r="AF173" s="14">
        <f t="shared" ca="1" si="67"/>
        <v>0</v>
      </c>
      <c r="AG173" s="9">
        <f t="shared" ca="1" si="68"/>
        <v>1</v>
      </c>
      <c r="AH173" s="9"/>
      <c r="AI173" s="9"/>
      <c r="AJ173" s="9"/>
      <c r="AK173" s="10"/>
      <c r="AL173" s="9"/>
      <c r="AM173" s="14">
        <f ca="1">IF(Table1[[#This Row],[Field of Work]]= "Teaching",1,0)</f>
        <v>1</v>
      </c>
      <c r="AN173" s="9">
        <f ca="1">IF(Table1[[#This Row],[Field of Work]]= "Agriculture",1,0)</f>
        <v>0</v>
      </c>
      <c r="AO173" s="9">
        <f ca="1">IF(Table1[[#This Row],[Field of Work]]= "Construction",1,0)</f>
        <v>0</v>
      </c>
      <c r="AP173" s="9">
        <f ca="1">IF(Table1[[#This Row],[Field of Work]]= "IT",1,0)</f>
        <v>0</v>
      </c>
      <c r="AQ173" s="9">
        <f ca="1">IF(Table1[[#This Row],[Field of Work]]= "Health",1,0)</f>
        <v>0</v>
      </c>
      <c r="AR173" s="9">
        <f ca="1">IF(Table1[[#This Row],[Field of Work]]= "General work",1,0)</f>
        <v>0</v>
      </c>
      <c r="AS173" s="9"/>
      <c r="AT173" s="9"/>
      <c r="AU173" s="9"/>
      <c r="AV173" s="9"/>
      <c r="AW173" s="9"/>
      <c r="AX173" s="9"/>
      <c r="AY173" s="10"/>
      <c r="BA173" s="33">
        <f ca="1">IF(Table1[[#This Row],[Area]]= "Pindi",1,0)</f>
        <v>0</v>
      </c>
      <c r="BB173" s="9">
        <f ca="1">IF(Table1[[#This Row],[Area]]= "Attock",1,0)</f>
        <v>0</v>
      </c>
      <c r="BC173" s="9">
        <f ca="1">IF(Table1[[#This Row],[Area]]="Gujranwala",1,0)</f>
        <v>0</v>
      </c>
      <c r="BD173" s="9">
        <f ca="1">IF(Table1[[#This Row],[Area]]="Islamabad",1,0)</f>
        <v>0</v>
      </c>
      <c r="BE173" s="9">
        <f ca="1">IF(Table1[[#This Row],[Area]]="Karachi",1,0)</f>
        <v>0</v>
      </c>
      <c r="BF173" s="9">
        <f ca="1">IF(Table1[[#This Row],[Area]]="Kashmir",1,0)</f>
        <v>0</v>
      </c>
      <c r="BG173" s="9">
        <f ca="1">IF(Table1[[#This Row],[Area]]="Kohat",1,0)</f>
        <v>0</v>
      </c>
      <c r="BH173" s="9">
        <f ca="1">IF(Table1[[#This Row],[Area]]="Lahore",1,0)</f>
        <v>0</v>
      </c>
      <c r="BI173" s="9">
        <f ca="1">IF(Table1[[#This Row],[Area]]="Multan",1,0)</f>
        <v>1</v>
      </c>
      <c r="BJ173" s="9">
        <f ca="1">IF(Table1[[#This Row],[Area]]="Naran",1,0)</f>
        <v>0</v>
      </c>
      <c r="BK173" s="9">
        <f ca="1">IF(Table1[[#This Row],[Area]]="Peshawar",1,0)</f>
        <v>0</v>
      </c>
      <c r="BL173" s="9">
        <f ca="1">IF(Table1[[#This Row],[Area]]="Queta",1,0)</f>
        <v>0</v>
      </c>
      <c r="BM173" s="9">
        <f ca="1">IF(Table1[[#This Row],[Area]]="Sawat",1,0)</f>
        <v>0</v>
      </c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10"/>
      <c r="CD173" s="14"/>
      <c r="CE173" s="39">
        <f ca="1">Table1[[#This Row],[Value of Cars]]/Table1[[#This Row],[Cars]]</f>
        <v>5875.6710688736503</v>
      </c>
      <c r="CF173" s="9"/>
      <c r="CG173" s="10"/>
      <c r="CH173" s="14">
        <f ca="1">IF(Table1[[#This Row],[value of Debts]]&gt;$CI$5,1,0)</f>
        <v>1</v>
      </c>
      <c r="CI173" s="9"/>
      <c r="CJ173" s="10"/>
      <c r="CM173" s="55">
        <f ca="1">Table1[[#This Row],[Mortgage Left]]/Table1[[#This Row],[Value of House]]</f>
        <v>0.9354874484430169</v>
      </c>
      <c r="CN173" s="9">
        <f t="shared" ca="1" si="66"/>
        <v>0</v>
      </c>
      <c r="CO173" s="9"/>
      <c r="CP173" s="9"/>
      <c r="CQ173" s="9"/>
      <c r="CR173" s="9"/>
      <c r="CS173" s="9"/>
      <c r="CT173" s="9"/>
      <c r="CU173" s="9"/>
      <c r="CV173" s="9"/>
      <c r="CW173" s="9"/>
      <c r="CX173" s="14"/>
      <c r="CY173" s="9">
        <f ca="1">IF(Table1[[#This Row],[Area]]= "Pindi",Table1[[#This Row],[Income]],0)</f>
        <v>0</v>
      </c>
      <c r="CZ173" s="9">
        <f ca="1">IF(Table1[[#This Row],[Area]]= "Attock",Table1[[#This Row],[Income]],0)</f>
        <v>0</v>
      </c>
      <c r="DA173" s="9">
        <f ca="1">IF(Table1[[#This Row],[Area]]= "Gujranwala",Table1[[#This Row],[Income]],0)</f>
        <v>0</v>
      </c>
      <c r="DB173" s="9">
        <f ca="1">IF(Table1[[#This Row],[Area]]= "Islamabad",Table1[[#This Row],[Income]],0)</f>
        <v>0</v>
      </c>
      <c r="DC173" s="9">
        <f ca="1">IF(Table1[[#This Row],[Area]]= "Karachi",Table1[[#This Row],[Income]],0)</f>
        <v>0</v>
      </c>
      <c r="DD173" s="9">
        <f ca="1">IF(Table1[[#This Row],[Area]]= "Kashmir",Table1[[#This Row],[Income]],0)</f>
        <v>0</v>
      </c>
      <c r="DE173" s="9">
        <f ca="1">IF(Table1[[#This Row],[Area]]= "Kohat",Table1[[#This Row],[Income]],0)</f>
        <v>0</v>
      </c>
      <c r="DF173" s="9">
        <f ca="1">IF(Table1[[#This Row],[Area]]= "Lahore",Table1[[#This Row],[Income]],0)</f>
        <v>0</v>
      </c>
      <c r="DG173" s="9">
        <f ca="1">IF(Table1[[#This Row],[Area]]= "Multan",Table1[[#This Row],[Income]],0)</f>
        <v>37865</v>
      </c>
      <c r="DH173" s="9">
        <f ca="1">IF(Table1[[#This Row],[Area]]= "Naran",Table1[[#This Row],[Income]],0)</f>
        <v>0</v>
      </c>
      <c r="DI173" s="9">
        <f ca="1">IF(Table1[[#This Row],[Area]]= "Peshawar",Table1[[#This Row],[Income]],0)</f>
        <v>0</v>
      </c>
      <c r="DJ173" s="9">
        <f ca="1">IF(Table1[[#This Row],[Area]]= "Queta",Table1[[#This Row],[Income]],0)</f>
        <v>0</v>
      </c>
      <c r="DK173" s="10">
        <f ca="1">IF(Table1[[#This Row],[Area]]= "Sawat",Table1[[#This Row],[Income]],0)</f>
        <v>0</v>
      </c>
      <c r="DM173" s="14"/>
      <c r="DN173" s="9">
        <f ca="1">IF(Table1[[#This Row],[Field of Work]] = "IT",Table1[[#This Row],[Income]],0)</f>
        <v>0</v>
      </c>
      <c r="DO173" s="9">
        <f ca="1">IF(Table1[[#This Row],[Field of Work]] = "Agriculture",Table1[[#This Row],[Income]],0)</f>
        <v>0</v>
      </c>
      <c r="DP173" s="9">
        <f ca="1">IF(Table1[[#This Row],[Field of Work]] = "Construction",Table1[[#This Row],[Income]],0)</f>
        <v>0</v>
      </c>
      <c r="DQ173" s="9">
        <f ca="1">IF(Table1[[#This Row],[Field of Work]] = "Health",Table1[[#This Row],[Income]],0)</f>
        <v>0</v>
      </c>
      <c r="DR173" s="9">
        <f ca="1">IF(Table1[[#This Row],[Field of Work]] = "Teaching",Table1[[#This Row],[Income]],0)</f>
        <v>37865</v>
      </c>
      <c r="DS173" s="10">
        <f ca="1">IF(Table1[[#This Row],[Field of Work]] = "General work",Table1[[#This Row],[Income]],0)</f>
        <v>0</v>
      </c>
      <c r="DV173" s="14"/>
      <c r="DW173" s="9"/>
      <c r="DX173" s="9">
        <f ca="1">IF(Table1[[#This Row],[Debts]]&gt;Table1[[#This Row],[Income]],1,0)</f>
        <v>1</v>
      </c>
      <c r="DY173" s="9"/>
      <c r="DZ173" s="9"/>
      <c r="EA173" s="9"/>
      <c r="EB173" s="9"/>
      <c r="EC173" s="10"/>
      <c r="EF173" s="14"/>
      <c r="EG173" s="9"/>
      <c r="EH173" s="9">
        <f ca="1">IF(Table1[[#This Row],[Net worth of person (R)]]&gt;$EP$4,Table1[[#This Row],[Age]],0)</f>
        <v>0</v>
      </c>
      <c r="EI173" s="9"/>
      <c r="EJ173" s="9"/>
      <c r="EK173" s="9"/>
      <c r="EL173" s="9"/>
      <c r="EM173" s="9"/>
      <c r="EN173" s="9"/>
      <c r="EO173" s="9"/>
      <c r="EP173" s="10"/>
    </row>
    <row r="174" spans="2:146" x14ac:dyDescent="0.25">
      <c r="B174">
        <f t="shared" ca="1" si="53"/>
        <v>2</v>
      </c>
      <c r="C174" t="str">
        <f t="shared" ca="1" si="54"/>
        <v>women</v>
      </c>
      <c r="D174">
        <f t="shared" ca="1" si="55"/>
        <v>32</v>
      </c>
      <c r="E174">
        <f t="shared" ca="1" si="56"/>
        <v>1</v>
      </c>
      <c r="F174" t="str">
        <f t="shared" ca="1" si="57"/>
        <v>Health</v>
      </c>
      <c r="G174">
        <f t="shared" ca="1" si="58"/>
        <v>1</v>
      </c>
      <c r="H174" t="str">
        <f t="shared" ca="1" si="59"/>
        <v>High School</v>
      </c>
      <c r="I174">
        <f t="shared" ca="1" si="60"/>
        <v>2</v>
      </c>
      <c r="J174">
        <f t="shared" ca="1" si="61"/>
        <v>1</v>
      </c>
      <c r="K174">
        <f t="shared" ca="1" si="62"/>
        <v>59457</v>
      </c>
      <c r="L174">
        <f t="shared" ca="1" si="63"/>
        <v>10</v>
      </c>
      <c r="M174" t="str">
        <f t="shared" ca="1" si="64"/>
        <v>Queta</v>
      </c>
      <c r="N174">
        <f t="shared" ca="1" si="69"/>
        <v>356742</v>
      </c>
      <c r="O174">
        <f ca="1">RAND()*Table1[[#This Row],[Value of House]]</f>
        <v>106454.91564975321</v>
      </c>
      <c r="P174">
        <f t="shared" ca="1" si="51"/>
        <v>7930.8767401720679</v>
      </c>
      <c r="Q174">
        <f t="shared" ca="1" si="65"/>
        <v>527</v>
      </c>
      <c r="R174">
        <f t="shared" ca="1" si="52"/>
        <v>45395.266481075167</v>
      </c>
      <c r="S174">
        <f t="shared" ca="1" si="70"/>
        <v>59098.309010303768</v>
      </c>
      <c r="T174">
        <f t="shared" ca="1" si="71"/>
        <v>423771.18575047579</v>
      </c>
      <c r="U174">
        <f t="shared" ca="1" si="72"/>
        <v>152377.18213082838</v>
      </c>
      <c r="V174">
        <f t="shared" ca="1" si="73"/>
        <v>271394.00361964741</v>
      </c>
      <c r="AF174" s="14">
        <f t="shared" ca="1" si="67"/>
        <v>1</v>
      </c>
      <c r="AG174" s="9">
        <f t="shared" ca="1" si="68"/>
        <v>0</v>
      </c>
      <c r="AH174" s="9"/>
      <c r="AI174" s="9"/>
      <c r="AJ174" s="9"/>
      <c r="AK174" s="10"/>
      <c r="AL174" s="9"/>
      <c r="AM174" s="14">
        <f ca="1">IF(Table1[[#This Row],[Field of Work]]= "Teaching",1,0)</f>
        <v>0</v>
      </c>
      <c r="AN174" s="9">
        <f ca="1">IF(Table1[[#This Row],[Field of Work]]= "Agriculture",1,0)</f>
        <v>0</v>
      </c>
      <c r="AO174" s="9">
        <f ca="1">IF(Table1[[#This Row],[Field of Work]]= "Construction",1,0)</f>
        <v>0</v>
      </c>
      <c r="AP174" s="9">
        <f ca="1">IF(Table1[[#This Row],[Field of Work]]= "IT",1,0)</f>
        <v>0</v>
      </c>
      <c r="AQ174" s="9">
        <f ca="1">IF(Table1[[#This Row],[Field of Work]]= "Health",1,0)</f>
        <v>1</v>
      </c>
      <c r="AR174" s="9">
        <f ca="1">IF(Table1[[#This Row],[Field of Work]]= "General work",1,0)</f>
        <v>0</v>
      </c>
      <c r="AS174" s="9"/>
      <c r="AT174" s="9"/>
      <c r="AU174" s="9"/>
      <c r="AV174" s="9"/>
      <c r="AW174" s="9"/>
      <c r="AX174" s="9"/>
      <c r="AY174" s="10"/>
      <c r="BA174" s="33">
        <f ca="1">IF(Table1[[#This Row],[Area]]= "Pindi",1,0)</f>
        <v>0</v>
      </c>
      <c r="BB174" s="9">
        <f ca="1">IF(Table1[[#This Row],[Area]]= "Attock",1,0)</f>
        <v>0</v>
      </c>
      <c r="BC174" s="9">
        <f ca="1">IF(Table1[[#This Row],[Area]]="Gujranwala",1,0)</f>
        <v>0</v>
      </c>
      <c r="BD174" s="9">
        <f ca="1">IF(Table1[[#This Row],[Area]]="Islamabad",1,0)</f>
        <v>0</v>
      </c>
      <c r="BE174" s="9">
        <f ca="1">IF(Table1[[#This Row],[Area]]="Karachi",1,0)</f>
        <v>0</v>
      </c>
      <c r="BF174" s="9">
        <f ca="1">IF(Table1[[#This Row],[Area]]="Kashmir",1,0)</f>
        <v>0</v>
      </c>
      <c r="BG174" s="9">
        <f ca="1">IF(Table1[[#This Row],[Area]]="Kohat",1,0)</f>
        <v>0</v>
      </c>
      <c r="BH174" s="9">
        <f ca="1">IF(Table1[[#This Row],[Area]]="Lahore",1,0)</f>
        <v>0</v>
      </c>
      <c r="BI174" s="9">
        <f ca="1">IF(Table1[[#This Row],[Area]]="Multan",1,0)</f>
        <v>0</v>
      </c>
      <c r="BJ174" s="9">
        <f ca="1">IF(Table1[[#This Row],[Area]]="Naran",1,0)</f>
        <v>0</v>
      </c>
      <c r="BK174" s="9">
        <f ca="1">IF(Table1[[#This Row],[Area]]="Peshawar",1,0)</f>
        <v>0</v>
      </c>
      <c r="BL174" s="9">
        <f ca="1">IF(Table1[[#This Row],[Area]]="Queta",1,0)</f>
        <v>1</v>
      </c>
      <c r="BM174" s="9">
        <f ca="1">IF(Table1[[#This Row],[Area]]="Sawat",1,0)</f>
        <v>0</v>
      </c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10"/>
      <c r="CD174" s="14"/>
      <c r="CE174" s="39">
        <f ca="1">Table1[[#This Row],[Value of Cars]]/Table1[[#This Row],[Cars]]</f>
        <v>7930.8767401720679</v>
      </c>
      <c r="CF174" s="9"/>
      <c r="CG174" s="10"/>
      <c r="CH174" s="14">
        <f ca="1">IF(Table1[[#This Row],[value of Debts]]&gt;$CI$5,1,0)</f>
        <v>1</v>
      </c>
      <c r="CI174" s="9"/>
      <c r="CJ174" s="10"/>
      <c r="CM174" s="55">
        <f ca="1">Table1[[#This Row],[Mortgage Left]]/Table1[[#This Row],[Value of House]]</f>
        <v>0.29840869774165424</v>
      </c>
      <c r="CN174" s="9">
        <f t="shared" ca="1" si="66"/>
        <v>1</v>
      </c>
      <c r="CO174" s="9"/>
      <c r="CP174" s="9"/>
      <c r="CQ174" s="9"/>
      <c r="CR174" s="9"/>
      <c r="CS174" s="9"/>
      <c r="CT174" s="9"/>
      <c r="CU174" s="9"/>
      <c r="CV174" s="9"/>
      <c r="CW174" s="9"/>
      <c r="CX174" s="14"/>
      <c r="CY174" s="9">
        <f ca="1">IF(Table1[[#This Row],[Area]]= "Pindi",Table1[[#This Row],[Income]],0)</f>
        <v>0</v>
      </c>
      <c r="CZ174" s="9">
        <f ca="1">IF(Table1[[#This Row],[Area]]= "Attock",Table1[[#This Row],[Income]],0)</f>
        <v>0</v>
      </c>
      <c r="DA174" s="9">
        <f ca="1">IF(Table1[[#This Row],[Area]]= "Gujranwala",Table1[[#This Row],[Income]],0)</f>
        <v>0</v>
      </c>
      <c r="DB174" s="9">
        <f ca="1">IF(Table1[[#This Row],[Area]]= "Islamabad",Table1[[#This Row],[Income]],0)</f>
        <v>0</v>
      </c>
      <c r="DC174" s="9">
        <f ca="1">IF(Table1[[#This Row],[Area]]= "Karachi",Table1[[#This Row],[Income]],0)</f>
        <v>0</v>
      </c>
      <c r="DD174" s="9">
        <f ca="1">IF(Table1[[#This Row],[Area]]= "Kashmir",Table1[[#This Row],[Income]],0)</f>
        <v>0</v>
      </c>
      <c r="DE174" s="9">
        <f ca="1">IF(Table1[[#This Row],[Area]]= "Kohat",Table1[[#This Row],[Income]],0)</f>
        <v>0</v>
      </c>
      <c r="DF174" s="9">
        <f ca="1">IF(Table1[[#This Row],[Area]]= "Lahore",Table1[[#This Row],[Income]],0)</f>
        <v>0</v>
      </c>
      <c r="DG174" s="9">
        <f ca="1">IF(Table1[[#This Row],[Area]]= "Multan",Table1[[#This Row],[Income]],0)</f>
        <v>0</v>
      </c>
      <c r="DH174" s="9">
        <f ca="1">IF(Table1[[#This Row],[Area]]= "Naran",Table1[[#This Row],[Income]],0)</f>
        <v>0</v>
      </c>
      <c r="DI174" s="9">
        <f ca="1">IF(Table1[[#This Row],[Area]]= "Peshawar",Table1[[#This Row],[Income]],0)</f>
        <v>0</v>
      </c>
      <c r="DJ174" s="9">
        <f ca="1">IF(Table1[[#This Row],[Area]]= "Queta",Table1[[#This Row],[Income]],0)</f>
        <v>59457</v>
      </c>
      <c r="DK174" s="10">
        <f ca="1">IF(Table1[[#This Row],[Area]]= "Sawat",Table1[[#This Row],[Income]],0)</f>
        <v>0</v>
      </c>
      <c r="DM174" s="14"/>
      <c r="DN174" s="9">
        <f ca="1">IF(Table1[[#This Row],[Field of Work]] = "IT",Table1[[#This Row],[Income]],0)</f>
        <v>0</v>
      </c>
      <c r="DO174" s="9">
        <f ca="1">IF(Table1[[#This Row],[Field of Work]] = "Agriculture",Table1[[#This Row],[Income]],0)</f>
        <v>0</v>
      </c>
      <c r="DP174" s="9">
        <f ca="1">IF(Table1[[#This Row],[Field of Work]] = "Construction",Table1[[#This Row],[Income]],0)</f>
        <v>0</v>
      </c>
      <c r="DQ174" s="9">
        <f ca="1">IF(Table1[[#This Row],[Field of Work]] = "Health",Table1[[#This Row],[Income]],0)</f>
        <v>59457</v>
      </c>
      <c r="DR174" s="9">
        <f ca="1">IF(Table1[[#This Row],[Field of Work]] = "Teaching",Table1[[#This Row],[Income]],0)</f>
        <v>0</v>
      </c>
      <c r="DS174" s="10">
        <f ca="1">IF(Table1[[#This Row],[Field of Work]] = "General work",Table1[[#This Row],[Income]],0)</f>
        <v>0</v>
      </c>
      <c r="DV174" s="14"/>
      <c r="DW174" s="9"/>
      <c r="DX174" s="9">
        <f ca="1">IF(Table1[[#This Row],[Debts]]&gt;Table1[[#This Row],[Income]],1,0)</f>
        <v>0</v>
      </c>
      <c r="DY174" s="9"/>
      <c r="DZ174" s="9"/>
      <c r="EA174" s="9"/>
      <c r="EB174" s="9"/>
      <c r="EC174" s="10"/>
      <c r="EF174" s="14"/>
      <c r="EG174" s="9"/>
      <c r="EH174" s="9">
        <f ca="1">IF(Table1[[#This Row],[Net worth of person (R)]]&gt;$EP$4,Table1[[#This Row],[Age]],0)</f>
        <v>32</v>
      </c>
      <c r="EI174" s="9"/>
      <c r="EJ174" s="9"/>
      <c r="EK174" s="9"/>
      <c r="EL174" s="9"/>
      <c r="EM174" s="9"/>
      <c r="EN174" s="9"/>
      <c r="EO174" s="9"/>
      <c r="EP174" s="10"/>
    </row>
    <row r="175" spans="2:146" x14ac:dyDescent="0.25">
      <c r="B175">
        <f t="shared" ca="1" si="53"/>
        <v>2</v>
      </c>
      <c r="C175" t="str">
        <f t="shared" ca="1" si="54"/>
        <v>women</v>
      </c>
      <c r="D175">
        <f t="shared" ca="1" si="55"/>
        <v>41</v>
      </c>
      <c r="E175">
        <f t="shared" ca="1" si="56"/>
        <v>5</v>
      </c>
      <c r="F175" t="str">
        <f t="shared" ca="1" si="57"/>
        <v>General work</v>
      </c>
      <c r="G175">
        <f t="shared" ca="1" si="58"/>
        <v>6</v>
      </c>
      <c r="H175" t="str">
        <f t="shared" ca="1" si="59"/>
        <v>other</v>
      </c>
      <c r="I175">
        <f t="shared" ca="1" si="60"/>
        <v>0</v>
      </c>
      <c r="J175">
        <f t="shared" ca="1" si="61"/>
        <v>2</v>
      </c>
      <c r="K175">
        <f t="shared" ca="1" si="62"/>
        <v>71607</v>
      </c>
      <c r="L175">
        <f t="shared" ca="1" si="63"/>
        <v>14</v>
      </c>
      <c r="M175" t="str">
        <f t="shared" ca="1" si="64"/>
        <v>Attock</v>
      </c>
      <c r="N175">
        <f t="shared" ca="1" si="69"/>
        <v>429642</v>
      </c>
      <c r="O175">
        <f ca="1">RAND()*Table1[[#This Row],[Value of House]]</f>
        <v>360327.38354204007</v>
      </c>
      <c r="P175">
        <f t="shared" ca="1" si="51"/>
        <v>33065.877812227154</v>
      </c>
      <c r="Q175">
        <f t="shared" ca="1" si="65"/>
        <v>28363</v>
      </c>
      <c r="R175">
        <f t="shared" ca="1" si="52"/>
        <v>19256.77677471218</v>
      </c>
      <c r="S175">
        <f t="shared" ca="1" si="70"/>
        <v>82484.839658606477</v>
      </c>
      <c r="T175">
        <f t="shared" ca="1" si="71"/>
        <v>545192.71747083368</v>
      </c>
      <c r="U175">
        <f t="shared" ca="1" si="72"/>
        <v>407947.16031675227</v>
      </c>
      <c r="V175">
        <f t="shared" ca="1" si="73"/>
        <v>137245.55715408141</v>
      </c>
      <c r="AF175" s="14">
        <f t="shared" ca="1" si="67"/>
        <v>0</v>
      </c>
      <c r="AG175" s="9">
        <f t="shared" ca="1" si="68"/>
        <v>1</v>
      </c>
      <c r="AH175" s="9"/>
      <c r="AI175" s="9"/>
      <c r="AJ175" s="9"/>
      <c r="AK175" s="10"/>
      <c r="AL175" s="9"/>
      <c r="AM175" s="14">
        <f ca="1">IF(Table1[[#This Row],[Field of Work]]= "Teaching",1,0)</f>
        <v>0</v>
      </c>
      <c r="AN175" s="9">
        <f ca="1">IF(Table1[[#This Row],[Field of Work]]= "Agriculture",1,0)</f>
        <v>0</v>
      </c>
      <c r="AO175" s="9">
        <f ca="1">IF(Table1[[#This Row],[Field of Work]]= "Construction",1,0)</f>
        <v>0</v>
      </c>
      <c r="AP175" s="9">
        <f ca="1">IF(Table1[[#This Row],[Field of Work]]= "IT",1,0)</f>
        <v>0</v>
      </c>
      <c r="AQ175" s="9">
        <f ca="1">IF(Table1[[#This Row],[Field of Work]]= "Health",1,0)</f>
        <v>0</v>
      </c>
      <c r="AR175" s="9">
        <f ca="1">IF(Table1[[#This Row],[Field of Work]]= "General work",1,0)</f>
        <v>1</v>
      </c>
      <c r="AS175" s="9"/>
      <c r="AT175" s="9"/>
      <c r="AU175" s="9"/>
      <c r="AV175" s="9"/>
      <c r="AW175" s="9"/>
      <c r="AX175" s="9"/>
      <c r="AY175" s="10"/>
      <c r="BA175" s="33">
        <f ca="1">IF(Table1[[#This Row],[Area]]= "Pindi",1,0)</f>
        <v>0</v>
      </c>
      <c r="BB175" s="9">
        <f ca="1">IF(Table1[[#This Row],[Area]]= "Attock",1,0)</f>
        <v>1</v>
      </c>
      <c r="BC175" s="9">
        <f ca="1">IF(Table1[[#This Row],[Area]]="Gujranwala",1,0)</f>
        <v>0</v>
      </c>
      <c r="BD175" s="9">
        <f ca="1">IF(Table1[[#This Row],[Area]]="Islamabad",1,0)</f>
        <v>0</v>
      </c>
      <c r="BE175" s="9">
        <f ca="1">IF(Table1[[#This Row],[Area]]="Karachi",1,0)</f>
        <v>0</v>
      </c>
      <c r="BF175" s="9">
        <f ca="1">IF(Table1[[#This Row],[Area]]="Kashmir",1,0)</f>
        <v>0</v>
      </c>
      <c r="BG175" s="9">
        <f ca="1">IF(Table1[[#This Row],[Area]]="Kohat",1,0)</f>
        <v>0</v>
      </c>
      <c r="BH175" s="9">
        <f ca="1">IF(Table1[[#This Row],[Area]]="Lahore",1,0)</f>
        <v>0</v>
      </c>
      <c r="BI175" s="9">
        <f ca="1">IF(Table1[[#This Row],[Area]]="Multan",1,0)</f>
        <v>0</v>
      </c>
      <c r="BJ175" s="9">
        <f ca="1">IF(Table1[[#This Row],[Area]]="Naran",1,0)</f>
        <v>0</v>
      </c>
      <c r="BK175" s="9">
        <f ca="1">IF(Table1[[#This Row],[Area]]="Peshawar",1,0)</f>
        <v>0</v>
      </c>
      <c r="BL175" s="9">
        <f ca="1">IF(Table1[[#This Row],[Area]]="Queta",1,0)</f>
        <v>0</v>
      </c>
      <c r="BM175" s="9">
        <f ca="1">IF(Table1[[#This Row],[Area]]="Sawat",1,0)</f>
        <v>0</v>
      </c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10"/>
      <c r="CD175" s="14"/>
      <c r="CE175" s="39">
        <f ca="1">Table1[[#This Row],[Value of Cars]]/Table1[[#This Row],[Cars]]</f>
        <v>16532.938906113577</v>
      </c>
      <c r="CF175" s="9"/>
      <c r="CG175" s="10"/>
      <c r="CH175" s="14">
        <f ca="1">IF(Table1[[#This Row],[value of Debts]]&gt;$CI$5,1,0)</f>
        <v>1</v>
      </c>
      <c r="CI175" s="9"/>
      <c r="CJ175" s="10"/>
      <c r="CM175" s="55">
        <f ca="1">Table1[[#This Row],[Mortgage Left]]/Table1[[#This Row],[Value of House]]</f>
        <v>0.83866890001917893</v>
      </c>
      <c r="CN175" s="9">
        <f t="shared" ca="1" si="66"/>
        <v>0</v>
      </c>
      <c r="CO175" s="9"/>
      <c r="CP175" s="9"/>
      <c r="CQ175" s="9"/>
      <c r="CR175" s="9"/>
      <c r="CS175" s="9"/>
      <c r="CT175" s="9"/>
      <c r="CU175" s="9"/>
      <c r="CV175" s="9"/>
      <c r="CW175" s="9"/>
      <c r="CX175" s="14"/>
      <c r="CY175" s="9">
        <f ca="1">IF(Table1[[#This Row],[Area]]= "Pindi",Table1[[#This Row],[Income]],0)</f>
        <v>0</v>
      </c>
      <c r="CZ175" s="9">
        <f ca="1">IF(Table1[[#This Row],[Area]]= "Attock",Table1[[#This Row],[Income]],0)</f>
        <v>71607</v>
      </c>
      <c r="DA175" s="9">
        <f ca="1">IF(Table1[[#This Row],[Area]]= "Gujranwala",Table1[[#This Row],[Income]],0)</f>
        <v>0</v>
      </c>
      <c r="DB175" s="9">
        <f ca="1">IF(Table1[[#This Row],[Area]]= "Islamabad",Table1[[#This Row],[Income]],0)</f>
        <v>0</v>
      </c>
      <c r="DC175" s="9">
        <f ca="1">IF(Table1[[#This Row],[Area]]= "Karachi",Table1[[#This Row],[Income]],0)</f>
        <v>0</v>
      </c>
      <c r="DD175" s="9">
        <f ca="1">IF(Table1[[#This Row],[Area]]= "Kashmir",Table1[[#This Row],[Income]],0)</f>
        <v>0</v>
      </c>
      <c r="DE175" s="9">
        <f ca="1">IF(Table1[[#This Row],[Area]]= "Kohat",Table1[[#This Row],[Income]],0)</f>
        <v>0</v>
      </c>
      <c r="DF175" s="9">
        <f ca="1">IF(Table1[[#This Row],[Area]]= "Lahore",Table1[[#This Row],[Income]],0)</f>
        <v>0</v>
      </c>
      <c r="DG175" s="9">
        <f ca="1">IF(Table1[[#This Row],[Area]]= "Multan",Table1[[#This Row],[Income]],0)</f>
        <v>0</v>
      </c>
      <c r="DH175" s="9">
        <f ca="1">IF(Table1[[#This Row],[Area]]= "Naran",Table1[[#This Row],[Income]],0)</f>
        <v>0</v>
      </c>
      <c r="DI175" s="9">
        <f ca="1">IF(Table1[[#This Row],[Area]]= "Peshawar",Table1[[#This Row],[Income]],0)</f>
        <v>0</v>
      </c>
      <c r="DJ175" s="9">
        <f ca="1">IF(Table1[[#This Row],[Area]]= "Queta",Table1[[#This Row],[Income]],0)</f>
        <v>0</v>
      </c>
      <c r="DK175" s="10">
        <f ca="1">IF(Table1[[#This Row],[Area]]= "Sawat",Table1[[#This Row],[Income]],0)</f>
        <v>0</v>
      </c>
      <c r="DM175" s="14"/>
      <c r="DN175" s="9">
        <f ca="1">IF(Table1[[#This Row],[Field of Work]] = "IT",Table1[[#This Row],[Income]],0)</f>
        <v>0</v>
      </c>
      <c r="DO175" s="9">
        <f ca="1">IF(Table1[[#This Row],[Field of Work]] = "Agriculture",Table1[[#This Row],[Income]],0)</f>
        <v>0</v>
      </c>
      <c r="DP175" s="9">
        <f ca="1">IF(Table1[[#This Row],[Field of Work]] = "Construction",Table1[[#This Row],[Income]],0)</f>
        <v>0</v>
      </c>
      <c r="DQ175" s="9">
        <f ca="1">IF(Table1[[#This Row],[Field of Work]] = "Health",Table1[[#This Row],[Income]],0)</f>
        <v>0</v>
      </c>
      <c r="DR175" s="9">
        <f ca="1">IF(Table1[[#This Row],[Field of Work]] = "Teaching",Table1[[#This Row],[Income]],0)</f>
        <v>0</v>
      </c>
      <c r="DS175" s="10">
        <f ca="1">IF(Table1[[#This Row],[Field of Work]] = "General work",Table1[[#This Row],[Income]],0)</f>
        <v>71607</v>
      </c>
      <c r="DV175" s="14"/>
      <c r="DW175" s="9"/>
      <c r="DX175" s="9">
        <f ca="1">IF(Table1[[#This Row],[Debts]]&gt;Table1[[#This Row],[Income]],1,0)</f>
        <v>0</v>
      </c>
      <c r="DY175" s="9"/>
      <c r="DZ175" s="9"/>
      <c r="EA175" s="9"/>
      <c r="EB175" s="9"/>
      <c r="EC175" s="10"/>
      <c r="EF175" s="14"/>
      <c r="EG175" s="9"/>
      <c r="EH175" s="9">
        <f ca="1">IF(Table1[[#This Row],[Net worth of person (R)]]&gt;$EP$4,Table1[[#This Row],[Age]],0)</f>
        <v>41</v>
      </c>
      <c r="EI175" s="9"/>
      <c r="EJ175" s="9"/>
      <c r="EK175" s="9"/>
      <c r="EL175" s="9"/>
      <c r="EM175" s="9"/>
      <c r="EN175" s="9"/>
      <c r="EO175" s="9"/>
      <c r="EP175" s="10"/>
    </row>
    <row r="176" spans="2:146" x14ac:dyDescent="0.25">
      <c r="B176">
        <f t="shared" ca="1" si="53"/>
        <v>1</v>
      </c>
      <c r="C176" t="str">
        <f t="shared" ca="1" si="54"/>
        <v>men</v>
      </c>
      <c r="D176">
        <f t="shared" ca="1" si="55"/>
        <v>36</v>
      </c>
      <c r="E176">
        <f t="shared" ca="1" si="56"/>
        <v>2</v>
      </c>
      <c r="F176" t="str">
        <f t="shared" ca="1" si="57"/>
        <v>IT</v>
      </c>
      <c r="G176">
        <f t="shared" ca="1" si="58"/>
        <v>6</v>
      </c>
      <c r="H176" t="str">
        <f t="shared" ca="1" si="59"/>
        <v>other</v>
      </c>
      <c r="I176">
        <f t="shared" ca="1" si="60"/>
        <v>2</v>
      </c>
      <c r="J176">
        <f t="shared" ca="1" si="61"/>
        <v>1</v>
      </c>
      <c r="K176">
        <f t="shared" ca="1" si="62"/>
        <v>51734</v>
      </c>
      <c r="L176">
        <f t="shared" ca="1" si="63"/>
        <v>1</v>
      </c>
      <c r="M176" t="str">
        <f t="shared" ca="1" si="64"/>
        <v>Lahore</v>
      </c>
      <c r="N176">
        <f t="shared" ca="1" si="69"/>
        <v>310404</v>
      </c>
      <c r="O176">
        <f ca="1">RAND()*Table1[[#This Row],[Value of House]]</f>
        <v>267041.15646887192</v>
      </c>
      <c r="P176">
        <f t="shared" ca="1" si="51"/>
        <v>49712.886061779995</v>
      </c>
      <c r="Q176">
        <f t="shared" ca="1" si="65"/>
        <v>37734</v>
      </c>
      <c r="R176">
        <f t="shared" ca="1" si="52"/>
        <v>28100.435147222357</v>
      </c>
      <c r="S176">
        <f t="shared" ca="1" si="70"/>
        <v>8091.9538274111619</v>
      </c>
      <c r="T176">
        <f t="shared" ca="1" si="71"/>
        <v>368208.83988919115</v>
      </c>
      <c r="U176">
        <f t="shared" ca="1" si="72"/>
        <v>332875.59161609429</v>
      </c>
      <c r="V176">
        <f t="shared" ca="1" si="73"/>
        <v>35333.248273096862</v>
      </c>
      <c r="AF176" s="14">
        <f t="shared" ca="1" si="67"/>
        <v>0</v>
      </c>
      <c r="AG176" s="9">
        <f t="shared" ca="1" si="68"/>
        <v>1</v>
      </c>
      <c r="AH176" s="9"/>
      <c r="AI176" s="9"/>
      <c r="AJ176" s="9"/>
      <c r="AK176" s="10"/>
      <c r="AL176" s="9"/>
      <c r="AM176" s="14">
        <f ca="1">IF(Table1[[#This Row],[Field of Work]]= "Teaching",1,0)</f>
        <v>0</v>
      </c>
      <c r="AN176" s="9">
        <f ca="1">IF(Table1[[#This Row],[Field of Work]]= "Agriculture",1,0)</f>
        <v>0</v>
      </c>
      <c r="AO176" s="9">
        <f ca="1">IF(Table1[[#This Row],[Field of Work]]= "Construction",1,0)</f>
        <v>0</v>
      </c>
      <c r="AP176" s="9">
        <f ca="1">IF(Table1[[#This Row],[Field of Work]]= "IT",1,0)</f>
        <v>1</v>
      </c>
      <c r="AQ176" s="9">
        <f ca="1">IF(Table1[[#This Row],[Field of Work]]= "Health",1,0)</f>
        <v>0</v>
      </c>
      <c r="AR176" s="9">
        <f ca="1">IF(Table1[[#This Row],[Field of Work]]= "General work",1,0)</f>
        <v>0</v>
      </c>
      <c r="AS176" s="9"/>
      <c r="AT176" s="9"/>
      <c r="AU176" s="9"/>
      <c r="AV176" s="9"/>
      <c r="AW176" s="9"/>
      <c r="AX176" s="9"/>
      <c r="AY176" s="10"/>
      <c r="BA176" s="33">
        <f ca="1">IF(Table1[[#This Row],[Area]]= "Pindi",1,0)</f>
        <v>0</v>
      </c>
      <c r="BB176" s="9">
        <f ca="1">IF(Table1[[#This Row],[Area]]= "Attock",1,0)</f>
        <v>0</v>
      </c>
      <c r="BC176" s="9">
        <f ca="1">IF(Table1[[#This Row],[Area]]="Gujranwala",1,0)</f>
        <v>0</v>
      </c>
      <c r="BD176" s="9">
        <f ca="1">IF(Table1[[#This Row],[Area]]="Islamabad",1,0)</f>
        <v>0</v>
      </c>
      <c r="BE176" s="9">
        <f ca="1">IF(Table1[[#This Row],[Area]]="Karachi",1,0)</f>
        <v>0</v>
      </c>
      <c r="BF176" s="9">
        <f ca="1">IF(Table1[[#This Row],[Area]]="Kashmir",1,0)</f>
        <v>0</v>
      </c>
      <c r="BG176" s="9">
        <f ca="1">IF(Table1[[#This Row],[Area]]="Kohat",1,0)</f>
        <v>0</v>
      </c>
      <c r="BH176" s="9">
        <f ca="1">IF(Table1[[#This Row],[Area]]="Lahore",1,0)</f>
        <v>1</v>
      </c>
      <c r="BI176" s="9">
        <f ca="1">IF(Table1[[#This Row],[Area]]="Multan",1,0)</f>
        <v>0</v>
      </c>
      <c r="BJ176" s="9">
        <f ca="1">IF(Table1[[#This Row],[Area]]="Naran",1,0)</f>
        <v>0</v>
      </c>
      <c r="BK176" s="9">
        <f ca="1">IF(Table1[[#This Row],[Area]]="Peshawar",1,0)</f>
        <v>0</v>
      </c>
      <c r="BL176" s="9">
        <f ca="1">IF(Table1[[#This Row],[Area]]="Queta",1,0)</f>
        <v>0</v>
      </c>
      <c r="BM176" s="9">
        <f ca="1">IF(Table1[[#This Row],[Area]]="Sawat",1,0)</f>
        <v>0</v>
      </c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10"/>
      <c r="CD176" s="14"/>
      <c r="CE176" s="39">
        <f ca="1">Table1[[#This Row],[Value of Cars]]/Table1[[#This Row],[Cars]]</f>
        <v>49712.886061779995</v>
      </c>
      <c r="CF176" s="9"/>
      <c r="CG176" s="10"/>
      <c r="CH176" s="14">
        <f ca="1">IF(Table1[[#This Row],[value of Debts]]&gt;$CI$5,1,0)</f>
        <v>1</v>
      </c>
      <c r="CI176" s="9"/>
      <c r="CJ176" s="10"/>
      <c r="CM176" s="55">
        <f ca="1">Table1[[#This Row],[Mortgage Left]]/Table1[[#This Row],[Value of House]]</f>
        <v>0.86030191772294151</v>
      </c>
      <c r="CN176" s="9">
        <f t="shared" ca="1" si="66"/>
        <v>0</v>
      </c>
      <c r="CO176" s="9"/>
      <c r="CP176" s="9"/>
      <c r="CQ176" s="9"/>
      <c r="CR176" s="9"/>
      <c r="CS176" s="9"/>
      <c r="CT176" s="9"/>
      <c r="CU176" s="9"/>
      <c r="CV176" s="9"/>
      <c r="CW176" s="9"/>
      <c r="CX176" s="14"/>
      <c r="CY176" s="9">
        <f ca="1">IF(Table1[[#This Row],[Area]]= "Pindi",Table1[[#This Row],[Income]],0)</f>
        <v>0</v>
      </c>
      <c r="CZ176" s="9">
        <f ca="1">IF(Table1[[#This Row],[Area]]= "Attock",Table1[[#This Row],[Income]],0)</f>
        <v>0</v>
      </c>
      <c r="DA176" s="9">
        <f ca="1">IF(Table1[[#This Row],[Area]]= "Gujranwala",Table1[[#This Row],[Income]],0)</f>
        <v>0</v>
      </c>
      <c r="DB176" s="9">
        <f ca="1">IF(Table1[[#This Row],[Area]]= "Islamabad",Table1[[#This Row],[Income]],0)</f>
        <v>0</v>
      </c>
      <c r="DC176" s="9">
        <f ca="1">IF(Table1[[#This Row],[Area]]= "Karachi",Table1[[#This Row],[Income]],0)</f>
        <v>0</v>
      </c>
      <c r="DD176" s="9">
        <f ca="1">IF(Table1[[#This Row],[Area]]= "Kashmir",Table1[[#This Row],[Income]],0)</f>
        <v>0</v>
      </c>
      <c r="DE176" s="9">
        <f ca="1">IF(Table1[[#This Row],[Area]]= "Kohat",Table1[[#This Row],[Income]],0)</f>
        <v>0</v>
      </c>
      <c r="DF176" s="9">
        <f ca="1">IF(Table1[[#This Row],[Area]]= "Lahore",Table1[[#This Row],[Income]],0)</f>
        <v>51734</v>
      </c>
      <c r="DG176" s="9">
        <f ca="1">IF(Table1[[#This Row],[Area]]= "Multan",Table1[[#This Row],[Income]],0)</f>
        <v>0</v>
      </c>
      <c r="DH176" s="9">
        <f ca="1">IF(Table1[[#This Row],[Area]]= "Naran",Table1[[#This Row],[Income]],0)</f>
        <v>0</v>
      </c>
      <c r="DI176" s="9">
        <f ca="1">IF(Table1[[#This Row],[Area]]= "Peshawar",Table1[[#This Row],[Income]],0)</f>
        <v>0</v>
      </c>
      <c r="DJ176" s="9">
        <f ca="1">IF(Table1[[#This Row],[Area]]= "Queta",Table1[[#This Row],[Income]],0)</f>
        <v>0</v>
      </c>
      <c r="DK176" s="10">
        <f ca="1">IF(Table1[[#This Row],[Area]]= "Sawat",Table1[[#This Row],[Income]],0)</f>
        <v>0</v>
      </c>
      <c r="DM176" s="14"/>
      <c r="DN176" s="9">
        <f ca="1">IF(Table1[[#This Row],[Field of Work]] = "IT",Table1[[#This Row],[Income]],0)</f>
        <v>51734</v>
      </c>
      <c r="DO176" s="9">
        <f ca="1">IF(Table1[[#This Row],[Field of Work]] = "Agriculture",Table1[[#This Row],[Income]],0)</f>
        <v>0</v>
      </c>
      <c r="DP176" s="9">
        <f ca="1">IF(Table1[[#This Row],[Field of Work]] = "Construction",Table1[[#This Row],[Income]],0)</f>
        <v>0</v>
      </c>
      <c r="DQ176" s="9">
        <f ca="1">IF(Table1[[#This Row],[Field of Work]] = "Health",Table1[[#This Row],[Income]],0)</f>
        <v>0</v>
      </c>
      <c r="DR176" s="9">
        <f ca="1">IF(Table1[[#This Row],[Field of Work]] = "Teaching",Table1[[#This Row],[Income]],0)</f>
        <v>0</v>
      </c>
      <c r="DS176" s="10">
        <f ca="1">IF(Table1[[#This Row],[Field of Work]] = "General work",Table1[[#This Row],[Income]],0)</f>
        <v>0</v>
      </c>
      <c r="DV176" s="14"/>
      <c r="DW176" s="9"/>
      <c r="DX176" s="9">
        <f ca="1">IF(Table1[[#This Row],[Debts]]&gt;Table1[[#This Row],[Income]],1,0)</f>
        <v>0</v>
      </c>
      <c r="DY176" s="9"/>
      <c r="DZ176" s="9"/>
      <c r="EA176" s="9"/>
      <c r="EB176" s="9"/>
      <c r="EC176" s="10"/>
      <c r="EF176" s="14"/>
      <c r="EG176" s="9"/>
      <c r="EH176" s="9">
        <f ca="1">IF(Table1[[#This Row],[Net worth of person (R)]]&gt;$EP$4,Table1[[#This Row],[Age]],0)</f>
        <v>0</v>
      </c>
      <c r="EI176" s="9"/>
      <c r="EJ176" s="9"/>
      <c r="EK176" s="9"/>
      <c r="EL176" s="9"/>
      <c r="EM176" s="9"/>
      <c r="EN176" s="9"/>
      <c r="EO176" s="9"/>
      <c r="EP176" s="10"/>
    </row>
    <row r="177" spans="2:146" x14ac:dyDescent="0.25">
      <c r="B177">
        <f t="shared" ca="1" si="53"/>
        <v>1</v>
      </c>
      <c r="C177" t="str">
        <f t="shared" ca="1" si="54"/>
        <v>men</v>
      </c>
      <c r="D177">
        <f t="shared" ca="1" si="55"/>
        <v>37</v>
      </c>
      <c r="E177">
        <f t="shared" ca="1" si="56"/>
        <v>6</v>
      </c>
      <c r="F177" t="str">
        <f t="shared" ca="1" si="57"/>
        <v>Teaching</v>
      </c>
      <c r="G177">
        <f t="shared" ca="1" si="58"/>
        <v>2</v>
      </c>
      <c r="H177" t="str">
        <f t="shared" ca="1" si="59"/>
        <v>Colledge</v>
      </c>
      <c r="I177">
        <f t="shared" ca="1" si="60"/>
        <v>4</v>
      </c>
      <c r="J177">
        <f t="shared" ca="1" si="61"/>
        <v>3</v>
      </c>
      <c r="K177">
        <f t="shared" ca="1" si="62"/>
        <v>65859</v>
      </c>
      <c r="L177">
        <f t="shared" ca="1" si="63"/>
        <v>12</v>
      </c>
      <c r="M177" t="str">
        <f t="shared" ca="1" si="64"/>
        <v>Kohat</v>
      </c>
      <c r="N177">
        <f t="shared" ca="1" si="69"/>
        <v>263436</v>
      </c>
      <c r="O177">
        <f ca="1">RAND()*Table1[[#This Row],[Value of House]]</f>
        <v>258490.07257129028</v>
      </c>
      <c r="P177">
        <f t="shared" ca="1" si="51"/>
        <v>162756.69929871571</v>
      </c>
      <c r="Q177">
        <f t="shared" ca="1" si="65"/>
        <v>147541</v>
      </c>
      <c r="R177">
        <f t="shared" ca="1" si="52"/>
        <v>11091.372960723893</v>
      </c>
      <c r="S177">
        <f t="shared" ca="1" si="70"/>
        <v>10085.866294977779</v>
      </c>
      <c r="T177">
        <f t="shared" ca="1" si="71"/>
        <v>436278.56559369346</v>
      </c>
      <c r="U177">
        <f t="shared" ca="1" si="72"/>
        <v>417122.44553201419</v>
      </c>
      <c r="V177">
        <f t="shared" ca="1" si="73"/>
        <v>19156.120061679278</v>
      </c>
      <c r="AF177" s="14">
        <f t="shared" ca="1" si="67"/>
        <v>1</v>
      </c>
      <c r="AG177" s="9">
        <f t="shared" ca="1" si="68"/>
        <v>0</v>
      </c>
      <c r="AH177" s="9"/>
      <c r="AI177" s="9"/>
      <c r="AJ177" s="9"/>
      <c r="AK177" s="10"/>
      <c r="AL177" s="9"/>
      <c r="AM177" s="14">
        <f ca="1">IF(Table1[[#This Row],[Field of Work]]= "Teaching",1,0)</f>
        <v>1</v>
      </c>
      <c r="AN177" s="9">
        <f ca="1">IF(Table1[[#This Row],[Field of Work]]= "Agriculture",1,0)</f>
        <v>0</v>
      </c>
      <c r="AO177" s="9">
        <f ca="1">IF(Table1[[#This Row],[Field of Work]]= "Construction",1,0)</f>
        <v>0</v>
      </c>
      <c r="AP177" s="9">
        <f ca="1">IF(Table1[[#This Row],[Field of Work]]= "IT",1,0)</f>
        <v>0</v>
      </c>
      <c r="AQ177" s="9">
        <f ca="1">IF(Table1[[#This Row],[Field of Work]]= "Health",1,0)</f>
        <v>0</v>
      </c>
      <c r="AR177" s="9">
        <f ca="1">IF(Table1[[#This Row],[Field of Work]]= "General work",1,0)</f>
        <v>0</v>
      </c>
      <c r="AS177" s="9"/>
      <c r="AT177" s="9"/>
      <c r="AU177" s="9"/>
      <c r="AV177" s="9"/>
      <c r="AW177" s="9"/>
      <c r="AX177" s="9"/>
      <c r="AY177" s="10"/>
      <c r="BA177" s="33">
        <f ca="1">IF(Table1[[#This Row],[Area]]= "Pindi",1,0)</f>
        <v>0</v>
      </c>
      <c r="BB177" s="9">
        <f ca="1">IF(Table1[[#This Row],[Area]]= "Attock",1,0)</f>
        <v>0</v>
      </c>
      <c r="BC177" s="9">
        <f ca="1">IF(Table1[[#This Row],[Area]]="Gujranwala",1,0)</f>
        <v>0</v>
      </c>
      <c r="BD177" s="9">
        <f ca="1">IF(Table1[[#This Row],[Area]]="Islamabad",1,0)</f>
        <v>0</v>
      </c>
      <c r="BE177" s="9">
        <f ca="1">IF(Table1[[#This Row],[Area]]="Karachi",1,0)</f>
        <v>0</v>
      </c>
      <c r="BF177" s="9">
        <f ca="1">IF(Table1[[#This Row],[Area]]="Kashmir",1,0)</f>
        <v>0</v>
      </c>
      <c r="BG177" s="9">
        <f ca="1">IF(Table1[[#This Row],[Area]]="Kohat",1,0)</f>
        <v>1</v>
      </c>
      <c r="BH177" s="9">
        <f ca="1">IF(Table1[[#This Row],[Area]]="Lahore",1,0)</f>
        <v>0</v>
      </c>
      <c r="BI177" s="9">
        <f ca="1">IF(Table1[[#This Row],[Area]]="Multan",1,0)</f>
        <v>0</v>
      </c>
      <c r="BJ177" s="9">
        <f ca="1">IF(Table1[[#This Row],[Area]]="Naran",1,0)</f>
        <v>0</v>
      </c>
      <c r="BK177" s="9">
        <f ca="1">IF(Table1[[#This Row],[Area]]="Peshawar",1,0)</f>
        <v>0</v>
      </c>
      <c r="BL177" s="9">
        <f ca="1">IF(Table1[[#This Row],[Area]]="Queta",1,0)</f>
        <v>0</v>
      </c>
      <c r="BM177" s="9">
        <f ca="1">IF(Table1[[#This Row],[Area]]="Sawat",1,0)</f>
        <v>0</v>
      </c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10"/>
      <c r="CD177" s="14"/>
      <c r="CE177" s="39">
        <f ca="1">Table1[[#This Row],[Value of Cars]]/Table1[[#This Row],[Cars]]</f>
        <v>54252.233099571902</v>
      </c>
      <c r="CF177" s="9"/>
      <c r="CG177" s="10"/>
      <c r="CH177" s="14">
        <f ca="1">IF(Table1[[#This Row],[value of Debts]]&gt;$CI$5,1,0)</f>
        <v>1</v>
      </c>
      <c r="CI177" s="9"/>
      <c r="CJ177" s="10"/>
      <c r="CM177" s="55">
        <f ca="1">Table1[[#This Row],[Mortgage Left]]/Table1[[#This Row],[Value of House]]</f>
        <v>0.98122531685604963</v>
      </c>
      <c r="CN177" s="9">
        <f t="shared" ca="1" si="66"/>
        <v>0</v>
      </c>
      <c r="CO177" s="9"/>
      <c r="CP177" s="9"/>
      <c r="CQ177" s="9"/>
      <c r="CR177" s="9"/>
      <c r="CS177" s="9"/>
      <c r="CT177" s="9"/>
      <c r="CU177" s="9"/>
      <c r="CV177" s="9"/>
      <c r="CW177" s="9"/>
      <c r="CX177" s="14"/>
      <c r="CY177" s="9">
        <f ca="1">IF(Table1[[#This Row],[Area]]= "Pindi",Table1[[#This Row],[Income]],0)</f>
        <v>0</v>
      </c>
      <c r="CZ177" s="9">
        <f ca="1">IF(Table1[[#This Row],[Area]]= "Attock",Table1[[#This Row],[Income]],0)</f>
        <v>0</v>
      </c>
      <c r="DA177" s="9">
        <f ca="1">IF(Table1[[#This Row],[Area]]= "Gujranwala",Table1[[#This Row],[Income]],0)</f>
        <v>0</v>
      </c>
      <c r="DB177" s="9">
        <f ca="1">IF(Table1[[#This Row],[Area]]= "Islamabad",Table1[[#This Row],[Income]],0)</f>
        <v>0</v>
      </c>
      <c r="DC177" s="9">
        <f ca="1">IF(Table1[[#This Row],[Area]]= "Karachi",Table1[[#This Row],[Income]],0)</f>
        <v>0</v>
      </c>
      <c r="DD177" s="9">
        <f ca="1">IF(Table1[[#This Row],[Area]]= "Kashmir",Table1[[#This Row],[Income]],0)</f>
        <v>0</v>
      </c>
      <c r="DE177" s="9">
        <f ca="1">IF(Table1[[#This Row],[Area]]= "Kohat",Table1[[#This Row],[Income]],0)</f>
        <v>65859</v>
      </c>
      <c r="DF177" s="9">
        <f ca="1">IF(Table1[[#This Row],[Area]]= "Lahore",Table1[[#This Row],[Income]],0)</f>
        <v>0</v>
      </c>
      <c r="DG177" s="9">
        <f ca="1">IF(Table1[[#This Row],[Area]]= "Multan",Table1[[#This Row],[Income]],0)</f>
        <v>0</v>
      </c>
      <c r="DH177" s="9">
        <f ca="1">IF(Table1[[#This Row],[Area]]= "Naran",Table1[[#This Row],[Income]],0)</f>
        <v>0</v>
      </c>
      <c r="DI177" s="9">
        <f ca="1">IF(Table1[[#This Row],[Area]]= "Peshawar",Table1[[#This Row],[Income]],0)</f>
        <v>0</v>
      </c>
      <c r="DJ177" s="9">
        <f ca="1">IF(Table1[[#This Row],[Area]]= "Queta",Table1[[#This Row],[Income]],0)</f>
        <v>0</v>
      </c>
      <c r="DK177" s="10">
        <f ca="1">IF(Table1[[#This Row],[Area]]= "Sawat",Table1[[#This Row],[Income]],0)</f>
        <v>0</v>
      </c>
      <c r="DM177" s="14"/>
      <c r="DN177" s="9">
        <f ca="1">IF(Table1[[#This Row],[Field of Work]] = "IT",Table1[[#This Row],[Income]],0)</f>
        <v>0</v>
      </c>
      <c r="DO177" s="9">
        <f ca="1">IF(Table1[[#This Row],[Field of Work]] = "Agriculture",Table1[[#This Row],[Income]],0)</f>
        <v>0</v>
      </c>
      <c r="DP177" s="9">
        <f ca="1">IF(Table1[[#This Row],[Field of Work]] = "Construction",Table1[[#This Row],[Income]],0)</f>
        <v>0</v>
      </c>
      <c r="DQ177" s="9">
        <f ca="1">IF(Table1[[#This Row],[Field of Work]] = "Health",Table1[[#This Row],[Income]],0)</f>
        <v>0</v>
      </c>
      <c r="DR177" s="9">
        <f ca="1">IF(Table1[[#This Row],[Field of Work]] = "Teaching",Table1[[#This Row],[Income]],0)</f>
        <v>65859</v>
      </c>
      <c r="DS177" s="10">
        <f ca="1">IF(Table1[[#This Row],[Field of Work]] = "General work",Table1[[#This Row],[Income]],0)</f>
        <v>0</v>
      </c>
      <c r="DV177" s="14"/>
      <c r="DW177" s="9"/>
      <c r="DX177" s="9">
        <f ca="1">IF(Table1[[#This Row],[Debts]]&gt;Table1[[#This Row],[Income]],1,0)</f>
        <v>0</v>
      </c>
      <c r="DY177" s="9"/>
      <c r="DZ177" s="9"/>
      <c r="EA177" s="9"/>
      <c r="EB177" s="9"/>
      <c r="EC177" s="10"/>
      <c r="EF177" s="14"/>
      <c r="EG177" s="9"/>
      <c r="EH177" s="9">
        <f ca="1">IF(Table1[[#This Row],[Net worth of person (R)]]&gt;$EP$4,Table1[[#This Row],[Age]],0)</f>
        <v>0</v>
      </c>
      <c r="EI177" s="9"/>
      <c r="EJ177" s="9"/>
      <c r="EK177" s="9"/>
      <c r="EL177" s="9"/>
      <c r="EM177" s="9"/>
      <c r="EN177" s="9"/>
      <c r="EO177" s="9"/>
      <c r="EP177" s="10"/>
    </row>
    <row r="178" spans="2:146" x14ac:dyDescent="0.25">
      <c r="B178">
        <f t="shared" ca="1" si="53"/>
        <v>2</v>
      </c>
      <c r="C178" t="str">
        <f t="shared" ca="1" si="54"/>
        <v>women</v>
      </c>
      <c r="D178">
        <f t="shared" ca="1" si="55"/>
        <v>34</v>
      </c>
      <c r="E178">
        <f t="shared" ca="1" si="56"/>
        <v>6</v>
      </c>
      <c r="F178" t="str">
        <f t="shared" ca="1" si="57"/>
        <v>Teaching</v>
      </c>
      <c r="G178">
        <f t="shared" ca="1" si="58"/>
        <v>2</v>
      </c>
      <c r="H178" t="str">
        <f t="shared" ca="1" si="59"/>
        <v>Colledge</v>
      </c>
      <c r="I178">
        <f t="shared" ca="1" si="60"/>
        <v>4</v>
      </c>
      <c r="J178">
        <f t="shared" ca="1" si="61"/>
        <v>2</v>
      </c>
      <c r="K178">
        <f t="shared" ca="1" si="62"/>
        <v>27680</v>
      </c>
      <c r="L178">
        <f t="shared" ca="1" si="63"/>
        <v>8</v>
      </c>
      <c r="M178" t="str">
        <f t="shared" ca="1" si="64"/>
        <v>Pindi</v>
      </c>
      <c r="N178">
        <f t="shared" ca="1" si="69"/>
        <v>110720</v>
      </c>
      <c r="O178">
        <f ca="1">RAND()*Table1[[#This Row],[Value of House]]</f>
        <v>66917.904002058465</v>
      </c>
      <c r="P178">
        <f t="shared" ca="1" si="51"/>
        <v>3622.6129939477505</v>
      </c>
      <c r="Q178">
        <f t="shared" ca="1" si="65"/>
        <v>1989</v>
      </c>
      <c r="R178">
        <f t="shared" ca="1" si="52"/>
        <v>12530.539853877044</v>
      </c>
      <c r="S178">
        <f t="shared" ca="1" si="70"/>
        <v>40312.225974686764</v>
      </c>
      <c r="T178">
        <f t="shared" ca="1" si="71"/>
        <v>154654.83896863452</v>
      </c>
      <c r="U178">
        <f t="shared" ca="1" si="72"/>
        <v>81437.443855935504</v>
      </c>
      <c r="V178">
        <f t="shared" ca="1" si="73"/>
        <v>73217.395112699014</v>
      </c>
      <c r="AF178" s="14">
        <f t="shared" ca="1" si="67"/>
        <v>1</v>
      </c>
      <c r="AG178" s="9">
        <f t="shared" ca="1" si="68"/>
        <v>0</v>
      </c>
      <c r="AH178" s="9"/>
      <c r="AI178" s="9"/>
      <c r="AJ178" s="9"/>
      <c r="AK178" s="10"/>
      <c r="AL178" s="9"/>
      <c r="AM178" s="14">
        <f ca="1">IF(Table1[[#This Row],[Field of Work]]= "Teaching",1,0)</f>
        <v>1</v>
      </c>
      <c r="AN178" s="9">
        <f ca="1">IF(Table1[[#This Row],[Field of Work]]= "Agriculture",1,0)</f>
        <v>0</v>
      </c>
      <c r="AO178" s="9">
        <f ca="1">IF(Table1[[#This Row],[Field of Work]]= "Construction",1,0)</f>
        <v>0</v>
      </c>
      <c r="AP178" s="9">
        <f ca="1">IF(Table1[[#This Row],[Field of Work]]= "IT",1,0)</f>
        <v>0</v>
      </c>
      <c r="AQ178" s="9">
        <f ca="1">IF(Table1[[#This Row],[Field of Work]]= "Health",1,0)</f>
        <v>0</v>
      </c>
      <c r="AR178" s="9">
        <f ca="1">IF(Table1[[#This Row],[Field of Work]]= "General work",1,0)</f>
        <v>0</v>
      </c>
      <c r="AS178" s="9"/>
      <c r="AT178" s="9"/>
      <c r="AU178" s="9"/>
      <c r="AV178" s="9"/>
      <c r="AW178" s="9"/>
      <c r="AX178" s="9"/>
      <c r="AY178" s="10"/>
      <c r="BA178" s="33">
        <f ca="1">IF(Table1[[#This Row],[Area]]= "Pindi",1,0)</f>
        <v>1</v>
      </c>
      <c r="BB178" s="9">
        <f ca="1">IF(Table1[[#This Row],[Area]]= "Attock",1,0)</f>
        <v>0</v>
      </c>
      <c r="BC178" s="9">
        <f ca="1">IF(Table1[[#This Row],[Area]]="Gujranwala",1,0)</f>
        <v>0</v>
      </c>
      <c r="BD178" s="9">
        <f ca="1">IF(Table1[[#This Row],[Area]]="Islamabad",1,0)</f>
        <v>0</v>
      </c>
      <c r="BE178" s="9">
        <f ca="1">IF(Table1[[#This Row],[Area]]="Karachi",1,0)</f>
        <v>0</v>
      </c>
      <c r="BF178" s="9">
        <f ca="1">IF(Table1[[#This Row],[Area]]="Kashmir",1,0)</f>
        <v>0</v>
      </c>
      <c r="BG178" s="9">
        <f ca="1">IF(Table1[[#This Row],[Area]]="Kohat",1,0)</f>
        <v>0</v>
      </c>
      <c r="BH178" s="9">
        <f ca="1">IF(Table1[[#This Row],[Area]]="Lahore",1,0)</f>
        <v>0</v>
      </c>
      <c r="BI178" s="9">
        <f ca="1">IF(Table1[[#This Row],[Area]]="Multan",1,0)</f>
        <v>0</v>
      </c>
      <c r="BJ178" s="9">
        <f ca="1">IF(Table1[[#This Row],[Area]]="Naran",1,0)</f>
        <v>0</v>
      </c>
      <c r="BK178" s="9">
        <f ca="1">IF(Table1[[#This Row],[Area]]="Peshawar",1,0)</f>
        <v>0</v>
      </c>
      <c r="BL178" s="9">
        <f ca="1">IF(Table1[[#This Row],[Area]]="Queta",1,0)</f>
        <v>0</v>
      </c>
      <c r="BM178" s="9">
        <f ca="1">IF(Table1[[#This Row],[Area]]="Sawat",1,0)</f>
        <v>0</v>
      </c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10"/>
      <c r="CD178" s="14"/>
      <c r="CE178" s="39">
        <f ca="1">Table1[[#This Row],[Value of Cars]]/Table1[[#This Row],[Cars]]</f>
        <v>1811.3064969738753</v>
      </c>
      <c r="CF178" s="9"/>
      <c r="CG178" s="10"/>
      <c r="CH178" s="14">
        <f ca="1">IF(Table1[[#This Row],[value of Debts]]&gt;$CI$5,1,0)</f>
        <v>0</v>
      </c>
      <c r="CI178" s="9"/>
      <c r="CJ178" s="10"/>
      <c r="CM178" s="55">
        <f ca="1">Table1[[#This Row],[Mortgage Left]]/Table1[[#This Row],[Value of House]]</f>
        <v>0.60438858383362049</v>
      </c>
      <c r="CN178" s="9">
        <f t="shared" ca="1" si="66"/>
        <v>0</v>
      </c>
      <c r="CO178" s="9"/>
      <c r="CP178" s="9"/>
      <c r="CQ178" s="9"/>
      <c r="CR178" s="9"/>
      <c r="CS178" s="9"/>
      <c r="CT178" s="9"/>
      <c r="CU178" s="9"/>
      <c r="CV178" s="9"/>
      <c r="CW178" s="9"/>
      <c r="CX178" s="14"/>
      <c r="CY178" s="9">
        <f ca="1">IF(Table1[[#This Row],[Area]]= "Pindi",Table1[[#This Row],[Income]],0)</f>
        <v>27680</v>
      </c>
      <c r="CZ178" s="9">
        <f ca="1">IF(Table1[[#This Row],[Area]]= "Attock",Table1[[#This Row],[Income]],0)</f>
        <v>0</v>
      </c>
      <c r="DA178" s="9">
        <f ca="1">IF(Table1[[#This Row],[Area]]= "Gujranwala",Table1[[#This Row],[Income]],0)</f>
        <v>0</v>
      </c>
      <c r="DB178" s="9">
        <f ca="1">IF(Table1[[#This Row],[Area]]= "Islamabad",Table1[[#This Row],[Income]],0)</f>
        <v>0</v>
      </c>
      <c r="DC178" s="9">
        <f ca="1">IF(Table1[[#This Row],[Area]]= "Karachi",Table1[[#This Row],[Income]],0)</f>
        <v>0</v>
      </c>
      <c r="DD178" s="9">
        <f ca="1">IF(Table1[[#This Row],[Area]]= "Kashmir",Table1[[#This Row],[Income]],0)</f>
        <v>0</v>
      </c>
      <c r="DE178" s="9">
        <f ca="1">IF(Table1[[#This Row],[Area]]= "Kohat",Table1[[#This Row],[Income]],0)</f>
        <v>0</v>
      </c>
      <c r="DF178" s="9">
        <f ca="1">IF(Table1[[#This Row],[Area]]= "Lahore",Table1[[#This Row],[Income]],0)</f>
        <v>0</v>
      </c>
      <c r="DG178" s="9">
        <f ca="1">IF(Table1[[#This Row],[Area]]= "Multan",Table1[[#This Row],[Income]],0)</f>
        <v>0</v>
      </c>
      <c r="DH178" s="9">
        <f ca="1">IF(Table1[[#This Row],[Area]]= "Naran",Table1[[#This Row],[Income]],0)</f>
        <v>0</v>
      </c>
      <c r="DI178" s="9">
        <f ca="1">IF(Table1[[#This Row],[Area]]= "Peshawar",Table1[[#This Row],[Income]],0)</f>
        <v>0</v>
      </c>
      <c r="DJ178" s="9">
        <f ca="1">IF(Table1[[#This Row],[Area]]= "Queta",Table1[[#This Row],[Income]],0)</f>
        <v>0</v>
      </c>
      <c r="DK178" s="10">
        <f ca="1">IF(Table1[[#This Row],[Area]]= "Sawat",Table1[[#This Row],[Income]],0)</f>
        <v>0</v>
      </c>
      <c r="DM178" s="14"/>
      <c r="DN178" s="9">
        <f ca="1">IF(Table1[[#This Row],[Field of Work]] = "IT",Table1[[#This Row],[Income]],0)</f>
        <v>0</v>
      </c>
      <c r="DO178" s="9">
        <f ca="1">IF(Table1[[#This Row],[Field of Work]] = "Agriculture",Table1[[#This Row],[Income]],0)</f>
        <v>0</v>
      </c>
      <c r="DP178" s="9">
        <f ca="1">IF(Table1[[#This Row],[Field of Work]] = "Construction",Table1[[#This Row],[Income]],0)</f>
        <v>0</v>
      </c>
      <c r="DQ178" s="9">
        <f ca="1">IF(Table1[[#This Row],[Field of Work]] = "Health",Table1[[#This Row],[Income]],0)</f>
        <v>0</v>
      </c>
      <c r="DR178" s="9">
        <f ca="1">IF(Table1[[#This Row],[Field of Work]] = "Teaching",Table1[[#This Row],[Income]],0)</f>
        <v>27680</v>
      </c>
      <c r="DS178" s="10">
        <f ca="1">IF(Table1[[#This Row],[Field of Work]] = "General work",Table1[[#This Row],[Income]],0)</f>
        <v>0</v>
      </c>
      <c r="DV178" s="14"/>
      <c r="DW178" s="9"/>
      <c r="DX178" s="9">
        <f ca="1">IF(Table1[[#This Row],[Debts]]&gt;Table1[[#This Row],[Income]],1,0)</f>
        <v>0</v>
      </c>
      <c r="DY178" s="9"/>
      <c r="DZ178" s="9"/>
      <c r="EA178" s="9"/>
      <c r="EB178" s="9"/>
      <c r="EC178" s="10"/>
      <c r="EF178" s="14"/>
      <c r="EG178" s="9"/>
      <c r="EH178" s="9">
        <f ca="1">IF(Table1[[#This Row],[Net worth of person (R)]]&gt;$EP$4,Table1[[#This Row],[Age]],0)</f>
        <v>0</v>
      </c>
      <c r="EI178" s="9"/>
      <c r="EJ178" s="9"/>
      <c r="EK178" s="9"/>
      <c r="EL178" s="9"/>
      <c r="EM178" s="9"/>
      <c r="EN178" s="9"/>
      <c r="EO178" s="9"/>
      <c r="EP178" s="10"/>
    </row>
    <row r="179" spans="2:146" x14ac:dyDescent="0.25">
      <c r="B179">
        <f t="shared" ca="1" si="53"/>
        <v>2</v>
      </c>
      <c r="C179" t="str">
        <f t="shared" ca="1" si="54"/>
        <v>women</v>
      </c>
      <c r="D179">
        <f t="shared" ca="1" si="55"/>
        <v>40</v>
      </c>
      <c r="E179">
        <f t="shared" ca="1" si="56"/>
        <v>4</v>
      </c>
      <c r="F179" t="str">
        <f t="shared" ca="1" si="57"/>
        <v>Construction</v>
      </c>
      <c r="G179">
        <f t="shared" ca="1" si="58"/>
        <v>5</v>
      </c>
      <c r="H179" t="str">
        <f t="shared" ca="1" si="59"/>
        <v>other</v>
      </c>
      <c r="I179">
        <f t="shared" ca="1" si="60"/>
        <v>3</v>
      </c>
      <c r="J179">
        <f t="shared" ca="1" si="61"/>
        <v>1</v>
      </c>
      <c r="K179">
        <f t="shared" ca="1" si="62"/>
        <v>62941</v>
      </c>
      <c r="L179">
        <f t="shared" ca="1" si="63"/>
        <v>13</v>
      </c>
      <c r="M179" t="str">
        <f t="shared" ca="1" si="64"/>
        <v>Naran</v>
      </c>
      <c r="N179">
        <f t="shared" ca="1" si="69"/>
        <v>377646</v>
      </c>
      <c r="O179">
        <f ca="1">RAND()*Table1[[#This Row],[Value of House]]</f>
        <v>3950.764310066736</v>
      </c>
      <c r="P179">
        <f t="shared" ca="1" si="51"/>
        <v>57046.933240768019</v>
      </c>
      <c r="Q179">
        <f t="shared" ca="1" si="65"/>
        <v>16678</v>
      </c>
      <c r="R179">
        <f t="shared" ca="1" si="52"/>
        <v>45795.387125986585</v>
      </c>
      <c r="S179">
        <f t="shared" ca="1" si="70"/>
        <v>67401.074753703608</v>
      </c>
      <c r="T179">
        <f t="shared" ca="1" si="71"/>
        <v>502094.00799447164</v>
      </c>
      <c r="U179">
        <f t="shared" ca="1" si="72"/>
        <v>66424.151436053318</v>
      </c>
      <c r="V179">
        <f t="shared" ca="1" si="73"/>
        <v>435669.85655841831</v>
      </c>
      <c r="AF179" s="14">
        <f t="shared" ca="1" si="67"/>
        <v>0</v>
      </c>
      <c r="AG179" s="9">
        <f t="shared" ca="1" si="68"/>
        <v>1</v>
      </c>
      <c r="AH179" s="9"/>
      <c r="AI179" s="9"/>
      <c r="AJ179" s="9"/>
      <c r="AK179" s="10"/>
      <c r="AL179" s="9"/>
      <c r="AM179" s="14">
        <f ca="1">IF(Table1[[#This Row],[Field of Work]]= "Teaching",1,0)</f>
        <v>0</v>
      </c>
      <c r="AN179" s="9">
        <f ca="1">IF(Table1[[#This Row],[Field of Work]]= "Agriculture",1,0)</f>
        <v>0</v>
      </c>
      <c r="AO179" s="9">
        <f ca="1">IF(Table1[[#This Row],[Field of Work]]= "Construction",1,0)</f>
        <v>1</v>
      </c>
      <c r="AP179" s="9">
        <f ca="1">IF(Table1[[#This Row],[Field of Work]]= "IT",1,0)</f>
        <v>0</v>
      </c>
      <c r="AQ179" s="9">
        <f ca="1">IF(Table1[[#This Row],[Field of Work]]= "Health",1,0)</f>
        <v>0</v>
      </c>
      <c r="AR179" s="9">
        <f ca="1">IF(Table1[[#This Row],[Field of Work]]= "General work",1,0)</f>
        <v>0</v>
      </c>
      <c r="AS179" s="9"/>
      <c r="AT179" s="9"/>
      <c r="AU179" s="9"/>
      <c r="AV179" s="9"/>
      <c r="AW179" s="9"/>
      <c r="AX179" s="9"/>
      <c r="AY179" s="10"/>
      <c r="BA179" s="33">
        <f ca="1">IF(Table1[[#This Row],[Area]]= "Pindi",1,0)</f>
        <v>0</v>
      </c>
      <c r="BB179" s="9">
        <f ca="1">IF(Table1[[#This Row],[Area]]= "Attock",1,0)</f>
        <v>0</v>
      </c>
      <c r="BC179" s="9">
        <f ca="1">IF(Table1[[#This Row],[Area]]="Gujranwala",1,0)</f>
        <v>0</v>
      </c>
      <c r="BD179" s="9">
        <f ca="1">IF(Table1[[#This Row],[Area]]="Islamabad",1,0)</f>
        <v>0</v>
      </c>
      <c r="BE179" s="9">
        <f ca="1">IF(Table1[[#This Row],[Area]]="Karachi",1,0)</f>
        <v>0</v>
      </c>
      <c r="BF179" s="9">
        <f ca="1">IF(Table1[[#This Row],[Area]]="Kashmir",1,0)</f>
        <v>0</v>
      </c>
      <c r="BG179" s="9">
        <f ca="1">IF(Table1[[#This Row],[Area]]="Kohat",1,0)</f>
        <v>0</v>
      </c>
      <c r="BH179" s="9">
        <f ca="1">IF(Table1[[#This Row],[Area]]="Lahore",1,0)</f>
        <v>0</v>
      </c>
      <c r="BI179" s="9">
        <f ca="1">IF(Table1[[#This Row],[Area]]="Multan",1,0)</f>
        <v>0</v>
      </c>
      <c r="BJ179" s="9">
        <f ca="1">IF(Table1[[#This Row],[Area]]="Naran",1,0)</f>
        <v>1</v>
      </c>
      <c r="BK179" s="9">
        <f ca="1">IF(Table1[[#This Row],[Area]]="Peshawar",1,0)</f>
        <v>0</v>
      </c>
      <c r="BL179" s="9">
        <f ca="1">IF(Table1[[#This Row],[Area]]="Queta",1,0)</f>
        <v>0</v>
      </c>
      <c r="BM179" s="9">
        <f ca="1">IF(Table1[[#This Row],[Area]]="Sawat",1,0)</f>
        <v>0</v>
      </c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10"/>
      <c r="CD179" s="14"/>
      <c r="CE179" s="39">
        <f ca="1">Table1[[#This Row],[Value of Cars]]/Table1[[#This Row],[Cars]]</f>
        <v>57046.933240768019</v>
      </c>
      <c r="CF179" s="9"/>
      <c r="CG179" s="10"/>
      <c r="CH179" s="14">
        <f ca="1">IF(Table1[[#This Row],[value of Debts]]&gt;$CI$5,1,0)</f>
        <v>0</v>
      </c>
      <c r="CI179" s="9"/>
      <c r="CJ179" s="10"/>
      <c r="CM179" s="55">
        <f ca="1">Table1[[#This Row],[Mortgage Left]]/Table1[[#This Row],[Value of House]]</f>
        <v>1.0461554763102843E-2</v>
      </c>
      <c r="CN179" s="9">
        <f t="shared" ca="1" si="66"/>
        <v>1</v>
      </c>
      <c r="CO179" s="9"/>
      <c r="CP179" s="9"/>
      <c r="CQ179" s="9"/>
      <c r="CR179" s="9"/>
      <c r="CS179" s="9"/>
      <c r="CT179" s="9"/>
      <c r="CU179" s="9"/>
      <c r="CV179" s="9"/>
      <c r="CW179" s="9"/>
      <c r="CX179" s="14"/>
      <c r="CY179" s="9">
        <f ca="1">IF(Table1[[#This Row],[Area]]= "Pindi",Table1[[#This Row],[Income]],0)</f>
        <v>0</v>
      </c>
      <c r="CZ179" s="9">
        <f ca="1">IF(Table1[[#This Row],[Area]]= "Attock",Table1[[#This Row],[Income]],0)</f>
        <v>0</v>
      </c>
      <c r="DA179" s="9">
        <f ca="1">IF(Table1[[#This Row],[Area]]= "Gujranwala",Table1[[#This Row],[Income]],0)</f>
        <v>0</v>
      </c>
      <c r="DB179" s="9">
        <f ca="1">IF(Table1[[#This Row],[Area]]= "Islamabad",Table1[[#This Row],[Income]],0)</f>
        <v>0</v>
      </c>
      <c r="DC179" s="9">
        <f ca="1">IF(Table1[[#This Row],[Area]]= "Karachi",Table1[[#This Row],[Income]],0)</f>
        <v>0</v>
      </c>
      <c r="DD179" s="9">
        <f ca="1">IF(Table1[[#This Row],[Area]]= "Kashmir",Table1[[#This Row],[Income]],0)</f>
        <v>0</v>
      </c>
      <c r="DE179" s="9">
        <f ca="1">IF(Table1[[#This Row],[Area]]= "Kohat",Table1[[#This Row],[Income]],0)</f>
        <v>0</v>
      </c>
      <c r="DF179" s="9">
        <f ca="1">IF(Table1[[#This Row],[Area]]= "Lahore",Table1[[#This Row],[Income]],0)</f>
        <v>0</v>
      </c>
      <c r="DG179" s="9">
        <f ca="1">IF(Table1[[#This Row],[Area]]= "Multan",Table1[[#This Row],[Income]],0)</f>
        <v>0</v>
      </c>
      <c r="DH179" s="9">
        <f ca="1">IF(Table1[[#This Row],[Area]]= "Naran",Table1[[#This Row],[Income]],0)</f>
        <v>62941</v>
      </c>
      <c r="DI179" s="9">
        <f ca="1">IF(Table1[[#This Row],[Area]]= "Peshawar",Table1[[#This Row],[Income]],0)</f>
        <v>0</v>
      </c>
      <c r="DJ179" s="9">
        <f ca="1">IF(Table1[[#This Row],[Area]]= "Queta",Table1[[#This Row],[Income]],0)</f>
        <v>0</v>
      </c>
      <c r="DK179" s="10">
        <f ca="1">IF(Table1[[#This Row],[Area]]= "Sawat",Table1[[#This Row],[Income]],0)</f>
        <v>0</v>
      </c>
      <c r="DM179" s="14"/>
      <c r="DN179" s="9">
        <f ca="1">IF(Table1[[#This Row],[Field of Work]] = "IT",Table1[[#This Row],[Income]],0)</f>
        <v>0</v>
      </c>
      <c r="DO179" s="9">
        <f ca="1">IF(Table1[[#This Row],[Field of Work]] = "Agriculture",Table1[[#This Row],[Income]],0)</f>
        <v>0</v>
      </c>
      <c r="DP179" s="9">
        <f ca="1">IF(Table1[[#This Row],[Field of Work]] = "Construction",Table1[[#This Row],[Income]],0)</f>
        <v>62941</v>
      </c>
      <c r="DQ179" s="9">
        <f ca="1">IF(Table1[[#This Row],[Field of Work]] = "Health",Table1[[#This Row],[Income]],0)</f>
        <v>0</v>
      </c>
      <c r="DR179" s="9">
        <f ca="1">IF(Table1[[#This Row],[Field of Work]] = "Teaching",Table1[[#This Row],[Income]],0)</f>
        <v>0</v>
      </c>
      <c r="DS179" s="10">
        <f ca="1">IF(Table1[[#This Row],[Field of Work]] = "General work",Table1[[#This Row],[Income]],0)</f>
        <v>0</v>
      </c>
      <c r="DV179" s="14"/>
      <c r="DW179" s="9"/>
      <c r="DX179" s="9">
        <f ca="1">IF(Table1[[#This Row],[Debts]]&gt;Table1[[#This Row],[Income]],1,0)</f>
        <v>0</v>
      </c>
      <c r="DY179" s="9"/>
      <c r="DZ179" s="9"/>
      <c r="EA179" s="9"/>
      <c r="EB179" s="9"/>
      <c r="EC179" s="10"/>
      <c r="EF179" s="14"/>
      <c r="EG179" s="9"/>
      <c r="EH179" s="9">
        <f ca="1">IF(Table1[[#This Row],[Net worth of person (R)]]&gt;$EP$4,Table1[[#This Row],[Age]],0)</f>
        <v>40</v>
      </c>
      <c r="EI179" s="9"/>
      <c r="EJ179" s="9"/>
      <c r="EK179" s="9"/>
      <c r="EL179" s="9"/>
      <c r="EM179" s="9"/>
      <c r="EN179" s="9"/>
      <c r="EO179" s="9"/>
      <c r="EP179" s="10"/>
    </row>
    <row r="180" spans="2:146" x14ac:dyDescent="0.25">
      <c r="B180">
        <f t="shared" ca="1" si="53"/>
        <v>2</v>
      </c>
      <c r="C180" t="str">
        <f t="shared" ca="1" si="54"/>
        <v>women</v>
      </c>
      <c r="D180">
        <f t="shared" ca="1" si="55"/>
        <v>38</v>
      </c>
      <c r="E180">
        <f t="shared" ca="1" si="56"/>
        <v>2</v>
      </c>
      <c r="F180" t="str">
        <f t="shared" ca="1" si="57"/>
        <v>IT</v>
      </c>
      <c r="G180">
        <f t="shared" ca="1" si="58"/>
        <v>4</v>
      </c>
      <c r="H180" t="str">
        <f t="shared" ca="1" si="59"/>
        <v>Technical</v>
      </c>
      <c r="I180">
        <f t="shared" ca="1" si="60"/>
        <v>3</v>
      </c>
      <c r="J180">
        <f t="shared" ca="1" si="61"/>
        <v>2</v>
      </c>
      <c r="K180">
        <f t="shared" ca="1" si="62"/>
        <v>31152</v>
      </c>
      <c r="L180">
        <f t="shared" ca="1" si="63"/>
        <v>14</v>
      </c>
      <c r="M180" t="str">
        <f t="shared" ca="1" si="64"/>
        <v>Attock</v>
      </c>
      <c r="N180">
        <f t="shared" ca="1" si="69"/>
        <v>155760</v>
      </c>
      <c r="O180">
        <f ca="1">RAND()*Table1[[#This Row],[Value of House]]</f>
        <v>115338.14896242454</v>
      </c>
      <c r="P180">
        <f t="shared" ca="1" si="51"/>
        <v>42767.285136191647</v>
      </c>
      <c r="Q180">
        <f t="shared" ca="1" si="65"/>
        <v>27252</v>
      </c>
      <c r="R180">
        <f t="shared" ca="1" si="52"/>
        <v>4320.8714906545438</v>
      </c>
      <c r="S180">
        <f t="shared" ca="1" si="70"/>
        <v>34403.077637242197</v>
      </c>
      <c r="T180">
        <f t="shared" ca="1" si="71"/>
        <v>232930.36277343385</v>
      </c>
      <c r="U180">
        <f t="shared" ca="1" si="72"/>
        <v>146911.02045307908</v>
      </c>
      <c r="V180">
        <f t="shared" ca="1" si="73"/>
        <v>86019.342320354772</v>
      </c>
      <c r="AF180" s="14">
        <f t="shared" ca="1" si="67"/>
        <v>0</v>
      </c>
      <c r="AG180" s="9">
        <f t="shared" ca="1" si="68"/>
        <v>1</v>
      </c>
      <c r="AH180" s="9"/>
      <c r="AI180" s="9"/>
      <c r="AJ180" s="9"/>
      <c r="AK180" s="10"/>
      <c r="AL180" s="9"/>
      <c r="AM180" s="14">
        <f ca="1">IF(Table1[[#This Row],[Field of Work]]= "Teaching",1,0)</f>
        <v>0</v>
      </c>
      <c r="AN180" s="9">
        <f ca="1">IF(Table1[[#This Row],[Field of Work]]= "Agriculture",1,0)</f>
        <v>0</v>
      </c>
      <c r="AO180" s="9">
        <f ca="1">IF(Table1[[#This Row],[Field of Work]]= "Construction",1,0)</f>
        <v>0</v>
      </c>
      <c r="AP180" s="9">
        <f ca="1">IF(Table1[[#This Row],[Field of Work]]= "IT",1,0)</f>
        <v>1</v>
      </c>
      <c r="AQ180" s="9">
        <f ca="1">IF(Table1[[#This Row],[Field of Work]]= "Health",1,0)</f>
        <v>0</v>
      </c>
      <c r="AR180" s="9">
        <f ca="1">IF(Table1[[#This Row],[Field of Work]]= "General work",1,0)</f>
        <v>0</v>
      </c>
      <c r="AS180" s="9"/>
      <c r="AT180" s="9"/>
      <c r="AU180" s="9"/>
      <c r="AV180" s="9"/>
      <c r="AW180" s="9"/>
      <c r="AX180" s="9"/>
      <c r="AY180" s="10"/>
      <c r="BA180" s="33">
        <f ca="1">IF(Table1[[#This Row],[Area]]= "Pindi",1,0)</f>
        <v>0</v>
      </c>
      <c r="BB180" s="9">
        <f ca="1">IF(Table1[[#This Row],[Area]]= "Attock",1,0)</f>
        <v>1</v>
      </c>
      <c r="BC180" s="9">
        <f ca="1">IF(Table1[[#This Row],[Area]]="Gujranwala",1,0)</f>
        <v>0</v>
      </c>
      <c r="BD180" s="9">
        <f ca="1">IF(Table1[[#This Row],[Area]]="Islamabad",1,0)</f>
        <v>0</v>
      </c>
      <c r="BE180" s="9">
        <f ca="1">IF(Table1[[#This Row],[Area]]="Karachi",1,0)</f>
        <v>0</v>
      </c>
      <c r="BF180" s="9">
        <f ca="1">IF(Table1[[#This Row],[Area]]="Kashmir",1,0)</f>
        <v>0</v>
      </c>
      <c r="BG180" s="9">
        <f ca="1">IF(Table1[[#This Row],[Area]]="Kohat",1,0)</f>
        <v>0</v>
      </c>
      <c r="BH180" s="9">
        <f ca="1">IF(Table1[[#This Row],[Area]]="Lahore",1,0)</f>
        <v>0</v>
      </c>
      <c r="BI180" s="9">
        <f ca="1">IF(Table1[[#This Row],[Area]]="Multan",1,0)</f>
        <v>0</v>
      </c>
      <c r="BJ180" s="9">
        <f ca="1">IF(Table1[[#This Row],[Area]]="Naran",1,0)</f>
        <v>0</v>
      </c>
      <c r="BK180" s="9">
        <f ca="1">IF(Table1[[#This Row],[Area]]="Peshawar",1,0)</f>
        <v>0</v>
      </c>
      <c r="BL180" s="9">
        <f ca="1">IF(Table1[[#This Row],[Area]]="Queta",1,0)</f>
        <v>0</v>
      </c>
      <c r="BM180" s="9">
        <f ca="1">IF(Table1[[#This Row],[Area]]="Sawat",1,0)</f>
        <v>0</v>
      </c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10"/>
      <c r="CD180" s="14"/>
      <c r="CE180" s="39">
        <f ca="1">Table1[[#This Row],[Value of Cars]]/Table1[[#This Row],[Cars]]</f>
        <v>21383.642568095824</v>
      </c>
      <c r="CF180" s="9"/>
      <c r="CG180" s="10"/>
      <c r="CH180" s="14">
        <f ca="1">IF(Table1[[#This Row],[value of Debts]]&gt;$CI$5,1,0)</f>
        <v>1</v>
      </c>
      <c r="CI180" s="9"/>
      <c r="CJ180" s="10"/>
      <c r="CM180" s="55">
        <f ca="1">Table1[[#This Row],[Mortgage Left]]/Table1[[#This Row],[Value of House]]</f>
        <v>0.74048631845418944</v>
      </c>
      <c r="CN180" s="9">
        <f t="shared" ca="1" si="66"/>
        <v>0</v>
      </c>
      <c r="CO180" s="9"/>
      <c r="CP180" s="9"/>
      <c r="CQ180" s="9"/>
      <c r="CR180" s="9"/>
      <c r="CS180" s="9"/>
      <c r="CT180" s="9"/>
      <c r="CU180" s="9"/>
      <c r="CV180" s="9"/>
      <c r="CW180" s="9"/>
      <c r="CX180" s="14"/>
      <c r="CY180" s="9">
        <f ca="1">IF(Table1[[#This Row],[Area]]= "Pindi",Table1[[#This Row],[Income]],0)</f>
        <v>0</v>
      </c>
      <c r="CZ180" s="9">
        <f ca="1">IF(Table1[[#This Row],[Area]]= "Attock",Table1[[#This Row],[Income]],0)</f>
        <v>31152</v>
      </c>
      <c r="DA180" s="9">
        <f ca="1">IF(Table1[[#This Row],[Area]]= "Gujranwala",Table1[[#This Row],[Income]],0)</f>
        <v>0</v>
      </c>
      <c r="DB180" s="9">
        <f ca="1">IF(Table1[[#This Row],[Area]]= "Islamabad",Table1[[#This Row],[Income]],0)</f>
        <v>0</v>
      </c>
      <c r="DC180" s="9">
        <f ca="1">IF(Table1[[#This Row],[Area]]= "Karachi",Table1[[#This Row],[Income]],0)</f>
        <v>0</v>
      </c>
      <c r="DD180" s="9">
        <f ca="1">IF(Table1[[#This Row],[Area]]= "Kashmir",Table1[[#This Row],[Income]],0)</f>
        <v>0</v>
      </c>
      <c r="DE180" s="9">
        <f ca="1">IF(Table1[[#This Row],[Area]]= "Kohat",Table1[[#This Row],[Income]],0)</f>
        <v>0</v>
      </c>
      <c r="DF180" s="9">
        <f ca="1">IF(Table1[[#This Row],[Area]]= "Lahore",Table1[[#This Row],[Income]],0)</f>
        <v>0</v>
      </c>
      <c r="DG180" s="9">
        <f ca="1">IF(Table1[[#This Row],[Area]]= "Multan",Table1[[#This Row],[Income]],0)</f>
        <v>0</v>
      </c>
      <c r="DH180" s="9">
        <f ca="1">IF(Table1[[#This Row],[Area]]= "Naran",Table1[[#This Row],[Income]],0)</f>
        <v>0</v>
      </c>
      <c r="DI180" s="9">
        <f ca="1">IF(Table1[[#This Row],[Area]]= "Peshawar",Table1[[#This Row],[Income]],0)</f>
        <v>0</v>
      </c>
      <c r="DJ180" s="9">
        <f ca="1">IF(Table1[[#This Row],[Area]]= "Queta",Table1[[#This Row],[Income]],0)</f>
        <v>0</v>
      </c>
      <c r="DK180" s="10">
        <f ca="1">IF(Table1[[#This Row],[Area]]= "Sawat",Table1[[#This Row],[Income]],0)</f>
        <v>0</v>
      </c>
      <c r="DM180" s="14"/>
      <c r="DN180" s="9">
        <f ca="1">IF(Table1[[#This Row],[Field of Work]] = "IT",Table1[[#This Row],[Income]],0)</f>
        <v>31152</v>
      </c>
      <c r="DO180" s="9">
        <f ca="1">IF(Table1[[#This Row],[Field of Work]] = "Agriculture",Table1[[#This Row],[Income]],0)</f>
        <v>0</v>
      </c>
      <c r="DP180" s="9">
        <f ca="1">IF(Table1[[#This Row],[Field of Work]] = "Construction",Table1[[#This Row],[Income]],0)</f>
        <v>0</v>
      </c>
      <c r="DQ180" s="9">
        <f ca="1">IF(Table1[[#This Row],[Field of Work]] = "Health",Table1[[#This Row],[Income]],0)</f>
        <v>0</v>
      </c>
      <c r="DR180" s="9">
        <f ca="1">IF(Table1[[#This Row],[Field of Work]] = "Teaching",Table1[[#This Row],[Income]],0)</f>
        <v>0</v>
      </c>
      <c r="DS180" s="10">
        <f ca="1">IF(Table1[[#This Row],[Field of Work]] = "General work",Table1[[#This Row],[Income]],0)</f>
        <v>0</v>
      </c>
      <c r="DV180" s="14"/>
      <c r="DW180" s="9"/>
      <c r="DX180" s="9">
        <f ca="1">IF(Table1[[#This Row],[Debts]]&gt;Table1[[#This Row],[Income]],1,0)</f>
        <v>0</v>
      </c>
      <c r="DY180" s="9"/>
      <c r="DZ180" s="9"/>
      <c r="EA180" s="9"/>
      <c r="EB180" s="9"/>
      <c r="EC180" s="10"/>
      <c r="EF180" s="14"/>
      <c r="EG180" s="9"/>
      <c r="EH180" s="9">
        <f ca="1">IF(Table1[[#This Row],[Net worth of person (R)]]&gt;$EP$4,Table1[[#This Row],[Age]],0)</f>
        <v>0</v>
      </c>
      <c r="EI180" s="9"/>
      <c r="EJ180" s="9"/>
      <c r="EK180" s="9"/>
      <c r="EL180" s="9"/>
      <c r="EM180" s="9"/>
      <c r="EN180" s="9"/>
      <c r="EO180" s="9"/>
      <c r="EP180" s="10"/>
    </row>
    <row r="181" spans="2:146" x14ac:dyDescent="0.25">
      <c r="B181">
        <f t="shared" ca="1" si="53"/>
        <v>1</v>
      </c>
      <c r="C181" t="str">
        <f t="shared" ca="1" si="54"/>
        <v>men</v>
      </c>
      <c r="D181">
        <f t="shared" ca="1" si="55"/>
        <v>45</v>
      </c>
      <c r="E181">
        <f t="shared" ca="1" si="56"/>
        <v>2</v>
      </c>
      <c r="F181" t="str">
        <f t="shared" ca="1" si="57"/>
        <v>IT</v>
      </c>
      <c r="G181">
        <f t="shared" ca="1" si="58"/>
        <v>4</v>
      </c>
      <c r="H181" t="str">
        <f t="shared" ca="1" si="59"/>
        <v>Technical</v>
      </c>
      <c r="I181">
        <f t="shared" ca="1" si="60"/>
        <v>2</v>
      </c>
      <c r="J181">
        <f t="shared" ca="1" si="61"/>
        <v>3</v>
      </c>
      <c r="K181">
        <f t="shared" ca="1" si="62"/>
        <v>46748</v>
      </c>
      <c r="L181">
        <f t="shared" ca="1" si="63"/>
        <v>7</v>
      </c>
      <c r="M181" t="str">
        <f t="shared" ca="1" si="64"/>
        <v>Pindi</v>
      </c>
      <c r="N181">
        <f t="shared" ca="1" si="69"/>
        <v>140244</v>
      </c>
      <c r="O181">
        <f ca="1">RAND()*Table1[[#This Row],[Value of House]]</f>
        <v>124676.66748326342</v>
      </c>
      <c r="P181">
        <f t="shared" ca="1" si="51"/>
        <v>20150.573305241312</v>
      </c>
      <c r="Q181">
        <f t="shared" ca="1" si="65"/>
        <v>16858</v>
      </c>
      <c r="R181">
        <f t="shared" ca="1" si="52"/>
        <v>25695.233673712293</v>
      </c>
      <c r="S181">
        <f t="shared" ca="1" si="70"/>
        <v>44123.040236472618</v>
      </c>
      <c r="T181">
        <f t="shared" ca="1" si="71"/>
        <v>204517.61354171392</v>
      </c>
      <c r="U181">
        <f t="shared" ca="1" si="72"/>
        <v>167229.90115697571</v>
      </c>
      <c r="V181">
        <f t="shared" ca="1" si="73"/>
        <v>37287.712384738203</v>
      </c>
      <c r="AF181" s="14">
        <f t="shared" ca="1" si="67"/>
        <v>0</v>
      </c>
      <c r="AG181" s="9">
        <f t="shared" ca="1" si="68"/>
        <v>1</v>
      </c>
      <c r="AH181" s="9"/>
      <c r="AI181" s="9"/>
      <c r="AJ181" s="9"/>
      <c r="AK181" s="10"/>
      <c r="AL181" s="9"/>
      <c r="AM181" s="14">
        <f ca="1">IF(Table1[[#This Row],[Field of Work]]= "Teaching",1,0)</f>
        <v>0</v>
      </c>
      <c r="AN181" s="9">
        <f ca="1">IF(Table1[[#This Row],[Field of Work]]= "Agriculture",1,0)</f>
        <v>0</v>
      </c>
      <c r="AO181" s="9">
        <f ca="1">IF(Table1[[#This Row],[Field of Work]]= "Construction",1,0)</f>
        <v>0</v>
      </c>
      <c r="AP181" s="9">
        <f ca="1">IF(Table1[[#This Row],[Field of Work]]= "IT",1,0)</f>
        <v>1</v>
      </c>
      <c r="AQ181" s="9">
        <f ca="1">IF(Table1[[#This Row],[Field of Work]]= "Health",1,0)</f>
        <v>0</v>
      </c>
      <c r="AR181" s="9">
        <f ca="1">IF(Table1[[#This Row],[Field of Work]]= "General work",1,0)</f>
        <v>0</v>
      </c>
      <c r="AS181" s="9"/>
      <c r="AT181" s="9"/>
      <c r="AU181" s="9"/>
      <c r="AV181" s="9"/>
      <c r="AW181" s="9"/>
      <c r="AX181" s="9"/>
      <c r="AY181" s="10"/>
      <c r="BA181" s="33">
        <f ca="1">IF(Table1[[#This Row],[Area]]= "Pindi",1,0)</f>
        <v>1</v>
      </c>
      <c r="BB181" s="9">
        <f ca="1">IF(Table1[[#This Row],[Area]]= "Attock",1,0)</f>
        <v>0</v>
      </c>
      <c r="BC181" s="9">
        <f ca="1">IF(Table1[[#This Row],[Area]]="Gujranwala",1,0)</f>
        <v>0</v>
      </c>
      <c r="BD181" s="9">
        <f ca="1">IF(Table1[[#This Row],[Area]]="Islamabad",1,0)</f>
        <v>0</v>
      </c>
      <c r="BE181" s="9">
        <f ca="1">IF(Table1[[#This Row],[Area]]="Karachi",1,0)</f>
        <v>0</v>
      </c>
      <c r="BF181" s="9">
        <f ca="1">IF(Table1[[#This Row],[Area]]="Kashmir",1,0)</f>
        <v>0</v>
      </c>
      <c r="BG181" s="9">
        <f ca="1">IF(Table1[[#This Row],[Area]]="Kohat",1,0)</f>
        <v>0</v>
      </c>
      <c r="BH181" s="9">
        <f ca="1">IF(Table1[[#This Row],[Area]]="Lahore",1,0)</f>
        <v>0</v>
      </c>
      <c r="BI181" s="9">
        <f ca="1">IF(Table1[[#This Row],[Area]]="Multan",1,0)</f>
        <v>0</v>
      </c>
      <c r="BJ181" s="9">
        <f ca="1">IF(Table1[[#This Row],[Area]]="Naran",1,0)</f>
        <v>0</v>
      </c>
      <c r="BK181" s="9">
        <f ca="1">IF(Table1[[#This Row],[Area]]="Peshawar",1,0)</f>
        <v>0</v>
      </c>
      <c r="BL181" s="9">
        <f ca="1">IF(Table1[[#This Row],[Area]]="Queta",1,0)</f>
        <v>0</v>
      </c>
      <c r="BM181" s="9">
        <f ca="1">IF(Table1[[#This Row],[Area]]="Sawat",1,0)</f>
        <v>0</v>
      </c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10"/>
      <c r="CD181" s="14"/>
      <c r="CE181" s="39">
        <f ca="1">Table1[[#This Row],[Value of Cars]]/Table1[[#This Row],[Cars]]</f>
        <v>6716.8577684137708</v>
      </c>
      <c r="CF181" s="9"/>
      <c r="CG181" s="10"/>
      <c r="CH181" s="14">
        <f ca="1">IF(Table1[[#This Row],[value of Debts]]&gt;$CI$5,1,0)</f>
        <v>1</v>
      </c>
      <c r="CI181" s="9"/>
      <c r="CJ181" s="10"/>
      <c r="CM181" s="55">
        <f ca="1">Table1[[#This Row],[Mortgage Left]]/Table1[[#This Row],[Value of House]]</f>
        <v>0.88899822796885009</v>
      </c>
      <c r="CN181" s="9">
        <f t="shared" ca="1" si="66"/>
        <v>0</v>
      </c>
      <c r="CO181" s="9"/>
      <c r="CP181" s="9"/>
      <c r="CQ181" s="9"/>
      <c r="CR181" s="9"/>
      <c r="CS181" s="9"/>
      <c r="CT181" s="9"/>
      <c r="CU181" s="9"/>
      <c r="CV181" s="9"/>
      <c r="CW181" s="9"/>
      <c r="CX181" s="14"/>
      <c r="CY181" s="9">
        <f ca="1">IF(Table1[[#This Row],[Area]]= "Pindi",Table1[[#This Row],[Income]],0)</f>
        <v>46748</v>
      </c>
      <c r="CZ181" s="9">
        <f ca="1">IF(Table1[[#This Row],[Area]]= "Attock",Table1[[#This Row],[Income]],0)</f>
        <v>0</v>
      </c>
      <c r="DA181" s="9">
        <f ca="1">IF(Table1[[#This Row],[Area]]= "Gujranwala",Table1[[#This Row],[Income]],0)</f>
        <v>0</v>
      </c>
      <c r="DB181" s="9">
        <f ca="1">IF(Table1[[#This Row],[Area]]= "Islamabad",Table1[[#This Row],[Income]],0)</f>
        <v>0</v>
      </c>
      <c r="DC181" s="9">
        <f ca="1">IF(Table1[[#This Row],[Area]]= "Karachi",Table1[[#This Row],[Income]],0)</f>
        <v>0</v>
      </c>
      <c r="DD181" s="9">
        <f ca="1">IF(Table1[[#This Row],[Area]]= "Kashmir",Table1[[#This Row],[Income]],0)</f>
        <v>0</v>
      </c>
      <c r="DE181" s="9">
        <f ca="1">IF(Table1[[#This Row],[Area]]= "Kohat",Table1[[#This Row],[Income]],0)</f>
        <v>0</v>
      </c>
      <c r="DF181" s="9">
        <f ca="1">IF(Table1[[#This Row],[Area]]= "Lahore",Table1[[#This Row],[Income]],0)</f>
        <v>0</v>
      </c>
      <c r="DG181" s="9">
        <f ca="1">IF(Table1[[#This Row],[Area]]= "Multan",Table1[[#This Row],[Income]],0)</f>
        <v>0</v>
      </c>
      <c r="DH181" s="9">
        <f ca="1">IF(Table1[[#This Row],[Area]]= "Naran",Table1[[#This Row],[Income]],0)</f>
        <v>0</v>
      </c>
      <c r="DI181" s="9">
        <f ca="1">IF(Table1[[#This Row],[Area]]= "Peshawar",Table1[[#This Row],[Income]],0)</f>
        <v>0</v>
      </c>
      <c r="DJ181" s="9">
        <f ca="1">IF(Table1[[#This Row],[Area]]= "Queta",Table1[[#This Row],[Income]],0)</f>
        <v>0</v>
      </c>
      <c r="DK181" s="10">
        <f ca="1">IF(Table1[[#This Row],[Area]]= "Sawat",Table1[[#This Row],[Income]],0)</f>
        <v>0</v>
      </c>
      <c r="DM181" s="14"/>
      <c r="DN181" s="9">
        <f ca="1">IF(Table1[[#This Row],[Field of Work]] = "IT",Table1[[#This Row],[Income]],0)</f>
        <v>46748</v>
      </c>
      <c r="DO181" s="9">
        <f ca="1">IF(Table1[[#This Row],[Field of Work]] = "Agriculture",Table1[[#This Row],[Income]],0)</f>
        <v>0</v>
      </c>
      <c r="DP181" s="9">
        <f ca="1">IF(Table1[[#This Row],[Field of Work]] = "Construction",Table1[[#This Row],[Income]],0)</f>
        <v>0</v>
      </c>
      <c r="DQ181" s="9">
        <f ca="1">IF(Table1[[#This Row],[Field of Work]] = "Health",Table1[[#This Row],[Income]],0)</f>
        <v>0</v>
      </c>
      <c r="DR181" s="9">
        <f ca="1">IF(Table1[[#This Row],[Field of Work]] = "Teaching",Table1[[#This Row],[Income]],0)</f>
        <v>0</v>
      </c>
      <c r="DS181" s="10">
        <f ca="1">IF(Table1[[#This Row],[Field of Work]] = "General work",Table1[[#This Row],[Income]],0)</f>
        <v>0</v>
      </c>
      <c r="DV181" s="14"/>
      <c r="DW181" s="9"/>
      <c r="DX181" s="9">
        <f ca="1">IF(Table1[[#This Row],[Debts]]&gt;Table1[[#This Row],[Income]],1,0)</f>
        <v>0</v>
      </c>
      <c r="DY181" s="9"/>
      <c r="DZ181" s="9"/>
      <c r="EA181" s="9"/>
      <c r="EB181" s="9"/>
      <c r="EC181" s="10"/>
      <c r="EF181" s="14"/>
      <c r="EG181" s="9"/>
      <c r="EH181" s="9">
        <f ca="1">IF(Table1[[#This Row],[Net worth of person (R)]]&gt;$EP$4,Table1[[#This Row],[Age]],0)</f>
        <v>0</v>
      </c>
      <c r="EI181" s="9"/>
      <c r="EJ181" s="9"/>
      <c r="EK181" s="9"/>
      <c r="EL181" s="9"/>
      <c r="EM181" s="9"/>
      <c r="EN181" s="9"/>
      <c r="EO181" s="9"/>
      <c r="EP181" s="10"/>
    </row>
    <row r="182" spans="2:146" x14ac:dyDescent="0.25">
      <c r="B182">
        <f t="shared" ca="1" si="53"/>
        <v>1</v>
      </c>
      <c r="C182" t="str">
        <f t="shared" ca="1" si="54"/>
        <v>men</v>
      </c>
      <c r="D182">
        <f t="shared" ca="1" si="55"/>
        <v>25</v>
      </c>
      <c r="E182">
        <f t="shared" ca="1" si="56"/>
        <v>6</v>
      </c>
      <c r="F182" t="str">
        <f t="shared" ca="1" si="57"/>
        <v>Teaching</v>
      </c>
      <c r="G182">
        <f t="shared" ca="1" si="58"/>
        <v>5</v>
      </c>
      <c r="H182" t="str">
        <f t="shared" ca="1" si="59"/>
        <v>other</v>
      </c>
      <c r="I182">
        <f t="shared" ca="1" si="60"/>
        <v>2</v>
      </c>
      <c r="J182">
        <f t="shared" ca="1" si="61"/>
        <v>1</v>
      </c>
      <c r="K182">
        <f t="shared" ca="1" si="62"/>
        <v>54632</v>
      </c>
      <c r="L182">
        <f t="shared" ca="1" si="63"/>
        <v>5</v>
      </c>
      <c r="M182" t="str">
        <f t="shared" ca="1" si="64"/>
        <v>Sawat</v>
      </c>
      <c r="N182">
        <f t="shared" ca="1" si="69"/>
        <v>273160</v>
      </c>
      <c r="O182">
        <f ca="1">RAND()*Table1[[#This Row],[Value of House]]</f>
        <v>217824.51264350128</v>
      </c>
      <c r="P182">
        <f t="shared" ca="1" si="51"/>
        <v>20934.627011937628</v>
      </c>
      <c r="Q182">
        <f t="shared" ca="1" si="65"/>
        <v>3945</v>
      </c>
      <c r="R182">
        <f t="shared" ca="1" si="52"/>
        <v>44363.5481158045</v>
      </c>
      <c r="S182">
        <f t="shared" ca="1" si="70"/>
        <v>70799.621582764463</v>
      </c>
      <c r="T182">
        <f t="shared" ca="1" si="71"/>
        <v>364894.24859470211</v>
      </c>
      <c r="U182">
        <f t="shared" ca="1" si="72"/>
        <v>266133.06075930578</v>
      </c>
      <c r="V182">
        <f t="shared" ca="1" si="73"/>
        <v>98761.187835396326</v>
      </c>
      <c r="AF182" s="14">
        <f t="shared" ca="1" si="67"/>
        <v>1</v>
      </c>
      <c r="AG182" s="9">
        <f t="shared" ca="1" si="68"/>
        <v>0</v>
      </c>
      <c r="AH182" s="9"/>
      <c r="AI182" s="9"/>
      <c r="AJ182" s="9"/>
      <c r="AK182" s="10"/>
      <c r="AL182" s="9"/>
      <c r="AM182" s="14">
        <f ca="1">IF(Table1[[#This Row],[Field of Work]]= "Teaching",1,0)</f>
        <v>1</v>
      </c>
      <c r="AN182" s="9">
        <f ca="1">IF(Table1[[#This Row],[Field of Work]]= "Agriculture",1,0)</f>
        <v>0</v>
      </c>
      <c r="AO182" s="9">
        <f ca="1">IF(Table1[[#This Row],[Field of Work]]= "Construction",1,0)</f>
        <v>0</v>
      </c>
      <c r="AP182" s="9">
        <f ca="1">IF(Table1[[#This Row],[Field of Work]]= "IT",1,0)</f>
        <v>0</v>
      </c>
      <c r="AQ182" s="9">
        <f ca="1">IF(Table1[[#This Row],[Field of Work]]= "Health",1,0)</f>
        <v>0</v>
      </c>
      <c r="AR182" s="9">
        <f ca="1">IF(Table1[[#This Row],[Field of Work]]= "General work",1,0)</f>
        <v>0</v>
      </c>
      <c r="AS182" s="9"/>
      <c r="AT182" s="9"/>
      <c r="AU182" s="9"/>
      <c r="AV182" s="9"/>
      <c r="AW182" s="9"/>
      <c r="AX182" s="9"/>
      <c r="AY182" s="10"/>
      <c r="BA182" s="33">
        <f ca="1">IF(Table1[[#This Row],[Area]]= "Pindi",1,0)</f>
        <v>0</v>
      </c>
      <c r="BB182" s="9">
        <f ca="1">IF(Table1[[#This Row],[Area]]= "Attock",1,0)</f>
        <v>0</v>
      </c>
      <c r="BC182" s="9">
        <f ca="1">IF(Table1[[#This Row],[Area]]="Gujranwala",1,0)</f>
        <v>0</v>
      </c>
      <c r="BD182" s="9">
        <f ca="1">IF(Table1[[#This Row],[Area]]="Islamabad",1,0)</f>
        <v>0</v>
      </c>
      <c r="BE182" s="9">
        <f ca="1">IF(Table1[[#This Row],[Area]]="Karachi",1,0)</f>
        <v>0</v>
      </c>
      <c r="BF182" s="9">
        <f ca="1">IF(Table1[[#This Row],[Area]]="Kashmir",1,0)</f>
        <v>0</v>
      </c>
      <c r="BG182" s="9">
        <f ca="1">IF(Table1[[#This Row],[Area]]="Kohat",1,0)</f>
        <v>0</v>
      </c>
      <c r="BH182" s="9">
        <f ca="1">IF(Table1[[#This Row],[Area]]="Lahore",1,0)</f>
        <v>0</v>
      </c>
      <c r="BI182" s="9">
        <f ca="1">IF(Table1[[#This Row],[Area]]="Multan",1,0)</f>
        <v>0</v>
      </c>
      <c r="BJ182" s="9">
        <f ca="1">IF(Table1[[#This Row],[Area]]="Naran",1,0)</f>
        <v>0</v>
      </c>
      <c r="BK182" s="9">
        <f ca="1">IF(Table1[[#This Row],[Area]]="Peshawar",1,0)</f>
        <v>0</v>
      </c>
      <c r="BL182" s="9">
        <f ca="1">IF(Table1[[#This Row],[Area]]="Queta",1,0)</f>
        <v>0</v>
      </c>
      <c r="BM182" s="9">
        <f ca="1">IF(Table1[[#This Row],[Area]]="Sawat",1,0)</f>
        <v>1</v>
      </c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10"/>
      <c r="CD182" s="14"/>
      <c r="CE182" s="39">
        <f ca="1">Table1[[#This Row],[Value of Cars]]/Table1[[#This Row],[Cars]]</f>
        <v>20934.627011937628</v>
      </c>
      <c r="CF182" s="9"/>
      <c r="CG182" s="10"/>
      <c r="CH182" s="14">
        <f ca="1">IF(Table1[[#This Row],[value of Debts]]&gt;$CI$5,1,0)</f>
        <v>1</v>
      </c>
      <c r="CI182" s="9"/>
      <c r="CJ182" s="10"/>
      <c r="CM182" s="55">
        <f ca="1">Table1[[#This Row],[Mortgage Left]]/Table1[[#This Row],[Value of House]]</f>
        <v>0.79742463260909824</v>
      </c>
      <c r="CN182" s="9">
        <f t="shared" ca="1" si="66"/>
        <v>0</v>
      </c>
      <c r="CO182" s="9"/>
      <c r="CP182" s="9"/>
      <c r="CQ182" s="9"/>
      <c r="CR182" s="9"/>
      <c r="CS182" s="9"/>
      <c r="CT182" s="9"/>
      <c r="CU182" s="9"/>
      <c r="CV182" s="9"/>
      <c r="CW182" s="9"/>
      <c r="CX182" s="14"/>
      <c r="CY182" s="9">
        <f ca="1">IF(Table1[[#This Row],[Area]]= "Pindi",Table1[[#This Row],[Income]],0)</f>
        <v>0</v>
      </c>
      <c r="CZ182" s="9">
        <f ca="1">IF(Table1[[#This Row],[Area]]= "Attock",Table1[[#This Row],[Income]],0)</f>
        <v>0</v>
      </c>
      <c r="DA182" s="9">
        <f ca="1">IF(Table1[[#This Row],[Area]]= "Gujranwala",Table1[[#This Row],[Income]],0)</f>
        <v>0</v>
      </c>
      <c r="DB182" s="9">
        <f ca="1">IF(Table1[[#This Row],[Area]]= "Islamabad",Table1[[#This Row],[Income]],0)</f>
        <v>0</v>
      </c>
      <c r="DC182" s="9">
        <f ca="1">IF(Table1[[#This Row],[Area]]= "Karachi",Table1[[#This Row],[Income]],0)</f>
        <v>0</v>
      </c>
      <c r="DD182" s="9">
        <f ca="1">IF(Table1[[#This Row],[Area]]= "Kashmir",Table1[[#This Row],[Income]],0)</f>
        <v>0</v>
      </c>
      <c r="DE182" s="9">
        <f ca="1">IF(Table1[[#This Row],[Area]]= "Kohat",Table1[[#This Row],[Income]],0)</f>
        <v>0</v>
      </c>
      <c r="DF182" s="9">
        <f ca="1">IF(Table1[[#This Row],[Area]]= "Lahore",Table1[[#This Row],[Income]],0)</f>
        <v>0</v>
      </c>
      <c r="DG182" s="9">
        <f ca="1">IF(Table1[[#This Row],[Area]]= "Multan",Table1[[#This Row],[Income]],0)</f>
        <v>0</v>
      </c>
      <c r="DH182" s="9">
        <f ca="1">IF(Table1[[#This Row],[Area]]= "Naran",Table1[[#This Row],[Income]],0)</f>
        <v>0</v>
      </c>
      <c r="DI182" s="9">
        <f ca="1">IF(Table1[[#This Row],[Area]]= "Peshawar",Table1[[#This Row],[Income]],0)</f>
        <v>0</v>
      </c>
      <c r="DJ182" s="9">
        <f ca="1">IF(Table1[[#This Row],[Area]]= "Queta",Table1[[#This Row],[Income]],0)</f>
        <v>0</v>
      </c>
      <c r="DK182" s="10">
        <f ca="1">IF(Table1[[#This Row],[Area]]= "Sawat",Table1[[#This Row],[Income]],0)</f>
        <v>54632</v>
      </c>
      <c r="DM182" s="14"/>
      <c r="DN182" s="9">
        <f ca="1">IF(Table1[[#This Row],[Field of Work]] = "IT",Table1[[#This Row],[Income]],0)</f>
        <v>0</v>
      </c>
      <c r="DO182" s="9">
        <f ca="1">IF(Table1[[#This Row],[Field of Work]] = "Agriculture",Table1[[#This Row],[Income]],0)</f>
        <v>0</v>
      </c>
      <c r="DP182" s="9">
        <f ca="1">IF(Table1[[#This Row],[Field of Work]] = "Construction",Table1[[#This Row],[Income]],0)</f>
        <v>0</v>
      </c>
      <c r="DQ182" s="9">
        <f ca="1">IF(Table1[[#This Row],[Field of Work]] = "Health",Table1[[#This Row],[Income]],0)</f>
        <v>0</v>
      </c>
      <c r="DR182" s="9">
        <f ca="1">IF(Table1[[#This Row],[Field of Work]] = "Teaching",Table1[[#This Row],[Income]],0)</f>
        <v>54632</v>
      </c>
      <c r="DS182" s="10">
        <f ca="1">IF(Table1[[#This Row],[Field of Work]] = "General work",Table1[[#This Row],[Income]],0)</f>
        <v>0</v>
      </c>
      <c r="DV182" s="14"/>
      <c r="DW182" s="9"/>
      <c r="DX182" s="9">
        <f ca="1">IF(Table1[[#This Row],[Debts]]&gt;Table1[[#This Row],[Income]],1,0)</f>
        <v>0</v>
      </c>
      <c r="DY182" s="9"/>
      <c r="DZ182" s="9"/>
      <c r="EA182" s="9"/>
      <c r="EB182" s="9"/>
      <c r="EC182" s="10"/>
      <c r="EF182" s="14"/>
      <c r="EG182" s="9"/>
      <c r="EH182" s="9">
        <f ca="1">IF(Table1[[#This Row],[Net worth of person (R)]]&gt;$EP$4,Table1[[#This Row],[Age]],0)</f>
        <v>0</v>
      </c>
      <c r="EI182" s="9"/>
      <c r="EJ182" s="9"/>
      <c r="EK182" s="9"/>
      <c r="EL182" s="9"/>
      <c r="EM182" s="9"/>
      <c r="EN182" s="9"/>
      <c r="EO182" s="9"/>
      <c r="EP182" s="10"/>
    </row>
    <row r="183" spans="2:146" x14ac:dyDescent="0.25">
      <c r="B183">
        <f t="shared" ca="1" si="53"/>
        <v>1</v>
      </c>
      <c r="C183" t="str">
        <f t="shared" ca="1" si="54"/>
        <v>men</v>
      </c>
      <c r="D183">
        <f t="shared" ca="1" si="55"/>
        <v>35</v>
      </c>
      <c r="E183">
        <f t="shared" ca="1" si="56"/>
        <v>2</v>
      </c>
      <c r="F183" t="str">
        <f t="shared" ca="1" si="57"/>
        <v>IT</v>
      </c>
      <c r="G183">
        <f t="shared" ca="1" si="58"/>
        <v>2</v>
      </c>
      <c r="H183" t="str">
        <f t="shared" ca="1" si="59"/>
        <v>Colledge</v>
      </c>
      <c r="I183">
        <f t="shared" ca="1" si="60"/>
        <v>1</v>
      </c>
      <c r="J183">
        <f t="shared" ca="1" si="61"/>
        <v>3</v>
      </c>
      <c r="K183">
        <f t="shared" ca="1" si="62"/>
        <v>64458</v>
      </c>
      <c r="L183">
        <f t="shared" ca="1" si="63"/>
        <v>13</v>
      </c>
      <c r="M183" t="str">
        <f t="shared" ca="1" si="64"/>
        <v>Naran</v>
      </c>
      <c r="N183">
        <f t="shared" ca="1" si="69"/>
        <v>257832</v>
      </c>
      <c r="O183">
        <f ca="1">RAND()*Table1[[#This Row],[Value of House]]</f>
        <v>240994.77305363253</v>
      </c>
      <c r="P183">
        <f t="shared" ca="1" si="51"/>
        <v>135821.78255908549</v>
      </c>
      <c r="Q183">
        <f t="shared" ca="1" si="65"/>
        <v>73224</v>
      </c>
      <c r="R183">
        <f t="shared" ca="1" si="52"/>
        <v>71565.141145636953</v>
      </c>
      <c r="S183">
        <f t="shared" ca="1" si="70"/>
        <v>42812.243582724353</v>
      </c>
      <c r="T183">
        <f t="shared" ca="1" si="71"/>
        <v>436466.02614180988</v>
      </c>
      <c r="U183">
        <f t="shared" ca="1" si="72"/>
        <v>385783.91419926949</v>
      </c>
      <c r="V183">
        <f t="shared" ca="1" si="73"/>
        <v>50682.111942540389</v>
      </c>
      <c r="AF183" s="14">
        <f t="shared" ca="1" si="67"/>
        <v>1</v>
      </c>
      <c r="AG183" s="9">
        <f t="shared" ca="1" si="68"/>
        <v>0</v>
      </c>
      <c r="AH183" s="9"/>
      <c r="AI183" s="9"/>
      <c r="AJ183" s="9"/>
      <c r="AK183" s="10"/>
      <c r="AL183" s="9"/>
      <c r="AM183" s="14">
        <f ca="1">IF(Table1[[#This Row],[Field of Work]]= "Teaching",1,0)</f>
        <v>0</v>
      </c>
      <c r="AN183" s="9">
        <f ca="1">IF(Table1[[#This Row],[Field of Work]]= "Agriculture",1,0)</f>
        <v>0</v>
      </c>
      <c r="AO183" s="9">
        <f ca="1">IF(Table1[[#This Row],[Field of Work]]= "Construction",1,0)</f>
        <v>0</v>
      </c>
      <c r="AP183" s="9">
        <f ca="1">IF(Table1[[#This Row],[Field of Work]]= "IT",1,0)</f>
        <v>1</v>
      </c>
      <c r="AQ183" s="9">
        <f ca="1">IF(Table1[[#This Row],[Field of Work]]= "Health",1,0)</f>
        <v>0</v>
      </c>
      <c r="AR183" s="9">
        <f ca="1">IF(Table1[[#This Row],[Field of Work]]= "General work",1,0)</f>
        <v>0</v>
      </c>
      <c r="AS183" s="9"/>
      <c r="AT183" s="9"/>
      <c r="AU183" s="9"/>
      <c r="AV183" s="9"/>
      <c r="AW183" s="9"/>
      <c r="AX183" s="9"/>
      <c r="AY183" s="10"/>
      <c r="BA183" s="33">
        <f ca="1">IF(Table1[[#This Row],[Area]]= "Pindi",1,0)</f>
        <v>0</v>
      </c>
      <c r="BB183" s="9">
        <f ca="1">IF(Table1[[#This Row],[Area]]= "Attock",1,0)</f>
        <v>0</v>
      </c>
      <c r="BC183" s="9">
        <f ca="1">IF(Table1[[#This Row],[Area]]="Gujranwala",1,0)</f>
        <v>0</v>
      </c>
      <c r="BD183" s="9">
        <f ca="1">IF(Table1[[#This Row],[Area]]="Islamabad",1,0)</f>
        <v>0</v>
      </c>
      <c r="BE183" s="9">
        <f ca="1">IF(Table1[[#This Row],[Area]]="Karachi",1,0)</f>
        <v>0</v>
      </c>
      <c r="BF183" s="9">
        <f ca="1">IF(Table1[[#This Row],[Area]]="Kashmir",1,0)</f>
        <v>0</v>
      </c>
      <c r="BG183" s="9">
        <f ca="1">IF(Table1[[#This Row],[Area]]="Kohat",1,0)</f>
        <v>0</v>
      </c>
      <c r="BH183" s="9">
        <f ca="1">IF(Table1[[#This Row],[Area]]="Lahore",1,0)</f>
        <v>0</v>
      </c>
      <c r="BI183" s="9">
        <f ca="1">IF(Table1[[#This Row],[Area]]="Multan",1,0)</f>
        <v>0</v>
      </c>
      <c r="BJ183" s="9">
        <f ca="1">IF(Table1[[#This Row],[Area]]="Naran",1,0)</f>
        <v>1</v>
      </c>
      <c r="BK183" s="9">
        <f ca="1">IF(Table1[[#This Row],[Area]]="Peshawar",1,0)</f>
        <v>0</v>
      </c>
      <c r="BL183" s="9">
        <f ca="1">IF(Table1[[#This Row],[Area]]="Queta",1,0)</f>
        <v>0</v>
      </c>
      <c r="BM183" s="9">
        <f ca="1">IF(Table1[[#This Row],[Area]]="Sawat",1,0)</f>
        <v>0</v>
      </c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10"/>
      <c r="CD183" s="14"/>
      <c r="CE183" s="39">
        <f ca="1">Table1[[#This Row],[Value of Cars]]/Table1[[#This Row],[Cars]]</f>
        <v>45273.927519695164</v>
      </c>
      <c r="CF183" s="9"/>
      <c r="CG183" s="10"/>
      <c r="CH183" s="14">
        <f ca="1">IF(Table1[[#This Row],[value of Debts]]&gt;$CI$5,1,0)</f>
        <v>1</v>
      </c>
      <c r="CI183" s="9"/>
      <c r="CJ183" s="10"/>
      <c r="CM183" s="55">
        <f ca="1">Table1[[#This Row],[Mortgage Left]]/Table1[[#This Row],[Value of House]]</f>
        <v>0.93469690749648038</v>
      </c>
      <c r="CN183" s="9">
        <f t="shared" ca="1" si="66"/>
        <v>0</v>
      </c>
      <c r="CO183" s="9"/>
      <c r="CP183" s="9"/>
      <c r="CQ183" s="9"/>
      <c r="CR183" s="9"/>
      <c r="CS183" s="9"/>
      <c r="CT183" s="9"/>
      <c r="CU183" s="9"/>
      <c r="CV183" s="9"/>
      <c r="CW183" s="9"/>
      <c r="CX183" s="14"/>
      <c r="CY183" s="9">
        <f ca="1">IF(Table1[[#This Row],[Area]]= "Pindi",Table1[[#This Row],[Income]],0)</f>
        <v>0</v>
      </c>
      <c r="CZ183" s="9">
        <f ca="1">IF(Table1[[#This Row],[Area]]= "Attock",Table1[[#This Row],[Income]],0)</f>
        <v>0</v>
      </c>
      <c r="DA183" s="9">
        <f ca="1">IF(Table1[[#This Row],[Area]]= "Gujranwala",Table1[[#This Row],[Income]],0)</f>
        <v>0</v>
      </c>
      <c r="DB183" s="9">
        <f ca="1">IF(Table1[[#This Row],[Area]]= "Islamabad",Table1[[#This Row],[Income]],0)</f>
        <v>0</v>
      </c>
      <c r="DC183" s="9">
        <f ca="1">IF(Table1[[#This Row],[Area]]= "Karachi",Table1[[#This Row],[Income]],0)</f>
        <v>0</v>
      </c>
      <c r="DD183" s="9">
        <f ca="1">IF(Table1[[#This Row],[Area]]= "Kashmir",Table1[[#This Row],[Income]],0)</f>
        <v>0</v>
      </c>
      <c r="DE183" s="9">
        <f ca="1">IF(Table1[[#This Row],[Area]]= "Kohat",Table1[[#This Row],[Income]],0)</f>
        <v>0</v>
      </c>
      <c r="DF183" s="9">
        <f ca="1">IF(Table1[[#This Row],[Area]]= "Lahore",Table1[[#This Row],[Income]],0)</f>
        <v>0</v>
      </c>
      <c r="DG183" s="9">
        <f ca="1">IF(Table1[[#This Row],[Area]]= "Multan",Table1[[#This Row],[Income]],0)</f>
        <v>0</v>
      </c>
      <c r="DH183" s="9">
        <f ca="1">IF(Table1[[#This Row],[Area]]= "Naran",Table1[[#This Row],[Income]],0)</f>
        <v>64458</v>
      </c>
      <c r="DI183" s="9">
        <f ca="1">IF(Table1[[#This Row],[Area]]= "Peshawar",Table1[[#This Row],[Income]],0)</f>
        <v>0</v>
      </c>
      <c r="DJ183" s="9">
        <f ca="1">IF(Table1[[#This Row],[Area]]= "Queta",Table1[[#This Row],[Income]],0)</f>
        <v>0</v>
      </c>
      <c r="DK183" s="10">
        <f ca="1">IF(Table1[[#This Row],[Area]]= "Sawat",Table1[[#This Row],[Income]],0)</f>
        <v>0</v>
      </c>
      <c r="DM183" s="14"/>
      <c r="DN183" s="9">
        <f ca="1">IF(Table1[[#This Row],[Field of Work]] = "IT",Table1[[#This Row],[Income]],0)</f>
        <v>64458</v>
      </c>
      <c r="DO183" s="9">
        <f ca="1">IF(Table1[[#This Row],[Field of Work]] = "Agriculture",Table1[[#This Row],[Income]],0)</f>
        <v>0</v>
      </c>
      <c r="DP183" s="9">
        <f ca="1">IF(Table1[[#This Row],[Field of Work]] = "Construction",Table1[[#This Row],[Income]],0)</f>
        <v>0</v>
      </c>
      <c r="DQ183" s="9">
        <f ca="1">IF(Table1[[#This Row],[Field of Work]] = "Health",Table1[[#This Row],[Income]],0)</f>
        <v>0</v>
      </c>
      <c r="DR183" s="9">
        <f ca="1">IF(Table1[[#This Row],[Field of Work]] = "Teaching",Table1[[#This Row],[Income]],0)</f>
        <v>0</v>
      </c>
      <c r="DS183" s="10">
        <f ca="1">IF(Table1[[#This Row],[Field of Work]] = "General work",Table1[[#This Row],[Income]],0)</f>
        <v>0</v>
      </c>
      <c r="DV183" s="14"/>
      <c r="DW183" s="9"/>
      <c r="DX183" s="9">
        <f ca="1">IF(Table1[[#This Row],[Debts]]&gt;Table1[[#This Row],[Income]],1,0)</f>
        <v>1</v>
      </c>
      <c r="DY183" s="9"/>
      <c r="DZ183" s="9"/>
      <c r="EA183" s="9"/>
      <c r="EB183" s="9"/>
      <c r="EC183" s="10"/>
      <c r="EF183" s="14"/>
      <c r="EG183" s="9"/>
      <c r="EH183" s="9">
        <f ca="1">IF(Table1[[#This Row],[Net worth of person (R)]]&gt;$EP$4,Table1[[#This Row],[Age]],0)</f>
        <v>0</v>
      </c>
      <c r="EI183" s="9"/>
      <c r="EJ183" s="9"/>
      <c r="EK183" s="9"/>
      <c r="EL183" s="9"/>
      <c r="EM183" s="9"/>
      <c r="EN183" s="9"/>
      <c r="EO183" s="9"/>
      <c r="EP183" s="10"/>
    </row>
    <row r="184" spans="2:146" x14ac:dyDescent="0.25">
      <c r="B184">
        <f t="shared" ca="1" si="53"/>
        <v>1</v>
      </c>
      <c r="C184" t="str">
        <f t="shared" ca="1" si="54"/>
        <v>men</v>
      </c>
      <c r="D184">
        <f t="shared" ca="1" si="55"/>
        <v>40</v>
      </c>
      <c r="E184">
        <f t="shared" ca="1" si="56"/>
        <v>6</v>
      </c>
      <c r="F184" t="str">
        <f t="shared" ca="1" si="57"/>
        <v>Teaching</v>
      </c>
      <c r="G184">
        <f t="shared" ca="1" si="58"/>
        <v>1</v>
      </c>
      <c r="H184" t="str">
        <f t="shared" ca="1" si="59"/>
        <v>High School</v>
      </c>
      <c r="I184">
        <f t="shared" ca="1" si="60"/>
        <v>3</v>
      </c>
      <c r="J184">
        <f t="shared" ca="1" si="61"/>
        <v>3</v>
      </c>
      <c r="K184">
        <f t="shared" ca="1" si="62"/>
        <v>55774</v>
      </c>
      <c r="L184">
        <f t="shared" ca="1" si="63"/>
        <v>4</v>
      </c>
      <c r="M184" t="str">
        <f t="shared" ca="1" si="64"/>
        <v>Multan</v>
      </c>
      <c r="N184">
        <f t="shared" ca="1" si="69"/>
        <v>223096</v>
      </c>
      <c r="O184">
        <f ca="1">RAND()*Table1[[#This Row],[Value of House]]</f>
        <v>37319.618348233162</v>
      </c>
      <c r="P184">
        <f t="shared" ca="1" si="51"/>
        <v>10685.579978468486</v>
      </c>
      <c r="Q184">
        <f t="shared" ca="1" si="65"/>
        <v>7706</v>
      </c>
      <c r="R184">
        <f t="shared" ca="1" si="52"/>
        <v>21133.44554242336</v>
      </c>
      <c r="S184">
        <f t="shared" ca="1" si="70"/>
        <v>1573.4153957067174</v>
      </c>
      <c r="T184">
        <f t="shared" ca="1" si="71"/>
        <v>235354.9953741752</v>
      </c>
      <c r="U184">
        <f t="shared" ca="1" si="72"/>
        <v>66159.063890656515</v>
      </c>
      <c r="V184">
        <f t="shared" ca="1" si="73"/>
        <v>169195.93148351868</v>
      </c>
      <c r="AF184" s="14">
        <f t="shared" ca="1" si="67"/>
        <v>1</v>
      </c>
      <c r="AG184" s="9">
        <f t="shared" ca="1" si="68"/>
        <v>0</v>
      </c>
      <c r="AH184" s="9"/>
      <c r="AI184" s="9"/>
      <c r="AJ184" s="9"/>
      <c r="AK184" s="10"/>
      <c r="AL184" s="9"/>
      <c r="AM184" s="14">
        <f ca="1">IF(Table1[[#This Row],[Field of Work]]= "Teaching",1,0)</f>
        <v>1</v>
      </c>
      <c r="AN184" s="9">
        <f ca="1">IF(Table1[[#This Row],[Field of Work]]= "Agriculture",1,0)</f>
        <v>0</v>
      </c>
      <c r="AO184" s="9">
        <f ca="1">IF(Table1[[#This Row],[Field of Work]]= "Construction",1,0)</f>
        <v>0</v>
      </c>
      <c r="AP184" s="9">
        <f ca="1">IF(Table1[[#This Row],[Field of Work]]= "IT",1,0)</f>
        <v>0</v>
      </c>
      <c r="AQ184" s="9">
        <f ca="1">IF(Table1[[#This Row],[Field of Work]]= "Health",1,0)</f>
        <v>0</v>
      </c>
      <c r="AR184" s="9">
        <f ca="1">IF(Table1[[#This Row],[Field of Work]]= "General work",1,0)</f>
        <v>0</v>
      </c>
      <c r="AS184" s="9"/>
      <c r="AT184" s="9"/>
      <c r="AU184" s="9"/>
      <c r="AV184" s="9"/>
      <c r="AW184" s="9"/>
      <c r="AX184" s="9"/>
      <c r="AY184" s="10"/>
      <c r="BA184" s="33">
        <f ca="1">IF(Table1[[#This Row],[Area]]= "Pindi",1,0)</f>
        <v>0</v>
      </c>
      <c r="BB184" s="9">
        <f ca="1">IF(Table1[[#This Row],[Area]]= "Attock",1,0)</f>
        <v>0</v>
      </c>
      <c r="BC184" s="9">
        <f ca="1">IF(Table1[[#This Row],[Area]]="Gujranwala",1,0)</f>
        <v>0</v>
      </c>
      <c r="BD184" s="9">
        <f ca="1">IF(Table1[[#This Row],[Area]]="Islamabad",1,0)</f>
        <v>0</v>
      </c>
      <c r="BE184" s="9">
        <f ca="1">IF(Table1[[#This Row],[Area]]="Karachi",1,0)</f>
        <v>0</v>
      </c>
      <c r="BF184" s="9">
        <f ca="1">IF(Table1[[#This Row],[Area]]="Kashmir",1,0)</f>
        <v>0</v>
      </c>
      <c r="BG184" s="9">
        <f ca="1">IF(Table1[[#This Row],[Area]]="Kohat",1,0)</f>
        <v>0</v>
      </c>
      <c r="BH184" s="9">
        <f ca="1">IF(Table1[[#This Row],[Area]]="Lahore",1,0)</f>
        <v>0</v>
      </c>
      <c r="BI184" s="9">
        <f ca="1">IF(Table1[[#This Row],[Area]]="Multan",1,0)</f>
        <v>1</v>
      </c>
      <c r="BJ184" s="9">
        <f ca="1">IF(Table1[[#This Row],[Area]]="Naran",1,0)</f>
        <v>0</v>
      </c>
      <c r="BK184" s="9">
        <f ca="1">IF(Table1[[#This Row],[Area]]="Peshawar",1,0)</f>
        <v>0</v>
      </c>
      <c r="BL184" s="9">
        <f ca="1">IF(Table1[[#This Row],[Area]]="Queta",1,0)</f>
        <v>0</v>
      </c>
      <c r="BM184" s="9">
        <f ca="1">IF(Table1[[#This Row],[Area]]="Sawat",1,0)</f>
        <v>0</v>
      </c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10"/>
      <c r="CD184" s="14"/>
      <c r="CE184" s="39">
        <f ca="1">Table1[[#This Row],[Value of Cars]]/Table1[[#This Row],[Cars]]</f>
        <v>3561.8599928228286</v>
      </c>
      <c r="CF184" s="9"/>
      <c r="CG184" s="10"/>
      <c r="CH184" s="14">
        <f ca="1">IF(Table1[[#This Row],[value of Debts]]&gt;$CI$5,1,0)</f>
        <v>0</v>
      </c>
      <c r="CI184" s="9"/>
      <c r="CJ184" s="10"/>
      <c r="CM184" s="55">
        <f ca="1">Table1[[#This Row],[Mortgage Left]]/Table1[[#This Row],[Value of House]]</f>
        <v>0.16728053550145749</v>
      </c>
      <c r="CN184" s="9">
        <f t="shared" ca="1" si="66"/>
        <v>1</v>
      </c>
      <c r="CO184" s="9"/>
      <c r="CP184" s="9"/>
      <c r="CQ184" s="9"/>
      <c r="CR184" s="9"/>
      <c r="CS184" s="9"/>
      <c r="CT184" s="9"/>
      <c r="CU184" s="9"/>
      <c r="CV184" s="9"/>
      <c r="CW184" s="9"/>
      <c r="CX184" s="14"/>
      <c r="CY184" s="9">
        <f ca="1">IF(Table1[[#This Row],[Area]]= "Pindi",Table1[[#This Row],[Income]],0)</f>
        <v>0</v>
      </c>
      <c r="CZ184" s="9">
        <f ca="1">IF(Table1[[#This Row],[Area]]= "Attock",Table1[[#This Row],[Income]],0)</f>
        <v>0</v>
      </c>
      <c r="DA184" s="9">
        <f ca="1">IF(Table1[[#This Row],[Area]]= "Gujranwala",Table1[[#This Row],[Income]],0)</f>
        <v>0</v>
      </c>
      <c r="DB184" s="9">
        <f ca="1">IF(Table1[[#This Row],[Area]]= "Islamabad",Table1[[#This Row],[Income]],0)</f>
        <v>0</v>
      </c>
      <c r="DC184" s="9">
        <f ca="1">IF(Table1[[#This Row],[Area]]= "Karachi",Table1[[#This Row],[Income]],0)</f>
        <v>0</v>
      </c>
      <c r="DD184" s="9">
        <f ca="1">IF(Table1[[#This Row],[Area]]= "Kashmir",Table1[[#This Row],[Income]],0)</f>
        <v>0</v>
      </c>
      <c r="DE184" s="9">
        <f ca="1">IF(Table1[[#This Row],[Area]]= "Kohat",Table1[[#This Row],[Income]],0)</f>
        <v>0</v>
      </c>
      <c r="DF184" s="9">
        <f ca="1">IF(Table1[[#This Row],[Area]]= "Lahore",Table1[[#This Row],[Income]],0)</f>
        <v>0</v>
      </c>
      <c r="DG184" s="9">
        <f ca="1">IF(Table1[[#This Row],[Area]]= "Multan",Table1[[#This Row],[Income]],0)</f>
        <v>55774</v>
      </c>
      <c r="DH184" s="9">
        <f ca="1">IF(Table1[[#This Row],[Area]]= "Naran",Table1[[#This Row],[Income]],0)</f>
        <v>0</v>
      </c>
      <c r="DI184" s="9">
        <f ca="1">IF(Table1[[#This Row],[Area]]= "Peshawar",Table1[[#This Row],[Income]],0)</f>
        <v>0</v>
      </c>
      <c r="DJ184" s="9">
        <f ca="1">IF(Table1[[#This Row],[Area]]= "Queta",Table1[[#This Row],[Income]],0)</f>
        <v>0</v>
      </c>
      <c r="DK184" s="10">
        <f ca="1">IF(Table1[[#This Row],[Area]]= "Sawat",Table1[[#This Row],[Income]],0)</f>
        <v>0</v>
      </c>
      <c r="DM184" s="14"/>
      <c r="DN184" s="9">
        <f ca="1">IF(Table1[[#This Row],[Field of Work]] = "IT",Table1[[#This Row],[Income]],0)</f>
        <v>0</v>
      </c>
      <c r="DO184" s="9">
        <f ca="1">IF(Table1[[#This Row],[Field of Work]] = "Agriculture",Table1[[#This Row],[Income]],0)</f>
        <v>0</v>
      </c>
      <c r="DP184" s="9">
        <f ca="1">IF(Table1[[#This Row],[Field of Work]] = "Construction",Table1[[#This Row],[Income]],0)</f>
        <v>0</v>
      </c>
      <c r="DQ184" s="9">
        <f ca="1">IF(Table1[[#This Row],[Field of Work]] = "Health",Table1[[#This Row],[Income]],0)</f>
        <v>0</v>
      </c>
      <c r="DR184" s="9">
        <f ca="1">IF(Table1[[#This Row],[Field of Work]] = "Teaching",Table1[[#This Row],[Income]],0)</f>
        <v>55774</v>
      </c>
      <c r="DS184" s="10">
        <f ca="1">IF(Table1[[#This Row],[Field of Work]] = "General work",Table1[[#This Row],[Income]],0)</f>
        <v>0</v>
      </c>
      <c r="DV184" s="14"/>
      <c r="DW184" s="9"/>
      <c r="DX184" s="9">
        <f ca="1">IF(Table1[[#This Row],[Debts]]&gt;Table1[[#This Row],[Income]],1,0)</f>
        <v>0</v>
      </c>
      <c r="DY184" s="9"/>
      <c r="DZ184" s="9"/>
      <c r="EA184" s="9"/>
      <c r="EB184" s="9"/>
      <c r="EC184" s="10"/>
      <c r="EF184" s="14"/>
      <c r="EG184" s="9"/>
      <c r="EH184" s="9">
        <f ca="1">IF(Table1[[#This Row],[Net worth of person (R)]]&gt;$EP$4,Table1[[#This Row],[Age]],0)</f>
        <v>40</v>
      </c>
      <c r="EI184" s="9"/>
      <c r="EJ184" s="9"/>
      <c r="EK184" s="9"/>
      <c r="EL184" s="9"/>
      <c r="EM184" s="9"/>
      <c r="EN184" s="9"/>
      <c r="EO184" s="9"/>
      <c r="EP184" s="10"/>
    </row>
    <row r="185" spans="2:146" x14ac:dyDescent="0.25">
      <c r="B185">
        <f t="shared" ca="1" si="53"/>
        <v>1</v>
      </c>
      <c r="C185" t="str">
        <f t="shared" ca="1" si="54"/>
        <v>men</v>
      </c>
      <c r="D185">
        <f t="shared" ca="1" si="55"/>
        <v>30</v>
      </c>
      <c r="E185">
        <f t="shared" ca="1" si="56"/>
        <v>1</v>
      </c>
      <c r="F185" t="str">
        <f t="shared" ca="1" si="57"/>
        <v>Health</v>
      </c>
      <c r="G185">
        <f t="shared" ca="1" si="58"/>
        <v>1</v>
      </c>
      <c r="H185" t="str">
        <f t="shared" ca="1" si="59"/>
        <v>High School</v>
      </c>
      <c r="I185">
        <f t="shared" ca="1" si="60"/>
        <v>1</v>
      </c>
      <c r="J185">
        <f t="shared" ca="1" si="61"/>
        <v>2</v>
      </c>
      <c r="K185">
        <f t="shared" ca="1" si="62"/>
        <v>49794</v>
      </c>
      <c r="L185">
        <f t="shared" ca="1" si="63"/>
        <v>5</v>
      </c>
      <c r="M185" t="str">
        <f t="shared" ca="1" si="64"/>
        <v>Sawat</v>
      </c>
      <c r="N185">
        <f t="shared" ca="1" si="69"/>
        <v>199176</v>
      </c>
      <c r="O185">
        <f ca="1">RAND()*Table1[[#This Row],[Value of House]]</f>
        <v>48881.924722915886</v>
      </c>
      <c r="P185">
        <f t="shared" ca="1" si="51"/>
        <v>31530.560087585189</v>
      </c>
      <c r="Q185">
        <f t="shared" ca="1" si="65"/>
        <v>17670</v>
      </c>
      <c r="R185">
        <f t="shared" ca="1" si="52"/>
        <v>31074.775331568442</v>
      </c>
      <c r="S185">
        <f t="shared" ca="1" si="70"/>
        <v>28317.163921274285</v>
      </c>
      <c r="T185">
        <f t="shared" ca="1" si="71"/>
        <v>259023.72400885946</v>
      </c>
      <c r="U185">
        <f t="shared" ca="1" si="72"/>
        <v>97626.700054484332</v>
      </c>
      <c r="V185">
        <f t="shared" ca="1" si="73"/>
        <v>161397.02395437512</v>
      </c>
      <c r="AF185" s="14">
        <f t="shared" ca="1" si="67"/>
        <v>1</v>
      </c>
      <c r="AG185" s="9">
        <f t="shared" ca="1" si="68"/>
        <v>0</v>
      </c>
      <c r="AH185" s="9"/>
      <c r="AI185" s="9"/>
      <c r="AJ185" s="9"/>
      <c r="AK185" s="10"/>
      <c r="AL185" s="9"/>
      <c r="AM185" s="14">
        <f ca="1">IF(Table1[[#This Row],[Field of Work]]= "Teaching",1,0)</f>
        <v>0</v>
      </c>
      <c r="AN185" s="9">
        <f ca="1">IF(Table1[[#This Row],[Field of Work]]= "Agriculture",1,0)</f>
        <v>0</v>
      </c>
      <c r="AO185" s="9">
        <f ca="1">IF(Table1[[#This Row],[Field of Work]]= "Construction",1,0)</f>
        <v>0</v>
      </c>
      <c r="AP185" s="9">
        <f ca="1">IF(Table1[[#This Row],[Field of Work]]= "IT",1,0)</f>
        <v>0</v>
      </c>
      <c r="AQ185" s="9">
        <f ca="1">IF(Table1[[#This Row],[Field of Work]]= "Health",1,0)</f>
        <v>1</v>
      </c>
      <c r="AR185" s="9">
        <f ca="1">IF(Table1[[#This Row],[Field of Work]]= "General work",1,0)</f>
        <v>0</v>
      </c>
      <c r="AS185" s="9"/>
      <c r="AT185" s="9"/>
      <c r="AU185" s="9"/>
      <c r="AV185" s="9"/>
      <c r="AW185" s="9"/>
      <c r="AX185" s="9"/>
      <c r="AY185" s="10"/>
      <c r="BA185" s="33">
        <f ca="1">IF(Table1[[#This Row],[Area]]= "Pindi",1,0)</f>
        <v>0</v>
      </c>
      <c r="BB185" s="9">
        <f ca="1">IF(Table1[[#This Row],[Area]]= "Attock",1,0)</f>
        <v>0</v>
      </c>
      <c r="BC185" s="9">
        <f ca="1">IF(Table1[[#This Row],[Area]]="Gujranwala",1,0)</f>
        <v>0</v>
      </c>
      <c r="BD185" s="9">
        <f ca="1">IF(Table1[[#This Row],[Area]]="Islamabad",1,0)</f>
        <v>0</v>
      </c>
      <c r="BE185" s="9">
        <f ca="1">IF(Table1[[#This Row],[Area]]="Karachi",1,0)</f>
        <v>0</v>
      </c>
      <c r="BF185" s="9">
        <f ca="1">IF(Table1[[#This Row],[Area]]="Kashmir",1,0)</f>
        <v>0</v>
      </c>
      <c r="BG185" s="9">
        <f ca="1">IF(Table1[[#This Row],[Area]]="Kohat",1,0)</f>
        <v>0</v>
      </c>
      <c r="BH185" s="9">
        <f ca="1">IF(Table1[[#This Row],[Area]]="Lahore",1,0)</f>
        <v>0</v>
      </c>
      <c r="BI185" s="9">
        <f ca="1">IF(Table1[[#This Row],[Area]]="Multan",1,0)</f>
        <v>0</v>
      </c>
      <c r="BJ185" s="9">
        <f ca="1">IF(Table1[[#This Row],[Area]]="Naran",1,0)</f>
        <v>0</v>
      </c>
      <c r="BK185" s="9">
        <f ca="1">IF(Table1[[#This Row],[Area]]="Peshawar",1,0)</f>
        <v>0</v>
      </c>
      <c r="BL185" s="9">
        <f ca="1">IF(Table1[[#This Row],[Area]]="Queta",1,0)</f>
        <v>0</v>
      </c>
      <c r="BM185" s="9">
        <f ca="1">IF(Table1[[#This Row],[Area]]="Sawat",1,0)</f>
        <v>1</v>
      </c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10"/>
      <c r="CD185" s="14"/>
      <c r="CE185" s="39">
        <f ca="1">Table1[[#This Row],[Value of Cars]]/Table1[[#This Row],[Cars]]</f>
        <v>15765.280043792594</v>
      </c>
      <c r="CF185" s="9"/>
      <c r="CG185" s="10"/>
      <c r="CH185" s="14">
        <f ca="1">IF(Table1[[#This Row],[value of Debts]]&gt;$CI$5,1,0)</f>
        <v>0</v>
      </c>
      <c r="CI185" s="9"/>
      <c r="CJ185" s="10"/>
      <c r="CM185" s="55">
        <f ca="1">Table1[[#This Row],[Mortgage Left]]/Table1[[#This Row],[Value of House]]</f>
        <v>0.24542075713397141</v>
      </c>
      <c r="CN185" s="9">
        <f t="shared" ca="1" si="66"/>
        <v>1</v>
      </c>
      <c r="CO185" s="9"/>
      <c r="CP185" s="9"/>
      <c r="CQ185" s="9"/>
      <c r="CR185" s="9"/>
      <c r="CS185" s="9"/>
      <c r="CT185" s="9"/>
      <c r="CU185" s="9"/>
      <c r="CV185" s="9"/>
      <c r="CW185" s="9"/>
      <c r="CX185" s="14"/>
      <c r="CY185" s="9">
        <f ca="1">IF(Table1[[#This Row],[Area]]= "Pindi",Table1[[#This Row],[Income]],0)</f>
        <v>0</v>
      </c>
      <c r="CZ185" s="9">
        <f ca="1">IF(Table1[[#This Row],[Area]]= "Attock",Table1[[#This Row],[Income]],0)</f>
        <v>0</v>
      </c>
      <c r="DA185" s="9">
        <f ca="1">IF(Table1[[#This Row],[Area]]= "Gujranwala",Table1[[#This Row],[Income]],0)</f>
        <v>0</v>
      </c>
      <c r="DB185" s="9">
        <f ca="1">IF(Table1[[#This Row],[Area]]= "Islamabad",Table1[[#This Row],[Income]],0)</f>
        <v>0</v>
      </c>
      <c r="DC185" s="9">
        <f ca="1">IF(Table1[[#This Row],[Area]]= "Karachi",Table1[[#This Row],[Income]],0)</f>
        <v>0</v>
      </c>
      <c r="DD185" s="9">
        <f ca="1">IF(Table1[[#This Row],[Area]]= "Kashmir",Table1[[#This Row],[Income]],0)</f>
        <v>0</v>
      </c>
      <c r="DE185" s="9">
        <f ca="1">IF(Table1[[#This Row],[Area]]= "Kohat",Table1[[#This Row],[Income]],0)</f>
        <v>0</v>
      </c>
      <c r="DF185" s="9">
        <f ca="1">IF(Table1[[#This Row],[Area]]= "Lahore",Table1[[#This Row],[Income]],0)</f>
        <v>0</v>
      </c>
      <c r="DG185" s="9">
        <f ca="1">IF(Table1[[#This Row],[Area]]= "Multan",Table1[[#This Row],[Income]],0)</f>
        <v>0</v>
      </c>
      <c r="DH185" s="9">
        <f ca="1">IF(Table1[[#This Row],[Area]]= "Naran",Table1[[#This Row],[Income]],0)</f>
        <v>0</v>
      </c>
      <c r="DI185" s="9">
        <f ca="1">IF(Table1[[#This Row],[Area]]= "Peshawar",Table1[[#This Row],[Income]],0)</f>
        <v>0</v>
      </c>
      <c r="DJ185" s="9">
        <f ca="1">IF(Table1[[#This Row],[Area]]= "Queta",Table1[[#This Row],[Income]],0)</f>
        <v>0</v>
      </c>
      <c r="DK185" s="10">
        <f ca="1">IF(Table1[[#This Row],[Area]]= "Sawat",Table1[[#This Row],[Income]],0)</f>
        <v>49794</v>
      </c>
      <c r="DM185" s="14"/>
      <c r="DN185" s="9">
        <f ca="1">IF(Table1[[#This Row],[Field of Work]] = "IT",Table1[[#This Row],[Income]],0)</f>
        <v>0</v>
      </c>
      <c r="DO185" s="9">
        <f ca="1">IF(Table1[[#This Row],[Field of Work]] = "Agriculture",Table1[[#This Row],[Income]],0)</f>
        <v>0</v>
      </c>
      <c r="DP185" s="9">
        <f ca="1">IF(Table1[[#This Row],[Field of Work]] = "Construction",Table1[[#This Row],[Income]],0)</f>
        <v>0</v>
      </c>
      <c r="DQ185" s="9">
        <f ca="1">IF(Table1[[#This Row],[Field of Work]] = "Health",Table1[[#This Row],[Income]],0)</f>
        <v>49794</v>
      </c>
      <c r="DR185" s="9">
        <f ca="1">IF(Table1[[#This Row],[Field of Work]] = "Teaching",Table1[[#This Row],[Income]],0)</f>
        <v>0</v>
      </c>
      <c r="DS185" s="10">
        <f ca="1">IF(Table1[[#This Row],[Field of Work]] = "General work",Table1[[#This Row],[Income]],0)</f>
        <v>0</v>
      </c>
      <c r="DV185" s="14"/>
      <c r="DW185" s="9"/>
      <c r="DX185" s="9">
        <f ca="1">IF(Table1[[#This Row],[Debts]]&gt;Table1[[#This Row],[Income]],1,0)</f>
        <v>0</v>
      </c>
      <c r="DY185" s="9"/>
      <c r="DZ185" s="9"/>
      <c r="EA185" s="9"/>
      <c r="EB185" s="9"/>
      <c r="EC185" s="10"/>
      <c r="EF185" s="14"/>
      <c r="EG185" s="9"/>
      <c r="EH185" s="9">
        <f ca="1">IF(Table1[[#This Row],[Net worth of person (R)]]&gt;$EP$4,Table1[[#This Row],[Age]],0)</f>
        <v>30</v>
      </c>
      <c r="EI185" s="9"/>
      <c r="EJ185" s="9"/>
      <c r="EK185" s="9"/>
      <c r="EL185" s="9"/>
      <c r="EM185" s="9"/>
      <c r="EN185" s="9"/>
      <c r="EO185" s="9"/>
      <c r="EP185" s="10"/>
    </row>
    <row r="186" spans="2:146" x14ac:dyDescent="0.25">
      <c r="B186">
        <f t="shared" ca="1" si="53"/>
        <v>2</v>
      </c>
      <c r="C186" t="str">
        <f t="shared" ca="1" si="54"/>
        <v>women</v>
      </c>
      <c r="D186">
        <f t="shared" ca="1" si="55"/>
        <v>31</v>
      </c>
      <c r="E186">
        <f t="shared" ca="1" si="56"/>
        <v>2</v>
      </c>
      <c r="F186" t="str">
        <f t="shared" ca="1" si="57"/>
        <v>IT</v>
      </c>
      <c r="G186">
        <f t="shared" ca="1" si="58"/>
        <v>3</v>
      </c>
      <c r="H186" t="str">
        <f t="shared" ca="1" si="59"/>
        <v>University</v>
      </c>
      <c r="I186">
        <f t="shared" ca="1" si="60"/>
        <v>2</v>
      </c>
      <c r="J186">
        <f t="shared" ca="1" si="61"/>
        <v>3</v>
      </c>
      <c r="K186">
        <f t="shared" ca="1" si="62"/>
        <v>85875</v>
      </c>
      <c r="L186">
        <f t="shared" ca="1" si="63"/>
        <v>10</v>
      </c>
      <c r="M186" t="str">
        <f t="shared" ca="1" si="64"/>
        <v>Queta</v>
      </c>
      <c r="N186">
        <f t="shared" ca="1" si="69"/>
        <v>515250</v>
      </c>
      <c r="O186">
        <f ca="1">RAND()*Table1[[#This Row],[Value of House]]</f>
        <v>2273.0089455372868</v>
      </c>
      <c r="P186">
        <f t="shared" ca="1" si="51"/>
        <v>147465.06320524417</v>
      </c>
      <c r="Q186">
        <f t="shared" ca="1" si="65"/>
        <v>73390</v>
      </c>
      <c r="R186">
        <f t="shared" ca="1" si="52"/>
        <v>116285.06350752365</v>
      </c>
      <c r="S186">
        <f t="shared" ca="1" si="70"/>
        <v>14878.377992877678</v>
      </c>
      <c r="T186">
        <f t="shared" ca="1" si="71"/>
        <v>677593.44119812176</v>
      </c>
      <c r="U186">
        <f t="shared" ca="1" si="72"/>
        <v>191948.07245306094</v>
      </c>
      <c r="V186">
        <f t="shared" ca="1" si="73"/>
        <v>485645.36874506081</v>
      </c>
      <c r="AF186" s="14">
        <f t="shared" ca="1" si="67"/>
        <v>1</v>
      </c>
      <c r="AG186" s="9">
        <f t="shared" ca="1" si="68"/>
        <v>0</v>
      </c>
      <c r="AH186" s="9"/>
      <c r="AI186" s="9"/>
      <c r="AJ186" s="9"/>
      <c r="AK186" s="10"/>
      <c r="AL186" s="9"/>
      <c r="AM186" s="14">
        <f ca="1">IF(Table1[[#This Row],[Field of Work]]= "Teaching",1,0)</f>
        <v>0</v>
      </c>
      <c r="AN186" s="9">
        <f ca="1">IF(Table1[[#This Row],[Field of Work]]= "Agriculture",1,0)</f>
        <v>0</v>
      </c>
      <c r="AO186" s="9">
        <f ca="1">IF(Table1[[#This Row],[Field of Work]]= "Construction",1,0)</f>
        <v>0</v>
      </c>
      <c r="AP186" s="9">
        <f ca="1">IF(Table1[[#This Row],[Field of Work]]= "IT",1,0)</f>
        <v>1</v>
      </c>
      <c r="AQ186" s="9">
        <f ca="1">IF(Table1[[#This Row],[Field of Work]]= "Health",1,0)</f>
        <v>0</v>
      </c>
      <c r="AR186" s="9">
        <f ca="1">IF(Table1[[#This Row],[Field of Work]]= "General work",1,0)</f>
        <v>0</v>
      </c>
      <c r="AS186" s="9"/>
      <c r="AT186" s="9"/>
      <c r="AU186" s="9"/>
      <c r="AV186" s="9"/>
      <c r="AW186" s="9"/>
      <c r="AX186" s="9"/>
      <c r="AY186" s="10"/>
      <c r="BA186" s="33">
        <f ca="1">IF(Table1[[#This Row],[Area]]= "Pindi",1,0)</f>
        <v>0</v>
      </c>
      <c r="BB186" s="9">
        <f ca="1">IF(Table1[[#This Row],[Area]]= "Attock",1,0)</f>
        <v>0</v>
      </c>
      <c r="BC186" s="9">
        <f ca="1">IF(Table1[[#This Row],[Area]]="Gujranwala",1,0)</f>
        <v>0</v>
      </c>
      <c r="BD186" s="9">
        <f ca="1">IF(Table1[[#This Row],[Area]]="Islamabad",1,0)</f>
        <v>0</v>
      </c>
      <c r="BE186" s="9">
        <f ca="1">IF(Table1[[#This Row],[Area]]="Karachi",1,0)</f>
        <v>0</v>
      </c>
      <c r="BF186" s="9">
        <f ca="1">IF(Table1[[#This Row],[Area]]="Kashmir",1,0)</f>
        <v>0</v>
      </c>
      <c r="BG186" s="9">
        <f ca="1">IF(Table1[[#This Row],[Area]]="Kohat",1,0)</f>
        <v>0</v>
      </c>
      <c r="BH186" s="9">
        <f ca="1">IF(Table1[[#This Row],[Area]]="Lahore",1,0)</f>
        <v>0</v>
      </c>
      <c r="BI186" s="9">
        <f ca="1">IF(Table1[[#This Row],[Area]]="Multan",1,0)</f>
        <v>0</v>
      </c>
      <c r="BJ186" s="9">
        <f ca="1">IF(Table1[[#This Row],[Area]]="Naran",1,0)</f>
        <v>0</v>
      </c>
      <c r="BK186" s="9">
        <f ca="1">IF(Table1[[#This Row],[Area]]="Peshawar",1,0)</f>
        <v>0</v>
      </c>
      <c r="BL186" s="9">
        <f ca="1">IF(Table1[[#This Row],[Area]]="Queta",1,0)</f>
        <v>1</v>
      </c>
      <c r="BM186" s="9">
        <f ca="1">IF(Table1[[#This Row],[Area]]="Sawat",1,0)</f>
        <v>0</v>
      </c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10"/>
      <c r="CD186" s="14"/>
      <c r="CE186" s="39">
        <f ca="1">Table1[[#This Row],[Value of Cars]]/Table1[[#This Row],[Cars]]</f>
        <v>49155.021068414724</v>
      </c>
      <c r="CF186" s="9"/>
      <c r="CG186" s="10"/>
      <c r="CH186" s="14">
        <f ca="1">IF(Table1[[#This Row],[value of Debts]]&gt;$CI$5,1,0)</f>
        <v>1</v>
      </c>
      <c r="CI186" s="9"/>
      <c r="CJ186" s="10"/>
      <c r="CM186" s="55">
        <f ca="1">Table1[[#This Row],[Mortgage Left]]/Table1[[#This Row],[Value of House]]</f>
        <v>4.4114681136094847E-3</v>
      </c>
      <c r="CN186" s="9">
        <f t="shared" ca="1" si="66"/>
        <v>1</v>
      </c>
      <c r="CO186" s="9"/>
      <c r="CP186" s="9"/>
      <c r="CQ186" s="9"/>
      <c r="CR186" s="9"/>
      <c r="CS186" s="9"/>
      <c r="CT186" s="9"/>
      <c r="CU186" s="9"/>
      <c r="CV186" s="9"/>
      <c r="CW186" s="9"/>
      <c r="CX186" s="14"/>
      <c r="CY186" s="9">
        <f ca="1">IF(Table1[[#This Row],[Area]]= "Pindi",Table1[[#This Row],[Income]],0)</f>
        <v>0</v>
      </c>
      <c r="CZ186" s="9">
        <f ca="1">IF(Table1[[#This Row],[Area]]= "Attock",Table1[[#This Row],[Income]],0)</f>
        <v>0</v>
      </c>
      <c r="DA186" s="9">
        <f ca="1">IF(Table1[[#This Row],[Area]]= "Gujranwala",Table1[[#This Row],[Income]],0)</f>
        <v>0</v>
      </c>
      <c r="DB186" s="9">
        <f ca="1">IF(Table1[[#This Row],[Area]]= "Islamabad",Table1[[#This Row],[Income]],0)</f>
        <v>0</v>
      </c>
      <c r="DC186" s="9">
        <f ca="1">IF(Table1[[#This Row],[Area]]= "Karachi",Table1[[#This Row],[Income]],0)</f>
        <v>0</v>
      </c>
      <c r="DD186" s="9">
        <f ca="1">IF(Table1[[#This Row],[Area]]= "Kashmir",Table1[[#This Row],[Income]],0)</f>
        <v>0</v>
      </c>
      <c r="DE186" s="9">
        <f ca="1">IF(Table1[[#This Row],[Area]]= "Kohat",Table1[[#This Row],[Income]],0)</f>
        <v>0</v>
      </c>
      <c r="DF186" s="9">
        <f ca="1">IF(Table1[[#This Row],[Area]]= "Lahore",Table1[[#This Row],[Income]],0)</f>
        <v>0</v>
      </c>
      <c r="DG186" s="9">
        <f ca="1">IF(Table1[[#This Row],[Area]]= "Multan",Table1[[#This Row],[Income]],0)</f>
        <v>0</v>
      </c>
      <c r="DH186" s="9">
        <f ca="1">IF(Table1[[#This Row],[Area]]= "Naran",Table1[[#This Row],[Income]],0)</f>
        <v>0</v>
      </c>
      <c r="DI186" s="9">
        <f ca="1">IF(Table1[[#This Row],[Area]]= "Peshawar",Table1[[#This Row],[Income]],0)</f>
        <v>0</v>
      </c>
      <c r="DJ186" s="9">
        <f ca="1">IF(Table1[[#This Row],[Area]]= "Queta",Table1[[#This Row],[Income]],0)</f>
        <v>85875</v>
      </c>
      <c r="DK186" s="10">
        <f ca="1">IF(Table1[[#This Row],[Area]]= "Sawat",Table1[[#This Row],[Income]],0)</f>
        <v>0</v>
      </c>
      <c r="DM186" s="14"/>
      <c r="DN186" s="9">
        <f ca="1">IF(Table1[[#This Row],[Field of Work]] = "IT",Table1[[#This Row],[Income]],0)</f>
        <v>85875</v>
      </c>
      <c r="DO186" s="9">
        <f ca="1">IF(Table1[[#This Row],[Field of Work]] = "Agriculture",Table1[[#This Row],[Income]],0)</f>
        <v>0</v>
      </c>
      <c r="DP186" s="9">
        <f ca="1">IF(Table1[[#This Row],[Field of Work]] = "Construction",Table1[[#This Row],[Income]],0)</f>
        <v>0</v>
      </c>
      <c r="DQ186" s="9">
        <f ca="1">IF(Table1[[#This Row],[Field of Work]] = "Health",Table1[[#This Row],[Income]],0)</f>
        <v>0</v>
      </c>
      <c r="DR186" s="9">
        <f ca="1">IF(Table1[[#This Row],[Field of Work]] = "Teaching",Table1[[#This Row],[Income]],0)</f>
        <v>0</v>
      </c>
      <c r="DS186" s="10">
        <f ca="1">IF(Table1[[#This Row],[Field of Work]] = "General work",Table1[[#This Row],[Income]],0)</f>
        <v>0</v>
      </c>
      <c r="DV186" s="14"/>
      <c r="DW186" s="9"/>
      <c r="DX186" s="9">
        <f ca="1">IF(Table1[[#This Row],[Debts]]&gt;Table1[[#This Row],[Income]],1,0)</f>
        <v>1</v>
      </c>
      <c r="DY186" s="9"/>
      <c r="DZ186" s="9"/>
      <c r="EA186" s="9"/>
      <c r="EB186" s="9"/>
      <c r="EC186" s="10"/>
      <c r="EF186" s="14"/>
      <c r="EG186" s="9"/>
      <c r="EH186" s="9">
        <f ca="1">IF(Table1[[#This Row],[Net worth of person (R)]]&gt;$EP$4,Table1[[#This Row],[Age]],0)</f>
        <v>31</v>
      </c>
      <c r="EI186" s="9"/>
      <c r="EJ186" s="9"/>
      <c r="EK186" s="9"/>
      <c r="EL186" s="9"/>
      <c r="EM186" s="9"/>
      <c r="EN186" s="9"/>
      <c r="EO186" s="9"/>
      <c r="EP186" s="10"/>
    </row>
    <row r="187" spans="2:146" x14ac:dyDescent="0.25">
      <c r="B187">
        <f t="shared" ca="1" si="53"/>
        <v>2</v>
      </c>
      <c r="C187" t="str">
        <f t="shared" ca="1" si="54"/>
        <v>women</v>
      </c>
      <c r="D187">
        <f t="shared" ca="1" si="55"/>
        <v>30</v>
      </c>
      <c r="E187">
        <f t="shared" ca="1" si="56"/>
        <v>3</v>
      </c>
      <c r="F187" t="str">
        <f t="shared" ca="1" si="57"/>
        <v>Agriculture</v>
      </c>
      <c r="G187">
        <f t="shared" ca="1" si="58"/>
        <v>5</v>
      </c>
      <c r="H187" t="str">
        <f t="shared" ca="1" si="59"/>
        <v>other</v>
      </c>
      <c r="I187">
        <f t="shared" ca="1" si="60"/>
        <v>4</v>
      </c>
      <c r="J187">
        <f t="shared" ca="1" si="61"/>
        <v>2</v>
      </c>
      <c r="K187">
        <f t="shared" ca="1" si="62"/>
        <v>63790</v>
      </c>
      <c r="L187">
        <f t="shared" ca="1" si="63"/>
        <v>14</v>
      </c>
      <c r="M187" t="str">
        <f t="shared" ca="1" si="64"/>
        <v>Attock</v>
      </c>
      <c r="N187">
        <f t="shared" ca="1" si="69"/>
        <v>382740</v>
      </c>
      <c r="O187">
        <f ca="1">RAND()*Table1[[#This Row],[Value of House]]</f>
        <v>318492.97996017023</v>
      </c>
      <c r="P187">
        <f t="shared" ca="1" si="51"/>
        <v>66050.109732036828</v>
      </c>
      <c r="Q187">
        <f t="shared" ca="1" si="65"/>
        <v>1270</v>
      </c>
      <c r="R187">
        <f t="shared" ca="1" si="52"/>
        <v>43963.750787587545</v>
      </c>
      <c r="S187">
        <f t="shared" ca="1" si="70"/>
        <v>63931.380746682</v>
      </c>
      <c r="T187">
        <f t="shared" ca="1" si="71"/>
        <v>512721.49047871883</v>
      </c>
      <c r="U187">
        <f t="shared" ca="1" si="72"/>
        <v>363726.73074775777</v>
      </c>
      <c r="V187">
        <f t="shared" ca="1" si="73"/>
        <v>148994.75973096106</v>
      </c>
      <c r="AF187" s="14">
        <f t="shared" ca="1" si="67"/>
        <v>0</v>
      </c>
      <c r="AG187" s="9">
        <f t="shared" ca="1" si="68"/>
        <v>1</v>
      </c>
      <c r="AH187" s="9"/>
      <c r="AI187" s="9"/>
      <c r="AJ187" s="9"/>
      <c r="AK187" s="10"/>
      <c r="AL187" s="9"/>
      <c r="AM187" s="14">
        <f ca="1">IF(Table1[[#This Row],[Field of Work]]= "Teaching",1,0)</f>
        <v>0</v>
      </c>
      <c r="AN187" s="9">
        <f ca="1">IF(Table1[[#This Row],[Field of Work]]= "Agriculture",1,0)</f>
        <v>1</v>
      </c>
      <c r="AO187" s="9">
        <f ca="1">IF(Table1[[#This Row],[Field of Work]]= "Construction",1,0)</f>
        <v>0</v>
      </c>
      <c r="AP187" s="9">
        <f ca="1">IF(Table1[[#This Row],[Field of Work]]= "IT",1,0)</f>
        <v>0</v>
      </c>
      <c r="AQ187" s="9">
        <f ca="1">IF(Table1[[#This Row],[Field of Work]]= "Health",1,0)</f>
        <v>0</v>
      </c>
      <c r="AR187" s="9">
        <f ca="1">IF(Table1[[#This Row],[Field of Work]]= "General work",1,0)</f>
        <v>0</v>
      </c>
      <c r="AS187" s="9"/>
      <c r="AT187" s="9"/>
      <c r="AU187" s="9"/>
      <c r="AV187" s="9"/>
      <c r="AW187" s="9"/>
      <c r="AX187" s="9"/>
      <c r="AY187" s="10"/>
      <c r="BA187" s="33">
        <f ca="1">IF(Table1[[#This Row],[Area]]= "Pindi",1,0)</f>
        <v>0</v>
      </c>
      <c r="BB187" s="9">
        <f ca="1">IF(Table1[[#This Row],[Area]]= "Attock",1,0)</f>
        <v>1</v>
      </c>
      <c r="BC187" s="9">
        <f ca="1">IF(Table1[[#This Row],[Area]]="Gujranwala",1,0)</f>
        <v>0</v>
      </c>
      <c r="BD187" s="9">
        <f ca="1">IF(Table1[[#This Row],[Area]]="Islamabad",1,0)</f>
        <v>0</v>
      </c>
      <c r="BE187" s="9">
        <f ca="1">IF(Table1[[#This Row],[Area]]="Karachi",1,0)</f>
        <v>0</v>
      </c>
      <c r="BF187" s="9">
        <f ca="1">IF(Table1[[#This Row],[Area]]="Kashmir",1,0)</f>
        <v>0</v>
      </c>
      <c r="BG187" s="9">
        <f ca="1">IF(Table1[[#This Row],[Area]]="Kohat",1,0)</f>
        <v>0</v>
      </c>
      <c r="BH187" s="9">
        <f ca="1">IF(Table1[[#This Row],[Area]]="Lahore",1,0)</f>
        <v>0</v>
      </c>
      <c r="BI187" s="9">
        <f ca="1">IF(Table1[[#This Row],[Area]]="Multan",1,0)</f>
        <v>0</v>
      </c>
      <c r="BJ187" s="9">
        <f ca="1">IF(Table1[[#This Row],[Area]]="Naran",1,0)</f>
        <v>0</v>
      </c>
      <c r="BK187" s="9">
        <f ca="1">IF(Table1[[#This Row],[Area]]="Peshawar",1,0)</f>
        <v>0</v>
      </c>
      <c r="BL187" s="9">
        <f ca="1">IF(Table1[[#This Row],[Area]]="Queta",1,0)</f>
        <v>0</v>
      </c>
      <c r="BM187" s="9">
        <f ca="1">IF(Table1[[#This Row],[Area]]="Sawat",1,0)</f>
        <v>0</v>
      </c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10"/>
      <c r="CD187" s="14"/>
      <c r="CE187" s="39">
        <f ca="1">Table1[[#This Row],[Value of Cars]]/Table1[[#This Row],[Cars]]</f>
        <v>33025.054866018414</v>
      </c>
      <c r="CF187" s="9"/>
      <c r="CG187" s="10"/>
      <c r="CH187" s="14">
        <f ca="1">IF(Table1[[#This Row],[value of Debts]]&gt;$CI$5,1,0)</f>
        <v>1</v>
      </c>
      <c r="CI187" s="9"/>
      <c r="CJ187" s="10"/>
      <c r="CM187" s="55">
        <f ca="1">Table1[[#This Row],[Mortgage Left]]/Table1[[#This Row],[Value of House]]</f>
        <v>0.83213925892295093</v>
      </c>
      <c r="CN187" s="9">
        <f t="shared" ca="1" si="66"/>
        <v>0</v>
      </c>
      <c r="CO187" s="9"/>
      <c r="CP187" s="9"/>
      <c r="CQ187" s="9"/>
      <c r="CR187" s="9"/>
      <c r="CS187" s="9"/>
      <c r="CT187" s="9"/>
      <c r="CU187" s="9"/>
      <c r="CV187" s="9"/>
      <c r="CW187" s="9"/>
      <c r="CX187" s="14"/>
      <c r="CY187" s="9">
        <f ca="1">IF(Table1[[#This Row],[Area]]= "Pindi",Table1[[#This Row],[Income]],0)</f>
        <v>0</v>
      </c>
      <c r="CZ187" s="9">
        <f ca="1">IF(Table1[[#This Row],[Area]]= "Attock",Table1[[#This Row],[Income]],0)</f>
        <v>63790</v>
      </c>
      <c r="DA187" s="9">
        <f ca="1">IF(Table1[[#This Row],[Area]]= "Gujranwala",Table1[[#This Row],[Income]],0)</f>
        <v>0</v>
      </c>
      <c r="DB187" s="9">
        <f ca="1">IF(Table1[[#This Row],[Area]]= "Islamabad",Table1[[#This Row],[Income]],0)</f>
        <v>0</v>
      </c>
      <c r="DC187" s="9">
        <f ca="1">IF(Table1[[#This Row],[Area]]= "Karachi",Table1[[#This Row],[Income]],0)</f>
        <v>0</v>
      </c>
      <c r="DD187" s="9">
        <f ca="1">IF(Table1[[#This Row],[Area]]= "Kashmir",Table1[[#This Row],[Income]],0)</f>
        <v>0</v>
      </c>
      <c r="DE187" s="9">
        <f ca="1">IF(Table1[[#This Row],[Area]]= "Kohat",Table1[[#This Row],[Income]],0)</f>
        <v>0</v>
      </c>
      <c r="DF187" s="9">
        <f ca="1">IF(Table1[[#This Row],[Area]]= "Lahore",Table1[[#This Row],[Income]],0)</f>
        <v>0</v>
      </c>
      <c r="DG187" s="9">
        <f ca="1">IF(Table1[[#This Row],[Area]]= "Multan",Table1[[#This Row],[Income]],0)</f>
        <v>0</v>
      </c>
      <c r="DH187" s="9">
        <f ca="1">IF(Table1[[#This Row],[Area]]= "Naran",Table1[[#This Row],[Income]],0)</f>
        <v>0</v>
      </c>
      <c r="DI187" s="9">
        <f ca="1">IF(Table1[[#This Row],[Area]]= "Peshawar",Table1[[#This Row],[Income]],0)</f>
        <v>0</v>
      </c>
      <c r="DJ187" s="9">
        <f ca="1">IF(Table1[[#This Row],[Area]]= "Queta",Table1[[#This Row],[Income]],0)</f>
        <v>0</v>
      </c>
      <c r="DK187" s="10">
        <f ca="1">IF(Table1[[#This Row],[Area]]= "Sawat",Table1[[#This Row],[Income]],0)</f>
        <v>0</v>
      </c>
      <c r="DM187" s="14"/>
      <c r="DN187" s="9">
        <f ca="1">IF(Table1[[#This Row],[Field of Work]] = "IT",Table1[[#This Row],[Income]],0)</f>
        <v>0</v>
      </c>
      <c r="DO187" s="9">
        <f ca="1">IF(Table1[[#This Row],[Field of Work]] = "Agriculture",Table1[[#This Row],[Income]],0)</f>
        <v>63790</v>
      </c>
      <c r="DP187" s="9">
        <f ca="1">IF(Table1[[#This Row],[Field of Work]] = "Construction",Table1[[#This Row],[Income]],0)</f>
        <v>0</v>
      </c>
      <c r="DQ187" s="9">
        <f ca="1">IF(Table1[[#This Row],[Field of Work]] = "Health",Table1[[#This Row],[Income]],0)</f>
        <v>0</v>
      </c>
      <c r="DR187" s="9">
        <f ca="1">IF(Table1[[#This Row],[Field of Work]] = "Teaching",Table1[[#This Row],[Income]],0)</f>
        <v>0</v>
      </c>
      <c r="DS187" s="10">
        <f ca="1">IF(Table1[[#This Row],[Field of Work]] = "General work",Table1[[#This Row],[Income]],0)</f>
        <v>0</v>
      </c>
      <c r="DV187" s="14"/>
      <c r="DW187" s="9"/>
      <c r="DX187" s="9">
        <f ca="1">IF(Table1[[#This Row],[Debts]]&gt;Table1[[#This Row],[Income]],1,0)</f>
        <v>0</v>
      </c>
      <c r="DY187" s="9"/>
      <c r="DZ187" s="9"/>
      <c r="EA187" s="9"/>
      <c r="EB187" s="9"/>
      <c r="EC187" s="10"/>
      <c r="EF187" s="14"/>
      <c r="EG187" s="9"/>
      <c r="EH187" s="9">
        <f ca="1">IF(Table1[[#This Row],[Net worth of person (R)]]&gt;$EP$4,Table1[[#This Row],[Age]],0)</f>
        <v>30</v>
      </c>
      <c r="EI187" s="9"/>
      <c r="EJ187" s="9"/>
      <c r="EK187" s="9"/>
      <c r="EL187" s="9"/>
      <c r="EM187" s="9"/>
      <c r="EN187" s="9"/>
      <c r="EO187" s="9"/>
      <c r="EP187" s="10"/>
    </row>
    <row r="188" spans="2:146" x14ac:dyDescent="0.25">
      <c r="B188">
        <f t="shared" ca="1" si="53"/>
        <v>1</v>
      </c>
      <c r="C188" t="str">
        <f t="shared" ca="1" si="54"/>
        <v>men</v>
      </c>
      <c r="D188">
        <f t="shared" ca="1" si="55"/>
        <v>40</v>
      </c>
      <c r="E188">
        <f t="shared" ca="1" si="56"/>
        <v>1</v>
      </c>
      <c r="F188" t="str">
        <f t="shared" ca="1" si="57"/>
        <v>Health</v>
      </c>
      <c r="G188">
        <f t="shared" ca="1" si="58"/>
        <v>3</v>
      </c>
      <c r="H188" t="str">
        <f t="shared" ca="1" si="59"/>
        <v>University</v>
      </c>
      <c r="I188">
        <f t="shared" ca="1" si="60"/>
        <v>3</v>
      </c>
      <c r="J188">
        <f t="shared" ca="1" si="61"/>
        <v>2</v>
      </c>
      <c r="K188">
        <f t="shared" ca="1" si="62"/>
        <v>84322</v>
      </c>
      <c r="L188">
        <f t="shared" ca="1" si="63"/>
        <v>6</v>
      </c>
      <c r="M188" t="str">
        <f t="shared" ca="1" si="64"/>
        <v>Islamabad</v>
      </c>
      <c r="N188">
        <f t="shared" ca="1" si="69"/>
        <v>337288</v>
      </c>
      <c r="O188">
        <f ca="1">RAND()*Table1[[#This Row],[Value of House]]</f>
        <v>80127.263307919857</v>
      </c>
      <c r="P188">
        <f t="shared" ca="1" si="51"/>
        <v>55326.565202512174</v>
      </c>
      <c r="Q188">
        <f t="shared" ca="1" si="65"/>
        <v>20972</v>
      </c>
      <c r="R188">
        <f t="shared" ca="1" si="52"/>
        <v>129285.69105888921</v>
      </c>
      <c r="S188">
        <f t="shared" ca="1" si="70"/>
        <v>64250.862036221864</v>
      </c>
      <c r="T188">
        <f t="shared" ca="1" si="71"/>
        <v>456865.42723873409</v>
      </c>
      <c r="U188">
        <f t="shared" ca="1" si="72"/>
        <v>230384.95436680905</v>
      </c>
      <c r="V188">
        <f t="shared" ca="1" si="73"/>
        <v>226480.47287192504</v>
      </c>
      <c r="AF188" s="14">
        <f t="shared" ca="1" si="67"/>
        <v>0</v>
      </c>
      <c r="AG188" s="9">
        <f t="shared" ca="1" si="68"/>
        <v>1</v>
      </c>
      <c r="AH188" s="9"/>
      <c r="AI188" s="9"/>
      <c r="AJ188" s="9"/>
      <c r="AK188" s="10"/>
      <c r="AL188" s="9"/>
      <c r="AM188" s="14">
        <f ca="1">IF(Table1[[#This Row],[Field of Work]]= "Teaching",1,0)</f>
        <v>0</v>
      </c>
      <c r="AN188" s="9">
        <f ca="1">IF(Table1[[#This Row],[Field of Work]]= "Agriculture",1,0)</f>
        <v>0</v>
      </c>
      <c r="AO188" s="9">
        <f ca="1">IF(Table1[[#This Row],[Field of Work]]= "Construction",1,0)</f>
        <v>0</v>
      </c>
      <c r="AP188" s="9">
        <f ca="1">IF(Table1[[#This Row],[Field of Work]]= "IT",1,0)</f>
        <v>0</v>
      </c>
      <c r="AQ188" s="9">
        <f ca="1">IF(Table1[[#This Row],[Field of Work]]= "Health",1,0)</f>
        <v>1</v>
      </c>
      <c r="AR188" s="9">
        <f ca="1">IF(Table1[[#This Row],[Field of Work]]= "General work",1,0)</f>
        <v>0</v>
      </c>
      <c r="AS188" s="9"/>
      <c r="AT188" s="9"/>
      <c r="AU188" s="9"/>
      <c r="AV188" s="9"/>
      <c r="AW188" s="9"/>
      <c r="AX188" s="9"/>
      <c r="AY188" s="10"/>
      <c r="BA188" s="33">
        <f ca="1">IF(Table1[[#This Row],[Area]]= "Pindi",1,0)</f>
        <v>0</v>
      </c>
      <c r="BB188" s="9">
        <f ca="1">IF(Table1[[#This Row],[Area]]= "Attock",1,0)</f>
        <v>0</v>
      </c>
      <c r="BC188" s="9">
        <f ca="1">IF(Table1[[#This Row],[Area]]="Gujranwala",1,0)</f>
        <v>0</v>
      </c>
      <c r="BD188" s="9">
        <f ca="1">IF(Table1[[#This Row],[Area]]="Islamabad",1,0)</f>
        <v>1</v>
      </c>
      <c r="BE188" s="9">
        <f ca="1">IF(Table1[[#This Row],[Area]]="Karachi",1,0)</f>
        <v>0</v>
      </c>
      <c r="BF188" s="9">
        <f ca="1">IF(Table1[[#This Row],[Area]]="Kashmir",1,0)</f>
        <v>0</v>
      </c>
      <c r="BG188" s="9">
        <f ca="1">IF(Table1[[#This Row],[Area]]="Kohat",1,0)</f>
        <v>0</v>
      </c>
      <c r="BH188" s="9">
        <f ca="1">IF(Table1[[#This Row],[Area]]="Lahore",1,0)</f>
        <v>0</v>
      </c>
      <c r="BI188" s="9">
        <f ca="1">IF(Table1[[#This Row],[Area]]="Multan",1,0)</f>
        <v>0</v>
      </c>
      <c r="BJ188" s="9">
        <f ca="1">IF(Table1[[#This Row],[Area]]="Naran",1,0)</f>
        <v>0</v>
      </c>
      <c r="BK188" s="9">
        <f ca="1">IF(Table1[[#This Row],[Area]]="Peshawar",1,0)</f>
        <v>0</v>
      </c>
      <c r="BL188" s="9">
        <f ca="1">IF(Table1[[#This Row],[Area]]="Queta",1,0)</f>
        <v>0</v>
      </c>
      <c r="BM188" s="9">
        <f ca="1">IF(Table1[[#This Row],[Area]]="Sawat",1,0)</f>
        <v>0</v>
      </c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10"/>
      <c r="CD188" s="14"/>
      <c r="CE188" s="39">
        <f ca="1">Table1[[#This Row],[Value of Cars]]/Table1[[#This Row],[Cars]]</f>
        <v>27663.282601256087</v>
      </c>
      <c r="CF188" s="9"/>
      <c r="CG188" s="10"/>
      <c r="CH188" s="14">
        <f ca="1">IF(Table1[[#This Row],[value of Debts]]&gt;$CI$5,1,0)</f>
        <v>1</v>
      </c>
      <c r="CI188" s="9"/>
      <c r="CJ188" s="10"/>
      <c r="CM188" s="55">
        <f ca="1">Table1[[#This Row],[Mortgage Left]]/Table1[[#This Row],[Value of House]]</f>
        <v>0.23756333847607936</v>
      </c>
      <c r="CN188" s="9">
        <f t="shared" ca="1" si="66"/>
        <v>1</v>
      </c>
      <c r="CO188" s="9"/>
      <c r="CP188" s="9"/>
      <c r="CQ188" s="9"/>
      <c r="CR188" s="9"/>
      <c r="CS188" s="9"/>
      <c r="CT188" s="9"/>
      <c r="CU188" s="9"/>
      <c r="CV188" s="9"/>
      <c r="CW188" s="9"/>
      <c r="CX188" s="14"/>
      <c r="CY188" s="9">
        <f ca="1">IF(Table1[[#This Row],[Area]]= "Pindi",Table1[[#This Row],[Income]],0)</f>
        <v>0</v>
      </c>
      <c r="CZ188" s="9">
        <f ca="1">IF(Table1[[#This Row],[Area]]= "Attock",Table1[[#This Row],[Income]],0)</f>
        <v>0</v>
      </c>
      <c r="DA188" s="9">
        <f ca="1">IF(Table1[[#This Row],[Area]]= "Gujranwala",Table1[[#This Row],[Income]],0)</f>
        <v>0</v>
      </c>
      <c r="DB188" s="9">
        <f ca="1">IF(Table1[[#This Row],[Area]]= "Islamabad",Table1[[#This Row],[Income]],0)</f>
        <v>84322</v>
      </c>
      <c r="DC188" s="9">
        <f ca="1">IF(Table1[[#This Row],[Area]]= "Karachi",Table1[[#This Row],[Income]],0)</f>
        <v>0</v>
      </c>
      <c r="DD188" s="9">
        <f ca="1">IF(Table1[[#This Row],[Area]]= "Kashmir",Table1[[#This Row],[Income]],0)</f>
        <v>0</v>
      </c>
      <c r="DE188" s="9">
        <f ca="1">IF(Table1[[#This Row],[Area]]= "Kohat",Table1[[#This Row],[Income]],0)</f>
        <v>0</v>
      </c>
      <c r="DF188" s="9">
        <f ca="1">IF(Table1[[#This Row],[Area]]= "Lahore",Table1[[#This Row],[Income]],0)</f>
        <v>0</v>
      </c>
      <c r="DG188" s="9">
        <f ca="1">IF(Table1[[#This Row],[Area]]= "Multan",Table1[[#This Row],[Income]],0)</f>
        <v>0</v>
      </c>
      <c r="DH188" s="9">
        <f ca="1">IF(Table1[[#This Row],[Area]]= "Naran",Table1[[#This Row],[Income]],0)</f>
        <v>0</v>
      </c>
      <c r="DI188" s="9">
        <f ca="1">IF(Table1[[#This Row],[Area]]= "Peshawar",Table1[[#This Row],[Income]],0)</f>
        <v>0</v>
      </c>
      <c r="DJ188" s="9">
        <f ca="1">IF(Table1[[#This Row],[Area]]= "Queta",Table1[[#This Row],[Income]],0)</f>
        <v>0</v>
      </c>
      <c r="DK188" s="10">
        <f ca="1">IF(Table1[[#This Row],[Area]]= "Sawat",Table1[[#This Row],[Income]],0)</f>
        <v>0</v>
      </c>
      <c r="DM188" s="14"/>
      <c r="DN188" s="9">
        <f ca="1">IF(Table1[[#This Row],[Field of Work]] = "IT",Table1[[#This Row],[Income]],0)</f>
        <v>0</v>
      </c>
      <c r="DO188" s="9">
        <f ca="1">IF(Table1[[#This Row],[Field of Work]] = "Agriculture",Table1[[#This Row],[Income]],0)</f>
        <v>0</v>
      </c>
      <c r="DP188" s="9">
        <f ca="1">IF(Table1[[#This Row],[Field of Work]] = "Construction",Table1[[#This Row],[Income]],0)</f>
        <v>0</v>
      </c>
      <c r="DQ188" s="9">
        <f ca="1">IF(Table1[[#This Row],[Field of Work]] = "Health",Table1[[#This Row],[Income]],0)</f>
        <v>84322</v>
      </c>
      <c r="DR188" s="9">
        <f ca="1">IF(Table1[[#This Row],[Field of Work]] = "Teaching",Table1[[#This Row],[Income]],0)</f>
        <v>0</v>
      </c>
      <c r="DS188" s="10">
        <f ca="1">IF(Table1[[#This Row],[Field of Work]] = "General work",Table1[[#This Row],[Income]],0)</f>
        <v>0</v>
      </c>
      <c r="DV188" s="14"/>
      <c r="DW188" s="9"/>
      <c r="DX188" s="9">
        <f ca="1">IF(Table1[[#This Row],[Debts]]&gt;Table1[[#This Row],[Income]],1,0)</f>
        <v>1</v>
      </c>
      <c r="DY188" s="9"/>
      <c r="DZ188" s="9"/>
      <c r="EA188" s="9"/>
      <c r="EB188" s="9"/>
      <c r="EC188" s="10"/>
      <c r="EF188" s="14"/>
      <c r="EG188" s="9"/>
      <c r="EH188" s="9">
        <f ca="1">IF(Table1[[#This Row],[Net worth of person (R)]]&gt;$EP$4,Table1[[#This Row],[Age]],0)</f>
        <v>40</v>
      </c>
      <c r="EI188" s="9"/>
      <c r="EJ188" s="9"/>
      <c r="EK188" s="9"/>
      <c r="EL188" s="9"/>
      <c r="EM188" s="9"/>
      <c r="EN188" s="9"/>
      <c r="EO188" s="9"/>
      <c r="EP188" s="10"/>
    </row>
    <row r="189" spans="2:146" x14ac:dyDescent="0.25">
      <c r="B189">
        <f t="shared" ca="1" si="53"/>
        <v>1</v>
      </c>
      <c r="C189" t="str">
        <f t="shared" ca="1" si="54"/>
        <v>men</v>
      </c>
      <c r="D189">
        <f t="shared" ca="1" si="55"/>
        <v>41</v>
      </c>
      <c r="E189">
        <f t="shared" ca="1" si="56"/>
        <v>2</v>
      </c>
      <c r="F189" t="str">
        <f t="shared" ca="1" si="57"/>
        <v>IT</v>
      </c>
      <c r="G189">
        <f t="shared" ca="1" si="58"/>
        <v>2</v>
      </c>
      <c r="H189" t="str">
        <f t="shared" ca="1" si="59"/>
        <v>Colledge</v>
      </c>
      <c r="I189">
        <f t="shared" ca="1" si="60"/>
        <v>4</v>
      </c>
      <c r="J189">
        <f t="shared" ca="1" si="61"/>
        <v>3</v>
      </c>
      <c r="K189">
        <f t="shared" ca="1" si="62"/>
        <v>76059</v>
      </c>
      <c r="L189">
        <f t="shared" ca="1" si="63"/>
        <v>7</v>
      </c>
      <c r="M189" t="str">
        <f t="shared" ca="1" si="64"/>
        <v>Pindi</v>
      </c>
      <c r="N189">
        <f t="shared" ca="1" si="69"/>
        <v>380295</v>
      </c>
      <c r="O189">
        <f ca="1">RAND()*Table1[[#This Row],[Value of House]]</f>
        <v>134065.99753879564</v>
      </c>
      <c r="P189">
        <f t="shared" ca="1" si="51"/>
        <v>13663.47283551526</v>
      </c>
      <c r="Q189">
        <f t="shared" ca="1" si="65"/>
        <v>843</v>
      </c>
      <c r="R189">
        <f t="shared" ca="1" si="52"/>
        <v>33995.450925078047</v>
      </c>
      <c r="S189">
        <f t="shared" ca="1" si="70"/>
        <v>94731.423304250435</v>
      </c>
      <c r="T189">
        <f t="shared" ca="1" si="71"/>
        <v>488689.89613976574</v>
      </c>
      <c r="U189">
        <f t="shared" ca="1" si="72"/>
        <v>168904.44846387368</v>
      </c>
      <c r="V189">
        <f t="shared" ca="1" si="73"/>
        <v>319785.44767589204</v>
      </c>
      <c r="AF189" s="14">
        <f t="shared" ca="1" si="67"/>
        <v>1</v>
      </c>
      <c r="AG189" s="9">
        <f t="shared" ca="1" si="68"/>
        <v>0</v>
      </c>
      <c r="AH189" s="9"/>
      <c r="AI189" s="9"/>
      <c r="AJ189" s="9"/>
      <c r="AK189" s="10"/>
      <c r="AL189" s="9"/>
      <c r="AM189" s="14">
        <f ca="1">IF(Table1[[#This Row],[Field of Work]]= "Teaching",1,0)</f>
        <v>0</v>
      </c>
      <c r="AN189" s="9">
        <f ca="1">IF(Table1[[#This Row],[Field of Work]]= "Agriculture",1,0)</f>
        <v>0</v>
      </c>
      <c r="AO189" s="9">
        <f ca="1">IF(Table1[[#This Row],[Field of Work]]= "Construction",1,0)</f>
        <v>0</v>
      </c>
      <c r="AP189" s="9">
        <f ca="1">IF(Table1[[#This Row],[Field of Work]]= "IT",1,0)</f>
        <v>1</v>
      </c>
      <c r="AQ189" s="9">
        <f ca="1">IF(Table1[[#This Row],[Field of Work]]= "Health",1,0)</f>
        <v>0</v>
      </c>
      <c r="AR189" s="9">
        <f ca="1">IF(Table1[[#This Row],[Field of Work]]= "General work",1,0)</f>
        <v>0</v>
      </c>
      <c r="AS189" s="9"/>
      <c r="AT189" s="9"/>
      <c r="AU189" s="9"/>
      <c r="AV189" s="9"/>
      <c r="AW189" s="9"/>
      <c r="AX189" s="9"/>
      <c r="AY189" s="10"/>
      <c r="BA189" s="33">
        <f ca="1">IF(Table1[[#This Row],[Area]]= "Pindi",1,0)</f>
        <v>1</v>
      </c>
      <c r="BB189" s="9">
        <f ca="1">IF(Table1[[#This Row],[Area]]= "Attock",1,0)</f>
        <v>0</v>
      </c>
      <c r="BC189" s="9">
        <f ca="1">IF(Table1[[#This Row],[Area]]="Gujranwala",1,0)</f>
        <v>0</v>
      </c>
      <c r="BD189" s="9">
        <f ca="1">IF(Table1[[#This Row],[Area]]="Islamabad",1,0)</f>
        <v>0</v>
      </c>
      <c r="BE189" s="9">
        <f ca="1">IF(Table1[[#This Row],[Area]]="Karachi",1,0)</f>
        <v>0</v>
      </c>
      <c r="BF189" s="9">
        <f ca="1">IF(Table1[[#This Row],[Area]]="Kashmir",1,0)</f>
        <v>0</v>
      </c>
      <c r="BG189" s="9">
        <f ca="1">IF(Table1[[#This Row],[Area]]="Kohat",1,0)</f>
        <v>0</v>
      </c>
      <c r="BH189" s="9">
        <f ca="1">IF(Table1[[#This Row],[Area]]="Lahore",1,0)</f>
        <v>0</v>
      </c>
      <c r="BI189" s="9">
        <f ca="1">IF(Table1[[#This Row],[Area]]="Multan",1,0)</f>
        <v>0</v>
      </c>
      <c r="BJ189" s="9">
        <f ca="1">IF(Table1[[#This Row],[Area]]="Naran",1,0)</f>
        <v>0</v>
      </c>
      <c r="BK189" s="9">
        <f ca="1">IF(Table1[[#This Row],[Area]]="Peshawar",1,0)</f>
        <v>0</v>
      </c>
      <c r="BL189" s="9">
        <f ca="1">IF(Table1[[#This Row],[Area]]="Queta",1,0)</f>
        <v>0</v>
      </c>
      <c r="BM189" s="9">
        <f ca="1">IF(Table1[[#This Row],[Area]]="Sawat",1,0)</f>
        <v>0</v>
      </c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10"/>
      <c r="CD189" s="14"/>
      <c r="CE189" s="39">
        <f ca="1">Table1[[#This Row],[Value of Cars]]/Table1[[#This Row],[Cars]]</f>
        <v>4554.4909451717531</v>
      </c>
      <c r="CF189" s="9"/>
      <c r="CG189" s="10"/>
      <c r="CH189" s="14">
        <f ca="1">IF(Table1[[#This Row],[value of Debts]]&gt;$CI$5,1,0)</f>
        <v>1</v>
      </c>
      <c r="CI189" s="9"/>
      <c r="CJ189" s="10"/>
      <c r="CM189" s="55">
        <f ca="1">Table1[[#This Row],[Mortgage Left]]/Table1[[#This Row],[Value of House]]</f>
        <v>0.3525315808485403</v>
      </c>
      <c r="CN189" s="9">
        <f t="shared" ca="1" si="66"/>
        <v>0</v>
      </c>
      <c r="CO189" s="9"/>
      <c r="CP189" s="9"/>
      <c r="CQ189" s="9"/>
      <c r="CR189" s="9"/>
      <c r="CS189" s="9"/>
      <c r="CT189" s="9"/>
      <c r="CU189" s="9"/>
      <c r="CV189" s="9"/>
      <c r="CW189" s="9"/>
      <c r="CX189" s="14"/>
      <c r="CY189" s="9">
        <f ca="1">IF(Table1[[#This Row],[Area]]= "Pindi",Table1[[#This Row],[Income]],0)</f>
        <v>76059</v>
      </c>
      <c r="CZ189" s="9">
        <f ca="1">IF(Table1[[#This Row],[Area]]= "Attock",Table1[[#This Row],[Income]],0)</f>
        <v>0</v>
      </c>
      <c r="DA189" s="9">
        <f ca="1">IF(Table1[[#This Row],[Area]]= "Gujranwala",Table1[[#This Row],[Income]],0)</f>
        <v>0</v>
      </c>
      <c r="DB189" s="9">
        <f ca="1">IF(Table1[[#This Row],[Area]]= "Islamabad",Table1[[#This Row],[Income]],0)</f>
        <v>0</v>
      </c>
      <c r="DC189" s="9">
        <f ca="1">IF(Table1[[#This Row],[Area]]= "Karachi",Table1[[#This Row],[Income]],0)</f>
        <v>0</v>
      </c>
      <c r="DD189" s="9">
        <f ca="1">IF(Table1[[#This Row],[Area]]= "Kashmir",Table1[[#This Row],[Income]],0)</f>
        <v>0</v>
      </c>
      <c r="DE189" s="9">
        <f ca="1">IF(Table1[[#This Row],[Area]]= "Kohat",Table1[[#This Row],[Income]],0)</f>
        <v>0</v>
      </c>
      <c r="DF189" s="9">
        <f ca="1">IF(Table1[[#This Row],[Area]]= "Lahore",Table1[[#This Row],[Income]],0)</f>
        <v>0</v>
      </c>
      <c r="DG189" s="9">
        <f ca="1">IF(Table1[[#This Row],[Area]]= "Multan",Table1[[#This Row],[Income]],0)</f>
        <v>0</v>
      </c>
      <c r="DH189" s="9">
        <f ca="1">IF(Table1[[#This Row],[Area]]= "Naran",Table1[[#This Row],[Income]],0)</f>
        <v>0</v>
      </c>
      <c r="DI189" s="9">
        <f ca="1">IF(Table1[[#This Row],[Area]]= "Peshawar",Table1[[#This Row],[Income]],0)</f>
        <v>0</v>
      </c>
      <c r="DJ189" s="9">
        <f ca="1">IF(Table1[[#This Row],[Area]]= "Queta",Table1[[#This Row],[Income]],0)</f>
        <v>0</v>
      </c>
      <c r="DK189" s="10">
        <f ca="1">IF(Table1[[#This Row],[Area]]= "Sawat",Table1[[#This Row],[Income]],0)</f>
        <v>0</v>
      </c>
      <c r="DM189" s="14"/>
      <c r="DN189" s="9">
        <f ca="1">IF(Table1[[#This Row],[Field of Work]] = "IT",Table1[[#This Row],[Income]],0)</f>
        <v>76059</v>
      </c>
      <c r="DO189" s="9">
        <f ca="1">IF(Table1[[#This Row],[Field of Work]] = "Agriculture",Table1[[#This Row],[Income]],0)</f>
        <v>0</v>
      </c>
      <c r="DP189" s="9">
        <f ca="1">IF(Table1[[#This Row],[Field of Work]] = "Construction",Table1[[#This Row],[Income]],0)</f>
        <v>0</v>
      </c>
      <c r="DQ189" s="9">
        <f ca="1">IF(Table1[[#This Row],[Field of Work]] = "Health",Table1[[#This Row],[Income]],0)</f>
        <v>0</v>
      </c>
      <c r="DR189" s="9">
        <f ca="1">IF(Table1[[#This Row],[Field of Work]] = "Teaching",Table1[[#This Row],[Income]],0)</f>
        <v>0</v>
      </c>
      <c r="DS189" s="10">
        <f ca="1">IF(Table1[[#This Row],[Field of Work]] = "General work",Table1[[#This Row],[Income]],0)</f>
        <v>0</v>
      </c>
      <c r="DV189" s="14"/>
      <c r="DW189" s="9"/>
      <c r="DX189" s="9">
        <f ca="1">IF(Table1[[#This Row],[Debts]]&gt;Table1[[#This Row],[Income]],1,0)</f>
        <v>0</v>
      </c>
      <c r="DY189" s="9"/>
      <c r="DZ189" s="9"/>
      <c r="EA189" s="9"/>
      <c r="EB189" s="9"/>
      <c r="EC189" s="10"/>
      <c r="EF189" s="14"/>
      <c r="EG189" s="9"/>
      <c r="EH189" s="9">
        <f ca="1">IF(Table1[[#This Row],[Net worth of person (R)]]&gt;$EP$4,Table1[[#This Row],[Age]],0)</f>
        <v>41</v>
      </c>
      <c r="EI189" s="9"/>
      <c r="EJ189" s="9"/>
      <c r="EK189" s="9"/>
      <c r="EL189" s="9"/>
      <c r="EM189" s="9"/>
      <c r="EN189" s="9"/>
      <c r="EO189" s="9"/>
      <c r="EP189" s="10"/>
    </row>
    <row r="190" spans="2:146" x14ac:dyDescent="0.25">
      <c r="B190">
        <f t="shared" ca="1" si="53"/>
        <v>2</v>
      </c>
      <c r="C190" t="str">
        <f t="shared" ca="1" si="54"/>
        <v>women</v>
      </c>
      <c r="D190">
        <f t="shared" ca="1" si="55"/>
        <v>42</v>
      </c>
      <c r="E190">
        <f t="shared" ca="1" si="56"/>
        <v>2</v>
      </c>
      <c r="F190" t="str">
        <f t="shared" ca="1" si="57"/>
        <v>IT</v>
      </c>
      <c r="G190">
        <f t="shared" ca="1" si="58"/>
        <v>3</v>
      </c>
      <c r="H190" t="str">
        <f t="shared" ca="1" si="59"/>
        <v>University</v>
      </c>
      <c r="I190">
        <f t="shared" ca="1" si="60"/>
        <v>2</v>
      </c>
      <c r="J190">
        <f t="shared" ca="1" si="61"/>
        <v>1</v>
      </c>
      <c r="K190">
        <f t="shared" ca="1" si="62"/>
        <v>68747</v>
      </c>
      <c r="L190">
        <f t="shared" ca="1" si="63"/>
        <v>13</v>
      </c>
      <c r="M190" t="str">
        <f t="shared" ca="1" si="64"/>
        <v>Naran</v>
      </c>
      <c r="N190">
        <f t="shared" ca="1" si="69"/>
        <v>343735</v>
      </c>
      <c r="O190">
        <f ca="1">RAND()*Table1[[#This Row],[Value of House]]</f>
        <v>194271.94626022025</v>
      </c>
      <c r="P190">
        <f t="shared" ca="1" si="51"/>
        <v>30057.981198618236</v>
      </c>
      <c r="Q190">
        <f t="shared" ca="1" si="65"/>
        <v>21487</v>
      </c>
      <c r="R190">
        <f t="shared" ca="1" si="52"/>
        <v>27163.020332486132</v>
      </c>
      <c r="S190">
        <f t="shared" ca="1" si="70"/>
        <v>74225.423065836541</v>
      </c>
      <c r="T190">
        <f t="shared" ca="1" si="71"/>
        <v>448018.40426445479</v>
      </c>
      <c r="U190">
        <f t="shared" ca="1" si="72"/>
        <v>242921.96659270639</v>
      </c>
      <c r="V190">
        <f t="shared" ca="1" si="73"/>
        <v>205096.4376717484</v>
      </c>
      <c r="AF190" s="14">
        <f t="shared" ca="1" si="67"/>
        <v>1</v>
      </c>
      <c r="AG190" s="9">
        <f t="shared" ca="1" si="68"/>
        <v>0</v>
      </c>
      <c r="AH190" s="9"/>
      <c r="AI190" s="9"/>
      <c r="AJ190" s="9"/>
      <c r="AK190" s="10"/>
      <c r="AL190" s="9"/>
      <c r="AM190" s="14">
        <f ca="1">IF(Table1[[#This Row],[Field of Work]]= "Teaching",1,0)</f>
        <v>0</v>
      </c>
      <c r="AN190" s="9">
        <f ca="1">IF(Table1[[#This Row],[Field of Work]]= "Agriculture",1,0)</f>
        <v>0</v>
      </c>
      <c r="AO190" s="9">
        <f ca="1">IF(Table1[[#This Row],[Field of Work]]= "Construction",1,0)</f>
        <v>0</v>
      </c>
      <c r="AP190" s="9">
        <f ca="1">IF(Table1[[#This Row],[Field of Work]]= "IT",1,0)</f>
        <v>1</v>
      </c>
      <c r="AQ190" s="9">
        <f ca="1">IF(Table1[[#This Row],[Field of Work]]= "Health",1,0)</f>
        <v>0</v>
      </c>
      <c r="AR190" s="9">
        <f ca="1">IF(Table1[[#This Row],[Field of Work]]= "General work",1,0)</f>
        <v>0</v>
      </c>
      <c r="AS190" s="9"/>
      <c r="AT190" s="9"/>
      <c r="AU190" s="9"/>
      <c r="AV190" s="9"/>
      <c r="AW190" s="9"/>
      <c r="AX190" s="9"/>
      <c r="AY190" s="10"/>
      <c r="BA190" s="33">
        <f ca="1">IF(Table1[[#This Row],[Area]]= "Pindi",1,0)</f>
        <v>0</v>
      </c>
      <c r="BB190" s="9">
        <f ca="1">IF(Table1[[#This Row],[Area]]= "Attock",1,0)</f>
        <v>0</v>
      </c>
      <c r="BC190" s="9">
        <f ca="1">IF(Table1[[#This Row],[Area]]="Gujranwala",1,0)</f>
        <v>0</v>
      </c>
      <c r="BD190" s="9">
        <f ca="1">IF(Table1[[#This Row],[Area]]="Islamabad",1,0)</f>
        <v>0</v>
      </c>
      <c r="BE190" s="9">
        <f ca="1">IF(Table1[[#This Row],[Area]]="Karachi",1,0)</f>
        <v>0</v>
      </c>
      <c r="BF190" s="9">
        <f ca="1">IF(Table1[[#This Row],[Area]]="Kashmir",1,0)</f>
        <v>0</v>
      </c>
      <c r="BG190" s="9">
        <f ca="1">IF(Table1[[#This Row],[Area]]="Kohat",1,0)</f>
        <v>0</v>
      </c>
      <c r="BH190" s="9">
        <f ca="1">IF(Table1[[#This Row],[Area]]="Lahore",1,0)</f>
        <v>0</v>
      </c>
      <c r="BI190" s="9">
        <f ca="1">IF(Table1[[#This Row],[Area]]="Multan",1,0)</f>
        <v>0</v>
      </c>
      <c r="BJ190" s="9">
        <f ca="1">IF(Table1[[#This Row],[Area]]="Naran",1,0)</f>
        <v>1</v>
      </c>
      <c r="BK190" s="9">
        <f ca="1">IF(Table1[[#This Row],[Area]]="Peshawar",1,0)</f>
        <v>0</v>
      </c>
      <c r="BL190" s="9">
        <f ca="1">IF(Table1[[#This Row],[Area]]="Queta",1,0)</f>
        <v>0</v>
      </c>
      <c r="BM190" s="9">
        <f ca="1">IF(Table1[[#This Row],[Area]]="Sawat",1,0)</f>
        <v>0</v>
      </c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10"/>
      <c r="CD190" s="14"/>
      <c r="CE190" s="39">
        <f ca="1">Table1[[#This Row],[Value of Cars]]/Table1[[#This Row],[Cars]]</f>
        <v>30057.981198618236</v>
      </c>
      <c r="CF190" s="9"/>
      <c r="CG190" s="10"/>
      <c r="CH190" s="14">
        <f ca="1">IF(Table1[[#This Row],[value of Debts]]&gt;$CI$5,1,0)</f>
        <v>1</v>
      </c>
      <c r="CI190" s="9"/>
      <c r="CJ190" s="10"/>
      <c r="CM190" s="55">
        <f ca="1">Table1[[#This Row],[Mortgage Left]]/Table1[[#This Row],[Value of House]]</f>
        <v>0.56517941513148284</v>
      </c>
      <c r="CN190" s="9">
        <f t="shared" ca="1" si="66"/>
        <v>0</v>
      </c>
      <c r="CO190" s="9"/>
      <c r="CP190" s="9"/>
      <c r="CQ190" s="9"/>
      <c r="CR190" s="9"/>
      <c r="CS190" s="9"/>
      <c r="CT190" s="9"/>
      <c r="CU190" s="9"/>
      <c r="CV190" s="9"/>
      <c r="CW190" s="9"/>
      <c r="CX190" s="14"/>
      <c r="CY190" s="9">
        <f ca="1">IF(Table1[[#This Row],[Area]]= "Pindi",Table1[[#This Row],[Income]],0)</f>
        <v>0</v>
      </c>
      <c r="CZ190" s="9">
        <f ca="1">IF(Table1[[#This Row],[Area]]= "Attock",Table1[[#This Row],[Income]],0)</f>
        <v>0</v>
      </c>
      <c r="DA190" s="9">
        <f ca="1">IF(Table1[[#This Row],[Area]]= "Gujranwala",Table1[[#This Row],[Income]],0)</f>
        <v>0</v>
      </c>
      <c r="DB190" s="9">
        <f ca="1">IF(Table1[[#This Row],[Area]]= "Islamabad",Table1[[#This Row],[Income]],0)</f>
        <v>0</v>
      </c>
      <c r="DC190" s="9">
        <f ca="1">IF(Table1[[#This Row],[Area]]= "Karachi",Table1[[#This Row],[Income]],0)</f>
        <v>0</v>
      </c>
      <c r="DD190" s="9">
        <f ca="1">IF(Table1[[#This Row],[Area]]= "Kashmir",Table1[[#This Row],[Income]],0)</f>
        <v>0</v>
      </c>
      <c r="DE190" s="9">
        <f ca="1">IF(Table1[[#This Row],[Area]]= "Kohat",Table1[[#This Row],[Income]],0)</f>
        <v>0</v>
      </c>
      <c r="DF190" s="9">
        <f ca="1">IF(Table1[[#This Row],[Area]]= "Lahore",Table1[[#This Row],[Income]],0)</f>
        <v>0</v>
      </c>
      <c r="DG190" s="9">
        <f ca="1">IF(Table1[[#This Row],[Area]]= "Multan",Table1[[#This Row],[Income]],0)</f>
        <v>0</v>
      </c>
      <c r="DH190" s="9">
        <f ca="1">IF(Table1[[#This Row],[Area]]= "Naran",Table1[[#This Row],[Income]],0)</f>
        <v>68747</v>
      </c>
      <c r="DI190" s="9">
        <f ca="1">IF(Table1[[#This Row],[Area]]= "Peshawar",Table1[[#This Row],[Income]],0)</f>
        <v>0</v>
      </c>
      <c r="DJ190" s="9">
        <f ca="1">IF(Table1[[#This Row],[Area]]= "Queta",Table1[[#This Row],[Income]],0)</f>
        <v>0</v>
      </c>
      <c r="DK190" s="10">
        <f ca="1">IF(Table1[[#This Row],[Area]]= "Sawat",Table1[[#This Row],[Income]],0)</f>
        <v>0</v>
      </c>
      <c r="DM190" s="14"/>
      <c r="DN190" s="9">
        <f ca="1">IF(Table1[[#This Row],[Field of Work]] = "IT",Table1[[#This Row],[Income]],0)</f>
        <v>68747</v>
      </c>
      <c r="DO190" s="9">
        <f ca="1">IF(Table1[[#This Row],[Field of Work]] = "Agriculture",Table1[[#This Row],[Income]],0)</f>
        <v>0</v>
      </c>
      <c r="DP190" s="9">
        <f ca="1">IF(Table1[[#This Row],[Field of Work]] = "Construction",Table1[[#This Row],[Income]],0)</f>
        <v>0</v>
      </c>
      <c r="DQ190" s="9">
        <f ca="1">IF(Table1[[#This Row],[Field of Work]] = "Health",Table1[[#This Row],[Income]],0)</f>
        <v>0</v>
      </c>
      <c r="DR190" s="9">
        <f ca="1">IF(Table1[[#This Row],[Field of Work]] = "Teaching",Table1[[#This Row],[Income]],0)</f>
        <v>0</v>
      </c>
      <c r="DS190" s="10">
        <f ca="1">IF(Table1[[#This Row],[Field of Work]] = "General work",Table1[[#This Row],[Income]],0)</f>
        <v>0</v>
      </c>
      <c r="DV190" s="14"/>
      <c r="DW190" s="9"/>
      <c r="DX190" s="9">
        <f ca="1">IF(Table1[[#This Row],[Debts]]&gt;Table1[[#This Row],[Income]],1,0)</f>
        <v>0</v>
      </c>
      <c r="DY190" s="9"/>
      <c r="DZ190" s="9"/>
      <c r="EA190" s="9"/>
      <c r="EB190" s="9"/>
      <c r="EC190" s="10"/>
      <c r="EF190" s="14"/>
      <c r="EG190" s="9"/>
      <c r="EH190" s="9">
        <f ca="1">IF(Table1[[#This Row],[Net worth of person (R)]]&gt;$EP$4,Table1[[#This Row],[Age]],0)</f>
        <v>42</v>
      </c>
      <c r="EI190" s="9"/>
      <c r="EJ190" s="9"/>
      <c r="EK190" s="9"/>
      <c r="EL190" s="9"/>
      <c r="EM190" s="9"/>
      <c r="EN190" s="9"/>
      <c r="EO190" s="9"/>
      <c r="EP190" s="10"/>
    </row>
    <row r="191" spans="2:146" x14ac:dyDescent="0.25">
      <c r="B191">
        <f t="shared" ca="1" si="53"/>
        <v>1</v>
      </c>
      <c r="C191" t="str">
        <f t="shared" ca="1" si="54"/>
        <v>men</v>
      </c>
      <c r="D191">
        <f t="shared" ca="1" si="55"/>
        <v>36</v>
      </c>
      <c r="E191">
        <f t="shared" ca="1" si="56"/>
        <v>6</v>
      </c>
      <c r="F191" t="str">
        <f t="shared" ca="1" si="57"/>
        <v>Teaching</v>
      </c>
      <c r="G191">
        <f t="shared" ca="1" si="58"/>
        <v>6</v>
      </c>
      <c r="H191" t="str">
        <f t="shared" ca="1" si="59"/>
        <v>other</v>
      </c>
      <c r="I191">
        <f t="shared" ca="1" si="60"/>
        <v>2</v>
      </c>
      <c r="J191">
        <f t="shared" ca="1" si="61"/>
        <v>3</v>
      </c>
      <c r="K191">
        <f t="shared" ca="1" si="62"/>
        <v>66078</v>
      </c>
      <c r="L191">
        <f t="shared" ca="1" si="63"/>
        <v>7</v>
      </c>
      <c r="M191" t="str">
        <f t="shared" ca="1" si="64"/>
        <v>Pindi</v>
      </c>
      <c r="N191">
        <f t="shared" ca="1" si="69"/>
        <v>396468</v>
      </c>
      <c r="O191">
        <f ca="1">RAND()*Table1[[#This Row],[Value of House]]</f>
        <v>257825.03090902261</v>
      </c>
      <c r="P191">
        <f t="shared" ca="1" si="51"/>
        <v>15016.9191100915</v>
      </c>
      <c r="Q191">
        <f t="shared" ca="1" si="65"/>
        <v>2164</v>
      </c>
      <c r="R191">
        <f t="shared" ca="1" si="52"/>
        <v>13807.511036662007</v>
      </c>
      <c r="S191">
        <f t="shared" ca="1" si="70"/>
        <v>86288.516177866404</v>
      </c>
      <c r="T191">
        <f t="shared" ca="1" si="71"/>
        <v>497773.43528795789</v>
      </c>
      <c r="U191">
        <f t="shared" ca="1" si="72"/>
        <v>273796.54194568458</v>
      </c>
      <c r="V191">
        <f t="shared" ca="1" si="73"/>
        <v>223976.89334227331</v>
      </c>
      <c r="AF191" s="14">
        <f t="shared" ca="1" si="67"/>
        <v>0</v>
      </c>
      <c r="AG191" s="9">
        <f t="shared" ca="1" si="68"/>
        <v>1</v>
      </c>
      <c r="AH191" s="9"/>
      <c r="AI191" s="9"/>
      <c r="AJ191" s="9"/>
      <c r="AK191" s="10"/>
      <c r="AL191" s="9"/>
      <c r="AM191" s="14">
        <f ca="1">IF(Table1[[#This Row],[Field of Work]]= "Teaching",1,0)</f>
        <v>1</v>
      </c>
      <c r="AN191" s="9">
        <f ca="1">IF(Table1[[#This Row],[Field of Work]]= "Agriculture",1,0)</f>
        <v>0</v>
      </c>
      <c r="AO191" s="9">
        <f ca="1">IF(Table1[[#This Row],[Field of Work]]= "Construction",1,0)</f>
        <v>0</v>
      </c>
      <c r="AP191" s="9">
        <f ca="1">IF(Table1[[#This Row],[Field of Work]]= "IT",1,0)</f>
        <v>0</v>
      </c>
      <c r="AQ191" s="9">
        <f ca="1">IF(Table1[[#This Row],[Field of Work]]= "Health",1,0)</f>
        <v>0</v>
      </c>
      <c r="AR191" s="9">
        <f ca="1">IF(Table1[[#This Row],[Field of Work]]= "General work",1,0)</f>
        <v>0</v>
      </c>
      <c r="AS191" s="9"/>
      <c r="AT191" s="9"/>
      <c r="AU191" s="9"/>
      <c r="AV191" s="9"/>
      <c r="AW191" s="9"/>
      <c r="AX191" s="9"/>
      <c r="AY191" s="10"/>
      <c r="BA191" s="33">
        <f ca="1">IF(Table1[[#This Row],[Area]]= "Pindi",1,0)</f>
        <v>1</v>
      </c>
      <c r="BB191" s="9">
        <f ca="1">IF(Table1[[#This Row],[Area]]= "Attock",1,0)</f>
        <v>0</v>
      </c>
      <c r="BC191" s="9">
        <f ca="1">IF(Table1[[#This Row],[Area]]="Gujranwala",1,0)</f>
        <v>0</v>
      </c>
      <c r="BD191" s="9">
        <f ca="1">IF(Table1[[#This Row],[Area]]="Islamabad",1,0)</f>
        <v>0</v>
      </c>
      <c r="BE191" s="9">
        <f ca="1">IF(Table1[[#This Row],[Area]]="Karachi",1,0)</f>
        <v>0</v>
      </c>
      <c r="BF191" s="9">
        <f ca="1">IF(Table1[[#This Row],[Area]]="Kashmir",1,0)</f>
        <v>0</v>
      </c>
      <c r="BG191" s="9">
        <f ca="1">IF(Table1[[#This Row],[Area]]="Kohat",1,0)</f>
        <v>0</v>
      </c>
      <c r="BH191" s="9">
        <f ca="1">IF(Table1[[#This Row],[Area]]="Lahore",1,0)</f>
        <v>0</v>
      </c>
      <c r="BI191" s="9">
        <f ca="1">IF(Table1[[#This Row],[Area]]="Multan",1,0)</f>
        <v>0</v>
      </c>
      <c r="BJ191" s="9">
        <f ca="1">IF(Table1[[#This Row],[Area]]="Naran",1,0)</f>
        <v>0</v>
      </c>
      <c r="BK191" s="9">
        <f ca="1">IF(Table1[[#This Row],[Area]]="Peshawar",1,0)</f>
        <v>0</v>
      </c>
      <c r="BL191" s="9">
        <f ca="1">IF(Table1[[#This Row],[Area]]="Queta",1,0)</f>
        <v>0</v>
      </c>
      <c r="BM191" s="9">
        <f ca="1">IF(Table1[[#This Row],[Area]]="Sawat",1,0)</f>
        <v>0</v>
      </c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10"/>
      <c r="CD191" s="14"/>
      <c r="CE191" s="39">
        <f ca="1">Table1[[#This Row],[Value of Cars]]/Table1[[#This Row],[Cars]]</f>
        <v>5005.6397033638332</v>
      </c>
      <c r="CF191" s="9"/>
      <c r="CG191" s="10"/>
      <c r="CH191" s="14">
        <f ca="1">IF(Table1[[#This Row],[value of Debts]]&gt;$CI$5,1,0)</f>
        <v>1</v>
      </c>
      <c r="CI191" s="9"/>
      <c r="CJ191" s="10"/>
      <c r="CM191" s="55">
        <f ca="1">Table1[[#This Row],[Mortgage Left]]/Table1[[#This Row],[Value of House]]</f>
        <v>0.65030476837732831</v>
      </c>
      <c r="CN191" s="9">
        <f t="shared" ca="1" si="66"/>
        <v>0</v>
      </c>
      <c r="CO191" s="9"/>
      <c r="CP191" s="9"/>
      <c r="CQ191" s="9"/>
      <c r="CR191" s="9"/>
      <c r="CS191" s="9"/>
      <c r="CT191" s="9"/>
      <c r="CU191" s="9"/>
      <c r="CV191" s="9"/>
      <c r="CW191" s="9"/>
      <c r="CX191" s="14"/>
      <c r="CY191" s="9">
        <f ca="1">IF(Table1[[#This Row],[Area]]= "Pindi",Table1[[#This Row],[Income]],0)</f>
        <v>66078</v>
      </c>
      <c r="CZ191" s="9">
        <f ca="1">IF(Table1[[#This Row],[Area]]= "Attock",Table1[[#This Row],[Income]],0)</f>
        <v>0</v>
      </c>
      <c r="DA191" s="9">
        <f ca="1">IF(Table1[[#This Row],[Area]]= "Gujranwala",Table1[[#This Row],[Income]],0)</f>
        <v>0</v>
      </c>
      <c r="DB191" s="9">
        <f ca="1">IF(Table1[[#This Row],[Area]]= "Islamabad",Table1[[#This Row],[Income]],0)</f>
        <v>0</v>
      </c>
      <c r="DC191" s="9">
        <f ca="1">IF(Table1[[#This Row],[Area]]= "Karachi",Table1[[#This Row],[Income]],0)</f>
        <v>0</v>
      </c>
      <c r="DD191" s="9">
        <f ca="1">IF(Table1[[#This Row],[Area]]= "Kashmir",Table1[[#This Row],[Income]],0)</f>
        <v>0</v>
      </c>
      <c r="DE191" s="9">
        <f ca="1">IF(Table1[[#This Row],[Area]]= "Kohat",Table1[[#This Row],[Income]],0)</f>
        <v>0</v>
      </c>
      <c r="DF191" s="9">
        <f ca="1">IF(Table1[[#This Row],[Area]]= "Lahore",Table1[[#This Row],[Income]],0)</f>
        <v>0</v>
      </c>
      <c r="DG191" s="9">
        <f ca="1">IF(Table1[[#This Row],[Area]]= "Multan",Table1[[#This Row],[Income]],0)</f>
        <v>0</v>
      </c>
      <c r="DH191" s="9">
        <f ca="1">IF(Table1[[#This Row],[Area]]= "Naran",Table1[[#This Row],[Income]],0)</f>
        <v>0</v>
      </c>
      <c r="DI191" s="9">
        <f ca="1">IF(Table1[[#This Row],[Area]]= "Peshawar",Table1[[#This Row],[Income]],0)</f>
        <v>0</v>
      </c>
      <c r="DJ191" s="9">
        <f ca="1">IF(Table1[[#This Row],[Area]]= "Queta",Table1[[#This Row],[Income]],0)</f>
        <v>0</v>
      </c>
      <c r="DK191" s="10">
        <f ca="1">IF(Table1[[#This Row],[Area]]= "Sawat",Table1[[#This Row],[Income]],0)</f>
        <v>0</v>
      </c>
      <c r="DM191" s="14"/>
      <c r="DN191" s="9">
        <f ca="1">IF(Table1[[#This Row],[Field of Work]] = "IT",Table1[[#This Row],[Income]],0)</f>
        <v>0</v>
      </c>
      <c r="DO191" s="9">
        <f ca="1">IF(Table1[[#This Row],[Field of Work]] = "Agriculture",Table1[[#This Row],[Income]],0)</f>
        <v>0</v>
      </c>
      <c r="DP191" s="9">
        <f ca="1">IF(Table1[[#This Row],[Field of Work]] = "Construction",Table1[[#This Row],[Income]],0)</f>
        <v>0</v>
      </c>
      <c r="DQ191" s="9">
        <f ca="1">IF(Table1[[#This Row],[Field of Work]] = "Health",Table1[[#This Row],[Income]],0)</f>
        <v>0</v>
      </c>
      <c r="DR191" s="9">
        <f ca="1">IF(Table1[[#This Row],[Field of Work]] = "Teaching",Table1[[#This Row],[Income]],0)</f>
        <v>66078</v>
      </c>
      <c r="DS191" s="10">
        <f ca="1">IF(Table1[[#This Row],[Field of Work]] = "General work",Table1[[#This Row],[Income]],0)</f>
        <v>0</v>
      </c>
      <c r="DV191" s="14"/>
      <c r="DW191" s="9"/>
      <c r="DX191" s="9">
        <f ca="1">IF(Table1[[#This Row],[Debts]]&gt;Table1[[#This Row],[Income]],1,0)</f>
        <v>0</v>
      </c>
      <c r="DY191" s="9"/>
      <c r="DZ191" s="9"/>
      <c r="EA191" s="9"/>
      <c r="EB191" s="9"/>
      <c r="EC191" s="10"/>
      <c r="EF191" s="14"/>
      <c r="EG191" s="9"/>
      <c r="EH191" s="9">
        <f ca="1">IF(Table1[[#This Row],[Net worth of person (R)]]&gt;$EP$4,Table1[[#This Row],[Age]],0)</f>
        <v>36</v>
      </c>
      <c r="EI191" s="9"/>
      <c r="EJ191" s="9"/>
      <c r="EK191" s="9"/>
      <c r="EL191" s="9"/>
      <c r="EM191" s="9"/>
      <c r="EN191" s="9"/>
      <c r="EO191" s="9"/>
      <c r="EP191" s="10"/>
    </row>
    <row r="192" spans="2:146" x14ac:dyDescent="0.25">
      <c r="B192">
        <f t="shared" ca="1" si="53"/>
        <v>1</v>
      </c>
      <c r="C192" t="str">
        <f t="shared" ca="1" si="54"/>
        <v>men</v>
      </c>
      <c r="D192">
        <f t="shared" ca="1" si="55"/>
        <v>36</v>
      </c>
      <c r="E192">
        <f t="shared" ca="1" si="56"/>
        <v>5</v>
      </c>
      <c r="F192" t="str">
        <f t="shared" ca="1" si="57"/>
        <v>General work</v>
      </c>
      <c r="G192">
        <f t="shared" ca="1" si="58"/>
        <v>5</v>
      </c>
      <c r="H192" t="str">
        <f t="shared" ca="1" si="59"/>
        <v>other</v>
      </c>
      <c r="I192">
        <f t="shared" ca="1" si="60"/>
        <v>4</v>
      </c>
      <c r="J192">
        <f t="shared" ca="1" si="61"/>
        <v>3</v>
      </c>
      <c r="K192">
        <f t="shared" ca="1" si="62"/>
        <v>29326</v>
      </c>
      <c r="L192">
        <f t="shared" ca="1" si="63"/>
        <v>2</v>
      </c>
      <c r="M192" t="str">
        <f t="shared" ca="1" si="64"/>
        <v>Karachi</v>
      </c>
      <c r="N192">
        <f t="shared" ca="1" si="69"/>
        <v>117304</v>
      </c>
      <c r="O192">
        <f ca="1">RAND()*Table1[[#This Row],[Value of House]]</f>
        <v>95427.274054941576</v>
      </c>
      <c r="P192">
        <f t="shared" ca="1" si="51"/>
        <v>8923.9329644605004</v>
      </c>
      <c r="Q192">
        <f t="shared" ca="1" si="65"/>
        <v>7670</v>
      </c>
      <c r="R192">
        <f t="shared" ca="1" si="52"/>
        <v>54243.109922380536</v>
      </c>
      <c r="S192">
        <f t="shared" ca="1" si="70"/>
        <v>9669.506651424872</v>
      </c>
      <c r="T192">
        <f t="shared" ca="1" si="71"/>
        <v>135897.43961588538</v>
      </c>
      <c r="U192">
        <f t="shared" ca="1" si="72"/>
        <v>157340.38397732211</v>
      </c>
      <c r="V192">
        <f t="shared" ca="1" si="73"/>
        <v>-21442.944361436734</v>
      </c>
      <c r="AF192" s="14">
        <f t="shared" ca="1" si="67"/>
        <v>1</v>
      </c>
      <c r="AG192" s="9">
        <f t="shared" ca="1" si="68"/>
        <v>0</v>
      </c>
      <c r="AH192" s="9"/>
      <c r="AI192" s="9"/>
      <c r="AJ192" s="9"/>
      <c r="AK192" s="10"/>
      <c r="AL192" s="9"/>
      <c r="AM192" s="14">
        <f ca="1">IF(Table1[[#This Row],[Field of Work]]= "Teaching",1,0)</f>
        <v>0</v>
      </c>
      <c r="AN192" s="9">
        <f ca="1">IF(Table1[[#This Row],[Field of Work]]= "Agriculture",1,0)</f>
        <v>0</v>
      </c>
      <c r="AO192" s="9">
        <f ca="1">IF(Table1[[#This Row],[Field of Work]]= "Construction",1,0)</f>
        <v>0</v>
      </c>
      <c r="AP192" s="9">
        <f ca="1">IF(Table1[[#This Row],[Field of Work]]= "IT",1,0)</f>
        <v>0</v>
      </c>
      <c r="AQ192" s="9">
        <f ca="1">IF(Table1[[#This Row],[Field of Work]]= "Health",1,0)</f>
        <v>0</v>
      </c>
      <c r="AR192" s="9">
        <f ca="1">IF(Table1[[#This Row],[Field of Work]]= "General work",1,0)</f>
        <v>1</v>
      </c>
      <c r="AS192" s="9"/>
      <c r="AT192" s="9"/>
      <c r="AU192" s="9"/>
      <c r="AV192" s="9"/>
      <c r="AW192" s="9"/>
      <c r="AX192" s="9"/>
      <c r="AY192" s="10"/>
      <c r="BA192" s="33">
        <f ca="1">IF(Table1[[#This Row],[Area]]= "Pindi",1,0)</f>
        <v>0</v>
      </c>
      <c r="BB192" s="9">
        <f ca="1">IF(Table1[[#This Row],[Area]]= "Attock",1,0)</f>
        <v>0</v>
      </c>
      <c r="BC192" s="9">
        <f ca="1">IF(Table1[[#This Row],[Area]]="Gujranwala",1,0)</f>
        <v>0</v>
      </c>
      <c r="BD192" s="9">
        <f ca="1">IF(Table1[[#This Row],[Area]]="Islamabad",1,0)</f>
        <v>0</v>
      </c>
      <c r="BE192" s="9">
        <f ca="1">IF(Table1[[#This Row],[Area]]="Karachi",1,0)</f>
        <v>1</v>
      </c>
      <c r="BF192" s="9">
        <f ca="1">IF(Table1[[#This Row],[Area]]="Kashmir",1,0)</f>
        <v>0</v>
      </c>
      <c r="BG192" s="9">
        <f ca="1">IF(Table1[[#This Row],[Area]]="Kohat",1,0)</f>
        <v>0</v>
      </c>
      <c r="BH192" s="9">
        <f ca="1">IF(Table1[[#This Row],[Area]]="Lahore",1,0)</f>
        <v>0</v>
      </c>
      <c r="BI192" s="9">
        <f ca="1">IF(Table1[[#This Row],[Area]]="Multan",1,0)</f>
        <v>0</v>
      </c>
      <c r="BJ192" s="9">
        <f ca="1">IF(Table1[[#This Row],[Area]]="Naran",1,0)</f>
        <v>0</v>
      </c>
      <c r="BK192" s="9">
        <f ca="1">IF(Table1[[#This Row],[Area]]="Peshawar",1,0)</f>
        <v>0</v>
      </c>
      <c r="BL192" s="9">
        <f ca="1">IF(Table1[[#This Row],[Area]]="Queta",1,0)</f>
        <v>0</v>
      </c>
      <c r="BM192" s="9">
        <f ca="1">IF(Table1[[#This Row],[Area]]="Sawat",1,0)</f>
        <v>0</v>
      </c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10"/>
      <c r="CD192" s="14"/>
      <c r="CE192" s="39">
        <f ca="1">Table1[[#This Row],[Value of Cars]]/Table1[[#This Row],[Cars]]</f>
        <v>2974.6443214868336</v>
      </c>
      <c r="CF192" s="9"/>
      <c r="CG192" s="10"/>
      <c r="CH192" s="14">
        <f ca="1">IF(Table1[[#This Row],[value of Debts]]&gt;$CI$5,1,0)</f>
        <v>1</v>
      </c>
      <c r="CI192" s="9"/>
      <c r="CJ192" s="10"/>
      <c r="CM192" s="55">
        <f ca="1">Table1[[#This Row],[Mortgage Left]]/Table1[[#This Row],[Value of House]]</f>
        <v>0.81350400715185822</v>
      </c>
      <c r="CN192" s="9">
        <f t="shared" ca="1" si="66"/>
        <v>0</v>
      </c>
      <c r="CO192" s="9"/>
      <c r="CP192" s="9"/>
      <c r="CQ192" s="9"/>
      <c r="CR192" s="9"/>
      <c r="CS192" s="9"/>
      <c r="CT192" s="9"/>
      <c r="CU192" s="9"/>
      <c r="CV192" s="9"/>
      <c r="CW192" s="9"/>
      <c r="CX192" s="14"/>
      <c r="CY192" s="9">
        <f ca="1">IF(Table1[[#This Row],[Area]]= "Pindi",Table1[[#This Row],[Income]],0)</f>
        <v>0</v>
      </c>
      <c r="CZ192" s="9">
        <f ca="1">IF(Table1[[#This Row],[Area]]= "Attock",Table1[[#This Row],[Income]],0)</f>
        <v>0</v>
      </c>
      <c r="DA192" s="9">
        <f ca="1">IF(Table1[[#This Row],[Area]]= "Gujranwala",Table1[[#This Row],[Income]],0)</f>
        <v>0</v>
      </c>
      <c r="DB192" s="9">
        <f ca="1">IF(Table1[[#This Row],[Area]]= "Islamabad",Table1[[#This Row],[Income]],0)</f>
        <v>0</v>
      </c>
      <c r="DC192" s="9">
        <f ca="1">IF(Table1[[#This Row],[Area]]= "Karachi",Table1[[#This Row],[Income]],0)</f>
        <v>29326</v>
      </c>
      <c r="DD192" s="9">
        <f ca="1">IF(Table1[[#This Row],[Area]]= "Kashmir",Table1[[#This Row],[Income]],0)</f>
        <v>0</v>
      </c>
      <c r="DE192" s="9">
        <f ca="1">IF(Table1[[#This Row],[Area]]= "Kohat",Table1[[#This Row],[Income]],0)</f>
        <v>0</v>
      </c>
      <c r="DF192" s="9">
        <f ca="1">IF(Table1[[#This Row],[Area]]= "Lahore",Table1[[#This Row],[Income]],0)</f>
        <v>0</v>
      </c>
      <c r="DG192" s="9">
        <f ca="1">IF(Table1[[#This Row],[Area]]= "Multan",Table1[[#This Row],[Income]],0)</f>
        <v>0</v>
      </c>
      <c r="DH192" s="9">
        <f ca="1">IF(Table1[[#This Row],[Area]]= "Naran",Table1[[#This Row],[Income]],0)</f>
        <v>0</v>
      </c>
      <c r="DI192" s="9">
        <f ca="1">IF(Table1[[#This Row],[Area]]= "Peshawar",Table1[[#This Row],[Income]],0)</f>
        <v>0</v>
      </c>
      <c r="DJ192" s="9">
        <f ca="1">IF(Table1[[#This Row],[Area]]= "Queta",Table1[[#This Row],[Income]],0)</f>
        <v>0</v>
      </c>
      <c r="DK192" s="10">
        <f ca="1">IF(Table1[[#This Row],[Area]]= "Sawat",Table1[[#This Row],[Income]],0)</f>
        <v>0</v>
      </c>
      <c r="DM192" s="14"/>
      <c r="DN192" s="9">
        <f ca="1">IF(Table1[[#This Row],[Field of Work]] = "IT",Table1[[#This Row],[Income]],0)</f>
        <v>0</v>
      </c>
      <c r="DO192" s="9">
        <f ca="1">IF(Table1[[#This Row],[Field of Work]] = "Agriculture",Table1[[#This Row],[Income]],0)</f>
        <v>0</v>
      </c>
      <c r="DP192" s="9">
        <f ca="1">IF(Table1[[#This Row],[Field of Work]] = "Construction",Table1[[#This Row],[Income]],0)</f>
        <v>0</v>
      </c>
      <c r="DQ192" s="9">
        <f ca="1">IF(Table1[[#This Row],[Field of Work]] = "Health",Table1[[#This Row],[Income]],0)</f>
        <v>0</v>
      </c>
      <c r="DR192" s="9">
        <f ca="1">IF(Table1[[#This Row],[Field of Work]] = "Teaching",Table1[[#This Row],[Income]],0)</f>
        <v>0</v>
      </c>
      <c r="DS192" s="10">
        <f ca="1">IF(Table1[[#This Row],[Field of Work]] = "General work",Table1[[#This Row],[Income]],0)</f>
        <v>29326</v>
      </c>
      <c r="DV192" s="14"/>
      <c r="DW192" s="9"/>
      <c r="DX192" s="9">
        <f ca="1">IF(Table1[[#This Row],[Debts]]&gt;Table1[[#This Row],[Income]],1,0)</f>
        <v>1</v>
      </c>
      <c r="DY192" s="9"/>
      <c r="DZ192" s="9"/>
      <c r="EA192" s="9"/>
      <c r="EB192" s="9"/>
      <c r="EC192" s="10"/>
      <c r="EF192" s="14"/>
      <c r="EG192" s="9"/>
      <c r="EH192" s="9">
        <f ca="1">IF(Table1[[#This Row],[Net worth of person (R)]]&gt;$EP$4,Table1[[#This Row],[Age]],0)</f>
        <v>0</v>
      </c>
      <c r="EI192" s="9"/>
      <c r="EJ192" s="9"/>
      <c r="EK192" s="9"/>
      <c r="EL192" s="9"/>
      <c r="EM192" s="9"/>
      <c r="EN192" s="9"/>
      <c r="EO192" s="9"/>
      <c r="EP192" s="10"/>
    </row>
    <row r="193" spans="2:146" x14ac:dyDescent="0.25">
      <c r="B193">
        <f t="shared" ca="1" si="53"/>
        <v>2</v>
      </c>
      <c r="C193" t="str">
        <f t="shared" ca="1" si="54"/>
        <v>women</v>
      </c>
      <c r="D193">
        <f t="shared" ca="1" si="55"/>
        <v>28</v>
      </c>
      <c r="E193">
        <f t="shared" ca="1" si="56"/>
        <v>1</v>
      </c>
      <c r="F193" t="str">
        <f t="shared" ca="1" si="57"/>
        <v>Health</v>
      </c>
      <c r="G193">
        <f t="shared" ca="1" si="58"/>
        <v>4</v>
      </c>
      <c r="H193" t="str">
        <f t="shared" ca="1" si="59"/>
        <v>Technical</v>
      </c>
      <c r="I193">
        <f t="shared" ca="1" si="60"/>
        <v>0</v>
      </c>
      <c r="J193">
        <f t="shared" ca="1" si="61"/>
        <v>2</v>
      </c>
      <c r="K193">
        <f t="shared" ca="1" si="62"/>
        <v>61799</v>
      </c>
      <c r="L193">
        <f t="shared" ca="1" si="63"/>
        <v>11</v>
      </c>
      <c r="M193" t="str">
        <f t="shared" ca="1" si="64"/>
        <v>kashmir</v>
      </c>
      <c r="N193">
        <f t="shared" ca="1" si="69"/>
        <v>185397</v>
      </c>
      <c r="O193">
        <f ca="1">RAND()*Table1[[#This Row],[Value of House]]</f>
        <v>16155.936604410188</v>
      </c>
      <c r="P193">
        <f t="shared" ca="1" si="51"/>
        <v>33745.990092032778</v>
      </c>
      <c r="Q193">
        <f t="shared" ca="1" si="65"/>
        <v>474</v>
      </c>
      <c r="R193">
        <f t="shared" ca="1" si="52"/>
        <v>2696.1198847732421</v>
      </c>
      <c r="S193">
        <f t="shared" ca="1" si="70"/>
        <v>91834.674169821868</v>
      </c>
      <c r="T193">
        <f t="shared" ca="1" si="71"/>
        <v>310977.6642618546</v>
      </c>
      <c r="U193">
        <f t="shared" ca="1" si="72"/>
        <v>19326.056489183429</v>
      </c>
      <c r="V193">
        <f t="shared" ca="1" si="73"/>
        <v>291651.60777267115</v>
      </c>
      <c r="AF193" s="14">
        <f t="shared" ca="1" si="67"/>
        <v>1</v>
      </c>
      <c r="AG193" s="9">
        <f t="shared" ca="1" si="68"/>
        <v>0</v>
      </c>
      <c r="AH193" s="9"/>
      <c r="AI193" s="9"/>
      <c r="AJ193" s="9"/>
      <c r="AK193" s="10"/>
      <c r="AL193" s="9"/>
      <c r="AM193" s="14">
        <f ca="1">IF(Table1[[#This Row],[Field of Work]]= "Teaching",1,0)</f>
        <v>0</v>
      </c>
      <c r="AN193" s="9">
        <f ca="1">IF(Table1[[#This Row],[Field of Work]]= "Agriculture",1,0)</f>
        <v>0</v>
      </c>
      <c r="AO193" s="9">
        <f ca="1">IF(Table1[[#This Row],[Field of Work]]= "Construction",1,0)</f>
        <v>0</v>
      </c>
      <c r="AP193" s="9">
        <f ca="1">IF(Table1[[#This Row],[Field of Work]]= "IT",1,0)</f>
        <v>0</v>
      </c>
      <c r="AQ193" s="9">
        <f ca="1">IF(Table1[[#This Row],[Field of Work]]= "Health",1,0)</f>
        <v>1</v>
      </c>
      <c r="AR193" s="9">
        <f ca="1">IF(Table1[[#This Row],[Field of Work]]= "General work",1,0)</f>
        <v>0</v>
      </c>
      <c r="AS193" s="9"/>
      <c r="AT193" s="9"/>
      <c r="AU193" s="9"/>
      <c r="AV193" s="9"/>
      <c r="AW193" s="9"/>
      <c r="AX193" s="9"/>
      <c r="AY193" s="10"/>
      <c r="BA193" s="33">
        <f ca="1">IF(Table1[[#This Row],[Area]]= "Pindi",1,0)</f>
        <v>0</v>
      </c>
      <c r="BB193" s="9">
        <f ca="1">IF(Table1[[#This Row],[Area]]= "Attock",1,0)</f>
        <v>0</v>
      </c>
      <c r="BC193" s="9">
        <f ca="1">IF(Table1[[#This Row],[Area]]="Gujranwala",1,0)</f>
        <v>0</v>
      </c>
      <c r="BD193" s="9">
        <f ca="1">IF(Table1[[#This Row],[Area]]="Islamabad",1,0)</f>
        <v>0</v>
      </c>
      <c r="BE193" s="9">
        <f ca="1">IF(Table1[[#This Row],[Area]]="Karachi",1,0)</f>
        <v>0</v>
      </c>
      <c r="BF193" s="9">
        <f ca="1">IF(Table1[[#This Row],[Area]]="Kashmir",1,0)</f>
        <v>1</v>
      </c>
      <c r="BG193" s="9">
        <f ca="1">IF(Table1[[#This Row],[Area]]="Kohat",1,0)</f>
        <v>0</v>
      </c>
      <c r="BH193" s="9">
        <f ca="1">IF(Table1[[#This Row],[Area]]="Lahore",1,0)</f>
        <v>0</v>
      </c>
      <c r="BI193" s="9">
        <f ca="1">IF(Table1[[#This Row],[Area]]="Multan",1,0)</f>
        <v>0</v>
      </c>
      <c r="BJ193" s="9">
        <f ca="1">IF(Table1[[#This Row],[Area]]="Naran",1,0)</f>
        <v>0</v>
      </c>
      <c r="BK193" s="9">
        <f ca="1">IF(Table1[[#This Row],[Area]]="Peshawar",1,0)</f>
        <v>0</v>
      </c>
      <c r="BL193" s="9">
        <f ca="1">IF(Table1[[#This Row],[Area]]="Queta",1,0)</f>
        <v>0</v>
      </c>
      <c r="BM193" s="9">
        <f ca="1">IF(Table1[[#This Row],[Area]]="Sawat",1,0)</f>
        <v>0</v>
      </c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10"/>
      <c r="CD193" s="14"/>
      <c r="CE193" s="39">
        <f ca="1">Table1[[#This Row],[Value of Cars]]/Table1[[#This Row],[Cars]]</f>
        <v>16872.995046016389</v>
      </c>
      <c r="CF193" s="9"/>
      <c r="CG193" s="10"/>
      <c r="CH193" s="14">
        <f ca="1">IF(Table1[[#This Row],[value of Debts]]&gt;$CI$5,1,0)</f>
        <v>0</v>
      </c>
      <c r="CI193" s="9"/>
      <c r="CJ193" s="10"/>
      <c r="CM193" s="55">
        <f ca="1">Table1[[#This Row],[Mortgage Left]]/Table1[[#This Row],[Value of House]]</f>
        <v>8.7142384204761614E-2</v>
      </c>
      <c r="CN193" s="9">
        <f t="shared" ca="1" si="66"/>
        <v>1</v>
      </c>
      <c r="CO193" s="9"/>
      <c r="CP193" s="9"/>
      <c r="CQ193" s="9"/>
      <c r="CR193" s="9"/>
      <c r="CS193" s="9"/>
      <c r="CT193" s="9"/>
      <c r="CU193" s="9"/>
      <c r="CV193" s="9"/>
      <c r="CW193" s="9"/>
      <c r="CX193" s="14"/>
      <c r="CY193" s="9">
        <f ca="1">IF(Table1[[#This Row],[Area]]= "Pindi",Table1[[#This Row],[Income]],0)</f>
        <v>0</v>
      </c>
      <c r="CZ193" s="9">
        <f ca="1">IF(Table1[[#This Row],[Area]]= "Attock",Table1[[#This Row],[Income]],0)</f>
        <v>0</v>
      </c>
      <c r="DA193" s="9">
        <f ca="1">IF(Table1[[#This Row],[Area]]= "Gujranwala",Table1[[#This Row],[Income]],0)</f>
        <v>0</v>
      </c>
      <c r="DB193" s="9">
        <f ca="1">IF(Table1[[#This Row],[Area]]= "Islamabad",Table1[[#This Row],[Income]],0)</f>
        <v>0</v>
      </c>
      <c r="DC193" s="9">
        <f ca="1">IF(Table1[[#This Row],[Area]]= "Karachi",Table1[[#This Row],[Income]],0)</f>
        <v>0</v>
      </c>
      <c r="DD193" s="9">
        <f ca="1">IF(Table1[[#This Row],[Area]]= "Kashmir",Table1[[#This Row],[Income]],0)</f>
        <v>61799</v>
      </c>
      <c r="DE193" s="9">
        <f ca="1">IF(Table1[[#This Row],[Area]]= "Kohat",Table1[[#This Row],[Income]],0)</f>
        <v>0</v>
      </c>
      <c r="DF193" s="9">
        <f ca="1">IF(Table1[[#This Row],[Area]]= "Lahore",Table1[[#This Row],[Income]],0)</f>
        <v>0</v>
      </c>
      <c r="DG193" s="9">
        <f ca="1">IF(Table1[[#This Row],[Area]]= "Multan",Table1[[#This Row],[Income]],0)</f>
        <v>0</v>
      </c>
      <c r="DH193" s="9">
        <f ca="1">IF(Table1[[#This Row],[Area]]= "Naran",Table1[[#This Row],[Income]],0)</f>
        <v>0</v>
      </c>
      <c r="DI193" s="9">
        <f ca="1">IF(Table1[[#This Row],[Area]]= "Peshawar",Table1[[#This Row],[Income]],0)</f>
        <v>0</v>
      </c>
      <c r="DJ193" s="9">
        <f ca="1">IF(Table1[[#This Row],[Area]]= "Queta",Table1[[#This Row],[Income]],0)</f>
        <v>0</v>
      </c>
      <c r="DK193" s="10">
        <f ca="1">IF(Table1[[#This Row],[Area]]= "Sawat",Table1[[#This Row],[Income]],0)</f>
        <v>0</v>
      </c>
      <c r="DM193" s="14"/>
      <c r="DN193" s="9">
        <f ca="1">IF(Table1[[#This Row],[Field of Work]] = "IT",Table1[[#This Row],[Income]],0)</f>
        <v>0</v>
      </c>
      <c r="DO193" s="9">
        <f ca="1">IF(Table1[[#This Row],[Field of Work]] = "Agriculture",Table1[[#This Row],[Income]],0)</f>
        <v>0</v>
      </c>
      <c r="DP193" s="9">
        <f ca="1">IF(Table1[[#This Row],[Field of Work]] = "Construction",Table1[[#This Row],[Income]],0)</f>
        <v>0</v>
      </c>
      <c r="DQ193" s="9">
        <f ca="1">IF(Table1[[#This Row],[Field of Work]] = "Health",Table1[[#This Row],[Income]],0)</f>
        <v>61799</v>
      </c>
      <c r="DR193" s="9">
        <f ca="1">IF(Table1[[#This Row],[Field of Work]] = "Teaching",Table1[[#This Row],[Income]],0)</f>
        <v>0</v>
      </c>
      <c r="DS193" s="10">
        <f ca="1">IF(Table1[[#This Row],[Field of Work]] = "General work",Table1[[#This Row],[Income]],0)</f>
        <v>0</v>
      </c>
      <c r="DV193" s="14"/>
      <c r="DW193" s="9"/>
      <c r="DX193" s="9">
        <f ca="1">IF(Table1[[#This Row],[Debts]]&gt;Table1[[#This Row],[Income]],1,0)</f>
        <v>0</v>
      </c>
      <c r="DY193" s="9"/>
      <c r="DZ193" s="9"/>
      <c r="EA193" s="9"/>
      <c r="EB193" s="9"/>
      <c r="EC193" s="10"/>
      <c r="EF193" s="14"/>
      <c r="EG193" s="9"/>
      <c r="EH193" s="9">
        <f ca="1">IF(Table1[[#This Row],[Net worth of person (R)]]&gt;$EP$4,Table1[[#This Row],[Age]],0)</f>
        <v>28</v>
      </c>
      <c r="EI193" s="9"/>
      <c r="EJ193" s="9"/>
      <c r="EK193" s="9"/>
      <c r="EL193" s="9"/>
      <c r="EM193" s="9"/>
      <c r="EN193" s="9"/>
      <c r="EO193" s="9"/>
      <c r="EP193" s="10"/>
    </row>
    <row r="194" spans="2:146" x14ac:dyDescent="0.25">
      <c r="B194">
        <f t="shared" ca="1" si="53"/>
        <v>1</v>
      </c>
      <c r="C194" t="str">
        <f t="shared" ca="1" si="54"/>
        <v>men</v>
      </c>
      <c r="D194">
        <f t="shared" ca="1" si="55"/>
        <v>30</v>
      </c>
      <c r="E194">
        <f t="shared" ca="1" si="56"/>
        <v>3</v>
      </c>
      <c r="F194" t="str">
        <f t="shared" ca="1" si="57"/>
        <v>Agriculture</v>
      </c>
      <c r="G194">
        <f t="shared" ca="1" si="58"/>
        <v>1</v>
      </c>
      <c r="H194" t="str">
        <f t="shared" ca="1" si="59"/>
        <v>High School</v>
      </c>
      <c r="I194">
        <f t="shared" ca="1" si="60"/>
        <v>2</v>
      </c>
      <c r="J194">
        <f t="shared" ca="1" si="61"/>
        <v>2</v>
      </c>
      <c r="K194">
        <f t="shared" ca="1" si="62"/>
        <v>47142</v>
      </c>
      <c r="L194">
        <f t="shared" ca="1" si="63"/>
        <v>5</v>
      </c>
      <c r="M194" t="str">
        <f t="shared" ca="1" si="64"/>
        <v>Sawat</v>
      </c>
      <c r="N194">
        <f t="shared" ca="1" si="69"/>
        <v>282852</v>
      </c>
      <c r="O194">
        <f ca="1">RAND()*Table1[[#This Row],[Value of House]]</f>
        <v>19947.426676753279</v>
      </c>
      <c r="P194">
        <f t="shared" ca="1" si="51"/>
        <v>37635.095282468079</v>
      </c>
      <c r="Q194">
        <f t="shared" ca="1" si="65"/>
        <v>29923</v>
      </c>
      <c r="R194">
        <f t="shared" ca="1" si="52"/>
        <v>6449.6312036505778</v>
      </c>
      <c r="S194">
        <f t="shared" ca="1" si="70"/>
        <v>68891.295484336209</v>
      </c>
      <c r="T194">
        <f t="shared" ca="1" si="71"/>
        <v>389378.39076680428</v>
      </c>
      <c r="U194">
        <f t="shared" ca="1" si="72"/>
        <v>56320.05788040386</v>
      </c>
      <c r="V194">
        <f t="shared" ca="1" si="73"/>
        <v>333058.3328864004</v>
      </c>
      <c r="AF194" s="14">
        <f t="shared" ca="1" si="67"/>
        <v>0</v>
      </c>
      <c r="AG194" s="9">
        <f t="shared" ca="1" si="68"/>
        <v>1</v>
      </c>
      <c r="AH194" s="9"/>
      <c r="AI194" s="9"/>
      <c r="AJ194" s="9"/>
      <c r="AK194" s="10"/>
      <c r="AL194" s="9"/>
      <c r="AM194" s="14">
        <f ca="1">IF(Table1[[#This Row],[Field of Work]]= "Teaching",1,0)</f>
        <v>0</v>
      </c>
      <c r="AN194" s="9">
        <f ca="1">IF(Table1[[#This Row],[Field of Work]]= "Agriculture",1,0)</f>
        <v>1</v>
      </c>
      <c r="AO194" s="9">
        <f ca="1">IF(Table1[[#This Row],[Field of Work]]= "Construction",1,0)</f>
        <v>0</v>
      </c>
      <c r="AP194" s="9">
        <f ca="1">IF(Table1[[#This Row],[Field of Work]]= "IT",1,0)</f>
        <v>0</v>
      </c>
      <c r="AQ194" s="9">
        <f ca="1">IF(Table1[[#This Row],[Field of Work]]= "Health",1,0)</f>
        <v>0</v>
      </c>
      <c r="AR194" s="9">
        <f ca="1">IF(Table1[[#This Row],[Field of Work]]= "General work",1,0)</f>
        <v>0</v>
      </c>
      <c r="AS194" s="9"/>
      <c r="AT194" s="9"/>
      <c r="AU194" s="9"/>
      <c r="AV194" s="9"/>
      <c r="AW194" s="9"/>
      <c r="AX194" s="9"/>
      <c r="AY194" s="10"/>
      <c r="BA194" s="33">
        <f ca="1">IF(Table1[[#This Row],[Area]]= "Pindi",1,0)</f>
        <v>0</v>
      </c>
      <c r="BB194" s="9">
        <f ca="1">IF(Table1[[#This Row],[Area]]= "Attock",1,0)</f>
        <v>0</v>
      </c>
      <c r="BC194" s="9">
        <f ca="1">IF(Table1[[#This Row],[Area]]="Gujranwala",1,0)</f>
        <v>0</v>
      </c>
      <c r="BD194" s="9">
        <f ca="1">IF(Table1[[#This Row],[Area]]="Islamabad",1,0)</f>
        <v>0</v>
      </c>
      <c r="BE194" s="9">
        <f ca="1">IF(Table1[[#This Row],[Area]]="Karachi",1,0)</f>
        <v>0</v>
      </c>
      <c r="BF194" s="9">
        <f ca="1">IF(Table1[[#This Row],[Area]]="Kashmir",1,0)</f>
        <v>0</v>
      </c>
      <c r="BG194" s="9">
        <f ca="1">IF(Table1[[#This Row],[Area]]="Kohat",1,0)</f>
        <v>0</v>
      </c>
      <c r="BH194" s="9">
        <f ca="1">IF(Table1[[#This Row],[Area]]="Lahore",1,0)</f>
        <v>0</v>
      </c>
      <c r="BI194" s="9">
        <f ca="1">IF(Table1[[#This Row],[Area]]="Multan",1,0)</f>
        <v>0</v>
      </c>
      <c r="BJ194" s="9">
        <f ca="1">IF(Table1[[#This Row],[Area]]="Naran",1,0)</f>
        <v>0</v>
      </c>
      <c r="BK194" s="9">
        <f ca="1">IF(Table1[[#This Row],[Area]]="Peshawar",1,0)</f>
        <v>0</v>
      </c>
      <c r="BL194" s="9">
        <f ca="1">IF(Table1[[#This Row],[Area]]="Queta",1,0)</f>
        <v>0</v>
      </c>
      <c r="BM194" s="9">
        <f ca="1">IF(Table1[[#This Row],[Area]]="Sawat",1,0)</f>
        <v>1</v>
      </c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10"/>
      <c r="CD194" s="14"/>
      <c r="CE194" s="39">
        <f ca="1">Table1[[#This Row],[Value of Cars]]/Table1[[#This Row],[Cars]]</f>
        <v>18817.547641234039</v>
      </c>
      <c r="CF194" s="9"/>
      <c r="CG194" s="10"/>
      <c r="CH194" s="14">
        <f ca="1">IF(Table1[[#This Row],[value of Debts]]&gt;$CI$5,1,0)</f>
        <v>0</v>
      </c>
      <c r="CI194" s="9"/>
      <c r="CJ194" s="10"/>
      <c r="CM194" s="55">
        <f ca="1">Table1[[#This Row],[Mortgage Left]]/Table1[[#This Row],[Value of House]]</f>
        <v>7.0522487649913312E-2</v>
      </c>
      <c r="CN194" s="9">
        <f t="shared" ca="1" si="66"/>
        <v>1</v>
      </c>
      <c r="CO194" s="9"/>
      <c r="CP194" s="9"/>
      <c r="CQ194" s="9"/>
      <c r="CR194" s="9"/>
      <c r="CS194" s="9"/>
      <c r="CT194" s="9"/>
      <c r="CU194" s="9"/>
      <c r="CV194" s="9"/>
      <c r="CW194" s="9"/>
      <c r="CX194" s="14"/>
      <c r="CY194" s="9">
        <f ca="1">IF(Table1[[#This Row],[Area]]= "Pindi",Table1[[#This Row],[Income]],0)</f>
        <v>0</v>
      </c>
      <c r="CZ194" s="9">
        <f ca="1">IF(Table1[[#This Row],[Area]]= "Attock",Table1[[#This Row],[Income]],0)</f>
        <v>0</v>
      </c>
      <c r="DA194" s="9">
        <f ca="1">IF(Table1[[#This Row],[Area]]= "Gujranwala",Table1[[#This Row],[Income]],0)</f>
        <v>0</v>
      </c>
      <c r="DB194" s="9">
        <f ca="1">IF(Table1[[#This Row],[Area]]= "Islamabad",Table1[[#This Row],[Income]],0)</f>
        <v>0</v>
      </c>
      <c r="DC194" s="9">
        <f ca="1">IF(Table1[[#This Row],[Area]]= "Karachi",Table1[[#This Row],[Income]],0)</f>
        <v>0</v>
      </c>
      <c r="DD194" s="9">
        <f ca="1">IF(Table1[[#This Row],[Area]]= "Kashmir",Table1[[#This Row],[Income]],0)</f>
        <v>0</v>
      </c>
      <c r="DE194" s="9">
        <f ca="1">IF(Table1[[#This Row],[Area]]= "Kohat",Table1[[#This Row],[Income]],0)</f>
        <v>0</v>
      </c>
      <c r="DF194" s="9">
        <f ca="1">IF(Table1[[#This Row],[Area]]= "Lahore",Table1[[#This Row],[Income]],0)</f>
        <v>0</v>
      </c>
      <c r="DG194" s="9">
        <f ca="1">IF(Table1[[#This Row],[Area]]= "Multan",Table1[[#This Row],[Income]],0)</f>
        <v>0</v>
      </c>
      <c r="DH194" s="9">
        <f ca="1">IF(Table1[[#This Row],[Area]]= "Naran",Table1[[#This Row],[Income]],0)</f>
        <v>0</v>
      </c>
      <c r="DI194" s="9">
        <f ca="1">IF(Table1[[#This Row],[Area]]= "Peshawar",Table1[[#This Row],[Income]],0)</f>
        <v>0</v>
      </c>
      <c r="DJ194" s="9">
        <f ca="1">IF(Table1[[#This Row],[Area]]= "Queta",Table1[[#This Row],[Income]],0)</f>
        <v>0</v>
      </c>
      <c r="DK194" s="10">
        <f ca="1">IF(Table1[[#This Row],[Area]]= "Sawat",Table1[[#This Row],[Income]],0)</f>
        <v>47142</v>
      </c>
      <c r="DM194" s="14"/>
      <c r="DN194" s="9">
        <f ca="1">IF(Table1[[#This Row],[Field of Work]] = "IT",Table1[[#This Row],[Income]],0)</f>
        <v>0</v>
      </c>
      <c r="DO194" s="9">
        <f ca="1">IF(Table1[[#This Row],[Field of Work]] = "Agriculture",Table1[[#This Row],[Income]],0)</f>
        <v>47142</v>
      </c>
      <c r="DP194" s="9">
        <f ca="1">IF(Table1[[#This Row],[Field of Work]] = "Construction",Table1[[#This Row],[Income]],0)</f>
        <v>0</v>
      </c>
      <c r="DQ194" s="9">
        <f ca="1">IF(Table1[[#This Row],[Field of Work]] = "Health",Table1[[#This Row],[Income]],0)</f>
        <v>0</v>
      </c>
      <c r="DR194" s="9">
        <f ca="1">IF(Table1[[#This Row],[Field of Work]] = "Teaching",Table1[[#This Row],[Income]],0)</f>
        <v>0</v>
      </c>
      <c r="DS194" s="10">
        <f ca="1">IF(Table1[[#This Row],[Field of Work]] = "General work",Table1[[#This Row],[Income]],0)</f>
        <v>0</v>
      </c>
      <c r="DV194" s="14"/>
      <c r="DW194" s="9"/>
      <c r="DX194" s="9">
        <f ca="1">IF(Table1[[#This Row],[Debts]]&gt;Table1[[#This Row],[Income]],1,0)</f>
        <v>0</v>
      </c>
      <c r="DY194" s="9"/>
      <c r="DZ194" s="9"/>
      <c r="EA194" s="9"/>
      <c r="EB194" s="9"/>
      <c r="EC194" s="10"/>
      <c r="EF194" s="14"/>
      <c r="EG194" s="9"/>
      <c r="EH194" s="9">
        <f ca="1">IF(Table1[[#This Row],[Net worth of person (R)]]&gt;$EP$4,Table1[[#This Row],[Age]],0)</f>
        <v>30</v>
      </c>
      <c r="EI194" s="9"/>
      <c r="EJ194" s="9"/>
      <c r="EK194" s="9"/>
      <c r="EL194" s="9"/>
      <c r="EM194" s="9"/>
      <c r="EN194" s="9"/>
      <c r="EO194" s="9"/>
      <c r="EP194" s="10"/>
    </row>
    <row r="195" spans="2:146" x14ac:dyDescent="0.25">
      <c r="B195">
        <f t="shared" ca="1" si="53"/>
        <v>2</v>
      </c>
      <c r="C195" t="str">
        <f t="shared" ca="1" si="54"/>
        <v>women</v>
      </c>
      <c r="D195">
        <f t="shared" ca="1" si="55"/>
        <v>26</v>
      </c>
      <c r="E195">
        <f t="shared" ca="1" si="56"/>
        <v>6</v>
      </c>
      <c r="F195" t="str">
        <f t="shared" ca="1" si="57"/>
        <v>Teaching</v>
      </c>
      <c r="G195">
        <f t="shared" ca="1" si="58"/>
        <v>6</v>
      </c>
      <c r="H195" t="str">
        <f t="shared" ca="1" si="59"/>
        <v>other</v>
      </c>
      <c r="I195">
        <f t="shared" ca="1" si="60"/>
        <v>1</v>
      </c>
      <c r="J195">
        <f t="shared" ca="1" si="61"/>
        <v>2</v>
      </c>
      <c r="K195">
        <f t="shared" ca="1" si="62"/>
        <v>49496</v>
      </c>
      <c r="L195">
        <f t="shared" ca="1" si="63"/>
        <v>8</v>
      </c>
      <c r="M195" t="str">
        <f t="shared" ca="1" si="64"/>
        <v>Pindi</v>
      </c>
      <c r="N195">
        <f t="shared" ca="1" si="69"/>
        <v>148488</v>
      </c>
      <c r="O195">
        <f ca="1">RAND()*Table1[[#This Row],[Value of House]]</f>
        <v>137312.75133737683</v>
      </c>
      <c r="P195">
        <f t="shared" ca="1" si="51"/>
        <v>83846.530176099579</v>
      </c>
      <c r="Q195">
        <f t="shared" ca="1" si="65"/>
        <v>37864</v>
      </c>
      <c r="R195">
        <f t="shared" ca="1" si="52"/>
        <v>9613.4795773305541</v>
      </c>
      <c r="S195">
        <f t="shared" ca="1" si="70"/>
        <v>31785.378773803684</v>
      </c>
      <c r="T195">
        <f t="shared" ca="1" si="71"/>
        <v>264119.90894990327</v>
      </c>
      <c r="U195">
        <f t="shared" ca="1" si="72"/>
        <v>184790.23091470738</v>
      </c>
      <c r="V195">
        <f t="shared" ca="1" si="73"/>
        <v>79329.678035195888</v>
      </c>
      <c r="AF195" s="14">
        <f t="shared" ca="1" si="67"/>
        <v>1</v>
      </c>
      <c r="AG195" s="9">
        <f t="shared" ca="1" si="68"/>
        <v>0</v>
      </c>
      <c r="AH195" s="9"/>
      <c r="AI195" s="9"/>
      <c r="AJ195" s="9"/>
      <c r="AK195" s="10"/>
      <c r="AL195" s="9"/>
      <c r="AM195" s="14">
        <f ca="1">IF(Table1[[#This Row],[Field of Work]]= "Teaching",1,0)</f>
        <v>1</v>
      </c>
      <c r="AN195" s="9">
        <f ca="1">IF(Table1[[#This Row],[Field of Work]]= "Agriculture",1,0)</f>
        <v>0</v>
      </c>
      <c r="AO195" s="9">
        <f ca="1">IF(Table1[[#This Row],[Field of Work]]= "Construction",1,0)</f>
        <v>0</v>
      </c>
      <c r="AP195" s="9">
        <f ca="1">IF(Table1[[#This Row],[Field of Work]]= "IT",1,0)</f>
        <v>0</v>
      </c>
      <c r="AQ195" s="9">
        <f ca="1">IF(Table1[[#This Row],[Field of Work]]= "Health",1,0)</f>
        <v>0</v>
      </c>
      <c r="AR195" s="9">
        <f ca="1">IF(Table1[[#This Row],[Field of Work]]= "General work",1,0)</f>
        <v>0</v>
      </c>
      <c r="AS195" s="9"/>
      <c r="AT195" s="9"/>
      <c r="AU195" s="9"/>
      <c r="AV195" s="9"/>
      <c r="AW195" s="9"/>
      <c r="AX195" s="9"/>
      <c r="AY195" s="10"/>
      <c r="BA195" s="33">
        <f ca="1">IF(Table1[[#This Row],[Area]]= "Pindi",1,0)</f>
        <v>1</v>
      </c>
      <c r="BB195" s="9">
        <f ca="1">IF(Table1[[#This Row],[Area]]= "Attock",1,0)</f>
        <v>0</v>
      </c>
      <c r="BC195" s="9">
        <f ca="1">IF(Table1[[#This Row],[Area]]="Gujranwala",1,0)</f>
        <v>0</v>
      </c>
      <c r="BD195" s="9">
        <f ca="1">IF(Table1[[#This Row],[Area]]="Islamabad",1,0)</f>
        <v>0</v>
      </c>
      <c r="BE195" s="9">
        <f ca="1">IF(Table1[[#This Row],[Area]]="Karachi",1,0)</f>
        <v>0</v>
      </c>
      <c r="BF195" s="9">
        <f ca="1">IF(Table1[[#This Row],[Area]]="Kashmir",1,0)</f>
        <v>0</v>
      </c>
      <c r="BG195" s="9">
        <f ca="1">IF(Table1[[#This Row],[Area]]="Kohat",1,0)</f>
        <v>0</v>
      </c>
      <c r="BH195" s="9">
        <f ca="1">IF(Table1[[#This Row],[Area]]="Lahore",1,0)</f>
        <v>0</v>
      </c>
      <c r="BI195" s="9">
        <f ca="1">IF(Table1[[#This Row],[Area]]="Multan",1,0)</f>
        <v>0</v>
      </c>
      <c r="BJ195" s="9">
        <f ca="1">IF(Table1[[#This Row],[Area]]="Naran",1,0)</f>
        <v>0</v>
      </c>
      <c r="BK195" s="9">
        <f ca="1">IF(Table1[[#This Row],[Area]]="Peshawar",1,0)</f>
        <v>0</v>
      </c>
      <c r="BL195" s="9">
        <f ca="1">IF(Table1[[#This Row],[Area]]="Queta",1,0)</f>
        <v>0</v>
      </c>
      <c r="BM195" s="9">
        <f ca="1">IF(Table1[[#This Row],[Area]]="Sawat",1,0)</f>
        <v>0</v>
      </c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10"/>
      <c r="CD195" s="14"/>
      <c r="CE195" s="39">
        <f ca="1">Table1[[#This Row],[Value of Cars]]/Table1[[#This Row],[Cars]]</f>
        <v>41923.265088049789</v>
      </c>
      <c r="CF195" s="9"/>
      <c r="CG195" s="10"/>
      <c r="CH195" s="14">
        <f ca="1">IF(Table1[[#This Row],[value of Debts]]&gt;$CI$5,1,0)</f>
        <v>1</v>
      </c>
      <c r="CI195" s="9"/>
      <c r="CJ195" s="10"/>
      <c r="CM195" s="55">
        <f ca="1">Table1[[#This Row],[Mortgage Left]]/Table1[[#This Row],[Value of House]]</f>
        <v>0.9247397186127958</v>
      </c>
      <c r="CN195" s="9">
        <f t="shared" ca="1" si="66"/>
        <v>0</v>
      </c>
      <c r="CO195" s="9"/>
      <c r="CP195" s="9"/>
      <c r="CQ195" s="9"/>
      <c r="CR195" s="9"/>
      <c r="CS195" s="9"/>
      <c r="CT195" s="9"/>
      <c r="CU195" s="9"/>
      <c r="CV195" s="9"/>
      <c r="CW195" s="9"/>
      <c r="CX195" s="14"/>
      <c r="CY195" s="9">
        <f ca="1">IF(Table1[[#This Row],[Area]]= "Pindi",Table1[[#This Row],[Income]],0)</f>
        <v>49496</v>
      </c>
      <c r="CZ195" s="9">
        <f ca="1">IF(Table1[[#This Row],[Area]]= "Attock",Table1[[#This Row],[Income]],0)</f>
        <v>0</v>
      </c>
      <c r="DA195" s="9">
        <f ca="1">IF(Table1[[#This Row],[Area]]= "Gujranwala",Table1[[#This Row],[Income]],0)</f>
        <v>0</v>
      </c>
      <c r="DB195" s="9">
        <f ca="1">IF(Table1[[#This Row],[Area]]= "Islamabad",Table1[[#This Row],[Income]],0)</f>
        <v>0</v>
      </c>
      <c r="DC195" s="9">
        <f ca="1">IF(Table1[[#This Row],[Area]]= "Karachi",Table1[[#This Row],[Income]],0)</f>
        <v>0</v>
      </c>
      <c r="DD195" s="9">
        <f ca="1">IF(Table1[[#This Row],[Area]]= "Kashmir",Table1[[#This Row],[Income]],0)</f>
        <v>0</v>
      </c>
      <c r="DE195" s="9">
        <f ca="1">IF(Table1[[#This Row],[Area]]= "Kohat",Table1[[#This Row],[Income]],0)</f>
        <v>0</v>
      </c>
      <c r="DF195" s="9">
        <f ca="1">IF(Table1[[#This Row],[Area]]= "Lahore",Table1[[#This Row],[Income]],0)</f>
        <v>0</v>
      </c>
      <c r="DG195" s="9">
        <f ca="1">IF(Table1[[#This Row],[Area]]= "Multan",Table1[[#This Row],[Income]],0)</f>
        <v>0</v>
      </c>
      <c r="DH195" s="9">
        <f ca="1">IF(Table1[[#This Row],[Area]]= "Naran",Table1[[#This Row],[Income]],0)</f>
        <v>0</v>
      </c>
      <c r="DI195" s="9">
        <f ca="1">IF(Table1[[#This Row],[Area]]= "Peshawar",Table1[[#This Row],[Income]],0)</f>
        <v>0</v>
      </c>
      <c r="DJ195" s="9">
        <f ca="1">IF(Table1[[#This Row],[Area]]= "Queta",Table1[[#This Row],[Income]],0)</f>
        <v>0</v>
      </c>
      <c r="DK195" s="10">
        <f ca="1">IF(Table1[[#This Row],[Area]]= "Sawat",Table1[[#This Row],[Income]],0)</f>
        <v>0</v>
      </c>
      <c r="DM195" s="14"/>
      <c r="DN195" s="9">
        <f ca="1">IF(Table1[[#This Row],[Field of Work]] = "IT",Table1[[#This Row],[Income]],0)</f>
        <v>0</v>
      </c>
      <c r="DO195" s="9">
        <f ca="1">IF(Table1[[#This Row],[Field of Work]] = "Agriculture",Table1[[#This Row],[Income]],0)</f>
        <v>0</v>
      </c>
      <c r="DP195" s="9">
        <f ca="1">IF(Table1[[#This Row],[Field of Work]] = "Construction",Table1[[#This Row],[Income]],0)</f>
        <v>0</v>
      </c>
      <c r="DQ195" s="9">
        <f ca="1">IF(Table1[[#This Row],[Field of Work]] = "Health",Table1[[#This Row],[Income]],0)</f>
        <v>0</v>
      </c>
      <c r="DR195" s="9">
        <f ca="1">IF(Table1[[#This Row],[Field of Work]] = "Teaching",Table1[[#This Row],[Income]],0)</f>
        <v>49496</v>
      </c>
      <c r="DS195" s="10">
        <f ca="1">IF(Table1[[#This Row],[Field of Work]] = "General work",Table1[[#This Row],[Income]],0)</f>
        <v>0</v>
      </c>
      <c r="DV195" s="14"/>
      <c r="DW195" s="9"/>
      <c r="DX195" s="9">
        <f ca="1">IF(Table1[[#This Row],[Debts]]&gt;Table1[[#This Row],[Income]],1,0)</f>
        <v>0</v>
      </c>
      <c r="DY195" s="9"/>
      <c r="DZ195" s="9"/>
      <c r="EA195" s="9"/>
      <c r="EB195" s="9"/>
      <c r="EC195" s="10"/>
      <c r="EF195" s="14"/>
      <c r="EG195" s="9"/>
      <c r="EH195" s="9">
        <f ca="1">IF(Table1[[#This Row],[Net worth of person (R)]]&gt;$EP$4,Table1[[#This Row],[Age]],0)</f>
        <v>0</v>
      </c>
      <c r="EI195" s="9"/>
      <c r="EJ195" s="9"/>
      <c r="EK195" s="9"/>
      <c r="EL195" s="9"/>
      <c r="EM195" s="9"/>
      <c r="EN195" s="9"/>
      <c r="EO195" s="9"/>
      <c r="EP195" s="10"/>
    </row>
    <row r="196" spans="2:146" x14ac:dyDescent="0.25">
      <c r="B196">
        <f t="shared" ca="1" si="53"/>
        <v>2</v>
      </c>
      <c r="C196" t="str">
        <f t="shared" ca="1" si="54"/>
        <v>women</v>
      </c>
      <c r="D196">
        <f t="shared" ca="1" si="55"/>
        <v>35</v>
      </c>
      <c r="E196">
        <f t="shared" ca="1" si="56"/>
        <v>5</v>
      </c>
      <c r="F196" t="str">
        <f t="shared" ca="1" si="57"/>
        <v>General work</v>
      </c>
      <c r="G196">
        <f t="shared" ca="1" si="58"/>
        <v>4</v>
      </c>
      <c r="H196" t="str">
        <f t="shared" ca="1" si="59"/>
        <v>Technical</v>
      </c>
      <c r="I196">
        <f t="shared" ca="1" si="60"/>
        <v>2</v>
      </c>
      <c r="J196">
        <f t="shared" ca="1" si="61"/>
        <v>1</v>
      </c>
      <c r="K196">
        <f t="shared" ca="1" si="62"/>
        <v>66703</v>
      </c>
      <c r="L196">
        <f t="shared" ca="1" si="63"/>
        <v>7</v>
      </c>
      <c r="M196" t="str">
        <f t="shared" ca="1" si="64"/>
        <v>Pindi</v>
      </c>
      <c r="N196">
        <f t="shared" ca="1" si="69"/>
        <v>266812</v>
      </c>
      <c r="O196">
        <f ca="1">RAND()*Table1[[#This Row],[Value of House]]</f>
        <v>148433.5326427471</v>
      </c>
      <c r="P196">
        <f t="shared" ca="1" si="51"/>
        <v>54508.183829190493</v>
      </c>
      <c r="Q196">
        <f t="shared" ca="1" si="65"/>
        <v>47826</v>
      </c>
      <c r="R196">
        <f t="shared" ca="1" si="52"/>
        <v>98695.426615007353</v>
      </c>
      <c r="S196">
        <f t="shared" ca="1" si="70"/>
        <v>43019.484538362274</v>
      </c>
      <c r="T196">
        <f t="shared" ca="1" si="71"/>
        <v>364339.6683675528</v>
      </c>
      <c r="U196">
        <f t="shared" ca="1" si="72"/>
        <v>294954.95925775444</v>
      </c>
      <c r="V196">
        <f t="shared" ca="1" si="73"/>
        <v>69384.709109798365</v>
      </c>
      <c r="AF196" s="14">
        <f t="shared" ca="1" si="67"/>
        <v>0</v>
      </c>
      <c r="AG196" s="9">
        <f t="shared" ca="1" si="68"/>
        <v>1</v>
      </c>
      <c r="AH196" s="9"/>
      <c r="AI196" s="9"/>
      <c r="AJ196" s="9"/>
      <c r="AK196" s="10"/>
      <c r="AL196" s="9"/>
      <c r="AM196" s="14">
        <f ca="1">IF(Table1[[#This Row],[Field of Work]]= "Teaching",1,0)</f>
        <v>0</v>
      </c>
      <c r="AN196" s="9">
        <f ca="1">IF(Table1[[#This Row],[Field of Work]]= "Agriculture",1,0)</f>
        <v>0</v>
      </c>
      <c r="AO196" s="9">
        <f ca="1">IF(Table1[[#This Row],[Field of Work]]= "Construction",1,0)</f>
        <v>0</v>
      </c>
      <c r="AP196" s="9">
        <f ca="1">IF(Table1[[#This Row],[Field of Work]]= "IT",1,0)</f>
        <v>0</v>
      </c>
      <c r="AQ196" s="9">
        <f ca="1">IF(Table1[[#This Row],[Field of Work]]= "Health",1,0)</f>
        <v>0</v>
      </c>
      <c r="AR196" s="9">
        <f ca="1">IF(Table1[[#This Row],[Field of Work]]= "General work",1,0)</f>
        <v>1</v>
      </c>
      <c r="AS196" s="9"/>
      <c r="AT196" s="9"/>
      <c r="AU196" s="9"/>
      <c r="AV196" s="9"/>
      <c r="AW196" s="9"/>
      <c r="AX196" s="9"/>
      <c r="AY196" s="10"/>
      <c r="BA196" s="33">
        <f ca="1">IF(Table1[[#This Row],[Area]]= "Pindi",1,0)</f>
        <v>1</v>
      </c>
      <c r="BB196" s="9">
        <f ca="1">IF(Table1[[#This Row],[Area]]= "Attock",1,0)</f>
        <v>0</v>
      </c>
      <c r="BC196" s="9">
        <f ca="1">IF(Table1[[#This Row],[Area]]="Gujranwala",1,0)</f>
        <v>0</v>
      </c>
      <c r="BD196" s="9">
        <f ca="1">IF(Table1[[#This Row],[Area]]="Islamabad",1,0)</f>
        <v>0</v>
      </c>
      <c r="BE196" s="9">
        <f ca="1">IF(Table1[[#This Row],[Area]]="Karachi",1,0)</f>
        <v>0</v>
      </c>
      <c r="BF196" s="9">
        <f ca="1">IF(Table1[[#This Row],[Area]]="Kashmir",1,0)</f>
        <v>0</v>
      </c>
      <c r="BG196" s="9">
        <f ca="1">IF(Table1[[#This Row],[Area]]="Kohat",1,0)</f>
        <v>0</v>
      </c>
      <c r="BH196" s="9">
        <f ca="1">IF(Table1[[#This Row],[Area]]="Lahore",1,0)</f>
        <v>0</v>
      </c>
      <c r="BI196" s="9">
        <f ca="1">IF(Table1[[#This Row],[Area]]="Multan",1,0)</f>
        <v>0</v>
      </c>
      <c r="BJ196" s="9">
        <f ca="1">IF(Table1[[#This Row],[Area]]="Naran",1,0)</f>
        <v>0</v>
      </c>
      <c r="BK196" s="9">
        <f ca="1">IF(Table1[[#This Row],[Area]]="Peshawar",1,0)</f>
        <v>0</v>
      </c>
      <c r="BL196" s="9">
        <f ca="1">IF(Table1[[#This Row],[Area]]="Queta",1,0)</f>
        <v>0</v>
      </c>
      <c r="BM196" s="9">
        <f ca="1">IF(Table1[[#This Row],[Area]]="Sawat",1,0)</f>
        <v>0</v>
      </c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10"/>
      <c r="CD196" s="14"/>
      <c r="CE196" s="39">
        <f ca="1">Table1[[#This Row],[Value of Cars]]/Table1[[#This Row],[Cars]]</f>
        <v>54508.183829190493</v>
      </c>
      <c r="CF196" s="9"/>
      <c r="CG196" s="10"/>
      <c r="CH196" s="14">
        <f ca="1">IF(Table1[[#This Row],[value of Debts]]&gt;$CI$5,1,0)</f>
        <v>1</v>
      </c>
      <c r="CI196" s="9"/>
      <c r="CJ196" s="10"/>
      <c r="CM196" s="55">
        <f ca="1">Table1[[#This Row],[Mortgage Left]]/Table1[[#This Row],[Value of House]]</f>
        <v>0.55632255161966893</v>
      </c>
      <c r="CN196" s="9">
        <f t="shared" ca="1" si="66"/>
        <v>0</v>
      </c>
      <c r="CO196" s="9"/>
      <c r="CP196" s="9"/>
      <c r="CQ196" s="9"/>
      <c r="CR196" s="9"/>
      <c r="CS196" s="9"/>
      <c r="CT196" s="9"/>
      <c r="CU196" s="9"/>
      <c r="CV196" s="9"/>
      <c r="CW196" s="9"/>
      <c r="CX196" s="14"/>
      <c r="CY196" s="9">
        <f ca="1">IF(Table1[[#This Row],[Area]]= "Pindi",Table1[[#This Row],[Income]],0)</f>
        <v>66703</v>
      </c>
      <c r="CZ196" s="9">
        <f ca="1">IF(Table1[[#This Row],[Area]]= "Attock",Table1[[#This Row],[Income]],0)</f>
        <v>0</v>
      </c>
      <c r="DA196" s="9">
        <f ca="1">IF(Table1[[#This Row],[Area]]= "Gujranwala",Table1[[#This Row],[Income]],0)</f>
        <v>0</v>
      </c>
      <c r="DB196" s="9">
        <f ca="1">IF(Table1[[#This Row],[Area]]= "Islamabad",Table1[[#This Row],[Income]],0)</f>
        <v>0</v>
      </c>
      <c r="DC196" s="9">
        <f ca="1">IF(Table1[[#This Row],[Area]]= "Karachi",Table1[[#This Row],[Income]],0)</f>
        <v>0</v>
      </c>
      <c r="DD196" s="9">
        <f ca="1">IF(Table1[[#This Row],[Area]]= "Kashmir",Table1[[#This Row],[Income]],0)</f>
        <v>0</v>
      </c>
      <c r="DE196" s="9">
        <f ca="1">IF(Table1[[#This Row],[Area]]= "Kohat",Table1[[#This Row],[Income]],0)</f>
        <v>0</v>
      </c>
      <c r="DF196" s="9">
        <f ca="1">IF(Table1[[#This Row],[Area]]= "Lahore",Table1[[#This Row],[Income]],0)</f>
        <v>0</v>
      </c>
      <c r="DG196" s="9">
        <f ca="1">IF(Table1[[#This Row],[Area]]= "Multan",Table1[[#This Row],[Income]],0)</f>
        <v>0</v>
      </c>
      <c r="DH196" s="9">
        <f ca="1">IF(Table1[[#This Row],[Area]]= "Naran",Table1[[#This Row],[Income]],0)</f>
        <v>0</v>
      </c>
      <c r="DI196" s="9">
        <f ca="1">IF(Table1[[#This Row],[Area]]= "Peshawar",Table1[[#This Row],[Income]],0)</f>
        <v>0</v>
      </c>
      <c r="DJ196" s="9">
        <f ca="1">IF(Table1[[#This Row],[Area]]= "Queta",Table1[[#This Row],[Income]],0)</f>
        <v>0</v>
      </c>
      <c r="DK196" s="10">
        <f ca="1">IF(Table1[[#This Row],[Area]]= "Sawat",Table1[[#This Row],[Income]],0)</f>
        <v>0</v>
      </c>
      <c r="DM196" s="14"/>
      <c r="DN196" s="9">
        <f ca="1">IF(Table1[[#This Row],[Field of Work]] = "IT",Table1[[#This Row],[Income]],0)</f>
        <v>0</v>
      </c>
      <c r="DO196" s="9">
        <f ca="1">IF(Table1[[#This Row],[Field of Work]] = "Agriculture",Table1[[#This Row],[Income]],0)</f>
        <v>0</v>
      </c>
      <c r="DP196" s="9">
        <f ca="1">IF(Table1[[#This Row],[Field of Work]] = "Construction",Table1[[#This Row],[Income]],0)</f>
        <v>0</v>
      </c>
      <c r="DQ196" s="9">
        <f ca="1">IF(Table1[[#This Row],[Field of Work]] = "Health",Table1[[#This Row],[Income]],0)</f>
        <v>0</v>
      </c>
      <c r="DR196" s="9">
        <f ca="1">IF(Table1[[#This Row],[Field of Work]] = "Teaching",Table1[[#This Row],[Income]],0)</f>
        <v>0</v>
      </c>
      <c r="DS196" s="10">
        <f ca="1">IF(Table1[[#This Row],[Field of Work]] = "General work",Table1[[#This Row],[Income]],0)</f>
        <v>66703</v>
      </c>
      <c r="DV196" s="14"/>
      <c r="DW196" s="9"/>
      <c r="DX196" s="9">
        <f ca="1">IF(Table1[[#This Row],[Debts]]&gt;Table1[[#This Row],[Income]],1,0)</f>
        <v>1</v>
      </c>
      <c r="DY196" s="9"/>
      <c r="DZ196" s="9"/>
      <c r="EA196" s="9"/>
      <c r="EB196" s="9"/>
      <c r="EC196" s="10"/>
      <c r="EF196" s="14"/>
      <c r="EG196" s="9"/>
      <c r="EH196" s="9">
        <f ca="1">IF(Table1[[#This Row],[Net worth of person (R)]]&gt;$EP$4,Table1[[#This Row],[Age]],0)</f>
        <v>0</v>
      </c>
      <c r="EI196" s="9"/>
      <c r="EJ196" s="9"/>
      <c r="EK196" s="9"/>
      <c r="EL196" s="9"/>
      <c r="EM196" s="9"/>
      <c r="EN196" s="9"/>
      <c r="EO196" s="9"/>
      <c r="EP196" s="10"/>
    </row>
    <row r="197" spans="2:146" x14ac:dyDescent="0.25">
      <c r="B197">
        <f t="shared" ca="1" si="53"/>
        <v>2</v>
      </c>
      <c r="C197" t="str">
        <f t="shared" ca="1" si="54"/>
        <v>women</v>
      </c>
      <c r="D197">
        <f t="shared" ca="1" si="55"/>
        <v>45</v>
      </c>
      <c r="E197">
        <f t="shared" ca="1" si="56"/>
        <v>2</v>
      </c>
      <c r="F197" t="str">
        <f t="shared" ca="1" si="57"/>
        <v>IT</v>
      </c>
      <c r="G197">
        <f t="shared" ca="1" si="58"/>
        <v>4</v>
      </c>
      <c r="H197" t="str">
        <f t="shared" ca="1" si="59"/>
        <v>Technical</v>
      </c>
      <c r="I197">
        <f t="shared" ca="1" si="60"/>
        <v>0</v>
      </c>
      <c r="J197">
        <f t="shared" ca="1" si="61"/>
        <v>1</v>
      </c>
      <c r="K197">
        <f t="shared" ca="1" si="62"/>
        <v>36890</v>
      </c>
      <c r="L197">
        <f t="shared" ca="1" si="63"/>
        <v>10</v>
      </c>
      <c r="M197" t="str">
        <f t="shared" ca="1" si="64"/>
        <v>Queta</v>
      </c>
      <c r="N197">
        <f t="shared" ca="1" si="69"/>
        <v>110670</v>
      </c>
      <c r="O197">
        <f ca="1">RAND()*Table1[[#This Row],[Value of House]]</f>
        <v>52946.430537231819</v>
      </c>
      <c r="P197">
        <f t="shared" ca="1" si="51"/>
        <v>29226.374041712646</v>
      </c>
      <c r="Q197">
        <f t="shared" ca="1" si="65"/>
        <v>27913</v>
      </c>
      <c r="R197">
        <f t="shared" ca="1" si="52"/>
        <v>35044.008267994577</v>
      </c>
      <c r="S197">
        <f t="shared" ca="1" si="70"/>
        <v>4368.1573731112585</v>
      </c>
      <c r="T197">
        <f t="shared" ca="1" si="71"/>
        <v>144264.5314148239</v>
      </c>
      <c r="U197">
        <f t="shared" ca="1" si="72"/>
        <v>115903.4388052264</v>
      </c>
      <c r="V197">
        <f t="shared" ca="1" si="73"/>
        <v>28361.092609597501</v>
      </c>
      <c r="AF197" s="14">
        <f t="shared" ca="1" si="67"/>
        <v>0</v>
      </c>
      <c r="AG197" s="9">
        <f t="shared" ca="1" si="68"/>
        <v>1</v>
      </c>
      <c r="AH197" s="9"/>
      <c r="AI197" s="9"/>
      <c r="AJ197" s="9"/>
      <c r="AK197" s="10"/>
      <c r="AL197" s="9"/>
      <c r="AM197" s="14">
        <f ca="1">IF(Table1[[#This Row],[Field of Work]]= "Teaching",1,0)</f>
        <v>0</v>
      </c>
      <c r="AN197" s="9">
        <f ca="1">IF(Table1[[#This Row],[Field of Work]]= "Agriculture",1,0)</f>
        <v>0</v>
      </c>
      <c r="AO197" s="9">
        <f ca="1">IF(Table1[[#This Row],[Field of Work]]= "Construction",1,0)</f>
        <v>0</v>
      </c>
      <c r="AP197" s="9">
        <f ca="1">IF(Table1[[#This Row],[Field of Work]]= "IT",1,0)</f>
        <v>1</v>
      </c>
      <c r="AQ197" s="9">
        <f ca="1">IF(Table1[[#This Row],[Field of Work]]= "Health",1,0)</f>
        <v>0</v>
      </c>
      <c r="AR197" s="9">
        <f ca="1">IF(Table1[[#This Row],[Field of Work]]= "General work",1,0)</f>
        <v>0</v>
      </c>
      <c r="AS197" s="9"/>
      <c r="AT197" s="9"/>
      <c r="AU197" s="9"/>
      <c r="AV197" s="9"/>
      <c r="AW197" s="9"/>
      <c r="AX197" s="9"/>
      <c r="AY197" s="10"/>
      <c r="BA197" s="33">
        <f ca="1">IF(Table1[[#This Row],[Area]]= "Pindi",1,0)</f>
        <v>0</v>
      </c>
      <c r="BB197" s="9">
        <f ca="1">IF(Table1[[#This Row],[Area]]= "Attock",1,0)</f>
        <v>0</v>
      </c>
      <c r="BC197" s="9">
        <f ca="1">IF(Table1[[#This Row],[Area]]="Gujranwala",1,0)</f>
        <v>0</v>
      </c>
      <c r="BD197" s="9">
        <f ca="1">IF(Table1[[#This Row],[Area]]="Islamabad",1,0)</f>
        <v>0</v>
      </c>
      <c r="BE197" s="9">
        <f ca="1">IF(Table1[[#This Row],[Area]]="Karachi",1,0)</f>
        <v>0</v>
      </c>
      <c r="BF197" s="9">
        <f ca="1">IF(Table1[[#This Row],[Area]]="Kashmir",1,0)</f>
        <v>0</v>
      </c>
      <c r="BG197" s="9">
        <f ca="1">IF(Table1[[#This Row],[Area]]="Kohat",1,0)</f>
        <v>0</v>
      </c>
      <c r="BH197" s="9">
        <f ca="1">IF(Table1[[#This Row],[Area]]="Lahore",1,0)</f>
        <v>0</v>
      </c>
      <c r="BI197" s="9">
        <f ca="1">IF(Table1[[#This Row],[Area]]="Multan",1,0)</f>
        <v>0</v>
      </c>
      <c r="BJ197" s="9">
        <f ca="1">IF(Table1[[#This Row],[Area]]="Naran",1,0)</f>
        <v>0</v>
      </c>
      <c r="BK197" s="9">
        <f ca="1">IF(Table1[[#This Row],[Area]]="Peshawar",1,0)</f>
        <v>0</v>
      </c>
      <c r="BL197" s="9">
        <f ca="1">IF(Table1[[#This Row],[Area]]="Queta",1,0)</f>
        <v>1</v>
      </c>
      <c r="BM197" s="9">
        <f ca="1">IF(Table1[[#This Row],[Area]]="Sawat",1,0)</f>
        <v>0</v>
      </c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10"/>
      <c r="CD197" s="14"/>
      <c r="CE197" s="39">
        <f ca="1">Table1[[#This Row],[Value of Cars]]/Table1[[#This Row],[Cars]]</f>
        <v>29226.374041712646</v>
      </c>
      <c r="CF197" s="9"/>
      <c r="CG197" s="10"/>
      <c r="CH197" s="14">
        <f ca="1">IF(Table1[[#This Row],[value of Debts]]&gt;$CI$5,1,0)</f>
        <v>1</v>
      </c>
      <c r="CI197" s="9"/>
      <c r="CJ197" s="10"/>
      <c r="CM197" s="55">
        <f ca="1">Table1[[#This Row],[Mortgage Left]]/Table1[[#This Row],[Value of House]]</f>
        <v>0.47841719108368863</v>
      </c>
      <c r="CN197" s="9">
        <f t="shared" ca="1" si="66"/>
        <v>0</v>
      </c>
      <c r="CO197" s="9"/>
      <c r="CP197" s="9"/>
      <c r="CQ197" s="9"/>
      <c r="CR197" s="9"/>
      <c r="CS197" s="9"/>
      <c r="CT197" s="9"/>
      <c r="CU197" s="9"/>
      <c r="CV197" s="9"/>
      <c r="CW197" s="9"/>
      <c r="CX197" s="14"/>
      <c r="CY197" s="9">
        <f ca="1">IF(Table1[[#This Row],[Area]]= "Pindi",Table1[[#This Row],[Income]],0)</f>
        <v>0</v>
      </c>
      <c r="CZ197" s="9">
        <f ca="1">IF(Table1[[#This Row],[Area]]= "Attock",Table1[[#This Row],[Income]],0)</f>
        <v>0</v>
      </c>
      <c r="DA197" s="9">
        <f ca="1">IF(Table1[[#This Row],[Area]]= "Gujranwala",Table1[[#This Row],[Income]],0)</f>
        <v>0</v>
      </c>
      <c r="DB197" s="9">
        <f ca="1">IF(Table1[[#This Row],[Area]]= "Islamabad",Table1[[#This Row],[Income]],0)</f>
        <v>0</v>
      </c>
      <c r="DC197" s="9">
        <f ca="1">IF(Table1[[#This Row],[Area]]= "Karachi",Table1[[#This Row],[Income]],0)</f>
        <v>0</v>
      </c>
      <c r="DD197" s="9">
        <f ca="1">IF(Table1[[#This Row],[Area]]= "Kashmir",Table1[[#This Row],[Income]],0)</f>
        <v>0</v>
      </c>
      <c r="DE197" s="9">
        <f ca="1">IF(Table1[[#This Row],[Area]]= "Kohat",Table1[[#This Row],[Income]],0)</f>
        <v>0</v>
      </c>
      <c r="DF197" s="9">
        <f ca="1">IF(Table1[[#This Row],[Area]]= "Lahore",Table1[[#This Row],[Income]],0)</f>
        <v>0</v>
      </c>
      <c r="DG197" s="9">
        <f ca="1">IF(Table1[[#This Row],[Area]]= "Multan",Table1[[#This Row],[Income]],0)</f>
        <v>0</v>
      </c>
      <c r="DH197" s="9">
        <f ca="1">IF(Table1[[#This Row],[Area]]= "Naran",Table1[[#This Row],[Income]],0)</f>
        <v>0</v>
      </c>
      <c r="DI197" s="9">
        <f ca="1">IF(Table1[[#This Row],[Area]]= "Peshawar",Table1[[#This Row],[Income]],0)</f>
        <v>0</v>
      </c>
      <c r="DJ197" s="9">
        <f ca="1">IF(Table1[[#This Row],[Area]]= "Queta",Table1[[#This Row],[Income]],0)</f>
        <v>36890</v>
      </c>
      <c r="DK197" s="10">
        <f ca="1">IF(Table1[[#This Row],[Area]]= "Sawat",Table1[[#This Row],[Income]],0)</f>
        <v>0</v>
      </c>
      <c r="DM197" s="14"/>
      <c r="DN197" s="9">
        <f ca="1">IF(Table1[[#This Row],[Field of Work]] = "IT",Table1[[#This Row],[Income]],0)</f>
        <v>36890</v>
      </c>
      <c r="DO197" s="9">
        <f ca="1">IF(Table1[[#This Row],[Field of Work]] = "Agriculture",Table1[[#This Row],[Income]],0)</f>
        <v>0</v>
      </c>
      <c r="DP197" s="9">
        <f ca="1">IF(Table1[[#This Row],[Field of Work]] = "Construction",Table1[[#This Row],[Income]],0)</f>
        <v>0</v>
      </c>
      <c r="DQ197" s="9">
        <f ca="1">IF(Table1[[#This Row],[Field of Work]] = "Health",Table1[[#This Row],[Income]],0)</f>
        <v>0</v>
      </c>
      <c r="DR197" s="9">
        <f ca="1">IF(Table1[[#This Row],[Field of Work]] = "Teaching",Table1[[#This Row],[Income]],0)</f>
        <v>0</v>
      </c>
      <c r="DS197" s="10">
        <f ca="1">IF(Table1[[#This Row],[Field of Work]] = "General work",Table1[[#This Row],[Income]],0)</f>
        <v>0</v>
      </c>
      <c r="DV197" s="14"/>
      <c r="DW197" s="9"/>
      <c r="DX197" s="9">
        <f ca="1">IF(Table1[[#This Row],[Debts]]&gt;Table1[[#This Row],[Income]],1,0)</f>
        <v>0</v>
      </c>
      <c r="DY197" s="9"/>
      <c r="DZ197" s="9"/>
      <c r="EA197" s="9"/>
      <c r="EB197" s="9"/>
      <c r="EC197" s="10"/>
      <c r="EF197" s="14"/>
      <c r="EG197" s="9"/>
      <c r="EH197" s="9">
        <f ca="1">IF(Table1[[#This Row],[Net worth of person (R)]]&gt;$EP$4,Table1[[#This Row],[Age]],0)</f>
        <v>0</v>
      </c>
      <c r="EI197" s="9"/>
      <c r="EJ197" s="9"/>
      <c r="EK197" s="9"/>
      <c r="EL197" s="9"/>
      <c r="EM197" s="9"/>
      <c r="EN197" s="9"/>
      <c r="EO197" s="9"/>
      <c r="EP197" s="10"/>
    </row>
    <row r="198" spans="2:146" x14ac:dyDescent="0.25">
      <c r="B198">
        <f t="shared" ca="1" si="53"/>
        <v>1</v>
      </c>
      <c r="C198" t="str">
        <f t="shared" ca="1" si="54"/>
        <v>men</v>
      </c>
      <c r="D198">
        <f t="shared" ca="1" si="55"/>
        <v>45</v>
      </c>
      <c r="E198">
        <f t="shared" ca="1" si="56"/>
        <v>4</v>
      </c>
      <c r="F198" t="str">
        <f t="shared" ca="1" si="57"/>
        <v>Construction</v>
      </c>
      <c r="G198">
        <f t="shared" ca="1" si="58"/>
        <v>5</v>
      </c>
      <c r="H198" t="str">
        <f t="shared" ca="1" si="59"/>
        <v>other</v>
      </c>
      <c r="I198">
        <f t="shared" ca="1" si="60"/>
        <v>4</v>
      </c>
      <c r="J198">
        <f t="shared" ca="1" si="61"/>
        <v>1</v>
      </c>
      <c r="K198">
        <f t="shared" ca="1" si="62"/>
        <v>89022</v>
      </c>
      <c r="L198">
        <f t="shared" ca="1" si="63"/>
        <v>2</v>
      </c>
      <c r="M198" t="str">
        <f t="shared" ca="1" si="64"/>
        <v>Karachi</v>
      </c>
      <c r="N198">
        <f t="shared" ca="1" si="69"/>
        <v>267066</v>
      </c>
      <c r="O198">
        <f ca="1">RAND()*Table1[[#This Row],[Value of House]]</f>
        <v>168120.88919518542</v>
      </c>
      <c r="P198">
        <f t="shared" ref="P198:P261" ca="1" si="74">J198*RAND()*K198</f>
        <v>50678.604480184666</v>
      </c>
      <c r="Q198">
        <f t="shared" ca="1" si="65"/>
        <v>39417</v>
      </c>
      <c r="R198">
        <f t="shared" ref="R198:R261" ca="1" si="75">RAND()*K198*2</f>
        <v>164286.54640886586</v>
      </c>
      <c r="S198">
        <f t="shared" ca="1" si="70"/>
        <v>43511.34786497867</v>
      </c>
      <c r="T198">
        <f t="shared" ca="1" si="71"/>
        <v>361255.95234516333</v>
      </c>
      <c r="U198">
        <f t="shared" ca="1" si="72"/>
        <v>371824.43560405128</v>
      </c>
      <c r="V198">
        <f t="shared" ca="1" si="73"/>
        <v>-10568.483258887951</v>
      </c>
      <c r="AF198" s="14">
        <f t="shared" ca="1" si="67"/>
        <v>0</v>
      </c>
      <c r="AG198" s="9">
        <f t="shared" ca="1" si="68"/>
        <v>1</v>
      </c>
      <c r="AH198" s="9"/>
      <c r="AI198" s="9"/>
      <c r="AJ198" s="9"/>
      <c r="AK198" s="10"/>
      <c r="AL198" s="9"/>
      <c r="AM198" s="14">
        <f ca="1">IF(Table1[[#This Row],[Field of Work]]= "Teaching",1,0)</f>
        <v>0</v>
      </c>
      <c r="AN198" s="9">
        <f ca="1">IF(Table1[[#This Row],[Field of Work]]= "Agriculture",1,0)</f>
        <v>0</v>
      </c>
      <c r="AO198" s="9">
        <f ca="1">IF(Table1[[#This Row],[Field of Work]]= "Construction",1,0)</f>
        <v>1</v>
      </c>
      <c r="AP198" s="9">
        <f ca="1">IF(Table1[[#This Row],[Field of Work]]= "IT",1,0)</f>
        <v>0</v>
      </c>
      <c r="AQ198" s="9">
        <f ca="1">IF(Table1[[#This Row],[Field of Work]]= "Health",1,0)</f>
        <v>0</v>
      </c>
      <c r="AR198" s="9">
        <f ca="1">IF(Table1[[#This Row],[Field of Work]]= "General work",1,0)</f>
        <v>0</v>
      </c>
      <c r="AS198" s="9"/>
      <c r="AT198" s="9"/>
      <c r="AU198" s="9"/>
      <c r="AV198" s="9"/>
      <c r="AW198" s="9"/>
      <c r="AX198" s="9"/>
      <c r="AY198" s="10"/>
      <c r="BA198" s="33">
        <f ca="1">IF(Table1[[#This Row],[Area]]= "Pindi",1,0)</f>
        <v>0</v>
      </c>
      <c r="BB198" s="9">
        <f ca="1">IF(Table1[[#This Row],[Area]]= "Attock",1,0)</f>
        <v>0</v>
      </c>
      <c r="BC198" s="9">
        <f ca="1">IF(Table1[[#This Row],[Area]]="Gujranwala",1,0)</f>
        <v>0</v>
      </c>
      <c r="BD198" s="9">
        <f ca="1">IF(Table1[[#This Row],[Area]]="Islamabad",1,0)</f>
        <v>0</v>
      </c>
      <c r="BE198" s="9">
        <f ca="1">IF(Table1[[#This Row],[Area]]="Karachi",1,0)</f>
        <v>1</v>
      </c>
      <c r="BF198" s="9">
        <f ca="1">IF(Table1[[#This Row],[Area]]="Kashmir",1,0)</f>
        <v>0</v>
      </c>
      <c r="BG198" s="9">
        <f ca="1">IF(Table1[[#This Row],[Area]]="Kohat",1,0)</f>
        <v>0</v>
      </c>
      <c r="BH198" s="9">
        <f ca="1">IF(Table1[[#This Row],[Area]]="Lahore",1,0)</f>
        <v>0</v>
      </c>
      <c r="BI198" s="9">
        <f ca="1">IF(Table1[[#This Row],[Area]]="Multan",1,0)</f>
        <v>0</v>
      </c>
      <c r="BJ198" s="9">
        <f ca="1">IF(Table1[[#This Row],[Area]]="Naran",1,0)</f>
        <v>0</v>
      </c>
      <c r="BK198" s="9">
        <f ca="1">IF(Table1[[#This Row],[Area]]="Peshawar",1,0)</f>
        <v>0</v>
      </c>
      <c r="BL198" s="9">
        <f ca="1">IF(Table1[[#This Row],[Area]]="Queta",1,0)</f>
        <v>0</v>
      </c>
      <c r="BM198" s="9">
        <f ca="1">IF(Table1[[#This Row],[Area]]="Sawat",1,0)</f>
        <v>0</v>
      </c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10"/>
      <c r="CD198" s="14"/>
      <c r="CE198" s="39">
        <f ca="1">Table1[[#This Row],[Value of Cars]]/Table1[[#This Row],[Cars]]</f>
        <v>50678.604480184666</v>
      </c>
      <c r="CF198" s="9"/>
      <c r="CG198" s="10"/>
      <c r="CH198" s="14">
        <f ca="1">IF(Table1[[#This Row],[value of Debts]]&gt;$CI$5,1,0)</f>
        <v>1</v>
      </c>
      <c r="CI198" s="9"/>
      <c r="CJ198" s="10"/>
      <c r="CM198" s="55">
        <f ca="1">Table1[[#This Row],[Mortgage Left]]/Table1[[#This Row],[Value of House]]</f>
        <v>0.62951064229510834</v>
      </c>
      <c r="CN198" s="9">
        <f t="shared" ca="1" si="66"/>
        <v>0</v>
      </c>
      <c r="CO198" s="9"/>
      <c r="CP198" s="9"/>
      <c r="CQ198" s="9"/>
      <c r="CR198" s="9"/>
      <c r="CS198" s="9"/>
      <c r="CT198" s="9"/>
      <c r="CU198" s="9"/>
      <c r="CV198" s="9"/>
      <c r="CW198" s="9"/>
      <c r="CX198" s="14"/>
      <c r="CY198" s="9">
        <f ca="1">IF(Table1[[#This Row],[Area]]= "Pindi",Table1[[#This Row],[Income]],0)</f>
        <v>0</v>
      </c>
      <c r="CZ198" s="9">
        <f ca="1">IF(Table1[[#This Row],[Area]]= "Attock",Table1[[#This Row],[Income]],0)</f>
        <v>0</v>
      </c>
      <c r="DA198" s="9">
        <f ca="1">IF(Table1[[#This Row],[Area]]= "Gujranwala",Table1[[#This Row],[Income]],0)</f>
        <v>0</v>
      </c>
      <c r="DB198" s="9">
        <f ca="1">IF(Table1[[#This Row],[Area]]= "Islamabad",Table1[[#This Row],[Income]],0)</f>
        <v>0</v>
      </c>
      <c r="DC198" s="9">
        <f ca="1">IF(Table1[[#This Row],[Area]]= "Karachi",Table1[[#This Row],[Income]],0)</f>
        <v>89022</v>
      </c>
      <c r="DD198" s="9">
        <f ca="1">IF(Table1[[#This Row],[Area]]= "Kashmir",Table1[[#This Row],[Income]],0)</f>
        <v>0</v>
      </c>
      <c r="DE198" s="9">
        <f ca="1">IF(Table1[[#This Row],[Area]]= "Kohat",Table1[[#This Row],[Income]],0)</f>
        <v>0</v>
      </c>
      <c r="DF198" s="9">
        <f ca="1">IF(Table1[[#This Row],[Area]]= "Lahore",Table1[[#This Row],[Income]],0)</f>
        <v>0</v>
      </c>
      <c r="DG198" s="9">
        <f ca="1">IF(Table1[[#This Row],[Area]]= "Multan",Table1[[#This Row],[Income]],0)</f>
        <v>0</v>
      </c>
      <c r="DH198" s="9">
        <f ca="1">IF(Table1[[#This Row],[Area]]= "Naran",Table1[[#This Row],[Income]],0)</f>
        <v>0</v>
      </c>
      <c r="DI198" s="9">
        <f ca="1">IF(Table1[[#This Row],[Area]]= "Peshawar",Table1[[#This Row],[Income]],0)</f>
        <v>0</v>
      </c>
      <c r="DJ198" s="9">
        <f ca="1">IF(Table1[[#This Row],[Area]]= "Queta",Table1[[#This Row],[Income]],0)</f>
        <v>0</v>
      </c>
      <c r="DK198" s="10">
        <f ca="1">IF(Table1[[#This Row],[Area]]= "Sawat",Table1[[#This Row],[Income]],0)</f>
        <v>0</v>
      </c>
      <c r="DM198" s="14"/>
      <c r="DN198" s="9">
        <f ca="1">IF(Table1[[#This Row],[Field of Work]] = "IT",Table1[[#This Row],[Income]],0)</f>
        <v>0</v>
      </c>
      <c r="DO198" s="9">
        <f ca="1">IF(Table1[[#This Row],[Field of Work]] = "Agriculture",Table1[[#This Row],[Income]],0)</f>
        <v>0</v>
      </c>
      <c r="DP198" s="9">
        <f ca="1">IF(Table1[[#This Row],[Field of Work]] = "Construction",Table1[[#This Row],[Income]],0)</f>
        <v>89022</v>
      </c>
      <c r="DQ198" s="9">
        <f ca="1">IF(Table1[[#This Row],[Field of Work]] = "Health",Table1[[#This Row],[Income]],0)</f>
        <v>0</v>
      </c>
      <c r="DR198" s="9">
        <f ca="1">IF(Table1[[#This Row],[Field of Work]] = "Teaching",Table1[[#This Row],[Income]],0)</f>
        <v>0</v>
      </c>
      <c r="DS198" s="10">
        <f ca="1">IF(Table1[[#This Row],[Field of Work]] = "General work",Table1[[#This Row],[Income]],0)</f>
        <v>0</v>
      </c>
      <c r="DV198" s="14"/>
      <c r="DW198" s="9"/>
      <c r="DX198" s="9">
        <f ca="1">IF(Table1[[#This Row],[Debts]]&gt;Table1[[#This Row],[Income]],1,0)</f>
        <v>1</v>
      </c>
      <c r="DY198" s="9"/>
      <c r="DZ198" s="9"/>
      <c r="EA198" s="9"/>
      <c r="EB198" s="9"/>
      <c r="EC198" s="10"/>
      <c r="EF198" s="14"/>
      <c r="EG198" s="9"/>
      <c r="EH198" s="9">
        <f ca="1">IF(Table1[[#This Row],[Net worth of person (R)]]&gt;$EP$4,Table1[[#This Row],[Age]],0)</f>
        <v>0</v>
      </c>
      <c r="EI198" s="9"/>
      <c r="EJ198" s="9"/>
      <c r="EK198" s="9"/>
      <c r="EL198" s="9"/>
      <c r="EM198" s="9"/>
      <c r="EN198" s="9"/>
      <c r="EO198" s="9"/>
      <c r="EP198" s="10"/>
    </row>
    <row r="199" spans="2:146" x14ac:dyDescent="0.25">
      <c r="B199">
        <f t="shared" ref="B199:B262" ca="1" si="76">RANDBETWEEN(1,2)</f>
        <v>1</v>
      </c>
      <c r="C199" t="str">
        <f t="shared" ref="C199:C262" ca="1" si="77">IF(B199=1,"men","women")</f>
        <v>men</v>
      </c>
      <c r="D199">
        <f t="shared" ref="D199:D262" ca="1" si="78">RANDBETWEEN(25,45)</f>
        <v>26</v>
      </c>
      <c r="E199">
        <f t="shared" ref="E199:E262" ca="1" si="79">RANDBETWEEN(1,6)</f>
        <v>2</v>
      </c>
      <c r="F199" t="str">
        <f t="shared" ref="F199:F262" ca="1" si="80">VLOOKUP(E199,$Y$3:$Z$9,2)</f>
        <v>IT</v>
      </c>
      <c r="G199">
        <f t="shared" ref="G199:G262" ca="1" si="81">RANDBETWEEN(1,6)</f>
        <v>2</v>
      </c>
      <c r="H199" t="str">
        <f t="shared" ref="H199:H262" ca="1" si="82">VLOOKUP(G199,$AA$2:$AB$8,2)</f>
        <v>Colledge</v>
      </c>
      <c r="I199">
        <f t="shared" ref="I199:I262" ca="1" si="83">RANDBETWEEN(0,4)</f>
        <v>4</v>
      </c>
      <c r="J199">
        <f t="shared" ref="J199:J262" ca="1" si="84">RANDBETWEEN(1,3)</f>
        <v>2</v>
      </c>
      <c r="K199">
        <f t="shared" ref="K199:K262" ca="1" si="85">RANDBETWEEN(25000,90000)</f>
        <v>39502</v>
      </c>
      <c r="L199">
        <f t="shared" ref="L199:L262" ca="1" si="86">RANDBETWEEN(1,14)</f>
        <v>13</v>
      </c>
      <c r="M199" t="str">
        <f t="shared" ref="M199:M262" ca="1" si="87">VLOOKUP(L199,$AC$3:$AD$16,2)</f>
        <v>Naran</v>
      </c>
      <c r="N199">
        <f t="shared" ca="1" si="69"/>
        <v>118506</v>
      </c>
      <c r="O199">
        <f ca="1">RAND()*Table1[[#This Row],[Value of House]]</f>
        <v>40896.09576442057</v>
      </c>
      <c r="P199">
        <f t="shared" ca="1" si="74"/>
        <v>20561.174965019345</v>
      </c>
      <c r="Q199">
        <f t="shared" ref="Q199:Q262" ca="1" si="88">RANDBETWEEN(0,P199)</f>
        <v>14132</v>
      </c>
      <c r="R199">
        <f t="shared" ca="1" si="75"/>
        <v>1801.813596510013</v>
      </c>
      <c r="S199">
        <f t="shared" ca="1" si="70"/>
        <v>24161.807218210666</v>
      </c>
      <c r="T199">
        <f t="shared" ca="1" si="71"/>
        <v>163228.98218322999</v>
      </c>
      <c r="U199">
        <f t="shared" ca="1" si="72"/>
        <v>56829.909360930586</v>
      </c>
      <c r="V199">
        <f t="shared" ca="1" si="73"/>
        <v>106399.07282229941</v>
      </c>
      <c r="AF199" s="14">
        <f t="shared" ca="1" si="67"/>
        <v>1</v>
      </c>
      <c r="AG199" s="9">
        <f t="shared" ca="1" si="68"/>
        <v>0</v>
      </c>
      <c r="AH199" s="9"/>
      <c r="AI199" s="9"/>
      <c r="AJ199" s="9"/>
      <c r="AK199" s="10"/>
      <c r="AL199" s="9"/>
      <c r="AM199" s="14">
        <f ca="1">IF(Table1[[#This Row],[Field of Work]]= "Teaching",1,0)</f>
        <v>0</v>
      </c>
      <c r="AN199" s="9">
        <f ca="1">IF(Table1[[#This Row],[Field of Work]]= "Agriculture",1,0)</f>
        <v>0</v>
      </c>
      <c r="AO199" s="9">
        <f ca="1">IF(Table1[[#This Row],[Field of Work]]= "Construction",1,0)</f>
        <v>0</v>
      </c>
      <c r="AP199" s="9">
        <f ca="1">IF(Table1[[#This Row],[Field of Work]]= "IT",1,0)</f>
        <v>1</v>
      </c>
      <c r="AQ199" s="9">
        <f ca="1">IF(Table1[[#This Row],[Field of Work]]= "Health",1,0)</f>
        <v>0</v>
      </c>
      <c r="AR199" s="9">
        <f ca="1">IF(Table1[[#This Row],[Field of Work]]= "General work",1,0)</f>
        <v>0</v>
      </c>
      <c r="AS199" s="9"/>
      <c r="AT199" s="9"/>
      <c r="AU199" s="9"/>
      <c r="AV199" s="9"/>
      <c r="AW199" s="9"/>
      <c r="AX199" s="9"/>
      <c r="AY199" s="10"/>
      <c r="BA199" s="33">
        <f ca="1">IF(Table1[[#This Row],[Area]]= "Pindi",1,0)</f>
        <v>0</v>
      </c>
      <c r="BB199" s="9">
        <f ca="1">IF(Table1[[#This Row],[Area]]= "Attock",1,0)</f>
        <v>0</v>
      </c>
      <c r="BC199" s="9">
        <f ca="1">IF(Table1[[#This Row],[Area]]="Gujranwala",1,0)</f>
        <v>0</v>
      </c>
      <c r="BD199" s="9">
        <f ca="1">IF(Table1[[#This Row],[Area]]="Islamabad",1,0)</f>
        <v>0</v>
      </c>
      <c r="BE199" s="9">
        <f ca="1">IF(Table1[[#This Row],[Area]]="Karachi",1,0)</f>
        <v>0</v>
      </c>
      <c r="BF199" s="9">
        <f ca="1">IF(Table1[[#This Row],[Area]]="Kashmir",1,0)</f>
        <v>0</v>
      </c>
      <c r="BG199" s="9">
        <f ca="1">IF(Table1[[#This Row],[Area]]="Kohat",1,0)</f>
        <v>0</v>
      </c>
      <c r="BH199" s="9">
        <f ca="1">IF(Table1[[#This Row],[Area]]="Lahore",1,0)</f>
        <v>0</v>
      </c>
      <c r="BI199" s="9">
        <f ca="1">IF(Table1[[#This Row],[Area]]="Multan",1,0)</f>
        <v>0</v>
      </c>
      <c r="BJ199" s="9">
        <f ca="1">IF(Table1[[#This Row],[Area]]="Naran",1,0)</f>
        <v>1</v>
      </c>
      <c r="BK199" s="9">
        <f ca="1">IF(Table1[[#This Row],[Area]]="Peshawar",1,0)</f>
        <v>0</v>
      </c>
      <c r="BL199" s="9">
        <f ca="1">IF(Table1[[#This Row],[Area]]="Queta",1,0)</f>
        <v>0</v>
      </c>
      <c r="BM199" s="9">
        <f ca="1">IF(Table1[[#This Row],[Area]]="Sawat",1,0)</f>
        <v>0</v>
      </c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10"/>
      <c r="CD199" s="14"/>
      <c r="CE199" s="39">
        <f ca="1">Table1[[#This Row],[Value of Cars]]/Table1[[#This Row],[Cars]]</f>
        <v>10280.587482509673</v>
      </c>
      <c r="CF199" s="9"/>
      <c r="CG199" s="10"/>
      <c r="CH199" s="14">
        <f ca="1">IF(Table1[[#This Row],[value of Debts]]&gt;$CI$5,1,0)</f>
        <v>0</v>
      </c>
      <c r="CI199" s="9"/>
      <c r="CJ199" s="10"/>
      <c r="CM199" s="55">
        <f ca="1">Table1[[#This Row],[Mortgage Left]]/Table1[[#This Row],[Value of House]]</f>
        <v>0.34509725891027093</v>
      </c>
      <c r="CN199" s="9">
        <f t="shared" ref="CN199:CN262" ca="1" si="89">IF(CM199&lt;$CP$5,1,0)</f>
        <v>0</v>
      </c>
      <c r="CO199" s="9"/>
      <c r="CP199" s="9"/>
      <c r="CQ199" s="9"/>
      <c r="CR199" s="9"/>
      <c r="CS199" s="9"/>
      <c r="CT199" s="9"/>
      <c r="CU199" s="9"/>
      <c r="CV199" s="9"/>
      <c r="CW199" s="9"/>
      <c r="CX199" s="14"/>
      <c r="CY199" s="9">
        <f ca="1">IF(Table1[[#This Row],[Area]]= "Pindi",Table1[[#This Row],[Income]],0)</f>
        <v>0</v>
      </c>
      <c r="CZ199" s="9">
        <f ca="1">IF(Table1[[#This Row],[Area]]= "Attock",Table1[[#This Row],[Income]],0)</f>
        <v>0</v>
      </c>
      <c r="DA199" s="9">
        <f ca="1">IF(Table1[[#This Row],[Area]]= "Gujranwala",Table1[[#This Row],[Income]],0)</f>
        <v>0</v>
      </c>
      <c r="DB199" s="9">
        <f ca="1">IF(Table1[[#This Row],[Area]]= "Islamabad",Table1[[#This Row],[Income]],0)</f>
        <v>0</v>
      </c>
      <c r="DC199" s="9">
        <f ca="1">IF(Table1[[#This Row],[Area]]= "Karachi",Table1[[#This Row],[Income]],0)</f>
        <v>0</v>
      </c>
      <c r="DD199" s="9">
        <f ca="1">IF(Table1[[#This Row],[Area]]= "Kashmir",Table1[[#This Row],[Income]],0)</f>
        <v>0</v>
      </c>
      <c r="DE199" s="9">
        <f ca="1">IF(Table1[[#This Row],[Area]]= "Kohat",Table1[[#This Row],[Income]],0)</f>
        <v>0</v>
      </c>
      <c r="DF199" s="9">
        <f ca="1">IF(Table1[[#This Row],[Area]]= "Lahore",Table1[[#This Row],[Income]],0)</f>
        <v>0</v>
      </c>
      <c r="DG199" s="9">
        <f ca="1">IF(Table1[[#This Row],[Area]]= "Multan",Table1[[#This Row],[Income]],0)</f>
        <v>0</v>
      </c>
      <c r="DH199" s="9">
        <f ca="1">IF(Table1[[#This Row],[Area]]= "Naran",Table1[[#This Row],[Income]],0)</f>
        <v>39502</v>
      </c>
      <c r="DI199" s="9">
        <f ca="1">IF(Table1[[#This Row],[Area]]= "Peshawar",Table1[[#This Row],[Income]],0)</f>
        <v>0</v>
      </c>
      <c r="DJ199" s="9">
        <f ca="1">IF(Table1[[#This Row],[Area]]= "Queta",Table1[[#This Row],[Income]],0)</f>
        <v>0</v>
      </c>
      <c r="DK199" s="10">
        <f ca="1">IF(Table1[[#This Row],[Area]]= "Sawat",Table1[[#This Row],[Income]],0)</f>
        <v>0</v>
      </c>
      <c r="DM199" s="14"/>
      <c r="DN199" s="9">
        <f ca="1">IF(Table1[[#This Row],[Field of Work]] = "IT",Table1[[#This Row],[Income]],0)</f>
        <v>39502</v>
      </c>
      <c r="DO199" s="9">
        <f ca="1">IF(Table1[[#This Row],[Field of Work]] = "Agriculture",Table1[[#This Row],[Income]],0)</f>
        <v>0</v>
      </c>
      <c r="DP199" s="9">
        <f ca="1">IF(Table1[[#This Row],[Field of Work]] = "Construction",Table1[[#This Row],[Income]],0)</f>
        <v>0</v>
      </c>
      <c r="DQ199" s="9">
        <f ca="1">IF(Table1[[#This Row],[Field of Work]] = "Health",Table1[[#This Row],[Income]],0)</f>
        <v>0</v>
      </c>
      <c r="DR199" s="9">
        <f ca="1">IF(Table1[[#This Row],[Field of Work]] = "Teaching",Table1[[#This Row],[Income]],0)</f>
        <v>0</v>
      </c>
      <c r="DS199" s="10">
        <f ca="1">IF(Table1[[#This Row],[Field of Work]] = "General work",Table1[[#This Row],[Income]],0)</f>
        <v>0</v>
      </c>
      <c r="DV199" s="14"/>
      <c r="DW199" s="9"/>
      <c r="DX199" s="9">
        <f ca="1">IF(Table1[[#This Row],[Debts]]&gt;Table1[[#This Row],[Income]],1,0)</f>
        <v>0</v>
      </c>
      <c r="DY199" s="9"/>
      <c r="DZ199" s="9"/>
      <c r="EA199" s="9"/>
      <c r="EB199" s="9"/>
      <c r="EC199" s="10"/>
      <c r="EF199" s="14"/>
      <c r="EG199" s="9"/>
      <c r="EH199" s="9">
        <f ca="1">IF(Table1[[#This Row],[Net worth of person (R)]]&gt;$EP$4,Table1[[#This Row],[Age]],0)</f>
        <v>26</v>
      </c>
      <c r="EI199" s="9"/>
      <c r="EJ199" s="9"/>
      <c r="EK199" s="9"/>
      <c r="EL199" s="9"/>
      <c r="EM199" s="9"/>
      <c r="EN199" s="9"/>
      <c r="EO199" s="9"/>
      <c r="EP199" s="10"/>
    </row>
    <row r="200" spans="2:146" x14ac:dyDescent="0.25">
      <c r="B200">
        <f t="shared" ca="1" si="76"/>
        <v>1</v>
      </c>
      <c r="C200" t="str">
        <f t="shared" ca="1" si="77"/>
        <v>men</v>
      </c>
      <c r="D200">
        <f t="shared" ca="1" si="78"/>
        <v>27</v>
      </c>
      <c r="E200">
        <f t="shared" ca="1" si="79"/>
        <v>6</v>
      </c>
      <c r="F200" t="str">
        <f t="shared" ca="1" si="80"/>
        <v>Teaching</v>
      </c>
      <c r="G200">
        <f t="shared" ca="1" si="81"/>
        <v>4</v>
      </c>
      <c r="H200" t="str">
        <f t="shared" ca="1" si="82"/>
        <v>Technical</v>
      </c>
      <c r="I200">
        <f t="shared" ca="1" si="83"/>
        <v>4</v>
      </c>
      <c r="J200">
        <f t="shared" ca="1" si="84"/>
        <v>2</v>
      </c>
      <c r="K200">
        <f t="shared" ca="1" si="85"/>
        <v>74555</v>
      </c>
      <c r="L200">
        <f t="shared" ca="1" si="86"/>
        <v>8</v>
      </c>
      <c r="M200" t="str">
        <f t="shared" ca="1" si="87"/>
        <v>Pindi</v>
      </c>
      <c r="N200">
        <f t="shared" ca="1" si="69"/>
        <v>447330</v>
      </c>
      <c r="O200">
        <f ca="1">RAND()*Table1[[#This Row],[Value of House]]</f>
        <v>446671.75590050238</v>
      </c>
      <c r="P200">
        <f t="shared" ca="1" si="74"/>
        <v>59469.661181501411</v>
      </c>
      <c r="Q200">
        <f t="shared" ca="1" si="88"/>
        <v>47214</v>
      </c>
      <c r="R200">
        <f t="shared" ca="1" si="75"/>
        <v>130272.30217610861</v>
      </c>
      <c r="S200">
        <f t="shared" ca="1" si="70"/>
        <v>31315.990349904536</v>
      </c>
      <c r="T200">
        <f t="shared" ca="1" si="71"/>
        <v>538115.65153140598</v>
      </c>
      <c r="U200">
        <f t="shared" ca="1" si="72"/>
        <v>624158.05807661102</v>
      </c>
      <c r="V200">
        <f t="shared" ca="1" si="73"/>
        <v>-86042.406545205042</v>
      </c>
      <c r="AF200" s="14">
        <f t="shared" ref="AF200:AF263" ca="1" si="90">IF(C199 = "men", 1,0)</f>
        <v>1</v>
      </c>
      <c r="AG200" s="9">
        <f t="shared" ref="AG200:AG263" ca="1" si="91">IF(C199 = "women",1,0)</f>
        <v>0</v>
      </c>
      <c r="AH200" s="9"/>
      <c r="AI200" s="9"/>
      <c r="AJ200" s="9"/>
      <c r="AK200" s="10"/>
      <c r="AL200" s="9"/>
      <c r="AM200" s="14">
        <f ca="1">IF(Table1[[#This Row],[Field of Work]]= "Teaching",1,0)</f>
        <v>1</v>
      </c>
      <c r="AN200" s="9">
        <f ca="1">IF(Table1[[#This Row],[Field of Work]]= "Agriculture",1,0)</f>
        <v>0</v>
      </c>
      <c r="AO200" s="9">
        <f ca="1">IF(Table1[[#This Row],[Field of Work]]= "Construction",1,0)</f>
        <v>0</v>
      </c>
      <c r="AP200" s="9">
        <f ca="1">IF(Table1[[#This Row],[Field of Work]]= "IT",1,0)</f>
        <v>0</v>
      </c>
      <c r="AQ200" s="9">
        <f ca="1">IF(Table1[[#This Row],[Field of Work]]= "Health",1,0)</f>
        <v>0</v>
      </c>
      <c r="AR200" s="9">
        <f ca="1">IF(Table1[[#This Row],[Field of Work]]= "General work",1,0)</f>
        <v>0</v>
      </c>
      <c r="AS200" s="9"/>
      <c r="AT200" s="9"/>
      <c r="AU200" s="9"/>
      <c r="AV200" s="9"/>
      <c r="AW200" s="9"/>
      <c r="AX200" s="9"/>
      <c r="AY200" s="10"/>
      <c r="BA200" s="33">
        <f ca="1">IF(Table1[[#This Row],[Area]]= "Pindi",1,0)</f>
        <v>1</v>
      </c>
      <c r="BB200" s="9">
        <f ca="1">IF(Table1[[#This Row],[Area]]= "Attock",1,0)</f>
        <v>0</v>
      </c>
      <c r="BC200" s="9">
        <f ca="1">IF(Table1[[#This Row],[Area]]="Gujranwala",1,0)</f>
        <v>0</v>
      </c>
      <c r="BD200" s="9">
        <f ca="1">IF(Table1[[#This Row],[Area]]="Islamabad",1,0)</f>
        <v>0</v>
      </c>
      <c r="BE200" s="9">
        <f ca="1">IF(Table1[[#This Row],[Area]]="Karachi",1,0)</f>
        <v>0</v>
      </c>
      <c r="BF200" s="9">
        <f ca="1">IF(Table1[[#This Row],[Area]]="Kashmir",1,0)</f>
        <v>0</v>
      </c>
      <c r="BG200" s="9">
        <f ca="1">IF(Table1[[#This Row],[Area]]="Kohat",1,0)</f>
        <v>0</v>
      </c>
      <c r="BH200" s="9">
        <f ca="1">IF(Table1[[#This Row],[Area]]="Lahore",1,0)</f>
        <v>0</v>
      </c>
      <c r="BI200" s="9">
        <f ca="1">IF(Table1[[#This Row],[Area]]="Multan",1,0)</f>
        <v>0</v>
      </c>
      <c r="BJ200" s="9">
        <f ca="1">IF(Table1[[#This Row],[Area]]="Naran",1,0)</f>
        <v>0</v>
      </c>
      <c r="BK200" s="9">
        <f ca="1">IF(Table1[[#This Row],[Area]]="Peshawar",1,0)</f>
        <v>0</v>
      </c>
      <c r="BL200" s="9">
        <f ca="1">IF(Table1[[#This Row],[Area]]="Queta",1,0)</f>
        <v>0</v>
      </c>
      <c r="BM200" s="9">
        <f ca="1">IF(Table1[[#This Row],[Area]]="Sawat",1,0)</f>
        <v>0</v>
      </c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10"/>
      <c r="CD200" s="14"/>
      <c r="CE200" s="39">
        <f ca="1">Table1[[#This Row],[Value of Cars]]/Table1[[#This Row],[Cars]]</f>
        <v>29734.830590750706</v>
      </c>
      <c r="CF200" s="9"/>
      <c r="CG200" s="10"/>
      <c r="CH200" s="14">
        <f ca="1">IF(Table1[[#This Row],[value of Debts]]&gt;$CI$5,1,0)</f>
        <v>1</v>
      </c>
      <c r="CI200" s="9"/>
      <c r="CJ200" s="10"/>
      <c r="CM200" s="55">
        <f ca="1">Table1[[#This Row],[Mortgage Left]]/Table1[[#This Row],[Value of House]]</f>
        <v>0.9985285044609179</v>
      </c>
      <c r="CN200" s="9">
        <f t="shared" ca="1" si="89"/>
        <v>0</v>
      </c>
      <c r="CO200" s="9"/>
      <c r="CP200" s="9"/>
      <c r="CQ200" s="9"/>
      <c r="CR200" s="9"/>
      <c r="CS200" s="9"/>
      <c r="CT200" s="9"/>
      <c r="CU200" s="9"/>
      <c r="CV200" s="9"/>
      <c r="CW200" s="9"/>
      <c r="CX200" s="14"/>
      <c r="CY200" s="9">
        <f ca="1">IF(Table1[[#This Row],[Area]]= "Pindi",Table1[[#This Row],[Income]],0)</f>
        <v>74555</v>
      </c>
      <c r="CZ200" s="9">
        <f ca="1">IF(Table1[[#This Row],[Area]]= "Attock",Table1[[#This Row],[Income]],0)</f>
        <v>0</v>
      </c>
      <c r="DA200" s="9">
        <f ca="1">IF(Table1[[#This Row],[Area]]= "Gujranwala",Table1[[#This Row],[Income]],0)</f>
        <v>0</v>
      </c>
      <c r="DB200" s="9">
        <f ca="1">IF(Table1[[#This Row],[Area]]= "Islamabad",Table1[[#This Row],[Income]],0)</f>
        <v>0</v>
      </c>
      <c r="DC200" s="9">
        <f ca="1">IF(Table1[[#This Row],[Area]]= "Karachi",Table1[[#This Row],[Income]],0)</f>
        <v>0</v>
      </c>
      <c r="DD200" s="9">
        <f ca="1">IF(Table1[[#This Row],[Area]]= "Kashmir",Table1[[#This Row],[Income]],0)</f>
        <v>0</v>
      </c>
      <c r="DE200" s="9">
        <f ca="1">IF(Table1[[#This Row],[Area]]= "Kohat",Table1[[#This Row],[Income]],0)</f>
        <v>0</v>
      </c>
      <c r="DF200" s="9">
        <f ca="1">IF(Table1[[#This Row],[Area]]= "Lahore",Table1[[#This Row],[Income]],0)</f>
        <v>0</v>
      </c>
      <c r="DG200" s="9">
        <f ca="1">IF(Table1[[#This Row],[Area]]= "Multan",Table1[[#This Row],[Income]],0)</f>
        <v>0</v>
      </c>
      <c r="DH200" s="9">
        <f ca="1">IF(Table1[[#This Row],[Area]]= "Naran",Table1[[#This Row],[Income]],0)</f>
        <v>0</v>
      </c>
      <c r="DI200" s="9">
        <f ca="1">IF(Table1[[#This Row],[Area]]= "Peshawar",Table1[[#This Row],[Income]],0)</f>
        <v>0</v>
      </c>
      <c r="DJ200" s="9">
        <f ca="1">IF(Table1[[#This Row],[Area]]= "Queta",Table1[[#This Row],[Income]],0)</f>
        <v>0</v>
      </c>
      <c r="DK200" s="10">
        <f ca="1">IF(Table1[[#This Row],[Area]]= "Sawat",Table1[[#This Row],[Income]],0)</f>
        <v>0</v>
      </c>
      <c r="DM200" s="14"/>
      <c r="DN200" s="9">
        <f ca="1">IF(Table1[[#This Row],[Field of Work]] = "IT",Table1[[#This Row],[Income]],0)</f>
        <v>0</v>
      </c>
      <c r="DO200" s="9">
        <f ca="1">IF(Table1[[#This Row],[Field of Work]] = "Agriculture",Table1[[#This Row],[Income]],0)</f>
        <v>0</v>
      </c>
      <c r="DP200" s="9">
        <f ca="1">IF(Table1[[#This Row],[Field of Work]] = "Construction",Table1[[#This Row],[Income]],0)</f>
        <v>0</v>
      </c>
      <c r="DQ200" s="9">
        <f ca="1">IF(Table1[[#This Row],[Field of Work]] = "Health",Table1[[#This Row],[Income]],0)</f>
        <v>0</v>
      </c>
      <c r="DR200" s="9">
        <f ca="1">IF(Table1[[#This Row],[Field of Work]] = "Teaching",Table1[[#This Row],[Income]],0)</f>
        <v>74555</v>
      </c>
      <c r="DS200" s="10">
        <f ca="1">IF(Table1[[#This Row],[Field of Work]] = "General work",Table1[[#This Row],[Income]],0)</f>
        <v>0</v>
      </c>
      <c r="DV200" s="14"/>
      <c r="DW200" s="9"/>
      <c r="DX200" s="9">
        <f ca="1">IF(Table1[[#This Row],[Debts]]&gt;Table1[[#This Row],[Income]],1,0)</f>
        <v>1</v>
      </c>
      <c r="DY200" s="9"/>
      <c r="DZ200" s="9"/>
      <c r="EA200" s="9"/>
      <c r="EB200" s="9"/>
      <c r="EC200" s="10"/>
      <c r="EF200" s="14"/>
      <c r="EG200" s="9"/>
      <c r="EH200" s="9">
        <f ca="1">IF(Table1[[#This Row],[Net worth of person (R)]]&gt;$EP$4,Table1[[#This Row],[Age]],0)</f>
        <v>0</v>
      </c>
      <c r="EI200" s="9"/>
      <c r="EJ200" s="9"/>
      <c r="EK200" s="9"/>
      <c r="EL200" s="9"/>
      <c r="EM200" s="9"/>
      <c r="EN200" s="9"/>
      <c r="EO200" s="9"/>
      <c r="EP200" s="10"/>
    </row>
    <row r="201" spans="2:146" x14ac:dyDescent="0.25">
      <c r="B201">
        <f t="shared" ca="1" si="76"/>
        <v>1</v>
      </c>
      <c r="C201" t="str">
        <f t="shared" ca="1" si="77"/>
        <v>men</v>
      </c>
      <c r="D201">
        <f t="shared" ca="1" si="78"/>
        <v>42</v>
      </c>
      <c r="E201">
        <f t="shared" ca="1" si="79"/>
        <v>1</v>
      </c>
      <c r="F201" t="str">
        <f t="shared" ca="1" si="80"/>
        <v>Health</v>
      </c>
      <c r="G201">
        <f t="shared" ca="1" si="81"/>
        <v>5</v>
      </c>
      <c r="H201" t="str">
        <f t="shared" ca="1" si="82"/>
        <v>other</v>
      </c>
      <c r="I201">
        <f t="shared" ca="1" si="83"/>
        <v>1</v>
      </c>
      <c r="J201">
        <f t="shared" ca="1" si="84"/>
        <v>1</v>
      </c>
      <c r="K201">
        <f t="shared" ca="1" si="85"/>
        <v>47314</v>
      </c>
      <c r="L201">
        <f t="shared" ca="1" si="86"/>
        <v>13</v>
      </c>
      <c r="M201" t="str">
        <f t="shared" ca="1" si="87"/>
        <v>Naran</v>
      </c>
      <c r="N201">
        <f t="shared" ca="1" si="69"/>
        <v>141942</v>
      </c>
      <c r="O201">
        <f ca="1">RAND()*Table1[[#This Row],[Value of House]]</f>
        <v>45041.426862985267</v>
      </c>
      <c r="P201">
        <f t="shared" ca="1" si="74"/>
        <v>40158.67308091381</v>
      </c>
      <c r="Q201">
        <f t="shared" ca="1" si="88"/>
        <v>10056</v>
      </c>
      <c r="R201">
        <f t="shared" ca="1" si="75"/>
        <v>58505.190953416328</v>
      </c>
      <c r="S201">
        <f t="shared" ca="1" si="70"/>
        <v>32686.197690953766</v>
      </c>
      <c r="T201">
        <f t="shared" ca="1" si="71"/>
        <v>214786.87077186757</v>
      </c>
      <c r="U201">
        <f t="shared" ca="1" si="72"/>
        <v>113602.61781640159</v>
      </c>
      <c r="V201">
        <f t="shared" ca="1" si="73"/>
        <v>101184.25295546598</v>
      </c>
      <c r="AF201" s="14">
        <f t="shared" ca="1" si="90"/>
        <v>1</v>
      </c>
      <c r="AG201" s="9">
        <f t="shared" ca="1" si="91"/>
        <v>0</v>
      </c>
      <c r="AH201" s="9"/>
      <c r="AI201" s="9"/>
      <c r="AJ201" s="9"/>
      <c r="AK201" s="10"/>
      <c r="AL201" s="9"/>
      <c r="AM201" s="14">
        <f ca="1">IF(Table1[[#This Row],[Field of Work]]= "Teaching",1,0)</f>
        <v>0</v>
      </c>
      <c r="AN201" s="9">
        <f ca="1">IF(Table1[[#This Row],[Field of Work]]= "Agriculture",1,0)</f>
        <v>0</v>
      </c>
      <c r="AO201" s="9">
        <f ca="1">IF(Table1[[#This Row],[Field of Work]]= "Construction",1,0)</f>
        <v>0</v>
      </c>
      <c r="AP201" s="9">
        <f ca="1">IF(Table1[[#This Row],[Field of Work]]= "IT",1,0)</f>
        <v>0</v>
      </c>
      <c r="AQ201" s="9">
        <f ca="1">IF(Table1[[#This Row],[Field of Work]]= "Health",1,0)</f>
        <v>1</v>
      </c>
      <c r="AR201" s="9">
        <f ca="1">IF(Table1[[#This Row],[Field of Work]]= "General work",1,0)</f>
        <v>0</v>
      </c>
      <c r="AS201" s="9"/>
      <c r="AT201" s="9"/>
      <c r="AU201" s="9"/>
      <c r="AV201" s="9"/>
      <c r="AW201" s="9"/>
      <c r="AX201" s="9"/>
      <c r="AY201" s="10"/>
      <c r="BA201" s="33">
        <f ca="1">IF(Table1[[#This Row],[Area]]= "Pindi",1,0)</f>
        <v>0</v>
      </c>
      <c r="BB201" s="9">
        <f ca="1">IF(Table1[[#This Row],[Area]]= "Attock",1,0)</f>
        <v>0</v>
      </c>
      <c r="BC201" s="9">
        <f ca="1">IF(Table1[[#This Row],[Area]]="Gujranwala",1,0)</f>
        <v>0</v>
      </c>
      <c r="BD201" s="9">
        <f ca="1">IF(Table1[[#This Row],[Area]]="Islamabad",1,0)</f>
        <v>0</v>
      </c>
      <c r="BE201" s="9">
        <f ca="1">IF(Table1[[#This Row],[Area]]="Karachi",1,0)</f>
        <v>0</v>
      </c>
      <c r="BF201" s="9">
        <f ca="1">IF(Table1[[#This Row],[Area]]="Kashmir",1,0)</f>
        <v>0</v>
      </c>
      <c r="BG201" s="9">
        <f ca="1">IF(Table1[[#This Row],[Area]]="Kohat",1,0)</f>
        <v>0</v>
      </c>
      <c r="BH201" s="9">
        <f ca="1">IF(Table1[[#This Row],[Area]]="Lahore",1,0)</f>
        <v>0</v>
      </c>
      <c r="BI201" s="9">
        <f ca="1">IF(Table1[[#This Row],[Area]]="Multan",1,0)</f>
        <v>0</v>
      </c>
      <c r="BJ201" s="9">
        <f ca="1">IF(Table1[[#This Row],[Area]]="Naran",1,0)</f>
        <v>1</v>
      </c>
      <c r="BK201" s="9">
        <f ca="1">IF(Table1[[#This Row],[Area]]="Peshawar",1,0)</f>
        <v>0</v>
      </c>
      <c r="BL201" s="9">
        <f ca="1">IF(Table1[[#This Row],[Area]]="Queta",1,0)</f>
        <v>0</v>
      </c>
      <c r="BM201" s="9">
        <f ca="1">IF(Table1[[#This Row],[Area]]="Sawat",1,0)</f>
        <v>0</v>
      </c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10"/>
      <c r="CD201" s="14"/>
      <c r="CE201" s="39">
        <f ca="1">Table1[[#This Row],[Value of Cars]]/Table1[[#This Row],[Cars]]</f>
        <v>40158.67308091381</v>
      </c>
      <c r="CF201" s="9"/>
      <c r="CG201" s="10"/>
      <c r="CH201" s="14">
        <f ca="1">IF(Table1[[#This Row],[value of Debts]]&gt;$CI$5,1,0)</f>
        <v>1</v>
      </c>
      <c r="CI201" s="9"/>
      <c r="CJ201" s="10"/>
      <c r="CM201" s="55">
        <f ca="1">Table1[[#This Row],[Mortgage Left]]/Table1[[#This Row],[Value of House]]</f>
        <v>0.31732275762625062</v>
      </c>
      <c r="CN201" s="9">
        <f t="shared" ca="1" si="89"/>
        <v>0</v>
      </c>
      <c r="CO201" s="9"/>
      <c r="CP201" s="9"/>
      <c r="CQ201" s="9"/>
      <c r="CR201" s="9"/>
      <c r="CS201" s="9"/>
      <c r="CT201" s="9"/>
      <c r="CU201" s="9"/>
      <c r="CV201" s="9"/>
      <c r="CW201" s="9"/>
      <c r="CX201" s="14"/>
      <c r="CY201" s="9">
        <f ca="1">IF(Table1[[#This Row],[Area]]= "Pindi",Table1[[#This Row],[Income]],0)</f>
        <v>0</v>
      </c>
      <c r="CZ201" s="9">
        <f ca="1">IF(Table1[[#This Row],[Area]]= "Attock",Table1[[#This Row],[Income]],0)</f>
        <v>0</v>
      </c>
      <c r="DA201" s="9">
        <f ca="1">IF(Table1[[#This Row],[Area]]= "Gujranwala",Table1[[#This Row],[Income]],0)</f>
        <v>0</v>
      </c>
      <c r="DB201" s="9">
        <f ca="1">IF(Table1[[#This Row],[Area]]= "Islamabad",Table1[[#This Row],[Income]],0)</f>
        <v>0</v>
      </c>
      <c r="DC201" s="9">
        <f ca="1">IF(Table1[[#This Row],[Area]]= "Karachi",Table1[[#This Row],[Income]],0)</f>
        <v>0</v>
      </c>
      <c r="DD201" s="9">
        <f ca="1">IF(Table1[[#This Row],[Area]]= "Kashmir",Table1[[#This Row],[Income]],0)</f>
        <v>0</v>
      </c>
      <c r="DE201" s="9">
        <f ca="1">IF(Table1[[#This Row],[Area]]= "Kohat",Table1[[#This Row],[Income]],0)</f>
        <v>0</v>
      </c>
      <c r="DF201" s="9">
        <f ca="1">IF(Table1[[#This Row],[Area]]= "Lahore",Table1[[#This Row],[Income]],0)</f>
        <v>0</v>
      </c>
      <c r="DG201" s="9">
        <f ca="1">IF(Table1[[#This Row],[Area]]= "Multan",Table1[[#This Row],[Income]],0)</f>
        <v>0</v>
      </c>
      <c r="DH201" s="9">
        <f ca="1">IF(Table1[[#This Row],[Area]]= "Naran",Table1[[#This Row],[Income]],0)</f>
        <v>47314</v>
      </c>
      <c r="DI201" s="9">
        <f ca="1">IF(Table1[[#This Row],[Area]]= "Peshawar",Table1[[#This Row],[Income]],0)</f>
        <v>0</v>
      </c>
      <c r="DJ201" s="9">
        <f ca="1">IF(Table1[[#This Row],[Area]]= "Queta",Table1[[#This Row],[Income]],0)</f>
        <v>0</v>
      </c>
      <c r="DK201" s="10">
        <f ca="1">IF(Table1[[#This Row],[Area]]= "Sawat",Table1[[#This Row],[Income]],0)</f>
        <v>0</v>
      </c>
      <c r="DM201" s="14"/>
      <c r="DN201" s="9">
        <f ca="1">IF(Table1[[#This Row],[Field of Work]] = "IT",Table1[[#This Row],[Income]],0)</f>
        <v>0</v>
      </c>
      <c r="DO201" s="9">
        <f ca="1">IF(Table1[[#This Row],[Field of Work]] = "Agriculture",Table1[[#This Row],[Income]],0)</f>
        <v>0</v>
      </c>
      <c r="DP201" s="9">
        <f ca="1">IF(Table1[[#This Row],[Field of Work]] = "Construction",Table1[[#This Row],[Income]],0)</f>
        <v>0</v>
      </c>
      <c r="DQ201" s="9">
        <f ca="1">IF(Table1[[#This Row],[Field of Work]] = "Health",Table1[[#This Row],[Income]],0)</f>
        <v>47314</v>
      </c>
      <c r="DR201" s="9">
        <f ca="1">IF(Table1[[#This Row],[Field of Work]] = "Teaching",Table1[[#This Row],[Income]],0)</f>
        <v>0</v>
      </c>
      <c r="DS201" s="10">
        <f ca="1">IF(Table1[[#This Row],[Field of Work]] = "General work",Table1[[#This Row],[Income]],0)</f>
        <v>0</v>
      </c>
      <c r="DV201" s="14"/>
      <c r="DW201" s="9"/>
      <c r="DX201" s="9">
        <f ca="1">IF(Table1[[#This Row],[Debts]]&gt;Table1[[#This Row],[Income]],1,0)</f>
        <v>1</v>
      </c>
      <c r="DY201" s="9"/>
      <c r="DZ201" s="9"/>
      <c r="EA201" s="9"/>
      <c r="EB201" s="9"/>
      <c r="EC201" s="10"/>
      <c r="EF201" s="14"/>
      <c r="EG201" s="9"/>
      <c r="EH201" s="9">
        <f ca="1">IF(Table1[[#This Row],[Net worth of person (R)]]&gt;$EP$4,Table1[[#This Row],[Age]],0)</f>
        <v>42</v>
      </c>
      <c r="EI201" s="9"/>
      <c r="EJ201" s="9"/>
      <c r="EK201" s="9"/>
      <c r="EL201" s="9"/>
      <c r="EM201" s="9"/>
      <c r="EN201" s="9"/>
      <c r="EO201" s="9"/>
      <c r="EP201" s="10"/>
    </row>
    <row r="202" spans="2:146" x14ac:dyDescent="0.25">
      <c r="B202">
        <f t="shared" ca="1" si="76"/>
        <v>1</v>
      </c>
      <c r="C202" t="str">
        <f t="shared" ca="1" si="77"/>
        <v>men</v>
      </c>
      <c r="D202">
        <f t="shared" ca="1" si="78"/>
        <v>34</v>
      </c>
      <c r="E202">
        <f t="shared" ca="1" si="79"/>
        <v>5</v>
      </c>
      <c r="F202" t="str">
        <f t="shared" ca="1" si="80"/>
        <v>General work</v>
      </c>
      <c r="G202">
        <f t="shared" ca="1" si="81"/>
        <v>2</v>
      </c>
      <c r="H202" t="str">
        <f t="shared" ca="1" si="82"/>
        <v>Colledge</v>
      </c>
      <c r="I202">
        <f t="shared" ca="1" si="83"/>
        <v>1</v>
      </c>
      <c r="J202">
        <f t="shared" ca="1" si="84"/>
        <v>1</v>
      </c>
      <c r="K202">
        <f t="shared" ca="1" si="85"/>
        <v>87488</v>
      </c>
      <c r="L202">
        <f t="shared" ca="1" si="86"/>
        <v>1</v>
      </c>
      <c r="M202" t="str">
        <f t="shared" ca="1" si="87"/>
        <v>Lahore</v>
      </c>
      <c r="N202">
        <f t="shared" ca="1" si="69"/>
        <v>524928</v>
      </c>
      <c r="O202">
        <f ca="1">RAND()*Table1[[#This Row],[Value of House]]</f>
        <v>393523.24276597885</v>
      </c>
      <c r="P202">
        <f t="shared" ca="1" si="74"/>
        <v>49347.073672731945</v>
      </c>
      <c r="Q202">
        <f t="shared" ca="1" si="88"/>
        <v>36591</v>
      </c>
      <c r="R202">
        <f t="shared" ca="1" si="75"/>
        <v>148366.0948170714</v>
      </c>
      <c r="S202">
        <f t="shared" ca="1" si="70"/>
        <v>82569.754934924218</v>
      </c>
      <c r="T202">
        <f t="shared" ca="1" si="71"/>
        <v>656844.82860765618</v>
      </c>
      <c r="U202">
        <f t="shared" ca="1" si="72"/>
        <v>578480.33758305025</v>
      </c>
      <c r="V202">
        <f t="shared" ca="1" si="73"/>
        <v>78364.49102460593</v>
      </c>
      <c r="AF202" s="14">
        <f t="shared" ca="1" si="90"/>
        <v>1</v>
      </c>
      <c r="AG202" s="9">
        <f t="shared" ca="1" si="91"/>
        <v>0</v>
      </c>
      <c r="AH202" s="9"/>
      <c r="AI202" s="9"/>
      <c r="AJ202" s="9"/>
      <c r="AK202" s="10"/>
      <c r="AL202" s="9"/>
      <c r="AM202" s="14">
        <f ca="1">IF(Table1[[#This Row],[Field of Work]]= "Teaching",1,0)</f>
        <v>0</v>
      </c>
      <c r="AN202" s="9">
        <f ca="1">IF(Table1[[#This Row],[Field of Work]]= "Agriculture",1,0)</f>
        <v>0</v>
      </c>
      <c r="AO202" s="9">
        <f ca="1">IF(Table1[[#This Row],[Field of Work]]= "Construction",1,0)</f>
        <v>0</v>
      </c>
      <c r="AP202" s="9">
        <f ca="1">IF(Table1[[#This Row],[Field of Work]]= "IT",1,0)</f>
        <v>0</v>
      </c>
      <c r="AQ202" s="9">
        <f ca="1">IF(Table1[[#This Row],[Field of Work]]= "Health",1,0)</f>
        <v>0</v>
      </c>
      <c r="AR202" s="9">
        <f ca="1">IF(Table1[[#This Row],[Field of Work]]= "General work",1,0)</f>
        <v>1</v>
      </c>
      <c r="AS202" s="9"/>
      <c r="AT202" s="9"/>
      <c r="AU202" s="9"/>
      <c r="AV202" s="9"/>
      <c r="AW202" s="9"/>
      <c r="AX202" s="9"/>
      <c r="AY202" s="10"/>
      <c r="BA202" s="33">
        <f ca="1">IF(Table1[[#This Row],[Area]]= "Pindi",1,0)</f>
        <v>0</v>
      </c>
      <c r="BB202" s="9">
        <f ca="1">IF(Table1[[#This Row],[Area]]= "Attock",1,0)</f>
        <v>0</v>
      </c>
      <c r="BC202" s="9">
        <f ca="1">IF(Table1[[#This Row],[Area]]="Gujranwala",1,0)</f>
        <v>0</v>
      </c>
      <c r="BD202" s="9">
        <f ca="1">IF(Table1[[#This Row],[Area]]="Islamabad",1,0)</f>
        <v>0</v>
      </c>
      <c r="BE202" s="9">
        <f ca="1">IF(Table1[[#This Row],[Area]]="Karachi",1,0)</f>
        <v>0</v>
      </c>
      <c r="BF202" s="9">
        <f ca="1">IF(Table1[[#This Row],[Area]]="Kashmir",1,0)</f>
        <v>0</v>
      </c>
      <c r="BG202" s="9">
        <f ca="1">IF(Table1[[#This Row],[Area]]="Kohat",1,0)</f>
        <v>0</v>
      </c>
      <c r="BH202" s="9">
        <f ca="1">IF(Table1[[#This Row],[Area]]="Lahore",1,0)</f>
        <v>1</v>
      </c>
      <c r="BI202" s="9">
        <f ca="1">IF(Table1[[#This Row],[Area]]="Multan",1,0)</f>
        <v>0</v>
      </c>
      <c r="BJ202" s="9">
        <f ca="1">IF(Table1[[#This Row],[Area]]="Naran",1,0)</f>
        <v>0</v>
      </c>
      <c r="BK202" s="9">
        <f ca="1">IF(Table1[[#This Row],[Area]]="Peshawar",1,0)</f>
        <v>0</v>
      </c>
      <c r="BL202" s="9">
        <f ca="1">IF(Table1[[#This Row],[Area]]="Queta",1,0)</f>
        <v>0</v>
      </c>
      <c r="BM202" s="9">
        <f ca="1">IF(Table1[[#This Row],[Area]]="Sawat",1,0)</f>
        <v>0</v>
      </c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10"/>
      <c r="CD202" s="14"/>
      <c r="CE202" s="39">
        <f ca="1">Table1[[#This Row],[Value of Cars]]/Table1[[#This Row],[Cars]]</f>
        <v>49347.073672731945</v>
      </c>
      <c r="CF202" s="9"/>
      <c r="CG202" s="10"/>
      <c r="CH202" s="14">
        <f ca="1">IF(Table1[[#This Row],[value of Debts]]&gt;$CI$5,1,0)</f>
        <v>1</v>
      </c>
      <c r="CI202" s="9"/>
      <c r="CJ202" s="10"/>
      <c r="CM202" s="55">
        <f ca="1">Table1[[#This Row],[Mortgage Left]]/Table1[[#This Row],[Value of House]]</f>
        <v>0.74967089346725424</v>
      </c>
      <c r="CN202" s="9">
        <f t="shared" ca="1" si="89"/>
        <v>0</v>
      </c>
      <c r="CO202" s="9"/>
      <c r="CP202" s="9"/>
      <c r="CQ202" s="9"/>
      <c r="CR202" s="9"/>
      <c r="CS202" s="9"/>
      <c r="CT202" s="9"/>
      <c r="CU202" s="9"/>
      <c r="CV202" s="9"/>
      <c r="CW202" s="9"/>
      <c r="CX202" s="14"/>
      <c r="CY202" s="9">
        <f ca="1">IF(Table1[[#This Row],[Area]]= "Pindi",Table1[[#This Row],[Income]],0)</f>
        <v>0</v>
      </c>
      <c r="CZ202" s="9">
        <f ca="1">IF(Table1[[#This Row],[Area]]= "Attock",Table1[[#This Row],[Income]],0)</f>
        <v>0</v>
      </c>
      <c r="DA202" s="9">
        <f ca="1">IF(Table1[[#This Row],[Area]]= "Gujranwala",Table1[[#This Row],[Income]],0)</f>
        <v>0</v>
      </c>
      <c r="DB202" s="9">
        <f ca="1">IF(Table1[[#This Row],[Area]]= "Islamabad",Table1[[#This Row],[Income]],0)</f>
        <v>0</v>
      </c>
      <c r="DC202" s="9">
        <f ca="1">IF(Table1[[#This Row],[Area]]= "Karachi",Table1[[#This Row],[Income]],0)</f>
        <v>0</v>
      </c>
      <c r="DD202" s="9">
        <f ca="1">IF(Table1[[#This Row],[Area]]= "Kashmir",Table1[[#This Row],[Income]],0)</f>
        <v>0</v>
      </c>
      <c r="DE202" s="9">
        <f ca="1">IF(Table1[[#This Row],[Area]]= "Kohat",Table1[[#This Row],[Income]],0)</f>
        <v>0</v>
      </c>
      <c r="DF202" s="9">
        <f ca="1">IF(Table1[[#This Row],[Area]]= "Lahore",Table1[[#This Row],[Income]],0)</f>
        <v>87488</v>
      </c>
      <c r="DG202" s="9">
        <f ca="1">IF(Table1[[#This Row],[Area]]= "Multan",Table1[[#This Row],[Income]],0)</f>
        <v>0</v>
      </c>
      <c r="DH202" s="9">
        <f ca="1">IF(Table1[[#This Row],[Area]]= "Naran",Table1[[#This Row],[Income]],0)</f>
        <v>0</v>
      </c>
      <c r="DI202" s="9">
        <f ca="1">IF(Table1[[#This Row],[Area]]= "Peshawar",Table1[[#This Row],[Income]],0)</f>
        <v>0</v>
      </c>
      <c r="DJ202" s="9">
        <f ca="1">IF(Table1[[#This Row],[Area]]= "Queta",Table1[[#This Row],[Income]],0)</f>
        <v>0</v>
      </c>
      <c r="DK202" s="10">
        <f ca="1">IF(Table1[[#This Row],[Area]]= "Sawat",Table1[[#This Row],[Income]],0)</f>
        <v>0</v>
      </c>
      <c r="DM202" s="14"/>
      <c r="DN202" s="9">
        <f ca="1">IF(Table1[[#This Row],[Field of Work]] = "IT",Table1[[#This Row],[Income]],0)</f>
        <v>0</v>
      </c>
      <c r="DO202" s="9">
        <f ca="1">IF(Table1[[#This Row],[Field of Work]] = "Agriculture",Table1[[#This Row],[Income]],0)</f>
        <v>0</v>
      </c>
      <c r="DP202" s="9">
        <f ca="1">IF(Table1[[#This Row],[Field of Work]] = "Construction",Table1[[#This Row],[Income]],0)</f>
        <v>0</v>
      </c>
      <c r="DQ202" s="9">
        <f ca="1">IF(Table1[[#This Row],[Field of Work]] = "Health",Table1[[#This Row],[Income]],0)</f>
        <v>0</v>
      </c>
      <c r="DR202" s="9">
        <f ca="1">IF(Table1[[#This Row],[Field of Work]] = "Teaching",Table1[[#This Row],[Income]],0)</f>
        <v>0</v>
      </c>
      <c r="DS202" s="10">
        <f ca="1">IF(Table1[[#This Row],[Field of Work]] = "General work",Table1[[#This Row],[Income]],0)</f>
        <v>87488</v>
      </c>
      <c r="DV202" s="14"/>
      <c r="DW202" s="9"/>
      <c r="DX202" s="9">
        <f ca="1">IF(Table1[[#This Row],[Debts]]&gt;Table1[[#This Row],[Income]],1,0)</f>
        <v>1</v>
      </c>
      <c r="DY202" s="9"/>
      <c r="DZ202" s="9"/>
      <c r="EA202" s="9"/>
      <c r="EB202" s="9"/>
      <c r="EC202" s="10"/>
      <c r="EF202" s="14"/>
      <c r="EG202" s="9"/>
      <c r="EH202" s="9">
        <f ca="1">IF(Table1[[#This Row],[Net worth of person (R)]]&gt;$EP$4,Table1[[#This Row],[Age]],0)</f>
        <v>0</v>
      </c>
      <c r="EI202" s="9"/>
      <c r="EJ202" s="9"/>
      <c r="EK202" s="9"/>
      <c r="EL202" s="9"/>
      <c r="EM202" s="9"/>
      <c r="EN202" s="9"/>
      <c r="EO202" s="9"/>
      <c r="EP202" s="10"/>
    </row>
    <row r="203" spans="2:146" x14ac:dyDescent="0.25">
      <c r="B203">
        <f t="shared" ca="1" si="76"/>
        <v>2</v>
      </c>
      <c r="C203" t="str">
        <f t="shared" ca="1" si="77"/>
        <v>women</v>
      </c>
      <c r="D203">
        <f t="shared" ca="1" si="78"/>
        <v>41</v>
      </c>
      <c r="E203">
        <f t="shared" ca="1" si="79"/>
        <v>2</v>
      </c>
      <c r="F203" t="str">
        <f t="shared" ca="1" si="80"/>
        <v>IT</v>
      </c>
      <c r="G203">
        <f t="shared" ca="1" si="81"/>
        <v>4</v>
      </c>
      <c r="H203" t="str">
        <f t="shared" ca="1" si="82"/>
        <v>Technical</v>
      </c>
      <c r="I203">
        <f t="shared" ca="1" si="83"/>
        <v>3</v>
      </c>
      <c r="J203">
        <f t="shared" ca="1" si="84"/>
        <v>1</v>
      </c>
      <c r="K203">
        <f t="shared" ca="1" si="85"/>
        <v>82514</v>
      </c>
      <c r="L203">
        <f t="shared" ca="1" si="86"/>
        <v>14</v>
      </c>
      <c r="M203" t="str">
        <f t="shared" ca="1" si="87"/>
        <v>Attock</v>
      </c>
      <c r="N203">
        <f t="shared" ca="1" si="69"/>
        <v>247542</v>
      </c>
      <c r="O203">
        <f ca="1">RAND()*Table1[[#This Row],[Value of House]]</f>
        <v>115848.85873009413</v>
      </c>
      <c r="P203">
        <f t="shared" ca="1" si="74"/>
        <v>77528.898435252384</v>
      </c>
      <c r="Q203">
        <f t="shared" ca="1" si="88"/>
        <v>41502</v>
      </c>
      <c r="R203">
        <f t="shared" ca="1" si="75"/>
        <v>36583.888229823642</v>
      </c>
      <c r="S203">
        <f t="shared" ca="1" si="70"/>
        <v>7671.1615174250492</v>
      </c>
      <c r="T203">
        <f t="shared" ca="1" si="71"/>
        <v>332742.0599526774</v>
      </c>
      <c r="U203">
        <f t="shared" ca="1" si="72"/>
        <v>193934.74695991777</v>
      </c>
      <c r="V203">
        <f t="shared" ca="1" si="73"/>
        <v>138807.31299275963</v>
      </c>
      <c r="AF203" s="14">
        <f t="shared" ca="1" si="90"/>
        <v>1</v>
      </c>
      <c r="AG203" s="9">
        <f t="shared" ca="1" si="91"/>
        <v>0</v>
      </c>
      <c r="AH203" s="9"/>
      <c r="AI203" s="9"/>
      <c r="AJ203" s="9"/>
      <c r="AK203" s="10"/>
      <c r="AL203" s="9"/>
      <c r="AM203" s="14">
        <f ca="1">IF(Table1[[#This Row],[Field of Work]]= "Teaching",1,0)</f>
        <v>0</v>
      </c>
      <c r="AN203" s="9">
        <f ca="1">IF(Table1[[#This Row],[Field of Work]]= "Agriculture",1,0)</f>
        <v>0</v>
      </c>
      <c r="AO203" s="9">
        <f ca="1">IF(Table1[[#This Row],[Field of Work]]= "Construction",1,0)</f>
        <v>0</v>
      </c>
      <c r="AP203" s="9">
        <f ca="1">IF(Table1[[#This Row],[Field of Work]]= "IT",1,0)</f>
        <v>1</v>
      </c>
      <c r="AQ203" s="9">
        <f ca="1">IF(Table1[[#This Row],[Field of Work]]= "Health",1,0)</f>
        <v>0</v>
      </c>
      <c r="AR203" s="9">
        <f ca="1">IF(Table1[[#This Row],[Field of Work]]= "General work",1,0)</f>
        <v>0</v>
      </c>
      <c r="AS203" s="9"/>
      <c r="AT203" s="9"/>
      <c r="AU203" s="9"/>
      <c r="AV203" s="9"/>
      <c r="AW203" s="9"/>
      <c r="AX203" s="9"/>
      <c r="AY203" s="10"/>
      <c r="BA203" s="33">
        <f ca="1">IF(Table1[[#This Row],[Area]]= "Pindi",1,0)</f>
        <v>0</v>
      </c>
      <c r="BB203" s="9">
        <f ca="1">IF(Table1[[#This Row],[Area]]= "Attock",1,0)</f>
        <v>1</v>
      </c>
      <c r="BC203" s="9">
        <f ca="1">IF(Table1[[#This Row],[Area]]="Gujranwala",1,0)</f>
        <v>0</v>
      </c>
      <c r="BD203" s="9">
        <f ca="1">IF(Table1[[#This Row],[Area]]="Islamabad",1,0)</f>
        <v>0</v>
      </c>
      <c r="BE203" s="9">
        <f ca="1">IF(Table1[[#This Row],[Area]]="Karachi",1,0)</f>
        <v>0</v>
      </c>
      <c r="BF203" s="9">
        <f ca="1">IF(Table1[[#This Row],[Area]]="Kashmir",1,0)</f>
        <v>0</v>
      </c>
      <c r="BG203" s="9">
        <f ca="1">IF(Table1[[#This Row],[Area]]="Kohat",1,0)</f>
        <v>0</v>
      </c>
      <c r="BH203" s="9">
        <f ca="1">IF(Table1[[#This Row],[Area]]="Lahore",1,0)</f>
        <v>0</v>
      </c>
      <c r="BI203" s="9">
        <f ca="1">IF(Table1[[#This Row],[Area]]="Multan",1,0)</f>
        <v>0</v>
      </c>
      <c r="BJ203" s="9">
        <f ca="1">IF(Table1[[#This Row],[Area]]="Naran",1,0)</f>
        <v>0</v>
      </c>
      <c r="BK203" s="9">
        <f ca="1">IF(Table1[[#This Row],[Area]]="Peshawar",1,0)</f>
        <v>0</v>
      </c>
      <c r="BL203" s="9">
        <f ca="1">IF(Table1[[#This Row],[Area]]="Queta",1,0)</f>
        <v>0</v>
      </c>
      <c r="BM203" s="9">
        <f ca="1">IF(Table1[[#This Row],[Area]]="Sawat",1,0)</f>
        <v>0</v>
      </c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10"/>
      <c r="CD203" s="14"/>
      <c r="CE203" s="39">
        <f ca="1">Table1[[#This Row],[Value of Cars]]/Table1[[#This Row],[Cars]]</f>
        <v>77528.898435252384</v>
      </c>
      <c r="CF203" s="9"/>
      <c r="CG203" s="10"/>
      <c r="CH203" s="14">
        <f ca="1">IF(Table1[[#This Row],[value of Debts]]&gt;$CI$5,1,0)</f>
        <v>1</v>
      </c>
      <c r="CI203" s="9"/>
      <c r="CJ203" s="10"/>
      <c r="CM203" s="55">
        <f ca="1">Table1[[#This Row],[Mortgage Left]]/Table1[[#This Row],[Value of House]]</f>
        <v>0.46799677925400185</v>
      </c>
      <c r="CN203" s="9">
        <f t="shared" ca="1" si="89"/>
        <v>0</v>
      </c>
      <c r="CO203" s="9"/>
      <c r="CP203" s="9"/>
      <c r="CQ203" s="9"/>
      <c r="CR203" s="9"/>
      <c r="CS203" s="9"/>
      <c r="CT203" s="9"/>
      <c r="CU203" s="9"/>
      <c r="CV203" s="9"/>
      <c r="CW203" s="9"/>
      <c r="CX203" s="14"/>
      <c r="CY203" s="9">
        <f ca="1">IF(Table1[[#This Row],[Area]]= "Pindi",Table1[[#This Row],[Income]],0)</f>
        <v>0</v>
      </c>
      <c r="CZ203" s="9">
        <f ca="1">IF(Table1[[#This Row],[Area]]= "Attock",Table1[[#This Row],[Income]],0)</f>
        <v>82514</v>
      </c>
      <c r="DA203" s="9">
        <f ca="1">IF(Table1[[#This Row],[Area]]= "Gujranwala",Table1[[#This Row],[Income]],0)</f>
        <v>0</v>
      </c>
      <c r="DB203" s="9">
        <f ca="1">IF(Table1[[#This Row],[Area]]= "Islamabad",Table1[[#This Row],[Income]],0)</f>
        <v>0</v>
      </c>
      <c r="DC203" s="9">
        <f ca="1">IF(Table1[[#This Row],[Area]]= "Karachi",Table1[[#This Row],[Income]],0)</f>
        <v>0</v>
      </c>
      <c r="DD203" s="9">
        <f ca="1">IF(Table1[[#This Row],[Area]]= "Kashmir",Table1[[#This Row],[Income]],0)</f>
        <v>0</v>
      </c>
      <c r="DE203" s="9">
        <f ca="1">IF(Table1[[#This Row],[Area]]= "Kohat",Table1[[#This Row],[Income]],0)</f>
        <v>0</v>
      </c>
      <c r="DF203" s="9">
        <f ca="1">IF(Table1[[#This Row],[Area]]= "Lahore",Table1[[#This Row],[Income]],0)</f>
        <v>0</v>
      </c>
      <c r="DG203" s="9">
        <f ca="1">IF(Table1[[#This Row],[Area]]= "Multan",Table1[[#This Row],[Income]],0)</f>
        <v>0</v>
      </c>
      <c r="DH203" s="9">
        <f ca="1">IF(Table1[[#This Row],[Area]]= "Naran",Table1[[#This Row],[Income]],0)</f>
        <v>0</v>
      </c>
      <c r="DI203" s="9">
        <f ca="1">IF(Table1[[#This Row],[Area]]= "Peshawar",Table1[[#This Row],[Income]],0)</f>
        <v>0</v>
      </c>
      <c r="DJ203" s="9">
        <f ca="1">IF(Table1[[#This Row],[Area]]= "Queta",Table1[[#This Row],[Income]],0)</f>
        <v>0</v>
      </c>
      <c r="DK203" s="10">
        <f ca="1">IF(Table1[[#This Row],[Area]]= "Sawat",Table1[[#This Row],[Income]],0)</f>
        <v>0</v>
      </c>
      <c r="DM203" s="14"/>
      <c r="DN203" s="9">
        <f ca="1">IF(Table1[[#This Row],[Field of Work]] = "IT",Table1[[#This Row],[Income]],0)</f>
        <v>82514</v>
      </c>
      <c r="DO203" s="9">
        <f ca="1">IF(Table1[[#This Row],[Field of Work]] = "Agriculture",Table1[[#This Row],[Income]],0)</f>
        <v>0</v>
      </c>
      <c r="DP203" s="9">
        <f ca="1">IF(Table1[[#This Row],[Field of Work]] = "Construction",Table1[[#This Row],[Income]],0)</f>
        <v>0</v>
      </c>
      <c r="DQ203" s="9">
        <f ca="1">IF(Table1[[#This Row],[Field of Work]] = "Health",Table1[[#This Row],[Income]],0)</f>
        <v>0</v>
      </c>
      <c r="DR203" s="9">
        <f ca="1">IF(Table1[[#This Row],[Field of Work]] = "Teaching",Table1[[#This Row],[Income]],0)</f>
        <v>0</v>
      </c>
      <c r="DS203" s="10">
        <f ca="1">IF(Table1[[#This Row],[Field of Work]] = "General work",Table1[[#This Row],[Income]],0)</f>
        <v>0</v>
      </c>
      <c r="DV203" s="14"/>
      <c r="DW203" s="9"/>
      <c r="DX203" s="9">
        <f ca="1">IF(Table1[[#This Row],[Debts]]&gt;Table1[[#This Row],[Income]],1,0)</f>
        <v>0</v>
      </c>
      <c r="DY203" s="9"/>
      <c r="DZ203" s="9"/>
      <c r="EA203" s="9"/>
      <c r="EB203" s="9"/>
      <c r="EC203" s="10"/>
      <c r="EF203" s="14"/>
      <c r="EG203" s="9"/>
      <c r="EH203" s="9">
        <f ca="1">IF(Table1[[#This Row],[Net worth of person (R)]]&gt;$EP$4,Table1[[#This Row],[Age]],0)</f>
        <v>41</v>
      </c>
      <c r="EI203" s="9"/>
      <c r="EJ203" s="9"/>
      <c r="EK203" s="9"/>
      <c r="EL203" s="9"/>
      <c r="EM203" s="9"/>
      <c r="EN203" s="9"/>
      <c r="EO203" s="9"/>
      <c r="EP203" s="10"/>
    </row>
    <row r="204" spans="2:146" x14ac:dyDescent="0.25">
      <c r="B204">
        <f t="shared" ca="1" si="76"/>
        <v>2</v>
      </c>
      <c r="C204" t="str">
        <f t="shared" ca="1" si="77"/>
        <v>women</v>
      </c>
      <c r="D204">
        <f t="shared" ca="1" si="78"/>
        <v>35</v>
      </c>
      <c r="E204">
        <f t="shared" ca="1" si="79"/>
        <v>4</v>
      </c>
      <c r="F204" t="str">
        <f t="shared" ca="1" si="80"/>
        <v>Construction</v>
      </c>
      <c r="G204">
        <f t="shared" ca="1" si="81"/>
        <v>6</v>
      </c>
      <c r="H204" t="str">
        <f t="shared" ca="1" si="82"/>
        <v>other</v>
      </c>
      <c r="I204">
        <f t="shared" ca="1" si="83"/>
        <v>0</v>
      </c>
      <c r="J204">
        <f t="shared" ca="1" si="84"/>
        <v>1</v>
      </c>
      <c r="K204">
        <f t="shared" ca="1" si="85"/>
        <v>43447</v>
      </c>
      <c r="L204">
        <f t="shared" ca="1" si="86"/>
        <v>6</v>
      </c>
      <c r="M204" t="str">
        <f t="shared" ca="1" si="87"/>
        <v>Islamabad</v>
      </c>
      <c r="N204">
        <f t="shared" ca="1" si="69"/>
        <v>260682</v>
      </c>
      <c r="O204">
        <f ca="1">RAND()*Table1[[#This Row],[Value of House]]</f>
        <v>252207.90548170134</v>
      </c>
      <c r="P204">
        <f t="shared" ca="1" si="74"/>
        <v>15008.275288886041</v>
      </c>
      <c r="Q204">
        <f t="shared" ca="1" si="88"/>
        <v>6085</v>
      </c>
      <c r="R204">
        <f t="shared" ca="1" si="75"/>
        <v>58842.993205311221</v>
      </c>
      <c r="S204">
        <f t="shared" ca="1" si="70"/>
        <v>29527.891345781471</v>
      </c>
      <c r="T204">
        <f t="shared" ca="1" si="71"/>
        <v>305218.16663466749</v>
      </c>
      <c r="U204">
        <f t="shared" ca="1" si="72"/>
        <v>317135.89868701255</v>
      </c>
      <c r="V204">
        <f t="shared" ca="1" si="73"/>
        <v>-11917.732052345062</v>
      </c>
      <c r="AF204" s="14">
        <f t="shared" ca="1" si="90"/>
        <v>0</v>
      </c>
      <c r="AG204" s="9">
        <f t="shared" ca="1" si="91"/>
        <v>1</v>
      </c>
      <c r="AH204" s="9"/>
      <c r="AI204" s="9"/>
      <c r="AJ204" s="9"/>
      <c r="AK204" s="10"/>
      <c r="AL204" s="9"/>
      <c r="AM204" s="14">
        <f ca="1">IF(Table1[[#This Row],[Field of Work]]= "Teaching",1,0)</f>
        <v>0</v>
      </c>
      <c r="AN204" s="9">
        <f ca="1">IF(Table1[[#This Row],[Field of Work]]= "Agriculture",1,0)</f>
        <v>0</v>
      </c>
      <c r="AO204" s="9">
        <f ca="1">IF(Table1[[#This Row],[Field of Work]]= "Construction",1,0)</f>
        <v>1</v>
      </c>
      <c r="AP204" s="9">
        <f ca="1">IF(Table1[[#This Row],[Field of Work]]= "IT",1,0)</f>
        <v>0</v>
      </c>
      <c r="AQ204" s="9">
        <f ca="1">IF(Table1[[#This Row],[Field of Work]]= "Health",1,0)</f>
        <v>0</v>
      </c>
      <c r="AR204" s="9">
        <f ca="1">IF(Table1[[#This Row],[Field of Work]]= "General work",1,0)</f>
        <v>0</v>
      </c>
      <c r="AS204" s="9"/>
      <c r="AT204" s="9"/>
      <c r="AU204" s="9"/>
      <c r="AV204" s="9"/>
      <c r="AW204" s="9"/>
      <c r="AX204" s="9"/>
      <c r="AY204" s="10"/>
      <c r="BA204" s="33">
        <f ca="1">IF(Table1[[#This Row],[Area]]= "Pindi",1,0)</f>
        <v>0</v>
      </c>
      <c r="BB204" s="9">
        <f ca="1">IF(Table1[[#This Row],[Area]]= "Attock",1,0)</f>
        <v>0</v>
      </c>
      <c r="BC204" s="9">
        <f ca="1">IF(Table1[[#This Row],[Area]]="Gujranwala",1,0)</f>
        <v>0</v>
      </c>
      <c r="BD204" s="9">
        <f ca="1">IF(Table1[[#This Row],[Area]]="Islamabad",1,0)</f>
        <v>1</v>
      </c>
      <c r="BE204" s="9">
        <f ca="1">IF(Table1[[#This Row],[Area]]="Karachi",1,0)</f>
        <v>0</v>
      </c>
      <c r="BF204" s="9">
        <f ca="1">IF(Table1[[#This Row],[Area]]="Kashmir",1,0)</f>
        <v>0</v>
      </c>
      <c r="BG204" s="9">
        <f ca="1">IF(Table1[[#This Row],[Area]]="Kohat",1,0)</f>
        <v>0</v>
      </c>
      <c r="BH204" s="9">
        <f ca="1">IF(Table1[[#This Row],[Area]]="Lahore",1,0)</f>
        <v>0</v>
      </c>
      <c r="BI204" s="9">
        <f ca="1">IF(Table1[[#This Row],[Area]]="Multan",1,0)</f>
        <v>0</v>
      </c>
      <c r="BJ204" s="9">
        <f ca="1">IF(Table1[[#This Row],[Area]]="Naran",1,0)</f>
        <v>0</v>
      </c>
      <c r="BK204" s="9">
        <f ca="1">IF(Table1[[#This Row],[Area]]="Peshawar",1,0)</f>
        <v>0</v>
      </c>
      <c r="BL204" s="9">
        <f ca="1">IF(Table1[[#This Row],[Area]]="Queta",1,0)</f>
        <v>0</v>
      </c>
      <c r="BM204" s="9">
        <f ca="1">IF(Table1[[#This Row],[Area]]="Sawat",1,0)</f>
        <v>0</v>
      </c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10"/>
      <c r="CD204" s="14"/>
      <c r="CE204" s="39">
        <f ca="1">Table1[[#This Row],[Value of Cars]]/Table1[[#This Row],[Cars]]</f>
        <v>15008.275288886041</v>
      </c>
      <c r="CF204" s="9"/>
      <c r="CG204" s="10"/>
      <c r="CH204" s="14">
        <f ca="1">IF(Table1[[#This Row],[value of Debts]]&gt;$CI$5,1,0)</f>
        <v>1</v>
      </c>
      <c r="CI204" s="9"/>
      <c r="CJ204" s="10"/>
      <c r="CM204" s="55">
        <f ca="1">Table1[[#This Row],[Mortgage Left]]/Table1[[#This Row],[Value of House]]</f>
        <v>0.96749259819128797</v>
      </c>
      <c r="CN204" s="9">
        <f t="shared" ca="1" si="89"/>
        <v>0</v>
      </c>
      <c r="CO204" s="9"/>
      <c r="CP204" s="9"/>
      <c r="CQ204" s="9"/>
      <c r="CR204" s="9"/>
      <c r="CS204" s="9"/>
      <c r="CT204" s="9"/>
      <c r="CU204" s="9"/>
      <c r="CV204" s="9"/>
      <c r="CW204" s="9"/>
      <c r="CX204" s="14"/>
      <c r="CY204" s="9">
        <f ca="1">IF(Table1[[#This Row],[Area]]= "Pindi",Table1[[#This Row],[Income]],0)</f>
        <v>0</v>
      </c>
      <c r="CZ204" s="9">
        <f ca="1">IF(Table1[[#This Row],[Area]]= "Attock",Table1[[#This Row],[Income]],0)</f>
        <v>0</v>
      </c>
      <c r="DA204" s="9">
        <f ca="1">IF(Table1[[#This Row],[Area]]= "Gujranwala",Table1[[#This Row],[Income]],0)</f>
        <v>0</v>
      </c>
      <c r="DB204" s="9">
        <f ca="1">IF(Table1[[#This Row],[Area]]= "Islamabad",Table1[[#This Row],[Income]],0)</f>
        <v>43447</v>
      </c>
      <c r="DC204" s="9">
        <f ca="1">IF(Table1[[#This Row],[Area]]= "Karachi",Table1[[#This Row],[Income]],0)</f>
        <v>0</v>
      </c>
      <c r="DD204" s="9">
        <f ca="1">IF(Table1[[#This Row],[Area]]= "Kashmir",Table1[[#This Row],[Income]],0)</f>
        <v>0</v>
      </c>
      <c r="DE204" s="9">
        <f ca="1">IF(Table1[[#This Row],[Area]]= "Kohat",Table1[[#This Row],[Income]],0)</f>
        <v>0</v>
      </c>
      <c r="DF204" s="9">
        <f ca="1">IF(Table1[[#This Row],[Area]]= "Lahore",Table1[[#This Row],[Income]],0)</f>
        <v>0</v>
      </c>
      <c r="DG204" s="9">
        <f ca="1">IF(Table1[[#This Row],[Area]]= "Multan",Table1[[#This Row],[Income]],0)</f>
        <v>0</v>
      </c>
      <c r="DH204" s="9">
        <f ca="1">IF(Table1[[#This Row],[Area]]= "Naran",Table1[[#This Row],[Income]],0)</f>
        <v>0</v>
      </c>
      <c r="DI204" s="9">
        <f ca="1">IF(Table1[[#This Row],[Area]]= "Peshawar",Table1[[#This Row],[Income]],0)</f>
        <v>0</v>
      </c>
      <c r="DJ204" s="9">
        <f ca="1">IF(Table1[[#This Row],[Area]]= "Queta",Table1[[#This Row],[Income]],0)</f>
        <v>0</v>
      </c>
      <c r="DK204" s="10">
        <f ca="1">IF(Table1[[#This Row],[Area]]= "Sawat",Table1[[#This Row],[Income]],0)</f>
        <v>0</v>
      </c>
      <c r="DM204" s="14"/>
      <c r="DN204" s="9">
        <f ca="1">IF(Table1[[#This Row],[Field of Work]] = "IT",Table1[[#This Row],[Income]],0)</f>
        <v>0</v>
      </c>
      <c r="DO204" s="9">
        <f ca="1">IF(Table1[[#This Row],[Field of Work]] = "Agriculture",Table1[[#This Row],[Income]],0)</f>
        <v>0</v>
      </c>
      <c r="DP204" s="9">
        <f ca="1">IF(Table1[[#This Row],[Field of Work]] = "Construction",Table1[[#This Row],[Income]],0)</f>
        <v>43447</v>
      </c>
      <c r="DQ204" s="9">
        <f ca="1">IF(Table1[[#This Row],[Field of Work]] = "Health",Table1[[#This Row],[Income]],0)</f>
        <v>0</v>
      </c>
      <c r="DR204" s="9">
        <f ca="1">IF(Table1[[#This Row],[Field of Work]] = "Teaching",Table1[[#This Row],[Income]],0)</f>
        <v>0</v>
      </c>
      <c r="DS204" s="10">
        <f ca="1">IF(Table1[[#This Row],[Field of Work]] = "General work",Table1[[#This Row],[Income]],0)</f>
        <v>0</v>
      </c>
      <c r="DV204" s="14"/>
      <c r="DW204" s="9"/>
      <c r="DX204" s="9">
        <f ca="1">IF(Table1[[#This Row],[Debts]]&gt;Table1[[#This Row],[Income]],1,0)</f>
        <v>1</v>
      </c>
      <c r="DY204" s="9"/>
      <c r="DZ204" s="9"/>
      <c r="EA204" s="9"/>
      <c r="EB204" s="9"/>
      <c r="EC204" s="10"/>
      <c r="EF204" s="14"/>
      <c r="EG204" s="9"/>
      <c r="EH204" s="9">
        <f ca="1">IF(Table1[[#This Row],[Net worth of person (R)]]&gt;$EP$4,Table1[[#This Row],[Age]],0)</f>
        <v>0</v>
      </c>
      <c r="EI204" s="9"/>
      <c r="EJ204" s="9"/>
      <c r="EK204" s="9"/>
      <c r="EL204" s="9"/>
      <c r="EM204" s="9"/>
      <c r="EN204" s="9"/>
      <c r="EO204" s="9"/>
      <c r="EP204" s="10"/>
    </row>
    <row r="205" spans="2:146" x14ac:dyDescent="0.25">
      <c r="B205">
        <f t="shared" ca="1" si="76"/>
        <v>2</v>
      </c>
      <c r="C205" t="str">
        <f t="shared" ca="1" si="77"/>
        <v>women</v>
      </c>
      <c r="D205">
        <f t="shared" ca="1" si="78"/>
        <v>29</v>
      </c>
      <c r="E205">
        <f t="shared" ca="1" si="79"/>
        <v>6</v>
      </c>
      <c r="F205" t="str">
        <f t="shared" ca="1" si="80"/>
        <v>Teaching</v>
      </c>
      <c r="G205">
        <f t="shared" ca="1" si="81"/>
        <v>5</v>
      </c>
      <c r="H205" t="str">
        <f t="shared" ca="1" si="82"/>
        <v>other</v>
      </c>
      <c r="I205">
        <f t="shared" ca="1" si="83"/>
        <v>3</v>
      </c>
      <c r="J205">
        <f t="shared" ca="1" si="84"/>
        <v>3</v>
      </c>
      <c r="K205">
        <f t="shared" ca="1" si="85"/>
        <v>34890</v>
      </c>
      <c r="L205">
        <f t="shared" ca="1" si="86"/>
        <v>4</v>
      </c>
      <c r="M205" t="str">
        <f t="shared" ca="1" si="87"/>
        <v>Multan</v>
      </c>
      <c r="N205">
        <f t="shared" ca="1" si="69"/>
        <v>209340</v>
      </c>
      <c r="O205">
        <f ca="1">RAND()*Table1[[#This Row],[Value of House]]</f>
        <v>202463.92183985127</v>
      </c>
      <c r="P205">
        <f t="shared" ca="1" si="74"/>
        <v>23171.981863651174</v>
      </c>
      <c r="Q205">
        <f t="shared" ca="1" si="88"/>
        <v>1668</v>
      </c>
      <c r="R205">
        <f t="shared" ca="1" si="75"/>
        <v>20570.052808459794</v>
      </c>
      <c r="S205">
        <f t="shared" ca="1" si="70"/>
        <v>46163.990001480459</v>
      </c>
      <c r="T205">
        <f t="shared" ca="1" si="71"/>
        <v>278675.97186513164</v>
      </c>
      <c r="U205">
        <f t="shared" ca="1" si="72"/>
        <v>224701.97464831106</v>
      </c>
      <c r="V205">
        <f t="shared" ca="1" si="73"/>
        <v>53973.997216820571</v>
      </c>
      <c r="AF205" s="14">
        <f t="shared" ca="1" si="90"/>
        <v>0</v>
      </c>
      <c r="AG205" s="9">
        <f t="shared" ca="1" si="91"/>
        <v>1</v>
      </c>
      <c r="AH205" s="9"/>
      <c r="AI205" s="9"/>
      <c r="AJ205" s="9"/>
      <c r="AK205" s="10"/>
      <c r="AL205" s="9"/>
      <c r="AM205" s="14">
        <f ca="1">IF(Table1[[#This Row],[Field of Work]]= "Teaching",1,0)</f>
        <v>1</v>
      </c>
      <c r="AN205" s="9">
        <f ca="1">IF(Table1[[#This Row],[Field of Work]]= "Agriculture",1,0)</f>
        <v>0</v>
      </c>
      <c r="AO205" s="9">
        <f ca="1">IF(Table1[[#This Row],[Field of Work]]= "Construction",1,0)</f>
        <v>0</v>
      </c>
      <c r="AP205" s="9">
        <f ca="1">IF(Table1[[#This Row],[Field of Work]]= "IT",1,0)</f>
        <v>0</v>
      </c>
      <c r="AQ205" s="9">
        <f ca="1">IF(Table1[[#This Row],[Field of Work]]= "Health",1,0)</f>
        <v>0</v>
      </c>
      <c r="AR205" s="9">
        <f ca="1">IF(Table1[[#This Row],[Field of Work]]= "General work",1,0)</f>
        <v>0</v>
      </c>
      <c r="AS205" s="9"/>
      <c r="AT205" s="9"/>
      <c r="AU205" s="9"/>
      <c r="AV205" s="9"/>
      <c r="AW205" s="9"/>
      <c r="AX205" s="9"/>
      <c r="AY205" s="10"/>
      <c r="BA205" s="33">
        <f ca="1">IF(Table1[[#This Row],[Area]]= "Pindi",1,0)</f>
        <v>0</v>
      </c>
      <c r="BB205" s="9">
        <f ca="1">IF(Table1[[#This Row],[Area]]= "Attock",1,0)</f>
        <v>0</v>
      </c>
      <c r="BC205" s="9">
        <f ca="1">IF(Table1[[#This Row],[Area]]="Gujranwala",1,0)</f>
        <v>0</v>
      </c>
      <c r="BD205" s="9">
        <f ca="1">IF(Table1[[#This Row],[Area]]="Islamabad",1,0)</f>
        <v>0</v>
      </c>
      <c r="BE205" s="9">
        <f ca="1">IF(Table1[[#This Row],[Area]]="Karachi",1,0)</f>
        <v>0</v>
      </c>
      <c r="BF205" s="9">
        <f ca="1">IF(Table1[[#This Row],[Area]]="Kashmir",1,0)</f>
        <v>0</v>
      </c>
      <c r="BG205" s="9">
        <f ca="1">IF(Table1[[#This Row],[Area]]="Kohat",1,0)</f>
        <v>0</v>
      </c>
      <c r="BH205" s="9">
        <f ca="1">IF(Table1[[#This Row],[Area]]="Lahore",1,0)</f>
        <v>0</v>
      </c>
      <c r="BI205" s="9">
        <f ca="1">IF(Table1[[#This Row],[Area]]="Multan",1,0)</f>
        <v>1</v>
      </c>
      <c r="BJ205" s="9">
        <f ca="1">IF(Table1[[#This Row],[Area]]="Naran",1,0)</f>
        <v>0</v>
      </c>
      <c r="BK205" s="9">
        <f ca="1">IF(Table1[[#This Row],[Area]]="Peshawar",1,0)</f>
        <v>0</v>
      </c>
      <c r="BL205" s="9">
        <f ca="1">IF(Table1[[#This Row],[Area]]="Queta",1,0)</f>
        <v>0</v>
      </c>
      <c r="BM205" s="9">
        <f ca="1">IF(Table1[[#This Row],[Area]]="Sawat",1,0)</f>
        <v>0</v>
      </c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10"/>
      <c r="CD205" s="14"/>
      <c r="CE205" s="39">
        <f ca="1">Table1[[#This Row],[Value of Cars]]/Table1[[#This Row],[Cars]]</f>
        <v>7723.9939545503912</v>
      </c>
      <c r="CF205" s="9"/>
      <c r="CG205" s="10"/>
      <c r="CH205" s="14">
        <f ca="1">IF(Table1[[#This Row],[value of Debts]]&gt;$CI$5,1,0)</f>
        <v>1</v>
      </c>
      <c r="CI205" s="9"/>
      <c r="CJ205" s="10"/>
      <c r="CM205" s="55">
        <f ca="1">Table1[[#This Row],[Mortgage Left]]/Table1[[#This Row],[Value of House]]</f>
        <v>0.96715353893117073</v>
      </c>
      <c r="CN205" s="9">
        <f t="shared" ca="1" si="89"/>
        <v>0</v>
      </c>
      <c r="CO205" s="9"/>
      <c r="CP205" s="9"/>
      <c r="CQ205" s="9"/>
      <c r="CR205" s="9"/>
      <c r="CS205" s="9"/>
      <c r="CT205" s="9"/>
      <c r="CU205" s="9"/>
      <c r="CV205" s="9"/>
      <c r="CW205" s="9"/>
      <c r="CX205" s="14"/>
      <c r="CY205" s="9">
        <f ca="1">IF(Table1[[#This Row],[Area]]= "Pindi",Table1[[#This Row],[Income]],0)</f>
        <v>0</v>
      </c>
      <c r="CZ205" s="9">
        <f ca="1">IF(Table1[[#This Row],[Area]]= "Attock",Table1[[#This Row],[Income]],0)</f>
        <v>0</v>
      </c>
      <c r="DA205" s="9">
        <f ca="1">IF(Table1[[#This Row],[Area]]= "Gujranwala",Table1[[#This Row],[Income]],0)</f>
        <v>0</v>
      </c>
      <c r="DB205" s="9">
        <f ca="1">IF(Table1[[#This Row],[Area]]= "Islamabad",Table1[[#This Row],[Income]],0)</f>
        <v>0</v>
      </c>
      <c r="DC205" s="9">
        <f ca="1">IF(Table1[[#This Row],[Area]]= "Karachi",Table1[[#This Row],[Income]],0)</f>
        <v>0</v>
      </c>
      <c r="DD205" s="9">
        <f ca="1">IF(Table1[[#This Row],[Area]]= "Kashmir",Table1[[#This Row],[Income]],0)</f>
        <v>0</v>
      </c>
      <c r="DE205" s="9">
        <f ca="1">IF(Table1[[#This Row],[Area]]= "Kohat",Table1[[#This Row],[Income]],0)</f>
        <v>0</v>
      </c>
      <c r="DF205" s="9">
        <f ca="1">IF(Table1[[#This Row],[Area]]= "Lahore",Table1[[#This Row],[Income]],0)</f>
        <v>0</v>
      </c>
      <c r="DG205" s="9">
        <f ca="1">IF(Table1[[#This Row],[Area]]= "Multan",Table1[[#This Row],[Income]],0)</f>
        <v>34890</v>
      </c>
      <c r="DH205" s="9">
        <f ca="1">IF(Table1[[#This Row],[Area]]= "Naran",Table1[[#This Row],[Income]],0)</f>
        <v>0</v>
      </c>
      <c r="DI205" s="9">
        <f ca="1">IF(Table1[[#This Row],[Area]]= "Peshawar",Table1[[#This Row],[Income]],0)</f>
        <v>0</v>
      </c>
      <c r="DJ205" s="9">
        <f ca="1">IF(Table1[[#This Row],[Area]]= "Queta",Table1[[#This Row],[Income]],0)</f>
        <v>0</v>
      </c>
      <c r="DK205" s="10">
        <f ca="1">IF(Table1[[#This Row],[Area]]= "Sawat",Table1[[#This Row],[Income]],0)</f>
        <v>0</v>
      </c>
      <c r="DM205" s="14"/>
      <c r="DN205" s="9">
        <f ca="1">IF(Table1[[#This Row],[Field of Work]] = "IT",Table1[[#This Row],[Income]],0)</f>
        <v>0</v>
      </c>
      <c r="DO205" s="9">
        <f ca="1">IF(Table1[[#This Row],[Field of Work]] = "Agriculture",Table1[[#This Row],[Income]],0)</f>
        <v>0</v>
      </c>
      <c r="DP205" s="9">
        <f ca="1">IF(Table1[[#This Row],[Field of Work]] = "Construction",Table1[[#This Row],[Income]],0)</f>
        <v>0</v>
      </c>
      <c r="DQ205" s="9">
        <f ca="1">IF(Table1[[#This Row],[Field of Work]] = "Health",Table1[[#This Row],[Income]],0)</f>
        <v>0</v>
      </c>
      <c r="DR205" s="9">
        <f ca="1">IF(Table1[[#This Row],[Field of Work]] = "Teaching",Table1[[#This Row],[Income]],0)</f>
        <v>34890</v>
      </c>
      <c r="DS205" s="10">
        <f ca="1">IF(Table1[[#This Row],[Field of Work]] = "General work",Table1[[#This Row],[Income]],0)</f>
        <v>0</v>
      </c>
      <c r="DV205" s="14"/>
      <c r="DW205" s="9"/>
      <c r="DX205" s="9">
        <f ca="1">IF(Table1[[#This Row],[Debts]]&gt;Table1[[#This Row],[Income]],1,0)</f>
        <v>0</v>
      </c>
      <c r="DY205" s="9"/>
      <c r="DZ205" s="9"/>
      <c r="EA205" s="9"/>
      <c r="EB205" s="9"/>
      <c r="EC205" s="10"/>
      <c r="EF205" s="14"/>
      <c r="EG205" s="9"/>
      <c r="EH205" s="9">
        <f ca="1">IF(Table1[[#This Row],[Net worth of person (R)]]&gt;$EP$4,Table1[[#This Row],[Age]],0)</f>
        <v>0</v>
      </c>
      <c r="EI205" s="9"/>
      <c r="EJ205" s="9"/>
      <c r="EK205" s="9"/>
      <c r="EL205" s="9"/>
      <c r="EM205" s="9"/>
      <c r="EN205" s="9"/>
      <c r="EO205" s="9"/>
      <c r="EP205" s="10"/>
    </row>
    <row r="206" spans="2:146" x14ac:dyDescent="0.25">
      <c r="B206">
        <f t="shared" ca="1" si="76"/>
        <v>2</v>
      </c>
      <c r="C206" t="str">
        <f t="shared" ca="1" si="77"/>
        <v>women</v>
      </c>
      <c r="D206">
        <f t="shared" ca="1" si="78"/>
        <v>35</v>
      </c>
      <c r="E206">
        <f t="shared" ca="1" si="79"/>
        <v>5</v>
      </c>
      <c r="F206" t="str">
        <f t="shared" ca="1" si="80"/>
        <v>General work</v>
      </c>
      <c r="G206">
        <f t="shared" ca="1" si="81"/>
        <v>2</v>
      </c>
      <c r="H206" t="str">
        <f t="shared" ca="1" si="82"/>
        <v>Colledge</v>
      </c>
      <c r="I206">
        <f t="shared" ca="1" si="83"/>
        <v>0</v>
      </c>
      <c r="J206">
        <f t="shared" ca="1" si="84"/>
        <v>1</v>
      </c>
      <c r="K206">
        <f t="shared" ca="1" si="85"/>
        <v>78833</v>
      </c>
      <c r="L206">
        <f t="shared" ca="1" si="86"/>
        <v>12</v>
      </c>
      <c r="M206" t="str">
        <f t="shared" ca="1" si="87"/>
        <v>Kohat</v>
      </c>
      <c r="N206">
        <f t="shared" ca="1" si="69"/>
        <v>236499</v>
      </c>
      <c r="O206">
        <f ca="1">RAND()*Table1[[#This Row],[Value of House]]</f>
        <v>39698.319367715805</v>
      </c>
      <c r="P206">
        <f t="shared" ca="1" si="74"/>
        <v>42306.748690606742</v>
      </c>
      <c r="Q206">
        <f t="shared" ca="1" si="88"/>
        <v>11358</v>
      </c>
      <c r="R206">
        <f t="shared" ca="1" si="75"/>
        <v>24577.503634869172</v>
      </c>
      <c r="S206">
        <f t="shared" ca="1" si="70"/>
        <v>14677.732577324117</v>
      </c>
      <c r="T206">
        <f t="shared" ca="1" si="71"/>
        <v>293483.48126793082</v>
      </c>
      <c r="U206">
        <f t="shared" ca="1" si="72"/>
        <v>75633.823002584977</v>
      </c>
      <c r="V206">
        <f t="shared" ca="1" si="73"/>
        <v>217849.65826534585</v>
      </c>
      <c r="AF206" s="14">
        <f t="shared" ca="1" si="90"/>
        <v>0</v>
      </c>
      <c r="AG206" s="9">
        <f t="shared" ca="1" si="91"/>
        <v>1</v>
      </c>
      <c r="AH206" s="9"/>
      <c r="AI206" s="9"/>
      <c r="AJ206" s="9"/>
      <c r="AK206" s="10"/>
      <c r="AL206" s="9"/>
      <c r="AM206" s="14">
        <f ca="1">IF(Table1[[#This Row],[Field of Work]]= "Teaching",1,0)</f>
        <v>0</v>
      </c>
      <c r="AN206" s="9">
        <f ca="1">IF(Table1[[#This Row],[Field of Work]]= "Agriculture",1,0)</f>
        <v>0</v>
      </c>
      <c r="AO206" s="9">
        <f ca="1">IF(Table1[[#This Row],[Field of Work]]= "Construction",1,0)</f>
        <v>0</v>
      </c>
      <c r="AP206" s="9">
        <f ca="1">IF(Table1[[#This Row],[Field of Work]]= "IT",1,0)</f>
        <v>0</v>
      </c>
      <c r="AQ206" s="9">
        <f ca="1">IF(Table1[[#This Row],[Field of Work]]= "Health",1,0)</f>
        <v>0</v>
      </c>
      <c r="AR206" s="9">
        <f ca="1">IF(Table1[[#This Row],[Field of Work]]= "General work",1,0)</f>
        <v>1</v>
      </c>
      <c r="AS206" s="9"/>
      <c r="AT206" s="9"/>
      <c r="AU206" s="9"/>
      <c r="AV206" s="9"/>
      <c r="AW206" s="9"/>
      <c r="AX206" s="9"/>
      <c r="AY206" s="10"/>
      <c r="BA206" s="33">
        <f ca="1">IF(Table1[[#This Row],[Area]]= "Pindi",1,0)</f>
        <v>0</v>
      </c>
      <c r="BB206" s="9">
        <f ca="1">IF(Table1[[#This Row],[Area]]= "Attock",1,0)</f>
        <v>0</v>
      </c>
      <c r="BC206" s="9">
        <f ca="1">IF(Table1[[#This Row],[Area]]="Gujranwala",1,0)</f>
        <v>0</v>
      </c>
      <c r="BD206" s="9">
        <f ca="1">IF(Table1[[#This Row],[Area]]="Islamabad",1,0)</f>
        <v>0</v>
      </c>
      <c r="BE206" s="9">
        <f ca="1">IF(Table1[[#This Row],[Area]]="Karachi",1,0)</f>
        <v>0</v>
      </c>
      <c r="BF206" s="9">
        <f ca="1">IF(Table1[[#This Row],[Area]]="Kashmir",1,0)</f>
        <v>0</v>
      </c>
      <c r="BG206" s="9">
        <f ca="1">IF(Table1[[#This Row],[Area]]="Kohat",1,0)</f>
        <v>1</v>
      </c>
      <c r="BH206" s="9">
        <f ca="1">IF(Table1[[#This Row],[Area]]="Lahore",1,0)</f>
        <v>0</v>
      </c>
      <c r="BI206" s="9">
        <f ca="1">IF(Table1[[#This Row],[Area]]="Multan",1,0)</f>
        <v>0</v>
      </c>
      <c r="BJ206" s="9">
        <f ca="1">IF(Table1[[#This Row],[Area]]="Naran",1,0)</f>
        <v>0</v>
      </c>
      <c r="BK206" s="9">
        <f ca="1">IF(Table1[[#This Row],[Area]]="Peshawar",1,0)</f>
        <v>0</v>
      </c>
      <c r="BL206" s="9">
        <f ca="1">IF(Table1[[#This Row],[Area]]="Queta",1,0)</f>
        <v>0</v>
      </c>
      <c r="BM206" s="9">
        <f ca="1">IF(Table1[[#This Row],[Area]]="Sawat",1,0)</f>
        <v>0</v>
      </c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10"/>
      <c r="CD206" s="14"/>
      <c r="CE206" s="39">
        <f ca="1">Table1[[#This Row],[Value of Cars]]/Table1[[#This Row],[Cars]]</f>
        <v>42306.748690606742</v>
      </c>
      <c r="CF206" s="9"/>
      <c r="CG206" s="10"/>
      <c r="CH206" s="14">
        <f ca="1">IF(Table1[[#This Row],[value of Debts]]&gt;$CI$5,1,0)</f>
        <v>0</v>
      </c>
      <c r="CI206" s="9"/>
      <c r="CJ206" s="10"/>
      <c r="CM206" s="55">
        <f ca="1">Table1[[#This Row],[Mortgage Left]]/Table1[[#This Row],[Value of House]]</f>
        <v>0.1678582969387431</v>
      </c>
      <c r="CN206" s="9">
        <f t="shared" ca="1" si="89"/>
        <v>1</v>
      </c>
      <c r="CO206" s="9"/>
      <c r="CP206" s="9"/>
      <c r="CQ206" s="9"/>
      <c r="CR206" s="9"/>
      <c r="CS206" s="9"/>
      <c r="CT206" s="9"/>
      <c r="CU206" s="9"/>
      <c r="CV206" s="9"/>
      <c r="CW206" s="9"/>
      <c r="CX206" s="14"/>
      <c r="CY206" s="9">
        <f ca="1">IF(Table1[[#This Row],[Area]]= "Pindi",Table1[[#This Row],[Income]],0)</f>
        <v>0</v>
      </c>
      <c r="CZ206" s="9">
        <f ca="1">IF(Table1[[#This Row],[Area]]= "Attock",Table1[[#This Row],[Income]],0)</f>
        <v>0</v>
      </c>
      <c r="DA206" s="9">
        <f ca="1">IF(Table1[[#This Row],[Area]]= "Gujranwala",Table1[[#This Row],[Income]],0)</f>
        <v>0</v>
      </c>
      <c r="DB206" s="9">
        <f ca="1">IF(Table1[[#This Row],[Area]]= "Islamabad",Table1[[#This Row],[Income]],0)</f>
        <v>0</v>
      </c>
      <c r="DC206" s="9">
        <f ca="1">IF(Table1[[#This Row],[Area]]= "Karachi",Table1[[#This Row],[Income]],0)</f>
        <v>0</v>
      </c>
      <c r="DD206" s="9">
        <f ca="1">IF(Table1[[#This Row],[Area]]= "Kashmir",Table1[[#This Row],[Income]],0)</f>
        <v>0</v>
      </c>
      <c r="DE206" s="9">
        <f ca="1">IF(Table1[[#This Row],[Area]]= "Kohat",Table1[[#This Row],[Income]],0)</f>
        <v>78833</v>
      </c>
      <c r="DF206" s="9">
        <f ca="1">IF(Table1[[#This Row],[Area]]= "Lahore",Table1[[#This Row],[Income]],0)</f>
        <v>0</v>
      </c>
      <c r="DG206" s="9">
        <f ca="1">IF(Table1[[#This Row],[Area]]= "Multan",Table1[[#This Row],[Income]],0)</f>
        <v>0</v>
      </c>
      <c r="DH206" s="9">
        <f ca="1">IF(Table1[[#This Row],[Area]]= "Naran",Table1[[#This Row],[Income]],0)</f>
        <v>0</v>
      </c>
      <c r="DI206" s="9">
        <f ca="1">IF(Table1[[#This Row],[Area]]= "Peshawar",Table1[[#This Row],[Income]],0)</f>
        <v>0</v>
      </c>
      <c r="DJ206" s="9">
        <f ca="1">IF(Table1[[#This Row],[Area]]= "Queta",Table1[[#This Row],[Income]],0)</f>
        <v>0</v>
      </c>
      <c r="DK206" s="10">
        <f ca="1">IF(Table1[[#This Row],[Area]]= "Sawat",Table1[[#This Row],[Income]],0)</f>
        <v>0</v>
      </c>
      <c r="DM206" s="14"/>
      <c r="DN206" s="9">
        <f ca="1">IF(Table1[[#This Row],[Field of Work]] = "IT",Table1[[#This Row],[Income]],0)</f>
        <v>0</v>
      </c>
      <c r="DO206" s="9">
        <f ca="1">IF(Table1[[#This Row],[Field of Work]] = "Agriculture",Table1[[#This Row],[Income]],0)</f>
        <v>0</v>
      </c>
      <c r="DP206" s="9">
        <f ca="1">IF(Table1[[#This Row],[Field of Work]] = "Construction",Table1[[#This Row],[Income]],0)</f>
        <v>0</v>
      </c>
      <c r="DQ206" s="9">
        <f ca="1">IF(Table1[[#This Row],[Field of Work]] = "Health",Table1[[#This Row],[Income]],0)</f>
        <v>0</v>
      </c>
      <c r="DR206" s="9">
        <f ca="1">IF(Table1[[#This Row],[Field of Work]] = "Teaching",Table1[[#This Row],[Income]],0)</f>
        <v>0</v>
      </c>
      <c r="DS206" s="10">
        <f ca="1">IF(Table1[[#This Row],[Field of Work]] = "General work",Table1[[#This Row],[Income]],0)</f>
        <v>78833</v>
      </c>
      <c r="DV206" s="14"/>
      <c r="DW206" s="9"/>
      <c r="DX206" s="9">
        <f ca="1">IF(Table1[[#This Row],[Debts]]&gt;Table1[[#This Row],[Income]],1,0)</f>
        <v>0</v>
      </c>
      <c r="DY206" s="9"/>
      <c r="DZ206" s="9"/>
      <c r="EA206" s="9"/>
      <c r="EB206" s="9"/>
      <c r="EC206" s="10"/>
      <c r="EF206" s="14"/>
      <c r="EG206" s="9"/>
      <c r="EH206" s="9">
        <f ca="1">IF(Table1[[#This Row],[Net worth of person (R)]]&gt;$EP$4,Table1[[#This Row],[Age]],0)</f>
        <v>35</v>
      </c>
      <c r="EI206" s="9"/>
      <c r="EJ206" s="9"/>
      <c r="EK206" s="9"/>
      <c r="EL206" s="9"/>
      <c r="EM206" s="9"/>
      <c r="EN206" s="9"/>
      <c r="EO206" s="9"/>
      <c r="EP206" s="10"/>
    </row>
    <row r="207" spans="2:146" x14ac:dyDescent="0.25">
      <c r="B207">
        <f t="shared" ca="1" si="76"/>
        <v>1</v>
      </c>
      <c r="C207" t="str">
        <f t="shared" ca="1" si="77"/>
        <v>men</v>
      </c>
      <c r="D207">
        <f t="shared" ca="1" si="78"/>
        <v>29</v>
      </c>
      <c r="E207">
        <f t="shared" ca="1" si="79"/>
        <v>5</v>
      </c>
      <c r="F207" t="str">
        <f t="shared" ca="1" si="80"/>
        <v>General work</v>
      </c>
      <c r="G207">
        <f t="shared" ca="1" si="81"/>
        <v>4</v>
      </c>
      <c r="H207" t="str">
        <f t="shared" ca="1" si="82"/>
        <v>Technical</v>
      </c>
      <c r="I207">
        <f t="shared" ca="1" si="83"/>
        <v>3</v>
      </c>
      <c r="J207">
        <f t="shared" ca="1" si="84"/>
        <v>1</v>
      </c>
      <c r="K207">
        <f t="shared" ca="1" si="85"/>
        <v>68202</v>
      </c>
      <c r="L207">
        <f t="shared" ca="1" si="86"/>
        <v>5</v>
      </c>
      <c r="M207" t="str">
        <f t="shared" ca="1" si="87"/>
        <v>Sawat</v>
      </c>
      <c r="N207">
        <f t="shared" ca="1" si="69"/>
        <v>204606</v>
      </c>
      <c r="O207">
        <f ca="1">RAND()*Table1[[#This Row],[Value of House]]</f>
        <v>182913.21913071381</v>
      </c>
      <c r="P207">
        <f t="shared" ca="1" si="74"/>
        <v>60476.647497855913</v>
      </c>
      <c r="Q207">
        <f t="shared" ca="1" si="88"/>
        <v>21723</v>
      </c>
      <c r="R207">
        <f t="shared" ca="1" si="75"/>
        <v>82550.669558410606</v>
      </c>
      <c r="S207">
        <f t="shared" ca="1" si="70"/>
        <v>73721.144828921431</v>
      </c>
      <c r="T207">
        <f t="shared" ca="1" si="71"/>
        <v>338803.79232677736</v>
      </c>
      <c r="U207">
        <f t="shared" ca="1" si="72"/>
        <v>287186.88868912443</v>
      </c>
      <c r="V207">
        <f t="shared" ca="1" si="73"/>
        <v>51616.903637652926</v>
      </c>
      <c r="AF207" s="14">
        <f t="shared" ca="1" si="90"/>
        <v>0</v>
      </c>
      <c r="AG207" s="9">
        <f t="shared" ca="1" si="91"/>
        <v>1</v>
      </c>
      <c r="AH207" s="9"/>
      <c r="AI207" s="9"/>
      <c r="AJ207" s="9"/>
      <c r="AK207" s="10"/>
      <c r="AL207" s="9"/>
      <c r="AM207" s="14">
        <f ca="1">IF(Table1[[#This Row],[Field of Work]]= "Teaching",1,0)</f>
        <v>0</v>
      </c>
      <c r="AN207" s="9">
        <f ca="1">IF(Table1[[#This Row],[Field of Work]]= "Agriculture",1,0)</f>
        <v>0</v>
      </c>
      <c r="AO207" s="9">
        <f ca="1">IF(Table1[[#This Row],[Field of Work]]= "Construction",1,0)</f>
        <v>0</v>
      </c>
      <c r="AP207" s="9">
        <f ca="1">IF(Table1[[#This Row],[Field of Work]]= "IT",1,0)</f>
        <v>0</v>
      </c>
      <c r="AQ207" s="9">
        <f ca="1">IF(Table1[[#This Row],[Field of Work]]= "Health",1,0)</f>
        <v>0</v>
      </c>
      <c r="AR207" s="9">
        <f ca="1">IF(Table1[[#This Row],[Field of Work]]= "General work",1,0)</f>
        <v>1</v>
      </c>
      <c r="AS207" s="9"/>
      <c r="AT207" s="9"/>
      <c r="AU207" s="9"/>
      <c r="AV207" s="9"/>
      <c r="AW207" s="9"/>
      <c r="AX207" s="9"/>
      <c r="AY207" s="10"/>
      <c r="BA207" s="33">
        <f ca="1">IF(Table1[[#This Row],[Area]]= "Pindi",1,0)</f>
        <v>0</v>
      </c>
      <c r="BB207" s="9">
        <f ca="1">IF(Table1[[#This Row],[Area]]= "Attock",1,0)</f>
        <v>0</v>
      </c>
      <c r="BC207" s="9">
        <f ca="1">IF(Table1[[#This Row],[Area]]="Gujranwala",1,0)</f>
        <v>0</v>
      </c>
      <c r="BD207" s="9">
        <f ca="1">IF(Table1[[#This Row],[Area]]="Islamabad",1,0)</f>
        <v>0</v>
      </c>
      <c r="BE207" s="9">
        <f ca="1">IF(Table1[[#This Row],[Area]]="Karachi",1,0)</f>
        <v>0</v>
      </c>
      <c r="BF207" s="9">
        <f ca="1">IF(Table1[[#This Row],[Area]]="Kashmir",1,0)</f>
        <v>0</v>
      </c>
      <c r="BG207" s="9">
        <f ca="1">IF(Table1[[#This Row],[Area]]="Kohat",1,0)</f>
        <v>0</v>
      </c>
      <c r="BH207" s="9">
        <f ca="1">IF(Table1[[#This Row],[Area]]="Lahore",1,0)</f>
        <v>0</v>
      </c>
      <c r="BI207" s="9">
        <f ca="1">IF(Table1[[#This Row],[Area]]="Multan",1,0)</f>
        <v>0</v>
      </c>
      <c r="BJ207" s="9">
        <f ca="1">IF(Table1[[#This Row],[Area]]="Naran",1,0)</f>
        <v>0</v>
      </c>
      <c r="BK207" s="9">
        <f ca="1">IF(Table1[[#This Row],[Area]]="Peshawar",1,0)</f>
        <v>0</v>
      </c>
      <c r="BL207" s="9">
        <f ca="1">IF(Table1[[#This Row],[Area]]="Queta",1,0)</f>
        <v>0</v>
      </c>
      <c r="BM207" s="9">
        <f ca="1">IF(Table1[[#This Row],[Area]]="Sawat",1,0)</f>
        <v>1</v>
      </c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10"/>
      <c r="CD207" s="14"/>
      <c r="CE207" s="39">
        <f ca="1">Table1[[#This Row],[Value of Cars]]/Table1[[#This Row],[Cars]]</f>
        <v>60476.647497855913</v>
      </c>
      <c r="CF207" s="9"/>
      <c r="CG207" s="10"/>
      <c r="CH207" s="14">
        <f ca="1">IF(Table1[[#This Row],[value of Debts]]&gt;$CI$5,1,0)</f>
        <v>1</v>
      </c>
      <c r="CI207" s="9"/>
      <c r="CJ207" s="10"/>
      <c r="CM207" s="55">
        <f ca="1">Table1[[#This Row],[Mortgage Left]]/Table1[[#This Row],[Value of House]]</f>
        <v>0.89397778721402998</v>
      </c>
      <c r="CN207" s="9">
        <f t="shared" ca="1" si="89"/>
        <v>0</v>
      </c>
      <c r="CO207" s="9"/>
      <c r="CP207" s="9"/>
      <c r="CQ207" s="9"/>
      <c r="CR207" s="9"/>
      <c r="CS207" s="9"/>
      <c r="CT207" s="9"/>
      <c r="CU207" s="9"/>
      <c r="CV207" s="9"/>
      <c r="CW207" s="9"/>
      <c r="CX207" s="14"/>
      <c r="CY207" s="9">
        <f ca="1">IF(Table1[[#This Row],[Area]]= "Pindi",Table1[[#This Row],[Income]],0)</f>
        <v>0</v>
      </c>
      <c r="CZ207" s="9">
        <f ca="1">IF(Table1[[#This Row],[Area]]= "Attock",Table1[[#This Row],[Income]],0)</f>
        <v>0</v>
      </c>
      <c r="DA207" s="9">
        <f ca="1">IF(Table1[[#This Row],[Area]]= "Gujranwala",Table1[[#This Row],[Income]],0)</f>
        <v>0</v>
      </c>
      <c r="DB207" s="9">
        <f ca="1">IF(Table1[[#This Row],[Area]]= "Islamabad",Table1[[#This Row],[Income]],0)</f>
        <v>0</v>
      </c>
      <c r="DC207" s="9">
        <f ca="1">IF(Table1[[#This Row],[Area]]= "Karachi",Table1[[#This Row],[Income]],0)</f>
        <v>0</v>
      </c>
      <c r="DD207" s="9">
        <f ca="1">IF(Table1[[#This Row],[Area]]= "Kashmir",Table1[[#This Row],[Income]],0)</f>
        <v>0</v>
      </c>
      <c r="DE207" s="9">
        <f ca="1">IF(Table1[[#This Row],[Area]]= "Kohat",Table1[[#This Row],[Income]],0)</f>
        <v>0</v>
      </c>
      <c r="DF207" s="9">
        <f ca="1">IF(Table1[[#This Row],[Area]]= "Lahore",Table1[[#This Row],[Income]],0)</f>
        <v>0</v>
      </c>
      <c r="DG207" s="9">
        <f ca="1">IF(Table1[[#This Row],[Area]]= "Multan",Table1[[#This Row],[Income]],0)</f>
        <v>0</v>
      </c>
      <c r="DH207" s="9">
        <f ca="1">IF(Table1[[#This Row],[Area]]= "Naran",Table1[[#This Row],[Income]],0)</f>
        <v>0</v>
      </c>
      <c r="DI207" s="9">
        <f ca="1">IF(Table1[[#This Row],[Area]]= "Peshawar",Table1[[#This Row],[Income]],0)</f>
        <v>0</v>
      </c>
      <c r="DJ207" s="9">
        <f ca="1">IF(Table1[[#This Row],[Area]]= "Queta",Table1[[#This Row],[Income]],0)</f>
        <v>0</v>
      </c>
      <c r="DK207" s="10">
        <f ca="1">IF(Table1[[#This Row],[Area]]= "Sawat",Table1[[#This Row],[Income]],0)</f>
        <v>68202</v>
      </c>
      <c r="DM207" s="14"/>
      <c r="DN207" s="9">
        <f ca="1">IF(Table1[[#This Row],[Field of Work]] = "IT",Table1[[#This Row],[Income]],0)</f>
        <v>0</v>
      </c>
      <c r="DO207" s="9">
        <f ca="1">IF(Table1[[#This Row],[Field of Work]] = "Agriculture",Table1[[#This Row],[Income]],0)</f>
        <v>0</v>
      </c>
      <c r="DP207" s="9">
        <f ca="1">IF(Table1[[#This Row],[Field of Work]] = "Construction",Table1[[#This Row],[Income]],0)</f>
        <v>0</v>
      </c>
      <c r="DQ207" s="9">
        <f ca="1">IF(Table1[[#This Row],[Field of Work]] = "Health",Table1[[#This Row],[Income]],0)</f>
        <v>0</v>
      </c>
      <c r="DR207" s="9">
        <f ca="1">IF(Table1[[#This Row],[Field of Work]] = "Teaching",Table1[[#This Row],[Income]],0)</f>
        <v>0</v>
      </c>
      <c r="DS207" s="10">
        <f ca="1">IF(Table1[[#This Row],[Field of Work]] = "General work",Table1[[#This Row],[Income]],0)</f>
        <v>68202</v>
      </c>
      <c r="DV207" s="14"/>
      <c r="DW207" s="9"/>
      <c r="DX207" s="9">
        <f ca="1">IF(Table1[[#This Row],[Debts]]&gt;Table1[[#This Row],[Income]],1,0)</f>
        <v>1</v>
      </c>
      <c r="DY207" s="9"/>
      <c r="DZ207" s="9"/>
      <c r="EA207" s="9"/>
      <c r="EB207" s="9"/>
      <c r="EC207" s="10"/>
      <c r="EF207" s="14"/>
      <c r="EG207" s="9"/>
      <c r="EH207" s="9">
        <f ca="1">IF(Table1[[#This Row],[Net worth of person (R)]]&gt;$EP$4,Table1[[#This Row],[Age]],0)</f>
        <v>0</v>
      </c>
      <c r="EI207" s="9"/>
      <c r="EJ207" s="9"/>
      <c r="EK207" s="9"/>
      <c r="EL207" s="9"/>
      <c r="EM207" s="9"/>
      <c r="EN207" s="9"/>
      <c r="EO207" s="9"/>
      <c r="EP207" s="10"/>
    </row>
    <row r="208" spans="2:146" x14ac:dyDescent="0.25">
      <c r="B208">
        <f t="shared" ca="1" si="76"/>
        <v>2</v>
      </c>
      <c r="C208" t="str">
        <f t="shared" ca="1" si="77"/>
        <v>women</v>
      </c>
      <c r="D208">
        <f t="shared" ca="1" si="78"/>
        <v>40</v>
      </c>
      <c r="E208">
        <f t="shared" ca="1" si="79"/>
        <v>1</v>
      </c>
      <c r="F208" t="str">
        <f t="shared" ca="1" si="80"/>
        <v>Health</v>
      </c>
      <c r="G208">
        <f t="shared" ca="1" si="81"/>
        <v>6</v>
      </c>
      <c r="H208" t="str">
        <f t="shared" ca="1" si="82"/>
        <v>other</v>
      </c>
      <c r="I208">
        <f t="shared" ca="1" si="83"/>
        <v>4</v>
      </c>
      <c r="J208">
        <f t="shared" ca="1" si="84"/>
        <v>3</v>
      </c>
      <c r="K208">
        <f t="shared" ca="1" si="85"/>
        <v>26565</v>
      </c>
      <c r="L208">
        <f t="shared" ca="1" si="86"/>
        <v>3</v>
      </c>
      <c r="M208" t="str">
        <f t="shared" ca="1" si="87"/>
        <v>Gujranwala</v>
      </c>
      <c r="N208">
        <f t="shared" ca="1" si="69"/>
        <v>106260</v>
      </c>
      <c r="O208">
        <f ca="1">RAND()*Table1[[#This Row],[Value of House]]</f>
        <v>45767.113171433222</v>
      </c>
      <c r="P208">
        <f t="shared" ca="1" si="74"/>
        <v>52901.673725459252</v>
      </c>
      <c r="Q208">
        <f t="shared" ca="1" si="88"/>
        <v>30809</v>
      </c>
      <c r="R208">
        <f t="shared" ca="1" si="75"/>
        <v>32144.384685251371</v>
      </c>
      <c r="S208">
        <f t="shared" ca="1" si="70"/>
        <v>23981.01629613994</v>
      </c>
      <c r="T208">
        <f t="shared" ca="1" si="71"/>
        <v>183142.69002159921</v>
      </c>
      <c r="U208">
        <f t="shared" ca="1" si="72"/>
        <v>108720.49785668458</v>
      </c>
      <c r="V208">
        <f t="shared" ca="1" si="73"/>
        <v>74422.192164914624</v>
      </c>
      <c r="AF208" s="14">
        <f t="shared" ca="1" si="90"/>
        <v>1</v>
      </c>
      <c r="AG208" s="9">
        <f t="shared" ca="1" si="91"/>
        <v>0</v>
      </c>
      <c r="AH208" s="9"/>
      <c r="AI208" s="9"/>
      <c r="AJ208" s="9"/>
      <c r="AK208" s="10"/>
      <c r="AL208" s="9"/>
      <c r="AM208" s="14">
        <f ca="1">IF(Table1[[#This Row],[Field of Work]]= "Teaching",1,0)</f>
        <v>0</v>
      </c>
      <c r="AN208" s="9">
        <f ca="1">IF(Table1[[#This Row],[Field of Work]]= "Agriculture",1,0)</f>
        <v>0</v>
      </c>
      <c r="AO208" s="9">
        <f ca="1">IF(Table1[[#This Row],[Field of Work]]= "Construction",1,0)</f>
        <v>0</v>
      </c>
      <c r="AP208" s="9">
        <f ca="1">IF(Table1[[#This Row],[Field of Work]]= "IT",1,0)</f>
        <v>0</v>
      </c>
      <c r="AQ208" s="9">
        <f ca="1">IF(Table1[[#This Row],[Field of Work]]= "Health",1,0)</f>
        <v>1</v>
      </c>
      <c r="AR208" s="9">
        <f ca="1">IF(Table1[[#This Row],[Field of Work]]= "General work",1,0)</f>
        <v>0</v>
      </c>
      <c r="AS208" s="9"/>
      <c r="AT208" s="9"/>
      <c r="AU208" s="9"/>
      <c r="AV208" s="9"/>
      <c r="AW208" s="9"/>
      <c r="AX208" s="9"/>
      <c r="AY208" s="10"/>
      <c r="BA208" s="33">
        <f ca="1">IF(Table1[[#This Row],[Area]]= "Pindi",1,0)</f>
        <v>0</v>
      </c>
      <c r="BB208" s="9">
        <f ca="1">IF(Table1[[#This Row],[Area]]= "Attock",1,0)</f>
        <v>0</v>
      </c>
      <c r="BC208" s="9">
        <f ca="1">IF(Table1[[#This Row],[Area]]="Gujranwala",1,0)</f>
        <v>1</v>
      </c>
      <c r="BD208" s="9">
        <f ca="1">IF(Table1[[#This Row],[Area]]="Islamabad",1,0)</f>
        <v>0</v>
      </c>
      <c r="BE208" s="9">
        <f ca="1">IF(Table1[[#This Row],[Area]]="Karachi",1,0)</f>
        <v>0</v>
      </c>
      <c r="BF208" s="9">
        <f ca="1">IF(Table1[[#This Row],[Area]]="Kashmir",1,0)</f>
        <v>0</v>
      </c>
      <c r="BG208" s="9">
        <f ca="1">IF(Table1[[#This Row],[Area]]="Kohat",1,0)</f>
        <v>0</v>
      </c>
      <c r="BH208" s="9">
        <f ca="1">IF(Table1[[#This Row],[Area]]="Lahore",1,0)</f>
        <v>0</v>
      </c>
      <c r="BI208" s="9">
        <f ca="1">IF(Table1[[#This Row],[Area]]="Multan",1,0)</f>
        <v>0</v>
      </c>
      <c r="BJ208" s="9">
        <f ca="1">IF(Table1[[#This Row],[Area]]="Naran",1,0)</f>
        <v>0</v>
      </c>
      <c r="BK208" s="9">
        <f ca="1">IF(Table1[[#This Row],[Area]]="Peshawar",1,0)</f>
        <v>0</v>
      </c>
      <c r="BL208" s="9">
        <f ca="1">IF(Table1[[#This Row],[Area]]="Queta",1,0)</f>
        <v>0</v>
      </c>
      <c r="BM208" s="9">
        <f ca="1">IF(Table1[[#This Row],[Area]]="Sawat",1,0)</f>
        <v>0</v>
      </c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10"/>
      <c r="CD208" s="14"/>
      <c r="CE208" s="39">
        <f ca="1">Table1[[#This Row],[Value of Cars]]/Table1[[#This Row],[Cars]]</f>
        <v>17633.891241819751</v>
      </c>
      <c r="CF208" s="9"/>
      <c r="CG208" s="10"/>
      <c r="CH208" s="14">
        <f ca="1">IF(Table1[[#This Row],[value of Debts]]&gt;$CI$5,1,0)</f>
        <v>1</v>
      </c>
      <c r="CI208" s="9"/>
      <c r="CJ208" s="10"/>
      <c r="CM208" s="55">
        <f ca="1">Table1[[#This Row],[Mortgage Left]]/Table1[[#This Row],[Value of House]]</f>
        <v>0.43070876314166406</v>
      </c>
      <c r="CN208" s="9">
        <f t="shared" ca="1" si="89"/>
        <v>0</v>
      </c>
      <c r="CO208" s="9"/>
      <c r="CP208" s="9"/>
      <c r="CQ208" s="9"/>
      <c r="CR208" s="9"/>
      <c r="CS208" s="9"/>
      <c r="CT208" s="9"/>
      <c r="CU208" s="9"/>
      <c r="CV208" s="9"/>
      <c r="CW208" s="9"/>
      <c r="CX208" s="14"/>
      <c r="CY208" s="9">
        <f ca="1">IF(Table1[[#This Row],[Area]]= "Pindi",Table1[[#This Row],[Income]],0)</f>
        <v>0</v>
      </c>
      <c r="CZ208" s="9">
        <f ca="1">IF(Table1[[#This Row],[Area]]= "Attock",Table1[[#This Row],[Income]],0)</f>
        <v>0</v>
      </c>
      <c r="DA208" s="9">
        <f ca="1">IF(Table1[[#This Row],[Area]]= "Gujranwala",Table1[[#This Row],[Income]],0)</f>
        <v>26565</v>
      </c>
      <c r="DB208" s="9">
        <f ca="1">IF(Table1[[#This Row],[Area]]= "Islamabad",Table1[[#This Row],[Income]],0)</f>
        <v>0</v>
      </c>
      <c r="DC208" s="9">
        <f ca="1">IF(Table1[[#This Row],[Area]]= "Karachi",Table1[[#This Row],[Income]],0)</f>
        <v>0</v>
      </c>
      <c r="DD208" s="9">
        <f ca="1">IF(Table1[[#This Row],[Area]]= "Kashmir",Table1[[#This Row],[Income]],0)</f>
        <v>0</v>
      </c>
      <c r="DE208" s="9">
        <f ca="1">IF(Table1[[#This Row],[Area]]= "Kohat",Table1[[#This Row],[Income]],0)</f>
        <v>0</v>
      </c>
      <c r="DF208" s="9">
        <f ca="1">IF(Table1[[#This Row],[Area]]= "Lahore",Table1[[#This Row],[Income]],0)</f>
        <v>0</v>
      </c>
      <c r="DG208" s="9">
        <f ca="1">IF(Table1[[#This Row],[Area]]= "Multan",Table1[[#This Row],[Income]],0)</f>
        <v>0</v>
      </c>
      <c r="DH208" s="9">
        <f ca="1">IF(Table1[[#This Row],[Area]]= "Naran",Table1[[#This Row],[Income]],0)</f>
        <v>0</v>
      </c>
      <c r="DI208" s="9">
        <f ca="1">IF(Table1[[#This Row],[Area]]= "Peshawar",Table1[[#This Row],[Income]],0)</f>
        <v>0</v>
      </c>
      <c r="DJ208" s="9">
        <f ca="1">IF(Table1[[#This Row],[Area]]= "Queta",Table1[[#This Row],[Income]],0)</f>
        <v>0</v>
      </c>
      <c r="DK208" s="10">
        <f ca="1">IF(Table1[[#This Row],[Area]]= "Sawat",Table1[[#This Row],[Income]],0)</f>
        <v>0</v>
      </c>
      <c r="DM208" s="14"/>
      <c r="DN208" s="9">
        <f ca="1">IF(Table1[[#This Row],[Field of Work]] = "IT",Table1[[#This Row],[Income]],0)</f>
        <v>0</v>
      </c>
      <c r="DO208" s="9">
        <f ca="1">IF(Table1[[#This Row],[Field of Work]] = "Agriculture",Table1[[#This Row],[Income]],0)</f>
        <v>0</v>
      </c>
      <c r="DP208" s="9">
        <f ca="1">IF(Table1[[#This Row],[Field of Work]] = "Construction",Table1[[#This Row],[Income]],0)</f>
        <v>0</v>
      </c>
      <c r="DQ208" s="9">
        <f ca="1">IF(Table1[[#This Row],[Field of Work]] = "Health",Table1[[#This Row],[Income]],0)</f>
        <v>26565</v>
      </c>
      <c r="DR208" s="9">
        <f ca="1">IF(Table1[[#This Row],[Field of Work]] = "Teaching",Table1[[#This Row],[Income]],0)</f>
        <v>0</v>
      </c>
      <c r="DS208" s="10">
        <f ca="1">IF(Table1[[#This Row],[Field of Work]] = "General work",Table1[[#This Row],[Income]],0)</f>
        <v>0</v>
      </c>
      <c r="DV208" s="14"/>
      <c r="DW208" s="9"/>
      <c r="DX208" s="9">
        <f ca="1">IF(Table1[[#This Row],[Debts]]&gt;Table1[[#This Row],[Income]],1,0)</f>
        <v>1</v>
      </c>
      <c r="DY208" s="9"/>
      <c r="DZ208" s="9"/>
      <c r="EA208" s="9"/>
      <c r="EB208" s="9"/>
      <c r="EC208" s="10"/>
      <c r="EF208" s="14"/>
      <c r="EG208" s="9"/>
      <c r="EH208" s="9">
        <f ca="1">IF(Table1[[#This Row],[Net worth of person (R)]]&gt;$EP$4,Table1[[#This Row],[Age]],0)</f>
        <v>0</v>
      </c>
      <c r="EI208" s="9"/>
      <c r="EJ208" s="9"/>
      <c r="EK208" s="9"/>
      <c r="EL208" s="9"/>
      <c r="EM208" s="9"/>
      <c r="EN208" s="9"/>
      <c r="EO208" s="9"/>
      <c r="EP208" s="10"/>
    </row>
    <row r="209" spans="2:146" x14ac:dyDescent="0.25">
      <c r="B209">
        <f t="shared" ca="1" si="76"/>
        <v>2</v>
      </c>
      <c r="C209" t="str">
        <f t="shared" ca="1" si="77"/>
        <v>women</v>
      </c>
      <c r="D209">
        <f t="shared" ca="1" si="78"/>
        <v>43</v>
      </c>
      <c r="E209">
        <f t="shared" ca="1" si="79"/>
        <v>2</v>
      </c>
      <c r="F209" t="str">
        <f t="shared" ca="1" si="80"/>
        <v>IT</v>
      </c>
      <c r="G209">
        <f t="shared" ca="1" si="81"/>
        <v>3</v>
      </c>
      <c r="H209" t="str">
        <f t="shared" ca="1" si="82"/>
        <v>University</v>
      </c>
      <c r="I209">
        <f t="shared" ca="1" si="83"/>
        <v>4</v>
      </c>
      <c r="J209">
        <f t="shared" ca="1" si="84"/>
        <v>3</v>
      </c>
      <c r="K209">
        <f t="shared" ca="1" si="85"/>
        <v>35071</v>
      </c>
      <c r="L209">
        <f t="shared" ca="1" si="86"/>
        <v>14</v>
      </c>
      <c r="M209" t="str">
        <f t="shared" ca="1" si="87"/>
        <v>Attock</v>
      </c>
      <c r="N209">
        <f t="shared" ca="1" si="69"/>
        <v>210426</v>
      </c>
      <c r="O209">
        <f ca="1">RAND()*Table1[[#This Row],[Value of House]]</f>
        <v>55770.748123083555</v>
      </c>
      <c r="P209">
        <f t="shared" ca="1" si="74"/>
        <v>37111.282990358748</v>
      </c>
      <c r="Q209">
        <f t="shared" ca="1" si="88"/>
        <v>16867</v>
      </c>
      <c r="R209">
        <f t="shared" ca="1" si="75"/>
        <v>2375.3744383004409</v>
      </c>
      <c r="S209">
        <f t="shared" ca="1" si="70"/>
        <v>11505.394308295283</v>
      </c>
      <c r="T209">
        <f t="shared" ca="1" si="71"/>
        <v>259042.67729865402</v>
      </c>
      <c r="U209">
        <f t="shared" ca="1" si="72"/>
        <v>75013.122561383992</v>
      </c>
      <c r="V209">
        <f t="shared" ca="1" si="73"/>
        <v>184029.55473727002</v>
      </c>
      <c r="AF209" s="14">
        <f t="shared" ca="1" si="90"/>
        <v>0</v>
      </c>
      <c r="AG209" s="9">
        <f t="shared" ca="1" si="91"/>
        <v>1</v>
      </c>
      <c r="AH209" s="9"/>
      <c r="AI209" s="9"/>
      <c r="AJ209" s="9"/>
      <c r="AK209" s="10"/>
      <c r="AL209" s="9"/>
      <c r="AM209" s="14">
        <f ca="1">IF(Table1[[#This Row],[Field of Work]]= "Teaching",1,0)</f>
        <v>0</v>
      </c>
      <c r="AN209" s="9">
        <f ca="1">IF(Table1[[#This Row],[Field of Work]]= "Agriculture",1,0)</f>
        <v>0</v>
      </c>
      <c r="AO209" s="9">
        <f ca="1">IF(Table1[[#This Row],[Field of Work]]= "Construction",1,0)</f>
        <v>0</v>
      </c>
      <c r="AP209" s="9">
        <f ca="1">IF(Table1[[#This Row],[Field of Work]]= "IT",1,0)</f>
        <v>1</v>
      </c>
      <c r="AQ209" s="9">
        <f ca="1">IF(Table1[[#This Row],[Field of Work]]= "Health",1,0)</f>
        <v>0</v>
      </c>
      <c r="AR209" s="9">
        <f ca="1">IF(Table1[[#This Row],[Field of Work]]= "General work",1,0)</f>
        <v>0</v>
      </c>
      <c r="AS209" s="9"/>
      <c r="AT209" s="9"/>
      <c r="AU209" s="9"/>
      <c r="AV209" s="9"/>
      <c r="AW209" s="9"/>
      <c r="AX209" s="9"/>
      <c r="AY209" s="10"/>
      <c r="BA209" s="33">
        <f ca="1">IF(Table1[[#This Row],[Area]]= "Pindi",1,0)</f>
        <v>0</v>
      </c>
      <c r="BB209" s="9">
        <f ca="1">IF(Table1[[#This Row],[Area]]= "Attock",1,0)</f>
        <v>1</v>
      </c>
      <c r="BC209" s="9">
        <f ca="1">IF(Table1[[#This Row],[Area]]="Gujranwala",1,0)</f>
        <v>0</v>
      </c>
      <c r="BD209" s="9">
        <f ca="1">IF(Table1[[#This Row],[Area]]="Islamabad",1,0)</f>
        <v>0</v>
      </c>
      <c r="BE209" s="9">
        <f ca="1">IF(Table1[[#This Row],[Area]]="Karachi",1,0)</f>
        <v>0</v>
      </c>
      <c r="BF209" s="9">
        <f ca="1">IF(Table1[[#This Row],[Area]]="Kashmir",1,0)</f>
        <v>0</v>
      </c>
      <c r="BG209" s="9">
        <f ca="1">IF(Table1[[#This Row],[Area]]="Kohat",1,0)</f>
        <v>0</v>
      </c>
      <c r="BH209" s="9">
        <f ca="1">IF(Table1[[#This Row],[Area]]="Lahore",1,0)</f>
        <v>0</v>
      </c>
      <c r="BI209" s="9">
        <f ca="1">IF(Table1[[#This Row],[Area]]="Multan",1,0)</f>
        <v>0</v>
      </c>
      <c r="BJ209" s="9">
        <f ca="1">IF(Table1[[#This Row],[Area]]="Naran",1,0)</f>
        <v>0</v>
      </c>
      <c r="BK209" s="9">
        <f ca="1">IF(Table1[[#This Row],[Area]]="Peshawar",1,0)</f>
        <v>0</v>
      </c>
      <c r="BL209" s="9">
        <f ca="1">IF(Table1[[#This Row],[Area]]="Queta",1,0)</f>
        <v>0</v>
      </c>
      <c r="BM209" s="9">
        <f ca="1">IF(Table1[[#This Row],[Area]]="Sawat",1,0)</f>
        <v>0</v>
      </c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10"/>
      <c r="CD209" s="14"/>
      <c r="CE209" s="39">
        <f ca="1">Table1[[#This Row],[Value of Cars]]/Table1[[#This Row],[Cars]]</f>
        <v>12370.427663452916</v>
      </c>
      <c r="CF209" s="9"/>
      <c r="CG209" s="10"/>
      <c r="CH209" s="14">
        <f ca="1">IF(Table1[[#This Row],[value of Debts]]&gt;$CI$5,1,0)</f>
        <v>0</v>
      </c>
      <c r="CI209" s="9"/>
      <c r="CJ209" s="10"/>
      <c r="CM209" s="55">
        <f ca="1">Table1[[#This Row],[Mortgage Left]]/Table1[[#This Row],[Value of House]]</f>
        <v>0.26503734387900524</v>
      </c>
      <c r="CN209" s="9">
        <f t="shared" ca="1" si="89"/>
        <v>1</v>
      </c>
      <c r="CO209" s="9"/>
      <c r="CP209" s="9"/>
      <c r="CQ209" s="9"/>
      <c r="CR209" s="9"/>
      <c r="CS209" s="9"/>
      <c r="CT209" s="9"/>
      <c r="CU209" s="9"/>
      <c r="CV209" s="9"/>
      <c r="CW209" s="9"/>
      <c r="CX209" s="14"/>
      <c r="CY209" s="9">
        <f ca="1">IF(Table1[[#This Row],[Area]]= "Pindi",Table1[[#This Row],[Income]],0)</f>
        <v>0</v>
      </c>
      <c r="CZ209" s="9">
        <f ca="1">IF(Table1[[#This Row],[Area]]= "Attock",Table1[[#This Row],[Income]],0)</f>
        <v>35071</v>
      </c>
      <c r="DA209" s="9">
        <f ca="1">IF(Table1[[#This Row],[Area]]= "Gujranwala",Table1[[#This Row],[Income]],0)</f>
        <v>0</v>
      </c>
      <c r="DB209" s="9">
        <f ca="1">IF(Table1[[#This Row],[Area]]= "Islamabad",Table1[[#This Row],[Income]],0)</f>
        <v>0</v>
      </c>
      <c r="DC209" s="9">
        <f ca="1">IF(Table1[[#This Row],[Area]]= "Karachi",Table1[[#This Row],[Income]],0)</f>
        <v>0</v>
      </c>
      <c r="DD209" s="9">
        <f ca="1">IF(Table1[[#This Row],[Area]]= "Kashmir",Table1[[#This Row],[Income]],0)</f>
        <v>0</v>
      </c>
      <c r="DE209" s="9">
        <f ca="1">IF(Table1[[#This Row],[Area]]= "Kohat",Table1[[#This Row],[Income]],0)</f>
        <v>0</v>
      </c>
      <c r="DF209" s="9">
        <f ca="1">IF(Table1[[#This Row],[Area]]= "Lahore",Table1[[#This Row],[Income]],0)</f>
        <v>0</v>
      </c>
      <c r="DG209" s="9">
        <f ca="1">IF(Table1[[#This Row],[Area]]= "Multan",Table1[[#This Row],[Income]],0)</f>
        <v>0</v>
      </c>
      <c r="DH209" s="9">
        <f ca="1">IF(Table1[[#This Row],[Area]]= "Naran",Table1[[#This Row],[Income]],0)</f>
        <v>0</v>
      </c>
      <c r="DI209" s="9">
        <f ca="1">IF(Table1[[#This Row],[Area]]= "Peshawar",Table1[[#This Row],[Income]],0)</f>
        <v>0</v>
      </c>
      <c r="DJ209" s="9">
        <f ca="1">IF(Table1[[#This Row],[Area]]= "Queta",Table1[[#This Row],[Income]],0)</f>
        <v>0</v>
      </c>
      <c r="DK209" s="10">
        <f ca="1">IF(Table1[[#This Row],[Area]]= "Sawat",Table1[[#This Row],[Income]],0)</f>
        <v>0</v>
      </c>
      <c r="DM209" s="14"/>
      <c r="DN209" s="9">
        <f ca="1">IF(Table1[[#This Row],[Field of Work]] = "IT",Table1[[#This Row],[Income]],0)</f>
        <v>35071</v>
      </c>
      <c r="DO209" s="9">
        <f ca="1">IF(Table1[[#This Row],[Field of Work]] = "Agriculture",Table1[[#This Row],[Income]],0)</f>
        <v>0</v>
      </c>
      <c r="DP209" s="9">
        <f ca="1">IF(Table1[[#This Row],[Field of Work]] = "Construction",Table1[[#This Row],[Income]],0)</f>
        <v>0</v>
      </c>
      <c r="DQ209" s="9">
        <f ca="1">IF(Table1[[#This Row],[Field of Work]] = "Health",Table1[[#This Row],[Income]],0)</f>
        <v>0</v>
      </c>
      <c r="DR209" s="9">
        <f ca="1">IF(Table1[[#This Row],[Field of Work]] = "Teaching",Table1[[#This Row],[Income]],0)</f>
        <v>0</v>
      </c>
      <c r="DS209" s="10">
        <f ca="1">IF(Table1[[#This Row],[Field of Work]] = "General work",Table1[[#This Row],[Income]],0)</f>
        <v>0</v>
      </c>
      <c r="DV209" s="14"/>
      <c r="DW209" s="9"/>
      <c r="DX209" s="9">
        <f ca="1">IF(Table1[[#This Row],[Debts]]&gt;Table1[[#This Row],[Income]],1,0)</f>
        <v>0</v>
      </c>
      <c r="DY209" s="9"/>
      <c r="DZ209" s="9"/>
      <c r="EA209" s="9"/>
      <c r="EB209" s="9"/>
      <c r="EC209" s="10"/>
      <c r="EF209" s="14"/>
      <c r="EG209" s="9"/>
      <c r="EH209" s="9">
        <f ca="1">IF(Table1[[#This Row],[Net worth of person (R)]]&gt;$EP$4,Table1[[#This Row],[Age]],0)</f>
        <v>43</v>
      </c>
      <c r="EI209" s="9"/>
      <c r="EJ209" s="9"/>
      <c r="EK209" s="9"/>
      <c r="EL209" s="9"/>
      <c r="EM209" s="9"/>
      <c r="EN209" s="9"/>
      <c r="EO209" s="9"/>
      <c r="EP209" s="10"/>
    </row>
    <row r="210" spans="2:146" x14ac:dyDescent="0.25">
      <c r="B210">
        <f t="shared" ca="1" si="76"/>
        <v>2</v>
      </c>
      <c r="C210" t="str">
        <f t="shared" ca="1" si="77"/>
        <v>women</v>
      </c>
      <c r="D210">
        <f t="shared" ca="1" si="78"/>
        <v>36</v>
      </c>
      <c r="E210">
        <f t="shared" ca="1" si="79"/>
        <v>6</v>
      </c>
      <c r="F210" t="str">
        <f t="shared" ca="1" si="80"/>
        <v>Teaching</v>
      </c>
      <c r="G210">
        <f t="shared" ca="1" si="81"/>
        <v>6</v>
      </c>
      <c r="H210" t="str">
        <f t="shared" ca="1" si="82"/>
        <v>other</v>
      </c>
      <c r="I210">
        <f t="shared" ca="1" si="83"/>
        <v>3</v>
      </c>
      <c r="J210">
        <f t="shared" ca="1" si="84"/>
        <v>1</v>
      </c>
      <c r="K210">
        <f t="shared" ca="1" si="85"/>
        <v>61561</v>
      </c>
      <c r="L210">
        <f t="shared" ca="1" si="86"/>
        <v>13</v>
      </c>
      <c r="M210" t="str">
        <f t="shared" ca="1" si="87"/>
        <v>Naran</v>
      </c>
      <c r="N210">
        <f t="shared" ca="1" si="69"/>
        <v>184683</v>
      </c>
      <c r="O210">
        <f ca="1">RAND()*Table1[[#This Row],[Value of House]]</f>
        <v>41945.46539021394</v>
      </c>
      <c r="P210">
        <f t="shared" ca="1" si="74"/>
        <v>21613.522072783075</v>
      </c>
      <c r="Q210">
        <f t="shared" ca="1" si="88"/>
        <v>1881</v>
      </c>
      <c r="R210">
        <f t="shared" ca="1" si="75"/>
        <v>77884.402731087728</v>
      </c>
      <c r="S210">
        <f t="shared" ca="1" si="70"/>
        <v>28315.738911407192</v>
      </c>
      <c r="T210">
        <f t="shared" ca="1" si="71"/>
        <v>234612.26098419027</v>
      </c>
      <c r="U210">
        <f t="shared" ca="1" si="72"/>
        <v>121710.86812130167</v>
      </c>
      <c r="V210">
        <f t="shared" ca="1" si="73"/>
        <v>112901.39286288861</v>
      </c>
      <c r="AF210" s="14">
        <f t="shared" ca="1" si="90"/>
        <v>0</v>
      </c>
      <c r="AG210" s="9">
        <f t="shared" ca="1" si="91"/>
        <v>1</v>
      </c>
      <c r="AH210" s="9"/>
      <c r="AI210" s="9"/>
      <c r="AJ210" s="9"/>
      <c r="AK210" s="10"/>
      <c r="AL210" s="9"/>
      <c r="AM210" s="14">
        <f ca="1">IF(Table1[[#This Row],[Field of Work]]= "Teaching",1,0)</f>
        <v>1</v>
      </c>
      <c r="AN210" s="9">
        <f ca="1">IF(Table1[[#This Row],[Field of Work]]= "Agriculture",1,0)</f>
        <v>0</v>
      </c>
      <c r="AO210" s="9">
        <f ca="1">IF(Table1[[#This Row],[Field of Work]]= "Construction",1,0)</f>
        <v>0</v>
      </c>
      <c r="AP210" s="9">
        <f ca="1">IF(Table1[[#This Row],[Field of Work]]= "IT",1,0)</f>
        <v>0</v>
      </c>
      <c r="AQ210" s="9">
        <f ca="1">IF(Table1[[#This Row],[Field of Work]]= "Health",1,0)</f>
        <v>0</v>
      </c>
      <c r="AR210" s="9">
        <f ca="1">IF(Table1[[#This Row],[Field of Work]]= "General work",1,0)</f>
        <v>0</v>
      </c>
      <c r="AS210" s="9"/>
      <c r="AT210" s="9"/>
      <c r="AU210" s="9"/>
      <c r="AV210" s="9"/>
      <c r="AW210" s="9"/>
      <c r="AX210" s="9"/>
      <c r="AY210" s="10"/>
      <c r="BA210" s="33">
        <f ca="1">IF(Table1[[#This Row],[Area]]= "Pindi",1,0)</f>
        <v>0</v>
      </c>
      <c r="BB210" s="9">
        <f ca="1">IF(Table1[[#This Row],[Area]]= "Attock",1,0)</f>
        <v>0</v>
      </c>
      <c r="BC210" s="9">
        <f ca="1">IF(Table1[[#This Row],[Area]]="Gujranwala",1,0)</f>
        <v>0</v>
      </c>
      <c r="BD210" s="9">
        <f ca="1">IF(Table1[[#This Row],[Area]]="Islamabad",1,0)</f>
        <v>0</v>
      </c>
      <c r="BE210" s="9">
        <f ca="1">IF(Table1[[#This Row],[Area]]="Karachi",1,0)</f>
        <v>0</v>
      </c>
      <c r="BF210" s="9">
        <f ca="1">IF(Table1[[#This Row],[Area]]="Kashmir",1,0)</f>
        <v>0</v>
      </c>
      <c r="BG210" s="9">
        <f ca="1">IF(Table1[[#This Row],[Area]]="Kohat",1,0)</f>
        <v>0</v>
      </c>
      <c r="BH210" s="9">
        <f ca="1">IF(Table1[[#This Row],[Area]]="Lahore",1,0)</f>
        <v>0</v>
      </c>
      <c r="BI210" s="9">
        <f ca="1">IF(Table1[[#This Row],[Area]]="Multan",1,0)</f>
        <v>0</v>
      </c>
      <c r="BJ210" s="9">
        <f ca="1">IF(Table1[[#This Row],[Area]]="Naran",1,0)</f>
        <v>1</v>
      </c>
      <c r="BK210" s="9">
        <f ca="1">IF(Table1[[#This Row],[Area]]="Peshawar",1,0)</f>
        <v>0</v>
      </c>
      <c r="BL210" s="9">
        <f ca="1">IF(Table1[[#This Row],[Area]]="Queta",1,0)</f>
        <v>0</v>
      </c>
      <c r="BM210" s="9">
        <f ca="1">IF(Table1[[#This Row],[Area]]="Sawat",1,0)</f>
        <v>0</v>
      </c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10"/>
      <c r="CD210" s="14"/>
      <c r="CE210" s="39">
        <f ca="1">Table1[[#This Row],[Value of Cars]]/Table1[[#This Row],[Cars]]</f>
        <v>21613.522072783075</v>
      </c>
      <c r="CF210" s="9"/>
      <c r="CG210" s="10"/>
      <c r="CH210" s="14">
        <f ca="1">IF(Table1[[#This Row],[value of Debts]]&gt;$CI$5,1,0)</f>
        <v>1</v>
      </c>
      <c r="CI210" s="9"/>
      <c r="CJ210" s="10"/>
      <c r="CM210" s="55">
        <f ca="1">Table1[[#This Row],[Mortgage Left]]/Table1[[#This Row],[Value of House]]</f>
        <v>0.22712142097655952</v>
      </c>
      <c r="CN210" s="9">
        <f t="shared" ca="1" si="89"/>
        <v>1</v>
      </c>
      <c r="CO210" s="9"/>
      <c r="CP210" s="9"/>
      <c r="CQ210" s="9"/>
      <c r="CR210" s="9"/>
      <c r="CS210" s="9"/>
      <c r="CT210" s="9"/>
      <c r="CU210" s="9"/>
      <c r="CV210" s="9"/>
      <c r="CW210" s="9"/>
      <c r="CX210" s="14"/>
      <c r="CY210" s="9">
        <f ca="1">IF(Table1[[#This Row],[Area]]= "Pindi",Table1[[#This Row],[Income]],0)</f>
        <v>0</v>
      </c>
      <c r="CZ210" s="9">
        <f ca="1">IF(Table1[[#This Row],[Area]]= "Attock",Table1[[#This Row],[Income]],0)</f>
        <v>0</v>
      </c>
      <c r="DA210" s="9">
        <f ca="1">IF(Table1[[#This Row],[Area]]= "Gujranwala",Table1[[#This Row],[Income]],0)</f>
        <v>0</v>
      </c>
      <c r="DB210" s="9">
        <f ca="1">IF(Table1[[#This Row],[Area]]= "Islamabad",Table1[[#This Row],[Income]],0)</f>
        <v>0</v>
      </c>
      <c r="DC210" s="9">
        <f ca="1">IF(Table1[[#This Row],[Area]]= "Karachi",Table1[[#This Row],[Income]],0)</f>
        <v>0</v>
      </c>
      <c r="DD210" s="9">
        <f ca="1">IF(Table1[[#This Row],[Area]]= "Kashmir",Table1[[#This Row],[Income]],0)</f>
        <v>0</v>
      </c>
      <c r="DE210" s="9">
        <f ca="1">IF(Table1[[#This Row],[Area]]= "Kohat",Table1[[#This Row],[Income]],0)</f>
        <v>0</v>
      </c>
      <c r="DF210" s="9">
        <f ca="1">IF(Table1[[#This Row],[Area]]= "Lahore",Table1[[#This Row],[Income]],0)</f>
        <v>0</v>
      </c>
      <c r="DG210" s="9">
        <f ca="1">IF(Table1[[#This Row],[Area]]= "Multan",Table1[[#This Row],[Income]],0)</f>
        <v>0</v>
      </c>
      <c r="DH210" s="9">
        <f ca="1">IF(Table1[[#This Row],[Area]]= "Naran",Table1[[#This Row],[Income]],0)</f>
        <v>61561</v>
      </c>
      <c r="DI210" s="9">
        <f ca="1">IF(Table1[[#This Row],[Area]]= "Peshawar",Table1[[#This Row],[Income]],0)</f>
        <v>0</v>
      </c>
      <c r="DJ210" s="9">
        <f ca="1">IF(Table1[[#This Row],[Area]]= "Queta",Table1[[#This Row],[Income]],0)</f>
        <v>0</v>
      </c>
      <c r="DK210" s="10">
        <f ca="1">IF(Table1[[#This Row],[Area]]= "Sawat",Table1[[#This Row],[Income]],0)</f>
        <v>0</v>
      </c>
      <c r="DM210" s="14"/>
      <c r="DN210" s="9">
        <f ca="1">IF(Table1[[#This Row],[Field of Work]] = "IT",Table1[[#This Row],[Income]],0)</f>
        <v>0</v>
      </c>
      <c r="DO210" s="9">
        <f ca="1">IF(Table1[[#This Row],[Field of Work]] = "Agriculture",Table1[[#This Row],[Income]],0)</f>
        <v>0</v>
      </c>
      <c r="DP210" s="9">
        <f ca="1">IF(Table1[[#This Row],[Field of Work]] = "Construction",Table1[[#This Row],[Income]],0)</f>
        <v>0</v>
      </c>
      <c r="DQ210" s="9">
        <f ca="1">IF(Table1[[#This Row],[Field of Work]] = "Health",Table1[[#This Row],[Income]],0)</f>
        <v>0</v>
      </c>
      <c r="DR210" s="9">
        <f ca="1">IF(Table1[[#This Row],[Field of Work]] = "Teaching",Table1[[#This Row],[Income]],0)</f>
        <v>61561</v>
      </c>
      <c r="DS210" s="10">
        <f ca="1">IF(Table1[[#This Row],[Field of Work]] = "General work",Table1[[#This Row],[Income]],0)</f>
        <v>0</v>
      </c>
      <c r="DV210" s="14"/>
      <c r="DW210" s="9"/>
      <c r="DX210" s="9">
        <f ca="1">IF(Table1[[#This Row],[Debts]]&gt;Table1[[#This Row],[Income]],1,0)</f>
        <v>1</v>
      </c>
      <c r="DY210" s="9"/>
      <c r="DZ210" s="9"/>
      <c r="EA210" s="9"/>
      <c r="EB210" s="9"/>
      <c r="EC210" s="10"/>
      <c r="EF210" s="14"/>
      <c r="EG210" s="9"/>
      <c r="EH210" s="9">
        <f ca="1">IF(Table1[[#This Row],[Net worth of person (R)]]&gt;$EP$4,Table1[[#This Row],[Age]],0)</f>
        <v>36</v>
      </c>
      <c r="EI210" s="9"/>
      <c r="EJ210" s="9"/>
      <c r="EK210" s="9"/>
      <c r="EL210" s="9"/>
      <c r="EM210" s="9"/>
      <c r="EN210" s="9"/>
      <c r="EO210" s="9"/>
      <c r="EP210" s="10"/>
    </row>
    <row r="211" spans="2:146" x14ac:dyDescent="0.25">
      <c r="B211">
        <f t="shared" ca="1" si="76"/>
        <v>1</v>
      </c>
      <c r="C211" t="str">
        <f t="shared" ca="1" si="77"/>
        <v>men</v>
      </c>
      <c r="D211">
        <f t="shared" ca="1" si="78"/>
        <v>37</v>
      </c>
      <c r="E211">
        <f t="shared" ca="1" si="79"/>
        <v>1</v>
      </c>
      <c r="F211" t="str">
        <f t="shared" ca="1" si="80"/>
        <v>Health</v>
      </c>
      <c r="G211">
        <f t="shared" ca="1" si="81"/>
        <v>2</v>
      </c>
      <c r="H211" t="str">
        <f t="shared" ca="1" si="82"/>
        <v>Colledge</v>
      </c>
      <c r="I211">
        <f t="shared" ca="1" si="83"/>
        <v>4</v>
      </c>
      <c r="J211">
        <f t="shared" ca="1" si="84"/>
        <v>1</v>
      </c>
      <c r="K211">
        <f t="shared" ca="1" si="85"/>
        <v>54251</v>
      </c>
      <c r="L211">
        <f t="shared" ca="1" si="86"/>
        <v>7</v>
      </c>
      <c r="M211" t="str">
        <f t="shared" ca="1" si="87"/>
        <v>Pindi</v>
      </c>
      <c r="N211">
        <f t="shared" ca="1" si="69"/>
        <v>162753</v>
      </c>
      <c r="O211">
        <f ca="1">RAND()*Table1[[#This Row],[Value of House]]</f>
        <v>100274.51763921838</v>
      </c>
      <c r="P211">
        <f t="shared" ca="1" si="74"/>
        <v>27457.161540706264</v>
      </c>
      <c r="Q211">
        <f t="shared" ca="1" si="88"/>
        <v>10738</v>
      </c>
      <c r="R211">
        <f t="shared" ca="1" si="75"/>
        <v>99573.057567794196</v>
      </c>
      <c r="S211">
        <f t="shared" ca="1" si="70"/>
        <v>2392.058846769688</v>
      </c>
      <c r="T211">
        <f t="shared" ca="1" si="71"/>
        <v>192602.22038747594</v>
      </c>
      <c r="U211">
        <f t="shared" ca="1" si="72"/>
        <v>210585.57520701259</v>
      </c>
      <c r="V211">
        <f t="shared" ca="1" si="73"/>
        <v>-17983.354819536646</v>
      </c>
      <c r="AF211" s="14">
        <f t="shared" ca="1" si="90"/>
        <v>0</v>
      </c>
      <c r="AG211" s="9">
        <f t="shared" ca="1" si="91"/>
        <v>1</v>
      </c>
      <c r="AH211" s="9"/>
      <c r="AI211" s="9"/>
      <c r="AJ211" s="9"/>
      <c r="AK211" s="10"/>
      <c r="AL211" s="9"/>
      <c r="AM211" s="14">
        <f ca="1">IF(Table1[[#This Row],[Field of Work]]= "Teaching",1,0)</f>
        <v>0</v>
      </c>
      <c r="AN211" s="9">
        <f ca="1">IF(Table1[[#This Row],[Field of Work]]= "Agriculture",1,0)</f>
        <v>0</v>
      </c>
      <c r="AO211" s="9">
        <f ca="1">IF(Table1[[#This Row],[Field of Work]]= "Construction",1,0)</f>
        <v>0</v>
      </c>
      <c r="AP211" s="9">
        <f ca="1">IF(Table1[[#This Row],[Field of Work]]= "IT",1,0)</f>
        <v>0</v>
      </c>
      <c r="AQ211" s="9">
        <f ca="1">IF(Table1[[#This Row],[Field of Work]]= "Health",1,0)</f>
        <v>1</v>
      </c>
      <c r="AR211" s="9">
        <f ca="1">IF(Table1[[#This Row],[Field of Work]]= "General work",1,0)</f>
        <v>0</v>
      </c>
      <c r="AS211" s="9"/>
      <c r="AT211" s="9"/>
      <c r="AU211" s="9"/>
      <c r="AV211" s="9"/>
      <c r="AW211" s="9"/>
      <c r="AX211" s="9"/>
      <c r="AY211" s="10"/>
      <c r="BA211" s="33">
        <f ca="1">IF(Table1[[#This Row],[Area]]= "Pindi",1,0)</f>
        <v>1</v>
      </c>
      <c r="BB211" s="9">
        <f ca="1">IF(Table1[[#This Row],[Area]]= "Attock",1,0)</f>
        <v>0</v>
      </c>
      <c r="BC211" s="9">
        <f ca="1">IF(Table1[[#This Row],[Area]]="Gujranwala",1,0)</f>
        <v>0</v>
      </c>
      <c r="BD211" s="9">
        <f ca="1">IF(Table1[[#This Row],[Area]]="Islamabad",1,0)</f>
        <v>0</v>
      </c>
      <c r="BE211" s="9">
        <f ca="1">IF(Table1[[#This Row],[Area]]="Karachi",1,0)</f>
        <v>0</v>
      </c>
      <c r="BF211" s="9">
        <f ca="1">IF(Table1[[#This Row],[Area]]="Kashmir",1,0)</f>
        <v>0</v>
      </c>
      <c r="BG211" s="9">
        <f ca="1">IF(Table1[[#This Row],[Area]]="Kohat",1,0)</f>
        <v>0</v>
      </c>
      <c r="BH211" s="9">
        <f ca="1">IF(Table1[[#This Row],[Area]]="Lahore",1,0)</f>
        <v>0</v>
      </c>
      <c r="BI211" s="9">
        <f ca="1">IF(Table1[[#This Row],[Area]]="Multan",1,0)</f>
        <v>0</v>
      </c>
      <c r="BJ211" s="9">
        <f ca="1">IF(Table1[[#This Row],[Area]]="Naran",1,0)</f>
        <v>0</v>
      </c>
      <c r="BK211" s="9">
        <f ca="1">IF(Table1[[#This Row],[Area]]="Peshawar",1,0)</f>
        <v>0</v>
      </c>
      <c r="BL211" s="9">
        <f ca="1">IF(Table1[[#This Row],[Area]]="Queta",1,0)</f>
        <v>0</v>
      </c>
      <c r="BM211" s="9">
        <f ca="1">IF(Table1[[#This Row],[Area]]="Sawat",1,0)</f>
        <v>0</v>
      </c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10"/>
      <c r="CD211" s="14"/>
      <c r="CE211" s="39">
        <f ca="1">Table1[[#This Row],[Value of Cars]]/Table1[[#This Row],[Cars]]</f>
        <v>27457.161540706264</v>
      </c>
      <c r="CF211" s="9"/>
      <c r="CG211" s="10"/>
      <c r="CH211" s="14">
        <f ca="1">IF(Table1[[#This Row],[value of Debts]]&gt;$CI$5,1,0)</f>
        <v>1</v>
      </c>
      <c r="CI211" s="9"/>
      <c r="CJ211" s="10"/>
      <c r="CM211" s="55">
        <f ca="1">Table1[[#This Row],[Mortgage Left]]/Table1[[#This Row],[Value of House]]</f>
        <v>0.61611471149053088</v>
      </c>
      <c r="CN211" s="9">
        <f t="shared" ca="1" si="89"/>
        <v>0</v>
      </c>
      <c r="CO211" s="9"/>
      <c r="CP211" s="9"/>
      <c r="CQ211" s="9"/>
      <c r="CR211" s="9"/>
      <c r="CS211" s="9"/>
      <c r="CT211" s="9"/>
      <c r="CU211" s="9"/>
      <c r="CV211" s="9"/>
      <c r="CW211" s="9"/>
      <c r="CX211" s="14"/>
      <c r="CY211" s="9">
        <f ca="1">IF(Table1[[#This Row],[Area]]= "Pindi",Table1[[#This Row],[Income]],0)</f>
        <v>54251</v>
      </c>
      <c r="CZ211" s="9">
        <f ca="1">IF(Table1[[#This Row],[Area]]= "Attock",Table1[[#This Row],[Income]],0)</f>
        <v>0</v>
      </c>
      <c r="DA211" s="9">
        <f ca="1">IF(Table1[[#This Row],[Area]]= "Gujranwala",Table1[[#This Row],[Income]],0)</f>
        <v>0</v>
      </c>
      <c r="DB211" s="9">
        <f ca="1">IF(Table1[[#This Row],[Area]]= "Islamabad",Table1[[#This Row],[Income]],0)</f>
        <v>0</v>
      </c>
      <c r="DC211" s="9">
        <f ca="1">IF(Table1[[#This Row],[Area]]= "Karachi",Table1[[#This Row],[Income]],0)</f>
        <v>0</v>
      </c>
      <c r="DD211" s="9">
        <f ca="1">IF(Table1[[#This Row],[Area]]= "Kashmir",Table1[[#This Row],[Income]],0)</f>
        <v>0</v>
      </c>
      <c r="DE211" s="9">
        <f ca="1">IF(Table1[[#This Row],[Area]]= "Kohat",Table1[[#This Row],[Income]],0)</f>
        <v>0</v>
      </c>
      <c r="DF211" s="9">
        <f ca="1">IF(Table1[[#This Row],[Area]]= "Lahore",Table1[[#This Row],[Income]],0)</f>
        <v>0</v>
      </c>
      <c r="DG211" s="9">
        <f ca="1">IF(Table1[[#This Row],[Area]]= "Multan",Table1[[#This Row],[Income]],0)</f>
        <v>0</v>
      </c>
      <c r="DH211" s="9">
        <f ca="1">IF(Table1[[#This Row],[Area]]= "Naran",Table1[[#This Row],[Income]],0)</f>
        <v>0</v>
      </c>
      <c r="DI211" s="9">
        <f ca="1">IF(Table1[[#This Row],[Area]]= "Peshawar",Table1[[#This Row],[Income]],0)</f>
        <v>0</v>
      </c>
      <c r="DJ211" s="9">
        <f ca="1">IF(Table1[[#This Row],[Area]]= "Queta",Table1[[#This Row],[Income]],0)</f>
        <v>0</v>
      </c>
      <c r="DK211" s="10">
        <f ca="1">IF(Table1[[#This Row],[Area]]= "Sawat",Table1[[#This Row],[Income]],0)</f>
        <v>0</v>
      </c>
      <c r="DM211" s="14"/>
      <c r="DN211" s="9">
        <f ca="1">IF(Table1[[#This Row],[Field of Work]] = "IT",Table1[[#This Row],[Income]],0)</f>
        <v>0</v>
      </c>
      <c r="DO211" s="9">
        <f ca="1">IF(Table1[[#This Row],[Field of Work]] = "Agriculture",Table1[[#This Row],[Income]],0)</f>
        <v>0</v>
      </c>
      <c r="DP211" s="9">
        <f ca="1">IF(Table1[[#This Row],[Field of Work]] = "Construction",Table1[[#This Row],[Income]],0)</f>
        <v>0</v>
      </c>
      <c r="DQ211" s="9">
        <f ca="1">IF(Table1[[#This Row],[Field of Work]] = "Health",Table1[[#This Row],[Income]],0)</f>
        <v>54251</v>
      </c>
      <c r="DR211" s="9">
        <f ca="1">IF(Table1[[#This Row],[Field of Work]] = "Teaching",Table1[[#This Row],[Income]],0)</f>
        <v>0</v>
      </c>
      <c r="DS211" s="10">
        <f ca="1">IF(Table1[[#This Row],[Field of Work]] = "General work",Table1[[#This Row],[Income]],0)</f>
        <v>0</v>
      </c>
      <c r="DV211" s="14"/>
      <c r="DW211" s="9"/>
      <c r="DX211" s="9">
        <f ca="1">IF(Table1[[#This Row],[Debts]]&gt;Table1[[#This Row],[Income]],1,0)</f>
        <v>1</v>
      </c>
      <c r="DY211" s="9"/>
      <c r="DZ211" s="9"/>
      <c r="EA211" s="9"/>
      <c r="EB211" s="9"/>
      <c r="EC211" s="10"/>
      <c r="EF211" s="14"/>
      <c r="EG211" s="9"/>
      <c r="EH211" s="9">
        <f ca="1">IF(Table1[[#This Row],[Net worth of person (R)]]&gt;$EP$4,Table1[[#This Row],[Age]],0)</f>
        <v>0</v>
      </c>
      <c r="EI211" s="9"/>
      <c r="EJ211" s="9"/>
      <c r="EK211" s="9"/>
      <c r="EL211" s="9"/>
      <c r="EM211" s="9"/>
      <c r="EN211" s="9"/>
      <c r="EO211" s="9"/>
      <c r="EP211" s="10"/>
    </row>
    <row r="212" spans="2:146" x14ac:dyDescent="0.25">
      <c r="B212">
        <f t="shared" ca="1" si="76"/>
        <v>2</v>
      </c>
      <c r="C212" t="str">
        <f t="shared" ca="1" si="77"/>
        <v>women</v>
      </c>
      <c r="D212">
        <f t="shared" ca="1" si="78"/>
        <v>32</v>
      </c>
      <c r="E212">
        <f t="shared" ca="1" si="79"/>
        <v>2</v>
      </c>
      <c r="F212" t="str">
        <f t="shared" ca="1" si="80"/>
        <v>IT</v>
      </c>
      <c r="G212">
        <f t="shared" ca="1" si="81"/>
        <v>3</v>
      </c>
      <c r="H212" t="str">
        <f t="shared" ca="1" si="82"/>
        <v>University</v>
      </c>
      <c r="I212">
        <f t="shared" ca="1" si="83"/>
        <v>0</v>
      </c>
      <c r="J212">
        <f t="shared" ca="1" si="84"/>
        <v>1</v>
      </c>
      <c r="K212">
        <f t="shared" ca="1" si="85"/>
        <v>84936</v>
      </c>
      <c r="L212">
        <f t="shared" ca="1" si="86"/>
        <v>2</v>
      </c>
      <c r="M212" t="str">
        <f t="shared" ca="1" si="87"/>
        <v>Karachi</v>
      </c>
      <c r="N212">
        <f t="shared" ca="1" si="69"/>
        <v>339744</v>
      </c>
      <c r="O212">
        <f ca="1">RAND()*Table1[[#This Row],[Value of House]]</f>
        <v>73371.682698299337</v>
      </c>
      <c r="P212">
        <f t="shared" ca="1" si="74"/>
        <v>57151.021298577965</v>
      </c>
      <c r="Q212">
        <f t="shared" ca="1" si="88"/>
        <v>39354</v>
      </c>
      <c r="R212">
        <f t="shared" ca="1" si="75"/>
        <v>75109.50473240907</v>
      </c>
      <c r="S212">
        <f t="shared" ca="1" si="70"/>
        <v>121973.47714265584</v>
      </c>
      <c r="T212">
        <f t="shared" ca="1" si="71"/>
        <v>518868.49844123377</v>
      </c>
      <c r="U212">
        <f t="shared" ca="1" si="72"/>
        <v>187835.18743070841</v>
      </c>
      <c r="V212">
        <f t="shared" ca="1" si="73"/>
        <v>331033.31101052533</v>
      </c>
      <c r="AF212" s="14">
        <f t="shared" ca="1" si="90"/>
        <v>1</v>
      </c>
      <c r="AG212" s="9">
        <f t="shared" ca="1" si="91"/>
        <v>0</v>
      </c>
      <c r="AH212" s="9"/>
      <c r="AI212" s="9"/>
      <c r="AJ212" s="9"/>
      <c r="AK212" s="10"/>
      <c r="AL212" s="9"/>
      <c r="AM212" s="14">
        <f ca="1">IF(Table1[[#This Row],[Field of Work]]= "Teaching",1,0)</f>
        <v>0</v>
      </c>
      <c r="AN212" s="9">
        <f ca="1">IF(Table1[[#This Row],[Field of Work]]= "Agriculture",1,0)</f>
        <v>0</v>
      </c>
      <c r="AO212" s="9">
        <f ca="1">IF(Table1[[#This Row],[Field of Work]]= "Construction",1,0)</f>
        <v>0</v>
      </c>
      <c r="AP212" s="9">
        <f ca="1">IF(Table1[[#This Row],[Field of Work]]= "IT",1,0)</f>
        <v>1</v>
      </c>
      <c r="AQ212" s="9">
        <f ca="1">IF(Table1[[#This Row],[Field of Work]]= "Health",1,0)</f>
        <v>0</v>
      </c>
      <c r="AR212" s="9">
        <f ca="1">IF(Table1[[#This Row],[Field of Work]]= "General work",1,0)</f>
        <v>0</v>
      </c>
      <c r="AS212" s="9"/>
      <c r="AT212" s="9"/>
      <c r="AU212" s="9"/>
      <c r="AV212" s="9"/>
      <c r="AW212" s="9"/>
      <c r="AX212" s="9"/>
      <c r="AY212" s="10"/>
      <c r="BA212" s="33">
        <f ca="1">IF(Table1[[#This Row],[Area]]= "Pindi",1,0)</f>
        <v>0</v>
      </c>
      <c r="BB212" s="9">
        <f ca="1">IF(Table1[[#This Row],[Area]]= "Attock",1,0)</f>
        <v>0</v>
      </c>
      <c r="BC212" s="9">
        <f ca="1">IF(Table1[[#This Row],[Area]]="Gujranwala",1,0)</f>
        <v>0</v>
      </c>
      <c r="BD212" s="9">
        <f ca="1">IF(Table1[[#This Row],[Area]]="Islamabad",1,0)</f>
        <v>0</v>
      </c>
      <c r="BE212" s="9">
        <f ca="1">IF(Table1[[#This Row],[Area]]="Karachi",1,0)</f>
        <v>1</v>
      </c>
      <c r="BF212" s="9">
        <f ca="1">IF(Table1[[#This Row],[Area]]="Kashmir",1,0)</f>
        <v>0</v>
      </c>
      <c r="BG212" s="9">
        <f ca="1">IF(Table1[[#This Row],[Area]]="Kohat",1,0)</f>
        <v>0</v>
      </c>
      <c r="BH212" s="9">
        <f ca="1">IF(Table1[[#This Row],[Area]]="Lahore",1,0)</f>
        <v>0</v>
      </c>
      <c r="BI212" s="9">
        <f ca="1">IF(Table1[[#This Row],[Area]]="Multan",1,0)</f>
        <v>0</v>
      </c>
      <c r="BJ212" s="9">
        <f ca="1">IF(Table1[[#This Row],[Area]]="Naran",1,0)</f>
        <v>0</v>
      </c>
      <c r="BK212" s="9">
        <f ca="1">IF(Table1[[#This Row],[Area]]="Peshawar",1,0)</f>
        <v>0</v>
      </c>
      <c r="BL212" s="9">
        <f ca="1">IF(Table1[[#This Row],[Area]]="Queta",1,0)</f>
        <v>0</v>
      </c>
      <c r="BM212" s="9">
        <f ca="1">IF(Table1[[#This Row],[Area]]="Sawat",1,0)</f>
        <v>0</v>
      </c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10"/>
      <c r="CD212" s="14"/>
      <c r="CE212" s="39">
        <f ca="1">Table1[[#This Row],[Value of Cars]]/Table1[[#This Row],[Cars]]</f>
        <v>57151.021298577965</v>
      </c>
      <c r="CF212" s="9"/>
      <c r="CG212" s="10"/>
      <c r="CH212" s="14">
        <f ca="1">IF(Table1[[#This Row],[value of Debts]]&gt;$CI$5,1,0)</f>
        <v>1</v>
      </c>
      <c r="CI212" s="9"/>
      <c r="CJ212" s="10"/>
      <c r="CM212" s="55">
        <f ca="1">Table1[[#This Row],[Mortgage Left]]/Table1[[#This Row],[Value of House]]</f>
        <v>0.21596167319599269</v>
      </c>
      <c r="CN212" s="9">
        <f t="shared" ca="1" si="89"/>
        <v>1</v>
      </c>
      <c r="CO212" s="9"/>
      <c r="CP212" s="9"/>
      <c r="CQ212" s="9"/>
      <c r="CR212" s="9"/>
      <c r="CS212" s="9"/>
      <c r="CT212" s="9"/>
      <c r="CU212" s="9"/>
      <c r="CV212" s="9"/>
      <c r="CW212" s="9"/>
      <c r="CX212" s="14"/>
      <c r="CY212" s="9">
        <f ca="1">IF(Table1[[#This Row],[Area]]= "Pindi",Table1[[#This Row],[Income]],0)</f>
        <v>0</v>
      </c>
      <c r="CZ212" s="9">
        <f ca="1">IF(Table1[[#This Row],[Area]]= "Attock",Table1[[#This Row],[Income]],0)</f>
        <v>0</v>
      </c>
      <c r="DA212" s="9">
        <f ca="1">IF(Table1[[#This Row],[Area]]= "Gujranwala",Table1[[#This Row],[Income]],0)</f>
        <v>0</v>
      </c>
      <c r="DB212" s="9">
        <f ca="1">IF(Table1[[#This Row],[Area]]= "Islamabad",Table1[[#This Row],[Income]],0)</f>
        <v>0</v>
      </c>
      <c r="DC212" s="9">
        <f ca="1">IF(Table1[[#This Row],[Area]]= "Karachi",Table1[[#This Row],[Income]],0)</f>
        <v>84936</v>
      </c>
      <c r="DD212" s="9">
        <f ca="1">IF(Table1[[#This Row],[Area]]= "Kashmir",Table1[[#This Row],[Income]],0)</f>
        <v>0</v>
      </c>
      <c r="DE212" s="9">
        <f ca="1">IF(Table1[[#This Row],[Area]]= "Kohat",Table1[[#This Row],[Income]],0)</f>
        <v>0</v>
      </c>
      <c r="DF212" s="9">
        <f ca="1">IF(Table1[[#This Row],[Area]]= "Lahore",Table1[[#This Row],[Income]],0)</f>
        <v>0</v>
      </c>
      <c r="DG212" s="9">
        <f ca="1">IF(Table1[[#This Row],[Area]]= "Multan",Table1[[#This Row],[Income]],0)</f>
        <v>0</v>
      </c>
      <c r="DH212" s="9">
        <f ca="1">IF(Table1[[#This Row],[Area]]= "Naran",Table1[[#This Row],[Income]],0)</f>
        <v>0</v>
      </c>
      <c r="DI212" s="9">
        <f ca="1">IF(Table1[[#This Row],[Area]]= "Peshawar",Table1[[#This Row],[Income]],0)</f>
        <v>0</v>
      </c>
      <c r="DJ212" s="9">
        <f ca="1">IF(Table1[[#This Row],[Area]]= "Queta",Table1[[#This Row],[Income]],0)</f>
        <v>0</v>
      </c>
      <c r="DK212" s="10">
        <f ca="1">IF(Table1[[#This Row],[Area]]= "Sawat",Table1[[#This Row],[Income]],0)</f>
        <v>0</v>
      </c>
      <c r="DM212" s="14"/>
      <c r="DN212" s="9">
        <f ca="1">IF(Table1[[#This Row],[Field of Work]] = "IT",Table1[[#This Row],[Income]],0)</f>
        <v>84936</v>
      </c>
      <c r="DO212" s="9">
        <f ca="1">IF(Table1[[#This Row],[Field of Work]] = "Agriculture",Table1[[#This Row],[Income]],0)</f>
        <v>0</v>
      </c>
      <c r="DP212" s="9">
        <f ca="1">IF(Table1[[#This Row],[Field of Work]] = "Construction",Table1[[#This Row],[Income]],0)</f>
        <v>0</v>
      </c>
      <c r="DQ212" s="9">
        <f ca="1">IF(Table1[[#This Row],[Field of Work]] = "Health",Table1[[#This Row],[Income]],0)</f>
        <v>0</v>
      </c>
      <c r="DR212" s="9">
        <f ca="1">IF(Table1[[#This Row],[Field of Work]] = "Teaching",Table1[[#This Row],[Income]],0)</f>
        <v>0</v>
      </c>
      <c r="DS212" s="10">
        <f ca="1">IF(Table1[[#This Row],[Field of Work]] = "General work",Table1[[#This Row],[Income]],0)</f>
        <v>0</v>
      </c>
      <c r="DV212" s="14"/>
      <c r="DW212" s="9"/>
      <c r="DX212" s="9">
        <f ca="1">IF(Table1[[#This Row],[Debts]]&gt;Table1[[#This Row],[Income]],1,0)</f>
        <v>0</v>
      </c>
      <c r="DY212" s="9"/>
      <c r="DZ212" s="9"/>
      <c r="EA212" s="9"/>
      <c r="EB212" s="9"/>
      <c r="EC212" s="10"/>
      <c r="EF212" s="14"/>
      <c r="EG212" s="9"/>
      <c r="EH212" s="9">
        <f ca="1">IF(Table1[[#This Row],[Net worth of person (R)]]&gt;$EP$4,Table1[[#This Row],[Age]],0)</f>
        <v>32</v>
      </c>
      <c r="EI212" s="9"/>
      <c r="EJ212" s="9"/>
      <c r="EK212" s="9"/>
      <c r="EL212" s="9"/>
      <c r="EM212" s="9"/>
      <c r="EN212" s="9"/>
      <c r="EO212" s="9"/>
      <c r="EP212" s="10"/>
    </row>
    <row r="213" spans="2:146" x14ac:dyDescent="0.25">
      <c r="B213">
        <f t="shared" ca="1" si="76"/>
        <v>1</v>
      </c>
      <c r="C213" t="str">
        <f t="shared" ca="1" si="77"/>
        <v>men</v>
      </c>
      <c r="D213">
        <f t="shared" ca="1" si="78"/>
        <v>36</v>
      </c>
      <c r="E213">
        <f t="shared" ca="1" si="79"/>
        <v>3</v>
      </c>
      <c r="F213" t="str">
        <f t="shared" ca="1" si="80"/>
        <v>Agriculture</v>
      </c>
      <c r="G213">
        <f t="shared" ca="1" si="81"/>
        <v>4</v>
      </c>
      <c r="H213" t="str">
        <f t="shared" ca="1" si="82"/>
        <v>Technical</v>
      </c>
      <c r="I213">
        <f t="shared" ca="1" si="83"/>
        <v>1</v>
      </c>
      <c r="J213">
        <f t="shared" ca="1" si="84"/>
        <v>1</v>
      </c>
      <c r="K213">
        <f t="shared" ca="1" si="85"/>
        <v>63338</v>
      </c>
      <c r="L213">
        <f t="shared" ca="1" si="86"/>
        <v>13</v>
      </c>
      <c r="M213" t="str">
        <f t="shared" ca="1" si="87"/>
        <v>Naran</v>
      </c>
      <c r="N213">
        <f t="shared" ca="1" si="69"/>
        <v>316690</v>
      </c>
      <c r="O213">
        <f ca="1">RAND()*Table1[[#This Row],[Value of House]]</f>
        <v>66780.106685187071</v>
      </c>
      <c r="P213">
        <f t="shared" ca="1" si="74"/>
        <v>13701.094856159278</v>
      </c>
      <c r="Q213">
        <f t="shared" ca="1" si="88"/>
        <v>11884</v>
      </c>
      <c r="R213">
        <f t="shared" ca="1" si="75"/>
        <v>12742.68377665441</v>
      </c>
      <c r="S213">
        <f t="shared" ca="1" si="70"/>
        <v>13664.618886166654</v>
      </c>
      <c r="T213">
        <f t="shared" ca="1" si="71"/>
        <v>344055.71374232596</v>
      </c>
      <c r="U213">
        <f t="shared" ca="1" si="72"/>
        <v>91406.790461841476</v>
      </c>
      <c r="V213">
        <f t="shared" ca="1" si="73"/>
        <v>252648.92328048448</v>
      </c>
      <c r="AF213" s="14">
        <f t="shared" ca="1" si="90"/>
        <v>0</v>
      </c>
      <c r="AG213" s="9">
        <f t="shared" ca="1" si="91"/>
        <v>1</v>
      </c>
      <c r="AH213" s="9"/>
      <c r="AI213" s="9"/>
      <c r="AJ213" s="9"/>
      <c r="AK213" s="10"/>
      <c r="AL213" s="9"/>
      <c r="AM213" s="14">
        <f ca="1">IF(Table1[[#This Row],[Field of Work]]= "Teaching",1,0)</f>
        <v>0</v>
      </c>
      <c r="AN213" s="9">
        <f ca="1">IF(Table1[[#This Row],[Field of Work]]= "Agriculture",1,0)</f>
        <v>1</v>
      </c>
      <c r="AO213" s="9">
        <f ca="1">IF(Table1[[#This Row],[Field of Work]]= "Construction",1,0)</f>
        <v>0</v>
      </c>
      <c r="AP213" s="9">
        <f ca="1">IF(Table1[[#This Row],[Field of Work]]= "IT",1,0)</f>
        <v>0</v>
      </c>
      <c r="AQ213" s="9">
        <f ca="1">IF(Table1[[#This Row],[Field of Work]]= "Health",1,0)</f>
        <v>0</v>
      </c>
      <c r="AR213" s="9">
        <f ca="1">IF(Table1[[#This Row],[Field of Work]]= "General work",1,0)</f>
        <v>0</v>
      </c>
      <c r="AS213" s="9"/>
      <c r="AT213" s="9"/>
      <c r="AU213" s="9"/>
      <c r="AV213" s="9"/>
      <c r="AW213" s="9"/>
      <c r="AX213" s="9"/>
      <c r="AY213" s="10"/>
      <c r="BA213" s="33">
        <f ca="1">IF(Table1[[#This Row],[Area]]= "Pindi",1,0)</f>
        <v>0</v>
      </c>
      <c r="BB213" s="9">
        <f ca="1">IF(Table1[[#This Row],[Area]]= "Attock",1,0)</f>
        <v>0</v>
      </c>
      <c r="BC213" s="9">
        <f ca="1">IF(Table1[[#This Row],[Area]]="Gujranwala",1,0)</f>
        <v>0</v>
      </c>
      <c r="BD213" s="9">
        <f ca="1">IF(Table1[[#This Row],[Area]]="Islamabad",1,0)</f>
        <v>0</v>
      </c>
      <c r="BE213" s="9">
        <f ca="1">IF(Table1[[#This Row],[Area]]="Karachi",1,0)</f>
        <v>0</v>
      </c>
      <c r="BF213" s="9">
        <f ca="1">IF(Table1[[#This Row],[Area]]="Kashmir",1,0)</f>
        <v>0</v>
      </c>
      <c r="BG213" s="9">
        <f ca="1">IF(Table1[[#This Row],[Area]]="Kohat",1,0)</f>
        <v>0</v>
      </c>
      <c r="BH213" s="9">
        <f ca="1">IF(Table1[[#This Row],[Area]]="Lahore",1,0)</f>
        <v>0</v>
      </c>
      <c r="BI213" s="9">
        <f ca="1">IF(Table1[[#This Row],[Area]]="Multan",1,0)</f>
        <v>0</v>
      </c>
      <c r="BJ213" s="9">
        <f ca="1">IF(Table1[[#This Row],[Area]]="Naran",1,0)</f>
        <v>1</v>
      </c>
      <c r="BK213" s="9">
        <f ca="1">IF(Table1[[#This Row],[Area]]="Peshawar",1,0)</f>
        <v>0</v>
      </c>
      <c r="BL213" s="9">
        <f ca="1">IF(Table1[[#This Row],[Area]]="Queta",1,0)</f>
        <v>0</v>
      </c>
      <c r="BM213" s="9">
        <f ca="1">IF(Table1[[#This Row],[Area]]="Sawat",1,0)</f>
        <v>0</v>
      </c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10"/>
      <c r="CD213" s="14"/>
      <c r="CE213" s="39">
        <f ca="1">Table1[[#This Row],[Value of Cars]]/Table1[[#This Row],[Cars]]</f>
        <v>13701.094856159278</v>
      </c>
      <c r="CF213" s="9"/>
      <c r="CG213" s="10"/>
      <c r="CH213" s="14">
        <f ca="1">IF(Table1[[#This Row],[value of Debts]]&gt;$CI$5,1,0)</f>
        <v>0</v>
      </c>
      <c r="CI213" s="9"/>
      <c r="CJ213" s="10"/>
      <c r="CM213" s="55">
        <f ca="1">Table1[[#This Row],[Mortgage Left]]/Table1[[#This Row],[Value of House]]</f>
        <v>0.21086900971040157</v>
      </c>
      <c r="CN213" s="9">
        <f t="shared" ca="1" si="89"/>
        <v>1</v>
      </c>
      <c r="CO213" s="9"/>
      <c r="CP213" s="9"/>
      <c r="CQ213" s="9"/>
      <c r="CR213" s="9"/>
      <c r="CS213" s="9"/>
      <c r="CT213" s="9"/>
      <c r="CU213" s="9"/>
      <c r="CV213" s="9"/>
      <c r="CW213" s="9"/>
      <c r="CX213" s="14"/>
      <c r="CY213" s="9">
        <f ca="1">IF(Table1[[#This Row],[Area]]= "Pindi",Table1[[#This Row],[Income]],0)</f>
        <v>0</v>
      </c>
      <c r="CZ213" s="9">
        <f ca="1">IF(Table1[[#This Row],[Area]]= "Attock",Table1[[#This Row],[Income]],0)</f>
        <v>0</v>
      </c>
      <c r="DA213" s="9">
        <f ca="1">IF(Table1[[#This Row],[Area]]= "Gujranwala",Table1[[#This Row],[Income]],0)</f>
        <v>0</v>
      </c>
      <c r="DB213" s="9">
        <f ca="1">IF(Table1[[#This Row],[Area]]= "Islamabad",Table1[[#This Row],[Income]],0)</f>
        <v>0</v>
      </c>
      <c r="DC213" s="9">
        <f ca="1">IF(Table1[[#This Row],[Area]]= "Karachi",Table1[[#This Row],[Income]],0)</f>
        <v>0</v>
      </c>
      <c r="DD213" s="9">
        <f ca="1">IF(Table1[[#This Row],[Area]]= "Kashmir",Table1[[#This Row],[Income]],0)</f>
        <v>0</v>
      </c>
      <c r="DE213" s="9">
        <f ca="1">IF(Table1[[#This Row],[Area]]= "Kohat",Table1[[#This Row],[Income]],0)</f>
        <v>0</v>
      </c>
      <c r="DF213" s="9">
        <f ca="1">IF(Table1[[#This Row],[Area]]= "Lahore",Table1[[#This Row],[Income]],0)</f>
        <v>0</v>
      </c>
      <c r="DG213" s="9">
        <f ca="1">IF(Table1[[#This Row],[Area]]= "Multan",Table1[[#This Row],[Income]],0)</f>
        <v>0</v>
      </c>
      <c r="DH213" s="9">
        <f ca="1">IF(Table1[[#This Row],[Area]]= "Naran",Table1[[#This Row],[Income]],0)</f>
        <v>63338</v>
      </c>
      <c r="DI213" s="9">
        <f ca="1">IF(Table1[[#This Row],[Area]]= "Peshawar",Table1[[#This Row],[Income]],0)</f>
        <v>0</v>
      </c>
      <c r="DJ213" s="9">
        <f ca="1">IF(Table1[[#This Row],[Area]]= "Queta",Table1[[#This Row],[Income]],0)</f>
        <v>0</v>
      </c>
      <c r="DK213" s="10">
        <f ca="1">IF(Table1[[#This Row],[Area]]= "Sawat",Table1[[#This Row],[Income]],0)</f>
        <v>0</v>
      </c>
      <c r="DM213" s="14"/>
      <c r="DN213" s="9">
        <f ca="1">IF(Table1[[#This Row],[Field of Work]] = "IT",Table1[[#This Row],[Income]],0)</f>
        <v>0</v>
      </c>
      <c r="DO213" s="9">
        <f ca="1">IF(Table1[[#This Row],[Field of Work]] = "Agriculture",Table1[[#This Row],[Income]],0)</f>
        <v>63338</v>
      </c>
      <c r="DP213" s="9">
        <f ca="1">IF(Table1[[#This Row],[Field of Work]] = "Construction",Table1[[#This Row],[Income]],0)</f>
        <v>0</v>
      </c>
      <c r="DQ213" s="9">
        <f ca="1">IF(Table1[[#This Row],[Field of Work]] = "Health",Table1[[#This Row],[Income]],0)</f>
        <v>0</v>
      </c>
      <c r="DR213" s="9">
        <f ca="1">IF(Table1[[#This Row],[Field of Work]] = "Teaching",Table1[[#This Row],[Income]],0)</f>
        <v>0</v>
      </c>
      <c r="DS213" s="10">
        <f ca="1">IF(Table1[[#This Row],[Field of Work]] = "General work",Table1[[#This Row],[Income]],0)</f>
        <v>0</v>
      </c>
      <c r="DV213" s="14"/>
      <c r="DW213" s="9"/>
      <c r="DX213" s="9">
        <f ca="1">IF(Table1[[#This Row],[Debts]]&gt;Table1[[#This Row],[Income]],1,0)</f>
        <v>0</v>
      </c>
      <c r="DY213" s="9"/>
      <c r="DZ213" s="9"/>
      <c r="EA213" s="9"/>
      <c r="EB213" s="9"/>
      <c r="EC213" s="10"/>
      <c r="EF213" s="14"/>
      <c r="EG213" s="9"/>
      <c r="EH213" s="9">
        <f ca="1">IF(Table1[[#This Row],[Net worth of person (R)]]&gt;$EP$4,Table1[[#This Row],[Age]],0)</f>
        <v>36</v>
      </c>
      <c r="EI213" s="9"/>
      <c r="EJ213" s="9"/>
      <c r="EK213" s="9"/>
      <c r="EL213" s="9"/>
      <c r="EM213" s="9"/>
      <c r="EN213" s="9"/>
      <c r="EO213" s="9"/>
      <c r="EP213" s="10"/>
    </row>
    <row r="214" spans="2:146" x14ac:dyDescent="0.25">
      <c r="B214">
        <f t="shared" ca="1" si="76"/>
        <v>2</v>
      </c>
      <c r="C214" t="str">
        <f t="shared" ca="1" si="77"/>
        <v>women</v>
      </c>
      <c r="D214">
        <f t="shared" ca="1" si="78"/>
        <v>27</v>
      </c>
      <c r="E214">
        <f t="shared" ca="1" si="79"/>
        <v>1</v>
      </c>
      <c r="F214" t="str">
        <f t="shared" ca="1" si="80"/>
        <v>Health</v>
      </c>
      <c r="G214">
        <f t="shared" ca="1" si="81"/>
        <v>2</v>
      </c>
      <c r="H214" t="str">
        <f t="shared" ca="1" si="82"/>
        <v>Colledge</v>
      </c>
      <c r="I214">
        <f t="shared" ca="1" si="83"/>
        <v>2</v>
      </c>
      <c r="J214">
        <f t="shared" ca="1" si="84"/>
        <v>3</v>
      </c>
      <c r="K214">
        <f t="shared" ca="1" si="85"/>
        <v>48705</v>
      </c>
      <c r="L214">
        <f t="shared" ca="1" si="86"/>
        <v>9</v>
      </c>
      <c r="M214" t="str">
        <f t="shared" ca="1" si="87"/>
        <v>Peshawar</v>
      </c>
      <c r="N214">
        <f t="shared" ca="1" si="69"/>
        <v>194820</v>
      </c>
      <c r="O214">
        <f ca="1">RAND()*Table1[[#This Row],[Value of House]]</f>
        <v>161764.94481991429</v>
      </c>
      <c r="P214">
        <f t="shared" ca="1" si="74"/>
        <v>16371.569652931898</v>
      </c>
      <c r="Q214">
        <f t="shared" ca="1" si="88"/>
        <v>5342</v>
      </c>
      <c r="R214">
        <f t="shared" ca="1" si="75"/>
        <v>64687.872156065896</v>
      </c>
      <c r="S214">
        <f t="shared" ca="1" si="70"/>
        <v>42892.341932783092</v>
      </c>
      <c r="T214">
        <f t="shared" ca="1" si="71"/>
        <v>254083.91158571502</v>
      </c>
      <c r="U214">
        <f t="shared" ca="1" si="72"/>
        <v>231794.81697598018</v>
      </c>
      <c r="V214">
        <f t="shared" ca="1" si="73"/>
        <v>22289.094609734835</v>
      </c>
      <c r="AF214" s="14">
        <f t="shared" ca="1" si="90"/>
        <v>1</v>
      </c>
      <c r="AG214" s="9">
        <f t="shared" ca="1" si="91"/>
        <v>0</v>
      </c>
      <c r="AH214" s="9"/>
      <c r="AI214" s="9"/>
      <c r="AJ214" s="9"/>
      <c r="AK214" s="10"/>
      <c r="AL214" s="9"/>
      <c r="AM214" s="14">
        <f ca="1">IF(Table1[[#This Row],[Field of Work]]= "Teaching",1,0)</f>
        <v>0</v>
      </c>
      <c r="AN214" s="9">
        <f ca="1">IF(Table1[[#This Row],[Field of Work]]= "Agriculture",1,0)</f>
        <v>0</v>
      </c>
      <c r="AO214" s="9">
        <f ca="1">IF(Table1[[#This Row],[Field of Work]]= "Construction",1,0)</f>
        <v>0</v>
      </c>
      <c r="AP214" s="9">
        <f ca="1">IF(Table1[[#This Row],[Field of Work]]= "IT",1,0)</f>
        <v>0</v>
      </c>
      <c r="AQ214" s="9">
        <f ca="1">IF(Table1[[#This Row],[Field of Work]]= "Health",1,0)</f>
        <v>1</v>
      </c>
      <c r="AR214" s="9">
        <f ca="1">IF(Table1[[#This Row],[Field of Work]]= "General work",1,0)</f>
        <v>0</v>
      </c>
      <c r="AS214" s="9"/>
      <c r="AT214" s="9"/>
      <c r="AU214" s="9"/>
      <c r="AV214" s="9"/>
      <c r="AW214" s="9"/>
      <c r="AX214" s="9"/>
      <c r="AY214" s="10"/>
      <c r="BA214" s="33">
        <f ca="1">IF(Table1[[#This Row],[Area]]= "Pindi",1,0)</f>
        <v>0</v>
      </c>
      <c r="BB214" s="9">
        <f ca="1">IF(Table1[[#This Row],[Area]]= "Attock",1,0)</f>
        <v>0</v>
      </c>
      <c r="BC214" s="9">
        <f ca="1">IF(Table1[[#This Row],[Area]]="Gujranwala",1,0)</f>
        <v>0</v>
      </c>
      <c r="BD214" s="9">
        <f ca="1">IF(Table1[[#This Row],[Area]]="Islamabad",1,0)</f>
        <v>0</v>
      </c>
      <c r="BE214" s="9">
        <f ca="1">IF(Table1[[#This Row],[Area]]="Karachi",1,0)</f>
        <v>0</v>
      </c>
      <c r="BF214" s="9">
        <f ca="1">IF(Table1[[#This Row],[Area]]="Kashmir",1,0)</f>
        <v>0</v>
      </c>
      <c r="BG214" s="9">
        <f ca="1">IF(Table1[[#This Row],[Area]]="Kohat",1,0)</f>
        <v>0</v>
      </c>
      <c r="BH214" s="9">
        <f ca="1">IF(Table1[[#This Row],[Area]]="Lahore",1,0)</f>
        <v>0</v>
      </c>
      <c r="BI214" s="9">
        <f ca="1">IF(Table1[[#This Row],[Area]]="Multan",1,0)</f>
        <v>0</v>
      </c>
      <c r="BJ214" s="9">
        <f ca="1">IF(Table1[[#This Row],[Area]]="Naran",1,0)</f>
        <v>0</v>
      </c>
      <c r="BK214" s="9">
        <f ca="1">IF(Table1[[#This Row],[Area]]="Peshawar",1,0)</f>
        <v>1</v>
      </c>
      <c r="BL214" s="9">
        <f ca="1">IF(Table1[[#This Row],[Area]]="Queta",1,0)</f>
        <v>0</v>
      </c>
      <c r="BM214" s="9">
        <f ca="1">IF(Table1[[#This Row],[Area]]="Sawat",1,0)</f>
        <v>0</v>
      </c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10"/>
      <c r="CD214" s="14"/>
      <c r="CE214" s="39">
        <f ca="1">Table1[[#This Row],[Value of Cars]]/Table1[[#This Row],[Cars]]</f>
        <v>5457.1898843106328</v>
      </c>
      <c r="CF214" s="9"/>
      <c r="CG214" s="10"/>
      <c r="CH214" s="14">
        <f ca="1">IF(Table1[[#This Row],[value of Debts]]&gt;$CI$5,1,0)</f>
        <v>1</v>
      </c>
      <c r="CI214" s="9"/>
      <c r="CJ214" s="10"/>
      <c r="CM214" s="55">
        <f ca="1">Table1[[#This Row],[Mortgage Left]]/Table1[[#This Row],[Value of House]]</f>
        <v>0.83033027830774198</v>
      </c>
      <c r="CN214" s="9">
        <f t="shared" ca="1" si="89"/>
        <v>0</v>
      </c>
      <c r="CO214" s="9"/>
      <c r="CP214" s="9"/>
      <c r="CQ214" s="9"/>
      <c r="CR214" s="9"/>
      <c r="CS214" s="9"/>
      <c r="CT214" s="9"/>
      <c r="CU214" s="9"/>
      <c r="CV214" s="9"/>
      <c r="CW214" s="9"/>
      <c r="CX214" s="14"/>
      <c r="CY214" s="9">
        <f ca="1">IF(Table1[[#This Row],[Area]]= "Pindi",Table1[[#This Row],[Income]],0)</f>
        <v>0</v>
      </c>
      <c r="CZ214" s="9">
        <f ca="1">IF(Table1[[#This Row],[Area]]= "Attock",Table1[[#This Row],[Income]],0)</f>
        <v>0</v>
      </c>
      <c r="DA214" s="9">
        <f ca="1">IF(Table1[[#This Row],[Area]]= "Gujranwala",Table1[[#This Row],[Income]],0)</f>
        <v>0</v>
      </c>
      <c r="DB214" s="9">
        <f ca="1">IF(Table1[[#This Row],[Area]]= "Islamabad",Table1[[#This Row],[Income]],0)</f>
        <v>0</v>
      </c>
      <c r="DC214" s="9">
        <f ca="1">IF(Table1[[#This Row],[Area]]= "Karachi",Table1[[#This Row],[Income]],0)</f>
        <v>0</v>
      </c>
      <c r="DD214" s="9">
        <f ca="1">IF(Table1[[#This Row],[Area]]= "Kashmir",Table1[[#This Row],[Income]],0)</f>
        <v>0</v>
      </c>
      <c r="DE214" s="9">
        <f ca="1">IF(Table1[[#This Row],[Area]]= "Kohat",Table1[[#This Row],[Income]],0)</f>
        <v>0</v>
      </c>
      <c r="DF214" s="9">
        <f ca="1">IF(Table1[[#This Row],[Area]]= "Lahore",Table1[[#This Row],[Income]],0)</f>
        <v>0</v>
      </c>
      <c r="DG214" s="9">
        <f ca="1">IF(Table1[[#This Row],[Area]]= "Multan",Table1[[#This Row],[Income]],0)</f>
        <v>0</v>
      </c>
      <c r="DH214" s="9">
        <f ca="1">IF(Table1[[#This Row],[Area]]= "Naran",Table1[[#This Row],[Income]],0)</f>
        <v>0</v>
      </c>
      <c r="DI214" s="9">
        <f ca="1">IF(Table1[[#This Row],[Area]]= "Peshawar",Table1[[#This Row],[Income]],0)</f>
        <v>48705</v>
      </c>
      <c r="DJ214" s="9">
        <f ca="1">IF(Table1[[#This Row],[Area]]= "Queta",Table1[[#This Row],[Income]],0)</f>
        <v>0</v>
      </c>
      <c r="DK214" s="10">
        <f ca="1">IF(Table1[[#This Row],[Area]]= "Sawat",Table1[[#This Row],[Income]],0)</f>
        <v>0</v>
      </c>
      <c r="DM214" s="14"/>
      <c r="DN214" s="9">
        <f ca="1">IF(Table1[[#This Row],[Field of Work]] = "IT",Table1[[#This Row],[Income]],0)</f>
        <v>0</v>
      </c>
      <c r="DO214" s="9">
        <f ca="1">IF(Table1[[#This Row],[Field of Work]] = "Agriculture",Table1[[#This Row],[Income]],0)</f>
        <v>0</v>
      </c>
      <c r="DP214" s="9">
        <f ca="1">IF(Table1[[#This Row],[Field of Work]] = "Construction",Table1[[#This Row],[Income]],0)</f>
        <v>0</v>
      </c>
      <c r="DQ214" s="9">
        <f ca="1">IF(Table1[[#This Row],[Field of Work]] = "Health",Table1[[#This Row],[Income]],0)</f>
        <v>48705</v>
      </c>
      <c r="DR214" s="9">
        <f ca="1">IF(Table1[[#This Row],[Field of Work]] = "Teaching",Table1[[#This Row],[Income]],0)</f>
        <v>0</v>
      </c>
      <c r="DS214" s="10">
        <f ca="1">IF(Table1[[#This Row],[Field of Work]] = "General work",Table1[[#This Row],[Income]],0)</f>
        <v>0</v>
      </c>
      <c r="DV214" s="14"/>
      <c r="DW214" s="9"/>
      <c r="DX214" s="9">
        <f ca="1">IF(Table1[[#This Row],[Debts]]&gt;Table1[[#This Row],[Income]],1,0)</f>
        <v>1</v>
      </c>
      <c r="DY214" s="9"/>
      <c r="DZ214" s="9"/>
      <c r="EA214" s="9"/>
      <c r="EB214" s="9"/>
      <c r="EC214" s="10"/>
      <c r="EF214" s="14"/>
      <c r="EG214" s="9"/>
      <c r="EH214" s="9">
        <f ca="1">IF(Table1[[#This Row],[Net worth of person (R)]]&gt;$EP$4,Table1[[#This Row],[Age]],0)</f>
        <v>0</v>
      </c>
      <c r="EI214" s="9"/>
      <c r="EJ214" s="9"/>
      <c r="EK214" s="9"/>
      <c r="EL214" s="9"/>
      <c r="EM214" s="9"/>
      <c r="EN214" s="9"/>
      <c r="EO214" s="9"/>
      <c r="EP214" s="10"/>
    </row>
    <row r="215" spans="2:146" x14ac:dyDescent="0.25">
      <c r="B215">
        <f t="shared" ca="1" si="76"/>
        <v>2</v>
      </c>
      <c r="C215" t="str">
        <f t="shared" ca="1" si="77"/>
        <v>women</v>
      </c>
      <c r="D215">
        <f t="shared" ca="1" si="78"/>
        <v>30</v>
      </c>
      <c r="E215">
        <f t="shared" ca="1" si="79"/>
        <v>2</v>
      </c>
      <c r="F215" t="str">
        <f t="shared" ca="1" si="80"/>
        <v>IT</v>
      </c>
      <c r="G215">
        <f t="shared" ca="1" si="81"/>
        <v>1</v>
      </c>
      <c r="H215" t="str">
        <f t="shared" ca="1" si="82"/>
        <v>High School</v>
      </c>
      <c r="I215">
        <f t="shared" ca="1" si="83"/>
        <v>1</v>
      </c>
      <c r="J215">
        <f t="shared" ca="1" si="84"/>
        <v>3</v>
      </c>
      <c r="K215">
        <f t="shared" ca="1" si="85"/>
        <v>81137</v>
      </c>
      <c r="L215">
        <f t="shared" ca="1" si="86"/>
        <v>12</v>
      </c>
      <c r="M215" t="str">
        <f t="shared" ca="1" si="87"/>
        <v>Kohat</v>
      </c>
      <c r="N215">
        <f t="shared" ref="N215:N278" ca="1" si="92">K215*RANDBETWEEN(3,6)</f>
        <v>405685</v>
      </c>
      <c r="O215">
        <f ca="1">RAND()*Table1[[#This Row],[Value of House]]</f>
        <v>51568.808053699329</v>
      </c>
      <c r="P215">
        <f t="shared" ca="1" si="74"/>
        <v>177973.95436670783</v>
      </c>
      <c r="Q215">
        <f t="shared" ca="1" si="88"/>
        <v>100822</v>
      </c>
      <c r="R215">
        <f t="shared" ca="1" si="75"/>
        <v>1886.3840464061427</v>
      </c>
      <c r="S215">
        <f t="shared" ref="S215:S278" ca="1" si="93">RAND()*K215*1.5</f>
        <v>97530.364530736508</v>
      </c>
      <c r="T215">
        <f t="shared" ref="T215:T278" ca="1" si="94">N215+P215+S215</f>
        <v>681189.31889744429</v>
      </c>
      <c r="U215">
        <f t="shared" ref="U215:U278" ca="1" si="95">O215+Q215+R215</f>
        <v>154277.19210010546</v>
      </c>
      <c r="V215">
        <f t="shared" ref="V215:V278" ca="1" si="96">T215-U215</f>
        <v>526912.12679733883</v>
      </c>
      <c r="AF215" s="14">
        <f t="shared" ca="1" si="90"/>
        <v>0</v>
      </c>
      <c r="AG215" s="9">
        <f t="shared" ca="1" si="91"/>
        <v>1</v>
      </c>
      <c r="AH215" s="9"/>
      <c r="AI215" s="9"/>
      <c r="AJ215" s="9"/>
      <c r="AK215" s="10"/>
      <c r="AL215" s="9"/>
      <c r="AM215" s="14">
        <f ca="1">IF(Table1[[#This Row],[Field of Work]]= "Teaching",1,0)</f>
        <v>0</v>
      </c>
      <c r="AN215" s="9">
        <f ca="1">IF(Table1[[#This Row],[Field of Work]]= "Agriculture",1,0)</f>
        <v>0</v>
      </c>
      <c r="AO215" s="9">
        <f ca="1">IF(Table1[[#This Row],[Field of Work]]= "Construction",1,0)</f>
        <v>0</v>
      </c>
      <c r="AP215" s="9">
        <f ca="1">IF(Table1[[#This Row],[Field of Work]]= "IT",1,0)</f>
        <v>1</v>
      </c>
      <c r="AQ215" s="9">
        <f ca="1">IF(Table1[[#This Row],[Field of Work]]= "Health",1,0)</f>
        <v>0</v>
      </c>
      <c r="AR215" s="9">
        <f ca="1">IF(Table1[[#This Row],[Field of Work]]= "General work",1,0)</f>
        <v>0</v>
      </c>
      <c r="AS215" s="9"/>
      <c r="AT215" s="9"/>
      <c r="AU215" s="9"/>
      <c r="AV215" s="9"/>
      <c r="AW215" s="9"/>
      <c r="AX215" s="9"/>
      <c r="AY215" s="10"/>
      <c r="BA215" s="33">
        <f ca="1">IF(Table1[[#This Row],[Area]]= "Pindi",1,0)</f>
        <v>0</v>
      </c>
      <c r="BB215" s="9">
        <f ca="1">IF(Table1[[#This Row],[Area]]= "Attock",1,0)</f>
        <v>0</v>
      </c>
      <c r="BC215" s="9">
        <f ca="1">IF(Table1[[#This Row],[Area]]="Gujranwala",1,0)</f>
        <v>0</v>
      </c>
      <c r="BD215" s="9">
        <f ca="1">IF(Table1[[#This Row],[Area]]="Islamabad",1,0)</f>
        <v>0</v>
      </c>
      <c r="BE215" s="9">
        <f ca="1">IF(Table1[[#This Row],[Area]]="Karachi",1,0)</f>
        <v>0</v>
      </c>
      <c r="BF215" s="9">
        <f ca="1">IF(Table1[[#This Row],[Area]]="Kashmir",1,0)</f>
        <v>0</v>
      </c>
      <c r="BG215" s="9">
        <f ca="1">IF(Table1[[#This Row],[Area]]="Kohat",1,0)</f>
        <v>1</v>
      </c>
      <c r="BH215" s="9">
        <f ca="1">IF(Table1[[#This Row],[Area]]="Lahore",1,0)</f>
        <v>0</v>
      </c>
      <c r="BI215" s="9">
        <f ca="1">IF(Table1[[#This Row],[Area]]="Multan",1,0)</f>
        <v>0</v>
      </c>
      <c r="BJ215" s="9">
        <f ca="1">IF(Table1[[#This Row],[Area]]="Naran",1,0)</f>
        <v>0</v>
      </c>
      <c r="BK215" s="9">
        <f ca="1">IF(Table1[[#This Row],[Area]]="Peshawar",1,0)</f>
        <v>0</v>
      </c>
      <c r="BL215" s="9">
        <f ca="1">IF(Table1[[#This Row],[Area]]="Queta",1,0)</f>
        <v>0</v>
      </c>
      <c r="BM215" s="9">
        <f ca="1">IF(Table1[[#This Row],[Area]]="Sawat",1,0)</f>
        <v>0</v>
      </c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10"/>
      <c r="CD215" s="14"/>
      <c r="CE215" s="39">
        <f ca="1">Table1[[#This Row],[Value of Cars]]/Table1[[#This Row],[Cars]]</f>
        <v>59324.651455569277</v>
      </c>
      <c r="CF215" s="9"/>
      <c r="CG215" s="10"/>
      <c r="CH215" s="14">
        <f ca="1">IF(Table1[[#This Row],[value of Debts]]&gt;$CI$5,1,0)</f>
        <v>1</v>
      </c>
      <c r="CI215" s="9"/>
      <c r="CJ215" s="10"/>
      <c r="CM215" s="55">
        <f ca="1">Table1[[#This Row],[Mortgage Left]]/Table1[[#This Row],[Value of House]]</f>
        <v>0.1271153926166837</v>
      </c>
      <c r="CN215" s="9">
        <f t="shared" ca="1" si="89"/>
        <v>1</v>
      </c>
      <c r="CO215" s="9"/>
      <c r="CP215" s="9"/>
      <c r="CQ215" s="9"/>
      <c r="CR215" s="9"/>
      <c r="CS215" s="9"/>
      <c r="CT215" s="9"/>
      <c r="CU215" s="9"/>
      <c r="CV215" s="9"/>
      <c r="CW215" s="9"/>
      <c r="CX215" s="14"/>
      <c r="CY215" s="9">
        <f ca="1">IF(Table1[[#This Row],[Area]]= "Pindi",Table1[[#This Row],[Income]],0)</f>
        <v>0</v>
      </c>
      <c r="CZ215" s="9">
        <f ca="1">IF(Table1[[#This Row],[Area]]= "Attock",Table1[[#This Row],[Income]],0)</f>
        <v>0</v>
      </c>
      <c r="DA215" s="9">
        <f ca="1">IF(Table1[[#This Row],[Area]]= "Gujranwala",Table1[[#This Row],[Income]],0)</f>
        <v>0</v>
      </c>
      <c r="DB215" s="9">
        <f ca="1">IF(Table1[[#This Row],[Area]]= "Islamabad",Table1[[#This Row],[Income]],0)</f>
        <v>0</v>
      </c>
      <c r="DC215" s="9">
        <f ca="1">IF(Table1[[#This Row],[Area]]= "Karachi",Table1[[#This Row],[Income]],0)</f>
        <v>0</v>
      </c>
      <c r="DD215" s="9">
        <f ca="1">IF(Table1[[#This Row],[Area]]= "Kashmir",Table1[[#This Row],[Income]],0)</f>
        <v>0</v>
      </c>
      <c r="DE215" s="9">
        <f ca="1">IF(Table1[[#This Row],[Area]]= "Kohat",Table1[[#This Row],[Income]],0)</f>
        <v>81137</v>
      </c>
      <c r="DF215" s="9">
        <f ca="1">IF(Table1[[#This Row],[Area]]= "Lahore",Table1[[#This Row],[Income]],0)</f>
        <v>0</v>
      </c>
      <c r="DG215" s="9">
        <f ca="1">IF(Table1[[#This Row],[Area]]= "Multan",Table1[[#This Row],[Income]],0)</f>
        <v>0</v>
      </c>
      <c r="DH215" s="9">
        <f ca="1">IF(Table1[[#This Row],[Area]]= "Naran",Table1[[#This Row],[Income]],0)</f>
        <v>0</v>
      </c>
      <c r="DI215" s="9">
        <f ca="1">IF(Table1[[#This Row],[Area]]= "Peshawar",Table1[[#This Row],[Income]],0)</f>
        <v>0</v>
      </c>
      <c r="DJ215" s="9">
        <f ca="1">IF(Table1[[#This Row],[Area]]= "Queta",Table1[[#This Row],[Income]],0)</f>
        <v>0</v>
      </c>
      <c r="DK215" s="10">
        <f ca="1">IF(Table1[[#This Row],[Area]]= "Sawat",Table1[[#This Row],[Income]],0)</f>
        <v>0</v>
      </c>
      <c r="DM215" s="14"/>
      <c r="DN215" s="9">
        <f ca="1">IF(Table1[[#This Row],[Field of Work]] = "IT",Table1[[#This Row],[Income]],0)</f>
        <v>81137</v>
      </c>
      <c r="DO215" s="9">
        <f ca="1">IF(Table1[[#This Row],[Field of Work]] = "Agriculture",Table1[[#This Row],[Income]],0)</f>
        <v>0</v>
      </c>
      <c r="DP215" s="9">
        <f ca="1">IF(Table1[[#This Row],[Field of Work]] = "Construction",Table1[[#This Row],[Income]],0)</f>
        <v>0</v>
      </c>
      <c r="DQ215" s="9">
        <f ca="1">IF(Table1[[#This Row],[Field of Work]] = "Health",Table1[[#This Row],[Income]],0)</f>
        <v>0</v>
      </c>
      <c r="DR215" s="9">
        <f ca="1">IF(Table1[[#This Row],[Field of Work]] = "Teaching",Table1[[#This Row],[Income]],0)</f>
        <v>0</v>
      </c>
      <c r="DS215" s="10">
        <f ca="1">IF(Table1[[#This Row],[Field of Work]] = "General work",Table1[[#This Row],[Income]],0)</f>
        <v>0</v>
      </c>
      <c r="DV215" s="14"/>
      <c r="DW215" s="9"/>
      <c r="DX215" s="9">
        <f ca="1">IF(Table1[[#This Row],[Debts]]&gt;Table1[[#This Row],[Income]],1,0)</f>
        <v>0</v>
      </c>
      <c r="DY215" s="9"/>
      <c r="DZ215" s="9"/>
      <c r="EA215" s="9"/>
      <c r="EB215" s="9"/>
      <c r="EC215" s="10"/>
      <c r="EF215" s="14"/>
      <c r="EG215" s="9"/>
      <c r="EH215" s="9">
        <f ca="1">IF(Table1[[#This Row],[Net worth of person (R)]]&gt;$EP$4,Table1[[#This Row],[Age]],0)</f>
        <v>30</v>
      </c>
      <c r="EI215" s="9"/>
      <c r="EJ215" s="9"/>
      <c r="EK215" s="9"/>
      <c r="EL215" s="9"/>
      <c r="EM215" s="9"/>
      <c r="EN215" s="9"/>
      <c r="EO215" s="9"/>
      <c r="EP215" s="10"/>
    </row>
    <row r="216" spans="2:146" x14ac:dyDescent="0.25">
      <c r="B216">
        <f t="shared" ca="1" si="76"/>
        <v>2</v>
      </c>
      <c r="C216" t="str">
        <f t="shared" ca="1" si="77"/>
        <v>women</v>
      </c>
      <c r="D216">
        <f t="shared" ca="1" si="78"/>
        <v>34</v>
      </c>
      <c r="E216">
        <f t="shared" ca="1" si="79"/>
        <v>3</v>
      </c>
      <c r="F216" t="str">
        <f t="shared" ca="1" si="80"/>
        <v>Agriculture</v>
      </c>
      <c r="G216">
        <f t="shared" ca="1" si="81"/>
        <v>5</v>
      </c>
      <c r="H216" t="str">
        <f t="shared" ca="1" si="82"/>
        <v>other</v>
      </c>
      <c r="I216">
        <f t="shared" ca="1" si="83"/>
        <v>1</v>
      </c>
      <c r="J216">
        <f t="shared" ca="1" si="84"/>
        <v>1</v>
      </c>
      <c r="K216">
        <f t="shared" ca="1" si="85"/>
        <v>31990</v>
      </c>
      <c r="L216">
        <f t="shared" ca="1" si="86"/>
        <v>6</v>
      </c>
      <c r="M216" t="str">
        <f t="shared" ca="1" si="87"/>
        <v>Islamabad</v>
      </c>
      <c r="N216">
        <f t="shared" ca="1" si="92"/>
        <v>191940</v>
      </c>
      <c r="O216">
        <f ca="1">RAND()*Table1[[#This Row],[Value of House]]</f>
        <v>165357.02534613488</v>
      </c>
      <c r="P216">
        <f t="shared" ca="1" si="74"/>
        <v>15648.234984781406</v>
      </c>
      <c r="Q216">
        <f t="shared" ca="1" si="88"/>
        <v>8079</v>
      </c>
      <c r="R216">
        <f t="shared" ca="1" si="75"/>
        <v>47903.181276044517</v>
      </c>
      <c r="S216">
        <f t="shared" ca="1" si="93"/>
        <v>25477.40417109917</v>
      </c>
      <c r="T216">
        <f t="shared" ca="1" si="94"/>
        <v>233065.63915588058</v>
      </c>
      <c r="U216">
        <f t="shared" ca="1" si="95"/>
        <v>221339.20662217939</v>
      </c>
      <c r="V216">
        <f t="shared" ca="1" si="96"/>
        <v>11726.432533701183</v>
      </c>
      <c r="AF216" s="14">
        <f t="shared" ca="1" si="90"/>
        <v>0</v>
      </c>
      <c r="AG216" s="9">
        <f t="shared" ca="1" si="91"/>
        <v>1</v>
      </c>
      <c r="AH216" s="9"/>
      <c r="AI216" s="9"/>
      <c r="AJ216" s="9"/>
      <c r="AK216" s="10"/>
      <c r="AL216" s="9"/>
      <c r="AM216" s="14">
        <f ca="1">IF(Table1[[#This Row],[Field of Work]]= "Teaching",1,0)</f>
        <v>0</v>
      </c>
      <c r="AN216" s="9">
        <f ca="1">IF(Table1[[#This Row],[Field of Work]]= "Agriculture",1,0)</f>
        <v>1</v>
      </c>
      <c r="AO216" s="9">
        <f ca="1">IF(Table1[[#This Row],[Field of Work]]= "Construction",1,0)</f>
        <v>0</v>
      </c>
      <c r="AP216" s="9">
        <f ca="1">IF(Table1[[#This Row],[Field of Work]]= "IT",1,0)</f>
        <v>0</v>
      </c>
      <c r="AQ216" s="9">
        <f ca="1">IF(Table1[[#This Row],[Field of Work]]= "Health",1,0)</f>
        <v>0</v>
      </c>
      <c r="AR216" s="9">
        <f ca="1">IF(Table1[[#This Row],[Field of Work]]= "General work",1,0)</f>
        <v>0</v>
      </c>
      <c r="AS216" s="9"/>
      <c r="AT216" s="9"/>
      <c r="AU216" s="9"/>
      <c r="AV216" s="9"/>
      <c r="AW216" s="9"/>
      <c r="AX216" s="9"/>
      <c r="AY216" s="10"/>
      <c r="BA216" s="33">
        <f ca="1">IF(Table1[[#This Row],[Area]]= "Pindi",1,0)</f>
        <v>0</v>
      </c>
      <c r="BB216" s="9">
        <f ca="1">IF(Table1[[#This Row],[Area]]= "Attock",1,0)</f>
        <v>0</v>
      </c>
      <c r="BC216" s="9">
        <f ca="1">IF(Table1[[#This Row],[Area]]="Gujranwala",1,0)</f>
        <v>0</v>
      </c>
      <c r="BD216" s="9">
        <f ca="1">IF(Table1[[#This Row],[Area]]="Islamabad",1,0)</f>
        <v>1</v>
      </c>
      <c r="BE216" s="9">
        <f ca="1">IF(Table1[[#This Row],[Area]]="Karachi",1,0)</f>
        <v>0</v>
      </c>
      <c r="BF216" s="9">
        <f ca="1">IF(Table1[[#This Row],[Area]]="Kashmir",1,0)</f>
        <v>0</v>
      </c>
      <c r="BG216" s="9">
        <f ca="1">IF(Table1[[#This Row],[Area]]="Kohat",1,0)</f>
        <v>0</v>
      </c>
      <c r="BH216" s="9">
        <f ca="1">IF(Table1[[#This Row],[Area]]="Lahore",1,0)</f>
        <v>0</v>
      </c>
      <c r="BI216" s="9">
        <f ca="1">IF(Table1[[#This Row],[Area]]="Multan",1,0)</f>
        <v>0</v>
      </c>
      <c r="BJ216" s="9">
        <f ca="1">IF(Table1[[#This Row],[Area]]="Naran",1,0)</f>
        <v>0</v>
      </c>
      <c r="BK216" s="9">
        <f ca="1">IF(Table1[[#This Row],[Area]]="Peshawar",1,0)</f>
        <v>0</v>
      </c>
      <c r="BL216" s="9">
        <f ca="1">IF(Table1[[#This Row],[Area]]="Queta",1,0)</f>
        <v>0</v>
      </c>
      <c r="BM216" s="9">
        <f ca="1">IF(Table1[[#This Row],[Area]]="Sawat",1,0)</f>
        <v>0</v>
      </c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10"/>
      <c r="CD216" s="14"/>
      <c r="CE216" s="39">
        <f ca="1">Table1[[#This Row],[Value of Cars]]/Table1[[#This Row],[Cars]]</f>
        <v>15648.234984781406</v>
      </c>
      <c r="CF216" s="9"/>
      <c r="CG216" s="10"/>
      <c r="CH216" s="14">
        <f ca="1">IF(Table1[[#This Row],[value of Debts]]&gt;$CI$5,1,0)</f>
        <v>1</v>
      </c>
      <c r="CI216" s="9"/>
      <c r="CJ216" s="10"/>
      <c r="CM216" s="55">
        <f ca="1">Table1[[#This Row],[Mortgage Left]]/Table1[[#This Row],[Value of House]]</f>
        <v>0.86150372692578348</v>
      </c>
      <c r="CN216" s="9">
        <f t="shared" ca="1" si="89"/>
        <v>0</v>
      </c>
      <c r="CO216" s="9"/>
      <c r="CP216" s="9"/>
      <c r="CQ216" s="9"/>
      <c r="CR216" s="9"/>
      <c r="CS216" s="9"/>
      <c r="CT216" s="9"/>
      <c r="CU216" s="9"/>
      <c r="CV216" s="9"/>
      <c r="CW216" s="9"/>
      <c r="CX216" s="14"/>
      <c r="CY216" s="9">
        <f ca="1">IF(Table1[[#This Row],[Area]]= "Pindi",Table1[[#This Row],[Income]],0)</f>
        <v>0</v>
      </c>
      <c r="CZ216" s="9">
        <f ca="1">IF(Table1[[#This Row],[Area]]= "Attock",Table1[[#This Row],[Income]],0)</f>
        <v>0</v>
      </c>
      <c r="DA216" s="9">
        <f ca="1">IF(Table1[[#This Row],[Area]]= "Gujranwala",Table1[[#This Row],[Income]],0)</f>
        <v>0</v>
      </c>
      <c r="DB216" s="9">
        <f ca="1">IF(Table1[[#This Row],[Area]]= "Islamabad",Table1[[#This Row],[Income]],0)</f>
        <v>31990</v>
      </c>
      <c r="DC216" s="9">
        <f ca="1">IF(Table1[[#This Row],[Area]]= "Karachi",Table1[[#This Row],[Income]],0)</f>
        <v>0</v>
      </c>
      <c r="DD216" s="9">
        <f ca="1">IF(Table1[[#This Row],[Area]]= "Kashmir",Table1[[#This Row],[Income]],0)</f>
        <v>0</v>
      </c>
      <c r="DE216" s="9">
        <f ca="1">IF(Table1[[#This Row],[Area]]= "Kohat",Table1[[#This Row],[Income]],0)</f>
        <v>0</v>
      </c>
      <c r="DF216" s="9">
        <f ca="1">IF(Table1[[#This Row],[Area]]= "Lahore",Table1[[#This Row],[Income]],0)</f>
        <v>0</v>
      </c>
      <c r="DG216" s="9">
        <f ca="1">IF(Table1[[#This Row],[Area]]= "Multan",Table1[[#This Row],[Income]],0)</f>
        <v>0</v>
      </c>
      <c r="DH216" s="9">
        <f ca="1">IF(Table1[[#This Row],[Area]]= "Naran",Table1[[#This Row],[Income]],0)</f>
        <v>0</v>
      </c>
      <c r="DI216" s="9">
        <f ca="1">IF(Table1[[#This Row],[Area]]= "Peshawar",Table1[[#This Row],[Income]],0)</f>
        <v>0</v>
      </c>
      <c r="DJ216" s="9">
        <f ca="1">IF(Table1[[#This Row],[Area]]= "Queta",Table1[[#This Row],[Income]],0)</f>
        <v>0</v>
      </c>
      <c r="DK216" s="10">
        <f ca="1">IF(Table1[[#This Row],[Area]]= "Sawat",Table1[[#This Row],[Income]],0)</f>
        <v>0</v>
      </c>
      <c r="DM216" s="14"/>
      <c r="DN216" s="9">
        <f ca="1">IF(Table1[[#This Row],[Field of Work]] = "IT",Table1[[#This Row],[Income]],0)</f>
        <v>0</v>
      </c>
      <c r="DO216" s="9">
        <f ca="1">IF(Table1[[#This Row],[Field of Work]] = "Agriculture",Table1[[#This Row],[Income]],0)</f>
        <v>31990</v>
      </c>
      <c r="DP216" s="9">
        <f ca="1">IF(Table1[[#This Row],[Field of Work]] = "Construction",Table1[[#This Row],[Income]],0)</f>
        <v>0</v>
      </c>
      <c r="DQ216" s="9">
        <f ca="1">IF(Table1[[#This Row],[Field of Work]] = "Health",Table1[[#This Row],[Income]],0)</f>
        <v>0</v>
      </c>
      <c r="DR216" s="9">
        <f ca="1">IF(Table1[[#This Row],[Field of Work]] = "Teaching",Table1[[#This Row],[Income]],0)</f>
        <v>0</v>
      </c>
      <c r="DS216" s="10">
        <f ca="1">IF(Table1[[#This Row],[Field of Work]] = "General work",Table1[[#This Row],[Income]],0)</f>
        <v>0</v>
      </c>
      <c r="DV216" s="14"/>
      <c r="DW216" s="9"/>
      <c r="DX216" s="9">
        <f ca="1">IF(Table1[[#This Row],[Debts]]&gt;Table1[[#This Row],[Income]],1,0)</f>
        <v>1</v>
      </c>
      <c r="DY216" s="9"/>
      <c r="DZ216" s="9"/>
      <c r="EA216" s="9"/>
      <c r="EB216" s="9"/>
      <c r="EC216" s="10"/>
      <c r="EF216" s="14"/>
      <c r="EG216" s="9"/>
      <c r="EH216" s="9">
        <f ca="1">IF(Table1[[#This Row],[Net worth of person (R)]]&gt;$EP$4,Table1[[#This Row],[Age]],0)</f>
        <v>0</v>
      </c>
      <c r="EI216" s="9"/>
      <c r="EJ216" s="9"/>
      <c r="EK216" s="9"/>
      <c r="EL216" s="9"/>
      <c r="EM216" s="9"/>
      <c r="EN216" s="9"/>
      <c r="EO216" s="9"/>
      <c r="EP216" s="10"/>
    </row>
    <row r="217" spans="2:146" x14ac:dyDescent="0.25">
      <c r="B217">
        <f t="shared" ca="1" si="76"/>
        <v>2</v>
      </c>
      <c r="C217" t="str">
        <f t="shared" ca="1" si="77"/>
        <v>women</v>
      </c>
      <c r="D217">
        <f t="shared" ca="1" si="78"/>
        <v>35</v>
      </c>
      <c r="E217">
        <f t="shared" ca="1" si="79"/>
        <v>5</v>
      </c>
      <c r="F217" t="str">
        <f t="shared" ca="1" si="80"/>
        <v>General work</v>
      </c>
      <c r="G217">
        <f t="shared" ca="1" si="81"/>
        <v>4</v>
      </c>
      <c r="H217" t="str">
        <f t="shared" ca="1" si="82"/>
        <v>Technical</v>
      </c>
      <c r="I217">
        <f t="shared" ca="1" si="83"/>
        <v>2</v>
      </c>
      <c r="J217">
        <f t="shared" ca="1" si="84"/>
        <v>3</v>
      </c>
      <c r="K217">
        <f t="shared" ca="1" si="85"/>
        <v>52624</v>
      </c>
      <c r="L217">
        <f t="shared" ca="1" si="86"/>
        <v>9</v>
      </c>
      <c r="M217" t="str">
        <f t="shared" ca="1" si="87"/>
        <v>Peshawar</v>
      </c>
      <c r="N217">
        <f t="shared" ca="1" si="92"/>
        <v>157872</v>
      </c>
      <c r="O217">
        <f ca="1">RAND()*Table1[[#This Row],[Value of House]]</f>
        <v>157112.89049300383</v>
      </c>
      <c r="P217">
        <f t="shared" ca="1" si="74"/>
        <v>5698.1385103672628</v>
      </c>
      <c r="Q217">
        <f t="shared" ca="1" si="88"/>
        <v>5580</v>
      </c>
      <c r="R217">
        <f t="shared" ca="1" si="75"/>
        <v>22866.186794834288</v>
      </c>
      <c r="S217">
        <f t="shared" ca="1" si="93"/>
        <v>1174.7116023114888</v>
      </c>
      <c r="T217">
        <f t="shared" ca="1" si="94"/>
        <v>164744.85011267875</v>
      </c>
      <c r="U217">
        <f t="shared" ca="1" si="95"/>
        <v>185559.07728783812</v>
      </c>
      <c r="V217">
        <f t="shared" ca="1" si="96"/>
        <v>-20814.22717515938</v>
      </c>
      <c r="AF217" s="14">
        <f t="shared" ca="1" si="90"/>
        <v>0</v>
      </c>
      <c r="AG217" s="9">
        <f t="shared" ca="1" si="91"/>
        <v>1</v>
      </c>
      <c r="AH217" s="9"/>
      <c r="AI217" s="9"/>
      <c r="AJ217" s="9"/>
      <c r="AK217" s="10"/>
      <c r="AL217" s="9"/>
      <c r="AM217" s="14">
        <f ca="1">IF(Table1[[#This Row],[Field of Work]]= "Teaching",1,0)</f>
        <v>0</v>
      </c>
      <c r="AN217" s="9">
        <f ca="1">IF(Table1[[#This Row],[Field of Work]]= "Agriculture",1,0)</f>
        <v>0</v>
      </c>
      <c r="AO217" s="9">
        <f ca="1">IF(Table1[[#This Row],[Field of Work]]= "Construction",1,0)</f>
        <v>0</v>
      </c>
      <c r="AP217" s="9">
        <f ca="1">IF(Table1[[#This Row],[Field of Work]]= "IT",1,0)</f>
        <v>0</v>
      </c>
      <c r="AQ217" s="9">
        <f ca="1">IF(Table1[[#This Row],[Field of Work]]= "Health",1,0)</f>
        <v>0</v>
      </c>
      <c r="AR217" s="9">
        <f ca="1">IF(Table1[[#This Row],[Field of Work]]= "General work",1,0)</f>
        <v>1</v>
      </c>
      <c r="AS217" s="9"/>
      <c r="AT217" s="9"/>
      <c r="AU217" s="9"/>
      <c r="AV217" s="9"/>
      <c r="AW217" s="9"/>
      <c r="AX217" s="9"/>
      <c r="AY217" s="10"/>
      <c r="BA217" s="33">
        <f ca="1">IF(Table1[[#This Row],[Area]]= "Pindi",1,0)</f>
        <v>0</v>
      </c>
      <c r="BB217" s="9">
        <f ca="1">IF(Table1[[#This Row],[Area]]= "Attock",1,0)</f>
        <v>0</v>
      </c>
      <c r="BC217" s="9">
        <f ca="1">IF(Table1[[#This Row],[Area]]="Gujranwala",1,0)</f>
        <v>0</v>
      </c>
      <c r="BD217" s="9">
        <f ca="1">IF(Table1[[#This Row],[Area]]="Islamabad",1,0)</f>
        <v>0</v>
      </c>
      <c r="BE217" s="9">
        <f ca="1">IF(Table1[[#This Row],[Area]]="Karachi",1,0)</f>
        <v>0</v>
      </c>
      <c r="BF217" s="9">
        <f ca="1">IF(Table1[[#This Row],[Area]]="Kashmir",1,0)</f>
        <v>0</v>
      </c>
      <c r="BG217" s="9">
        <f ca="1">IF(Table1[[#This Row],[Area]]="Kohat",1,0)</f>
        <v>0</v>
      </c>
      <c r="BH217" s="9">
        <f ca="1">IF(Table1[[#This Row],[Area]]="Lahore",1,0)</f>
        <v>0</v>
      </c>
      <c r="BI217" s="9">
        <f ca="1">IF(Table1[[#This Row],[Area]]="Multan",1,0)</f>
        <v>0</v>
      </c>
      <c r="BJ217" s="9">
        <f ca="1">IF(Table1[[#This Row],[Area]]="Naran",1,0)</f>
        <v>0</v>
      </c>
      <c r="BK217" s="9">
        <f ca="1">IF(Table1[[#This Row],[Area]]="Peshawar",1,0)</f>
        <v>1</v>
      </c>
      <c r="BL217" s="9">
        <f ca="1">IF(Table1[[#This Row],[Area]]="Queta",1,0)</f>
        <v>0</v>
      </c>
      <c r="BM217" s="9">
        <f ca="1">IF(Table1[[#This Row],[Area]]="Sawat",1,0)</f>
        <v>0</v>
      </c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10"/>
      <c r="CD217" s="14"/>
      <c r="CE217" s="39">
        <f ca="1">Table1[[#This Row],[Value of Cars]]/Table1[[#This Row],[Cars]]</f>
        <v>1899.3795034557543</v>
      </c>
      <c r="CF217" s="9"/>
      <c r="CG217" s="10"/>
      <c r="CH217" s="14">
        <f ca="1">IF(Table1[[#This Row],[value of Debts]]&gt;$CI$5,1,0)</f>
        <v>1</v>
      </c>
      <c r="CI217" s="9"/>
      <c r="CJ217" s="10"/>
      <c r="CM217" s="55">
        <f ca="1">Table1[[#This Row],[Mortgage Left]]/Table1[[#This Row],[Value of House]]</f>
        <v>0.99519161404811385</v>
      </c>
      <c r="CN217" s="9">
        <f t="shared" ca="1" si="89"/>
        <v>0</v>
      </c>
      <c r="CO217" s="9"/>
      <c r="CP217" s="9"/>
      <c r="CQ217" s="9"/>
      <c r="CR217" s="9"/>
      <c r="CS217" s="9"/>
      <c r="CT217" s="9"/>
      <c r="CU217" s="9"/>
      <c r="CV217" s="9"/>
      <c r="CW217" s="9"/>
      <c r="CX217" s="14"/>
      <c r="CY217" s="9">
        <f ca="1">IF(Table1[[#This Row],[Area]]= "Pindi",Table1[[#This Row],[Income]],0)</f>
        <v>0</v>
      </c>
      <c r="CZ217" s="9">
        <f ca="1">IF(Table1[[#This Row],[Area]]= "Attock",Table1[[#This Row],[Income]],0)</f>
        <v>0</v>
      </c>
      <c r="DA217" s="9">
        <f ca="1">IF(Table1[[#This Row],[Area]]= "Gujranwala",Table1[[#This Row],[Income]],0)</f>
        <v>0</v>
      </c>
      <c r="DB217" s="9">
        <f ca="1">IF(Table1[[#This Row],[Area]]= "Islamabad",Table1[[#This Row],[Income]],0)</f>
        <v>0</v>
      </c>
      <c r="DC217" s="9">
        <f ca="1">IF(Table1[[#This Row],[Area]]= "Karachi",Table1[[#This Row],[Income]],0)</f>
        <v>0</v>
      </c>
      <c r="DD217" s="9">
        <f ca="1">IF(Table1[[#This Row],[Area]]= "Kashmir",Table1[[#This Row],[Income]],0)</f>
        <v>0</v>
      </c>
      <c r="DE217" s="9">
        <f ca="1">IF(Table1[[#This Row],[Area]]= "Kohat",Table1[[#This Row],[Income]],0)</f>
        <v>0</v>
      </c>
      <c r="DF217" s="9">
        <f ca="1">IF(Table1[[#This Row],[Area]]= "Lahore",Table1[[#This Row],[Income]],0)</f>
        <v>0</v>
      </c>
      <c r="DG217" s="9">
        <f ca="1">IF(Table1[[#This Row],[Area]]= "Multan",Table1[[#This Row],[Income]],0)</f>
        <v>0</v>
      </c>
      <c r="DH217" s="9">
        <f ca="1">IF(Table1[[#This Row],[Area]]= "Naran",Table1[[#This Row],[Income]],0)</f>
        <v>0</v>
      </c>
      <c r="DI217" s="9">
        <f ca="1">IF(Table1[[#This Row],[Area]]= "Peshawar",Table1[[#This Row],[Income]],0)</f>
        <v>52624</v>
      </c>
      <c r="DJ217" s="9">
        <f ca="1">IF(Table1[[#This Row],[Area]]= "Queta",Table1[[#This Row],[Income]],0)</f>
        <v>0</v>
      </c>
      <c r="DK217" s="10">
        <f ca="1">IF(Table1[[#This Row],[Area]]= "Sawat",Table1[[#This Row],[Income]],0)</f>
        <v>0</v>
      </c>
      <c r="DM217" s="14"/>
      <c r="DN217" s="9">
        <f ca="1">IF(Table1[[#This Row],[Field of Work]] = "IT",Table1[[#This Row],[Income]],0)</f>
        <v>0</v>
      </c>
      <c r="DO217" s="9">
        <f ca="1">IF(Table1[[#This Row],[Field of Work]] = "Agriculture",Table1[[#This Row],[Income]],0)</f>
        <v>0</v>
      </c>
      <c r="DP217" s="9">
        <f ca="1">IF(Table1[[#This Row],[Field of Work]] = "Construction",Table1[[#This Row],[Income]],0)</f>
        <v>0</v>
      </c>
      <c r="DQ217" s="9">
        <f ca="1">IF(Table1[[#This Row],[Field of Work]] = "Health",Table1[[#This Row],[Income]],0)</f>
        <v>0</v>
      </c>
      <c r="DR217" s="9">
        <f ca="1">IF(Table1[[#This Row],[Field of Work]] = "Teaching",Table1[[#This Row],[Income]],0)</f>
        <v>0</v>
      </c>
      <c r="DS217" s="10">
        <f ca="1">IF(Table1[[#This Row],[Field of Work]] = "General work",Table1[[#This Row],[Income]],0)</f>
        <v>52624</v>
      </c>
      <c r="DV217" s="14"/>
      <c r="DW217" s="9"/>
      <c r="DX217" s="9">
        <f ca="1">IF(Table1[[#This Row],[Debts]]&gt;Table1[[#This Row],[Income]],1,0)</f>
        <v>0</v>
      </c>
      <c r="DY217" s="9"/>
      <c r="DZ217" s="9"/>
      <c r="EA217" s="9"/>
      <c r="EB217" s="9"/>
      <c r="EC217" s="10"/>
      <c r="EF217" s="14"/>
      <c r="EG217" s="9"/>
      <c r="EH217" s="9">
        <f ca="1">IF(Table1[[#This Row],[Net worth of person (R)]]&gt;$EP$4,Table1[[#This Row],[Age]],0)</f>
        <v>0</v>
      </c>
      <c r="EI217" s="9"/>
      <c r="EJ217" s="9"/>
      <c r="EK217" s="9"/>
      <c r="EL217" s="9"/>
      <c r="EM217" s="9"/>
      <c r="EN217" s="9"/>
      <c r="EO217" s="9"/>
      <c r="EP217" s="10"/>
    </row>
    <row r="218" spans="2:146" x14ac:dyDescent="0.25">
      <c r="B218">
        <f t="shared" ca="1" si="76"/>
        <v>1</v>
      </c>
      <c r="C218" t="str">
        <f t="shared" ca="1" si="77"/>
        <v>men</v>
      </c>
      <c r="D218">
        <f t="shared" ca="1" si="78"/>
        <v>37</v>
      </c>
      <c r="E218">
        <f t="shared" ca="1" si="79"/>
        <v>4</v>
      </c>
      <c r="F218" t="str">
        <f t="shared" ca="1" si="80"/>
        <v>Construction</v>
      </c>
      <c r="G218">
        <f t="shared" ca="1" si="81"/>
        <v>5</v>
      </c>
      <c r="H218" t="str">
        <f t="shared" ca="1" si="82"/>
        <v>other</v>
      </c>
      <c r="I218">
        <f t="shared" ca="1" si="83"/>
        <v>1</v>
      </c>
      <c r="J218">
        <f t="shared" ca="1" si="84"/>
        <v>2</v>
      </c>
      <c r="K218">
        <f t="shared" ca="1" si="85"/>
        <v>62043</v>
      </c>
      <c r="L218">
        <f t="shared" ca="1" si="86"/>
        <v>8</v>
      </c>
      <c r="M218" t="str">
        <f t="shared" ca="1" si="87"/>
        <v>Pindi</v>
      </c>
      <c r="N218">
        <f t="shared" ca="1" si="92"/>
        <v>310215</v>
      </c>
      <c r="O218">
        <f ca="1">RAND()*Table1[[#This Row],[Value of House]]</f>
        <v>106047.73933894582</v>
      </c>
      <c r="P218">
        <f t="shared" ca="1" si="74"/>
        <v>81935.439518061452</v>
      </c>
      <c r="Q218">
        <f t="shared" ca="1" si="88"/>
        <v>73292</v>
      </c>
      <c r="R218">
        <f t="shared" ca="1" si="75"/>
        <v>46598.915644001194</v>
      </c>
      <c r="S218">
        <f t="shared" ca="1" si="93"/>
        <v>89218.798323388182</v>
      </c>
      <c r="T218">
        <f t="shared" ca="1" si="94"/>
        <v>481369.23784144968</v>
      </c>
      <c r="U218">
        <f t="shared" ca="1" si="95"/>
        <v>225938.65498294702</v>
      </c>
      <c r="V218">
        <f t="shared" ca="1" si="96"/>
        <v>255430.58285850266</v>
      </c>
      <c r="AF218" s="14">
        <f t="shared" ca="1" si="90"/>
        <v>0</v>
      </c>
      <c r="AG218" s="9">
        <f t="shared" ca="1" si="91"/>
        <v>1</v>
      </c>
      <c r="AH218" s="9"/>
      <c r="AI218" s="9"/>
      <c r="AJ218" s="9"/>
      <c r="AK218" s="10"/>
      <c r="AL218" s="9"/>
      <c r="AM218" s="14">
        <f ca="1">IF(Table1[[#This Row],[Field of Work]]= "Teaching",1,0)</f>
        <v>0</v>
      </c>
      <c r="AN218" s="9">
        <f ca="1">IF(Table1[[#This Row],[Field of Work]]= "Agriculture",1,0)</f>
        <v>0</v>
      </c>
      <c r="AO218" s="9">
        <f ca="1">IF(Table1[[#This Row],[Field of Work]]= "Construction",1,0)</f>
        <v>1</v>
      </c>
      <c r="AP218" s="9">
        <f ca="1">IF(Table1[[#This Row],[Field of Work]]= "IT",1,0)</f>
        <v>0</v>
      </c>
      <c r="AQ218" s="9">
        <f ca="1">IF(Table1[[#This Row],[Field of Work]]= "Health",1,0)</f>
        <v>0</v>
      </c>
      <c r="AR218" s="9">
        <f ca="1">IF(Table1[[#This Row],[Field of Work]]= "General work",1,0)</f>
        <v>0</v>
      </c>
      <c r="AS218" s="9"/>
      <c r="AT218" s="9"/>
      <c r="AU218" s="9"/>
      <c r="AV218" s="9"/>
      <c r="AW218" s="9"/>
      <c r="AX218" s="9"/>
      <c r="AY218" s="10"/>
      <c r="BA218" s="33">
        <f ca="1">IF(Table1[[#This Row],[Area]]= "Pindi",1,0)</f>
        <v>1</v>
      </c>
      <c r="BB218" s="9">
        <f ca="1">IF(Table1[[#This Row],[Area]]= "Attock",1,0)</f>
        <v>0</v>
      </c>
      <c r="BC218" s="9">
        <f ca="1">IF(Table1[[#This Row],[Area]]="Gujranwala",1,0)</f>
        <v>0</v>
      </c>
      <c r="BD218" s="9">
        <f ca="1">IF(Table1[[#This Row],[Area]]="Islamabad",1,0)</f>
        <v>0</v>
      </c>
      <c r="BE218" s="9">
        <f ca="1">IF(Table1[[#This Row],[Area]]="Karachi",1,0)</f>
        <v>0</v>
      </c>
      <c r="BF218" s="9">
        <f ca="1">IF(Table1[[#This Row],[Area]]="Kashmir",1,0)</f>
        <v>0</v>
      </c>
      <c r="BG218" s="9">
        <f ca="1">IF(Table1[[#This Row],[Area]]="Kohat",1,0)</f>
        <v>0</v>
      </c>
      <c r="BH218" s="9">
        <f ca="1">IF(Table1[[#This Row],[Area]]="Lahore",1,0)</f>
        <v>0</v>
      </c>
      <c r="BI218" s="9">
        <f ca="1">IF(Table1[[#This Row],[Area]]="Multan",1,0)</f>
        <v>0</v>
      </c>
      <c r="BJ218" s="9">
        <f ca="1">IF(Table1[[#This Row],[Area]]="Naran",1,0)</f>
        <v>0</v>
      </c>
      <c r="BK218" s="9">
        <f ca="1">IF(Table1[[#This Row],[Area]]="Peshawar",1,0)</f>
        <v>0</v>
      </c>
      <c r="BL218" s="9">
        <f ca="1">IF(Table1[[#This Row],[Area]]="Queta",1,0)</f>
        <v>0</v>
      </c>
      <c r="BM218" s="9">
        <f ca="1">IF(Table1[[#This Row],[Area]]="Sawat",1,0)</f>
        <v>0</v>
      </c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10"/>
      <c r="CD218" s="14"/>
      <c r="CE218" s="39">
        <f ca="1">Table1[[#This Row],[Value of Cars]]/Table1[[#This Row],[Cars]]</f>
        <v>40967.719759030726</v>
      </c>
      <c r="CF218" s="9"/>
      <c r="CG218" s="10"/>
      <c r="CH218" s="14">
        <f ca="1">IF(Table1[[#This Row],[value of Debts]]&gt;$CI$5,1,0)</f>
        <v>1</v>
      </c>
      <c r="CI218" s="9"/>
      <c r="CJ218" s="10"/>
      <c r="CM218" s="55">
        <f ca="1">Table1[[#This Row],[Mortgage Left]]/Table1[[#This Row],[Value of House]]</f>
        <v>0.34185239056443373</v>
      </c>
      <c r="CN218" s="9">
        <f t="shared" ca="1" si="89"/>
        <v>0</v>
      </c>
      <c r="CO218" s="9"/>
      <c r="CP218" s="9"/>
      <c r="CQ218" s="9"/>
      <c r="CR218" s="9"/>
      <c r="CS218" s="9"/>
      <c r="CT218" s="9"/>
      <c r="CU218" s="9"/>
      <c r="CV218" s="9"/>
      <c r="CW218" s="9"/>
      <c r="CX218" s="14"/>
      <c r="CY218" s="9">
        <f ca="1">IF(Table1[[#This Row],[Area]]= "Pindi",Table1[[#This Row],[Income]],0)</f>
        <v>62043</v>
      </c>
      <c r="CZ218" s="9">
        <f ca="1">IF(Table1[[#This Row],[Area]]= "Attock",Table1[[#This Row],[Income]],0)</f>
        <v>0</v>
      </c>
      <c r="DA218" s="9">
        <f ca="1">IF(Table1[[#This Row],[Area]]= "Gujranwala",Table1[[#This Row],[Income]],0)</f>
        <v>0</v>
      </c>
      <c r="DB218" s="9">
        <f ca="1">IF(Table1[[#This Row],[Area]]= "Islamabad",Table1[[#This Row],[Income]],0)</f>
        <v>0</v>
      </c>
      <c r="DC218" s="9">
        <f ca="1">IF(Table1[[#This Row],[Area]]= "Karachi",Table1[[#This Row],[Income]],0)</f>
        <v>0</v>
      </c>
      <c r="DD218" s="9">
        <f ca="1">IF(Table1[[#This Row],[Area]]= "Kashmir",Table1[[#This Row],[Income]],0)</f>
        <v>0</v>
      </c>
      <c r="DE218" s="9">
        <f ca="1">IF(Table1[[#This Row],[Area]]= "Kohat",Table1[[#This Row],[Income]],0)</f>
        <v>0</v>
      </c>
      <c r="DF218" s="9">
        <f ca="1">IF(Table1[[#This Row],[Area]]= "Lahore",Table1[[#This Row],[Income]],0)</f>
        <v>0</v>
      </c>
      <c r="DG218" s="9">
        <f ca="1">IF(Table1[[#This Row],[Area]]= "Multan",Table1[[#This Row],[Income]],0)</f>
        <v>0</v>
      </c>
      <c r="DH218" s="9">
        <f ca="1">IF(Table1[[#This Row],[Area]]= "Naran",Table1[[#This Row],[Income]],0)</f>
        <v>0</v>
      </c>
      <c r="DI218" s="9">
        <f ca="1">IF(Table1[[#This Row],[Area]]= "Peshawar",Table1[[#This Row],[Income]],0)</f>
        <v>0</v>
      </c>
      <c r="DJ218" s="9">
        <f ca="1">IF(Table1[[#This Row],[Area]]= "Queta",Table1[[#This Row],[Income]],0)</f>
        <v>0</v>
      </c>
      <c r="DK218" s="10">
        <f ca="1">IF(Table1[[#This Row],[Area]]= "Sawat",Table1[[#This Row],[Income]],0)</f>
        <v>0</v>
      </c>
      <c r="DM218" s="14"/>
      <c r="DN218" s="9">
        <f ca="1">IF(Table1[[#This Row],[Field of Work]] = "IT",Table1[[#This Row],[Income]],0)</f>
        <v>0</v>
      </c>
      <c r="DO218" s="9">
        <f ca="1">IF(Table1[[#This Row],[Field of Work]] = "Agriculture",Table1[[#This Row],[Income]],0)</f>
        <v>0</v>
      </c>
      <c r="DP218" s="9">
        <f ca="1">IF(Table1[[#This Row],[Field of Work]] = "Construction",Table1[[#This Row],[Income]],0)</f>
        <v>62043</v>
      </c>
      <c r="DQ218" s="9">
        <f ca="1">IF(Table1[[#This Row],[Field of Work]] = "Health",Table1[[#This Row],[Income]],0)</f>
        <v>0</v>
      </c>
      <c r="DR218" s="9">
        <f ca="1">IF(Table1[[#This Row],[Field of Work]] = "Teaching",Table1[[#This Row],[Income]],0)</f>
        <v>0</v>
      </c>
      <c r="DS218" s="10">
        <f ca="1">IF(Table1[[#This Row],[Field of Work]] = "General work",Table1[[#This Row],[Income]],0)</f>
        <v>0</v>
      </c>
      <c r="DV218" s="14"/>
      <c r="DW218" s="9"/>
      <c r="DX218" s="9">
        <f ca="1">IF(Table1[[#This Row],[Debts]]&gt;Table1[[#This Row],[Income]],1,0)</f>
        <v>0</v>
      </c>
      <c r="DY218" s="9"/>
      <c r="DZ218" s="9"/>
      <c r="EA218" s="9"/>
      <c r="EB218" s="9"/>
      <c r="EC218" s="10"/>
      <c r="EF218" s="14"/>
      <c r="EG218" s="9"/>
      <c r="EH218" s="9">
        <f ca="1">IF(Table1[[#This Row],[Net worth of person (R)]]&gt;$EP$4,Table1[[#This Row],[Age]],0)</f>
        <v>37</v>
      </c>
      <c r="EI218" s="9"/>
      <c r="EJ218" s="9"/>
      <c r="EK218" s="9"/>
      <c r="EL218" s="9"/>
      <c r="EM218" s="9"/>
      <c r="EN218" s="9"/>
      <c r="EO218" s="9"/>
      <c r="EP218" s="10"/>
    </row>
    <row r="219" spans="2:146" x14ac:dyDescent="0.25">
      <c r="B219">
        <f t="shared" ca="1" si="76"/>
        <v>1</v>
      </c>
      <c r="C219" t="str">
        <f t="shared" ca="1" si="77"/>
        <v>men</v>
      </c>
      <c r="D219">
        <f t="shared" ca="1" si="78"/>
        <v>38</v>
      </c>
      <c r="E219">
        <f t="shared" ca="1" si="79"/>
        <v>2</v>
      </c>
      <c r="F219" t="str">
        <f t="shared" ca="1" si="80"/>
        <v>IT</v>
      </c>
      <c r="G219">
        <f t="shared" ca="1" si="81"/>
        <v>3</v>
      </c>
      <c r="H219" t="str">
        <f t="shared" ca="1" si="82"/>
        <v>University</v>
      </c>
      <c r="I219">
        <f t="shared" ca="1" si="83"/>
        <v>1</v>
      </c>
      <c r="J219">
        <f t="shared" ca="1" si="84"/>
        <v>2</v>
      </c>
      <c r="K219">
        <f t="shared" ca="1" si="85"/>
        <v>41233</v>
      </c>
      <c r="L219">
        <f t="shared" ca="1" si="86"/>
        <v>13</v>
      </c>
      <c r="M219" t="str">
        <f t="shared" ca="1" si="87"/>
        <v>Naran</v>
      </c>
      <c r="N219">
        <f t="shared" ca="1" si="92"/>
        <v>206165</v>
      </c>
      <c r="O219">
        <f ca="1">RAND()*Table1[[#This Row],[Value of House]]</f>
        <v>138760.77343969233</v>
      </c>
      <c r="P219">
        <f t="shared" ca="1" si="74"/>
        <v>10794.766363040315</v>
      </c>
      <c r="Q219">
        <f t="shared" ca="1" si="88"/>
        <v>1114</v>
      </c>
      <c r="R219">
        <f t="shared" ca="1" si="75"/>
        <v>64425.456844856104</v>
      </c>
      <c r="S219">
        <f t="shared" ca="1" si="93"/>
        <v>51712.878050051499</v>
      </c>
      <c r="T219">
        <f t="shared" ca="1" si="94"/>
        <v>268672.64441309182</v>
      </c>
      <c r="U219">
        <f t="shared" ca="1" si="95"/>
        <v>204300.23028454842</v>
      </c>
      <c r="V219">
        <f t="shared" ca="1" si="96"/>
        <v>64372.414128543402</v>
      </c>
      <c r="AF219" s="14">
        <f t="shared" ca="1" si="90"/>
        <v>1</v>
      </c>
      <c r="AG219" s="9">
        <f t="shared" ca="1" si="91"/>
        <v>0</v>
      </c>
      <c r="AH219" s="9"/>
      <c r="AI219" s="9"/>
      <c r="AJ219" s="9"/>
      <c r="AK219" s="10"/>
      <c r="AL219" s="9"/>
      <c r="AM219" s="14">
        <f ca="1">IF(Table1[[#This Row],[Field of Work]]= "Teaching",1,0)</f>
        <v>0</v>
      </c>
      <c r="AN219" s="9">
        <f ca="1">IF(Table1[[#This Row],[Field of Work]]= "Agriculture",1,0)</f>
        <v>0</v>
      </c>
      <c r="AO219" s="9">
        <f ca="1">IF(Table1[[#This Row],[Field of Work]]= "Construction",1,0)</f>
        <v>0</v>
      </c>
      <c r="AP219" s="9">
        <f ca="1">IF(Table1[[#This Row],[Field of Work]]= "IT",1,0)</f>
        <v>1</v>
      </c>
      <c r="AQ219" s="9">
        <f ca="1">IF(Table1[[#This Row],[Field of Work]]= "Health",1,0)</f>
        <v>0</v>
      </c>
      <c r="AR219" s="9">
        <f ca="1">IF(Table1[[#This Row],[Field of Work]]= "General work",1,0)</f>
        <v>0</v>
      </c>
      <c r="AS219" s="9"/>
      <c r="AT219" s="9"/>
      <c r="AU219" s="9"/>
      <c r="AV219" s="9"/>
      <c r="AW219" s="9"/>
      <c r="AX219" s="9"/>
      <c r="AY219" s="10"/>
      <c r="BA219" s="33">
        <f ca="1">IF(Table1[[#This Row],[Area]]= "Pindi",1,0)</f>
        <v>0</v>
      </c>
      <c r="BB219" s="9">
        <f ca="1">IF(Table1[[#This Row],[Area]]= "Attock",1,0)</f>
        <v>0</v>
      </c>
      <c r="BC219" s="9">
        <f ca="1">IF(Table1[[#This Row],[Area]]="Gujranwala",1,0)</f>
        <v>0</v>
      </c>
      <c r="BD219" s="9">
        <f ca="1">IF(Table1[[#This Row],[Area]]="Islamabad",1,0)</f>
        <v>0</v>
      </c>
      <c r="BE219" s="9">
        <f ca="1">IF(Table1[[#This Row],[Area]]="Karachi",1,0)</f>
        <v>0</v>
      </c>
      <c r="BF219" s="9">
        <f ca="1">IF(Table1[[#This Row],[Area]]="Kashmir",1,0)</f>
        <v>0</v>
      </c>
      <c r="BG219" s="9">
        <f ca="1">IF(Table1[[#This Row],[Area]]="Kohat",1,0)</f>
        <v>0</v>
      </c>
      <c r="BH219" s="9">
        <f ca="1">IF(Table1[[#This Row],[Area]]="Lahore",1,0)</f>
        <v>0</v>
      </c>
      <c r="BI219" s="9">
        <f ca="1">IF(Table1[[#This Row],[Area]]="Multan",1,0)</f>
        <v>0</v>
      </c>
      <c r="BJ219" s="9">
        <f ca="1">IF(Table1[[#This Row],[Area]]="Naran",1,0)</f>
        <v>1</v>
      </c>
      <c r="BK219" s="9">
        <f ca="1">IF(Table1[[#This Row],[Area]]="Peshawar",1,0)</f>
        <v>0</v>
      </c>
      <c r="BL219" s="9">
        <f ca="1">IF(Table1[[#This Row],[Area]]="Queta",1,0)</f>
        <v>0</v>
      </c>
      <c r="BM219" s="9">
        <f ca="1">IF(Table1[[#This Row],[Area]]="Sawat",1,0)</f>
        <v>0</v>
      </c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10"/>
      <c r="CD219" s="14"/>
      <c r="CE219" s="39">
        <f ca="1">Table1[[#This Row],[Value of Cars]]/Table1[[#This Row],[Cars]]</f>
        <v>5397.3831815201574</v>
      </c>
      <c r="CF219" s="9"/>
      <c r="CG219" s="10"/>
      <c r="CH219" s="14">
        <f ca="1">IF(Table1[[#This Row],[value of Debts]]&gt;$CI$5,1,0)</f>
        <v>1</v>
      </c>
      <c r="CI219" s="9"/>
      <c r="CJ219" s="10"/>
      <c r="CM219" s="55">
        <f ca="1">Table1[[#This Row],[Mortgage Left]]/Table1[[#This Row],[Value of House]]</f>
        <v>0.67305688860714641</v>
      </c>
      <c r="CN219" s="9">
        <f t="shared" ca="1" si="89"/>
        <v>0</v>
      </c>
      <c r="CO219" s="9"/>
      <c r="CP219" s="9"/>
      <c r="CQ219" s="9"/>
      <c r="CR219" s="9"/>
      <c r="CS219" s="9"/>
      <c r="CT219" s="9"/>
      <c r="CU219" s="9"/>
      <c r="CV219" s="9"/>
      <c r="CW219" s="9"/>
      <c r="CX219" s="14"/>
      <c r="CY219" s="9">
        <f ca="1">IF(Table1[[#This Row],[Area]]= "Pindi",Table1[[#This Row],[Income]],0)</f>
        <v>0</v>
      </c>
      <c r="CZ219" s="9">
        <f ca="1">IF(Table1[[#This Row],[Area]]= "Attock",Table1[[#This Row],[Income]],0)</f>
        <v>0</v>
      </c>
      <c r="DA219" s="9">
        <f ca="1">IF(Table1[[#This Row],[Area]]= "Gujranwala",Table1[[#This Row],[Income]],0)</f>
        <v>0</v>
      </c>
      <c r="DB219" s="9">
        <f ca="1">IF(Table1[[#This Row],[Area]]= "Islamabad",Table1[[#This Row],[Income]],0)</f>
        <v>0</v>
      </c>
      <c r="DC219" s="9">
        <f ca="1">IF(Table1[[#This Row],[Area]]= "Karachi",Table1[[#This Row],[Income]],0)</f>
        <v>0</v>
      </c>
      <c r="DD219" s="9">
        <f ca="1">IF(Table1[[#This Row],[Area]]= "Kashmir",Table1[[#This Row],[Income]],0)</f>
        <v>0</v>
      </c>
      <c r="DE219" s="9">
        <f ca="1">IF(Table1[[#This Row],[Area]]= "Kohat",Table1[[#This Row],[Income]],0)</f>
        <v>0</v>
      </c>
      <c r="DF219" s="9">
        <f ca="1">IF(Table1[[#This Row],[Area]]= "Lahore",Table1[[#This Row],[Income]],0)</f>
        <v>0</v>
      </c>
      <c r="DG219" s="9">
        <f ca="1">IF(Table1[[#This Row],[Area]]= "Multan",Table1[[#This Row],[Income]],0)</f>
        <v>0</v>
      </c>
      <c r="DH219" s="9">
        <f ca="1">IF(Table1[[#This Row],[Area]]= "Naran",Table1[[#This Row],[Income]],0)</f>
        <v>41233</v>
      </c>
      <c r="DI219" s="9">
        <f ca="1">IF(Table1[[#This Row],[Area]]= "Peshawar",Table1[[#This Row],[Income]],0)</f>
        <v>0</v>
      </c>
      <c r="DJ219" s="9">
        <f ca="1">IF(Table1[[#This Row],[Area]]= "Queta",Table1[[#This Row],[Income]],0)</f>
        <v>0</v>
      </c>
      <c r="DK219" s="10">
        <f ca="1">IF(Table1[[#This Row],[Area]]= "Sawat",Table1[[#This Row],[Income]],0)</f>
        <v>0</v>
      </c>
      <c r="DM219" s="14"/>
      <c r="DN219" s="9">
        <f ca="1">IF(Table1[[#This Row],[Field of Work]] = "IT",Table1[[#This Row],[Income]],0)</f>
        <v>41233</v>
      </c>
      <c r="DO219" s="9">
        <f ca="1">IF(Table1[[#This Row],[Field of Work]] = "Agriculture",Table1[[#This Row],[Income]],0)</f>
        <v>0</v>
      </c>
      <c r="DP219" s="9">
        <f ca="1">IF(Table1[[#This Row],[Field of Work]] = "Construction",Table1[[#This Row],[Income]],0)</f>
        <v>0</v>
      </c>
      <c r="DQ219" s="9">
        <f ca="1">IF(Table1[[#This Row],[Field of Work]] = "Health",Table1[[#This Row],[Income]],0)</f>
        <v>0</v>
      </c>
      <c r="DR219" s="9">
        <f ca="1">IF(Table1[[#This Row],[Field of Work]] = "Teaching",Table1[[#This Row],[Income]],0)</f>
        <v>0</v>
      </c>
      <c r="DS219" s="10">
        <f ca="1">IF(Table1[[#This Row],[Field of Work]] = "General work",Table1[[#This Row],[Income]],0)</f>
        <v>0</v>
      </c>
      <c r="DV219" s="14"/>
      <c r="DW219" s="9"/>
      <c r="DX219" s="9">
        <f ca="1">IF(Table1[[#This Row],[Debts]]&gt;Table1[[#This Row],[Income]],1,0)</f>
        <v>1</v>
      </c>
      <c r="DY219" s="9"/>
      <c r="DZ219" s="9"/>
      <c r="EA219" s="9"/>
      <c r="EB219" s="9"/>
      <c r="EC219" s="10"/>
      <c r="EF219" s="14"/>
      <c r="EG219" s="9"/>
      <c r="EH219" s="9">
        <f ca="1">IF(Table1[[#This Row],[Net worth of person (R)]]&gt;$EP$4,Table1[[#This Row],[Age]],0)</f>
        <v>0</v>
      </c>
      <c r="EI219" s="9"/>
      <c r="EJ219" s="9"/>
      <c r="EK219" s="9"/>
      <c r="EL219" s="9"/>
      <c r="EM219" s="9"/>
      <c r="EN219" s="9"/>
      <c r="EO219" s="9"/>
      <c r="EP219" s="10"/>
    </row>
    <row r="220" spans="2:146" x14ac:dyDescent="0.25">
      <c r="B220">
        <f t="shared" ca="1" si="76"/>
        <v>1</v>
      </c>
      <c r="C220" t="str">
        <f t="shared" ca="1" si="77"/>
        <v>men</v>
      </c>
      <c r="D220">
        <f t="shared" ca="1" si="78"/>
        <v>30</v>
      </c>
      <c r="E220">
        <f t="shared" ca="1" si="79"/>
        <v>6</v>
      </c>
      <c r="F220" t="str">
        <f t="shared" ca="1" si="80"/>
        <v>Teaching</v>
      </c>
      <c r="G220">
        <f t="shared" ca="1" si="81"/>
        <v>2</v>
      </c>
      <c r="H220" t="str">
        <f t="shared" ca="1" si="82"/>
        <v>Colledge</v>
      </c>
      <c r="I220">
        <f t="shared" ca="1" si="83"/>
        <v>0</v>
      </c>
      <c r="J220">
        <f t="shared" ca="1" si="84"/>
        <v>2</v>
      </c>
      <c r="K220">
        <f t="shared" ca="1" si="85"/>
        <v>73787</v>
      </c>
      <c r="L220">
        <f t="shared" ca="1" si="86"/>
        <v>13</v>
      </c>
      <c r="M220" t="str">
        <f t="shared" ca="1" si="87"/>
        <v>Naran</v>
      </c>
      <c r="N220">
        <f t="shared" ca="1" si="92"/>
        <v>221361</v>
      </c>
      <c r="O220">
        <f ca="1">RAND()*Table1[[#This Row],[Value of House]]</f>
        <v>108697.80960570206</v>
      </c>
      <c r="P220">
        <f t="shared" ca="1" si="74"/>
        <v>141245.81239494446</v>
      </c>
      <c r="Q220">
        <f t="shared" ca="1" si="88"/>
        <v>68813</v>
      </c>
      <c r="R220">
        <f t="shared" ca="1" si="75"/>
        <v>42866.120537654104</v>
      </c>
      <c r="S220">
        <f t="shared" ca="1" si="93"/>
        <v>48735.211764196218</v>
      </c>
      <c r="T220">
        <f t="shared" ca="1" si="94"/>
        <v>411342.02415914071</v>
      </c>
      <c r="U220">
        <f t="shared" ca="1" si="95"/>
        <v>220376.93014335615</v>
      </c>
      <c r="V220">
        <f t="shared" ca="1" si="96"/>
        <v>190965.09401578456</v>
      </c>
      <c r="AF220" s="14">
        <f t="shared" ca="1" si="90"/>
        <v>1</v>
      </c>
      <c r="AG220" s="9">
        <f t="shared" ca="1" si="91"/>
        <v>0</v>
      </c>
      <c r="AH220" s="9"/>
      <c r="AI220" s="9"/>
      <c r="AJ220" s="9"/>
      <c r="AK220" s="10"/>
      <c r="AL220" s="9"/>
      <c r="AM220" s="14">
        <f ca="1">IF(Table1[[#This Row],[Field of Work]]= "Teaching",1,0)</f>
        <v>1</v>
      </c>
      <c r="AN220" s="9">
        <f ca="1">IF(Table1[[#This Row],[Field of Work]]= "Agriculture",1,0)</f>
        <v>0</v>
      </c>
      <c r="AO220" s="9">
        <f ca="1">IF(Table1[[#This Row],[Field of Work]]= "Construction",1,0)</f>
        <v>0</v>
      </c>
      <c r="AP220" s="9">
        <f ca="1">IF(Table1[[#This Row],[Field of Work]]= "IT",1,0)</f>
        <v>0</v>
      </c>
      <c r="AQ220" s="9">
        <f ca="1">IF(Table1[[#This Row],[Field of Work]]= "Health",1,0)</f>
        <v>0</v>
      </c>
      <c r="AR220" s="9">
        <f ca="1">IF(Table1[[#This Row],[Field of Work]]= "General work",1,0)</f>
        <v>0</v>
      </c>
      <c r="AS220" s="9"/>
      <c r="AT220" s="9"/>
      <c r="AU220" s="9"/>
      <c r="AV220" s="9"/>
      <c r="AW220" s="9"/>
      <c r="AX220" s="9"/>
      <c r="AY220" s="10"/>
      <c r="BA220" s="33">
        <f ca="1">IF(Table1[[#This Row],[Area]]= "Pindi",1,0)</f>
        <v>0</v>
      </c>
      <c r="BB220" s="9">
        <f ca="1">IF(Table1[[#This Row],[Area]]= "Attock",1,0)</f>
        <v>0</v>
      </c>
      <c r="BC220" s="9">
        <f ca="1">IF(Table1[[#This Row],[Area]]="Gujranwala",1,0)</f>
        <v>0</v>
      </c>
      <c r="BD220" s="9">
        <f ca="1">IF(Table1[[#This Row],[Area]]="Islamabad",1,0)</f>
        <v>0</v>
      </c>
      <c r="BE220" s="9">
        <f ca="1">IF(Table1[[#This Row],[Area]]="Karachi",1,0)</f>
        <v>0</v>
      </c>
      <c r="BF220" s="9">
        <f ca="1">IF(Table1[[#This Row],[Area]]="Kashmir",1,0)</f>
        <v>0</v>
      </c>
      <c r="BG220" s="9">
        <f ca="1">IF(Table1[[#This Row],[Area]]="Kohat",1,0)</f>
        <v>0</v>
      </c>
      <c r="BH220" s="9">
        <f ca="1">IF(Table1[[#This Row],[Area]]="Lahore",1,0)</f>
        <v>0</v>
      </c>
      <c r="BI220" s="9">
        <f ca="1">IF(Table1[[#This Row],[Area]]="Multan",1,0)</f>
        <v>0</v>
      </c>
      <c r="BJ220" s="9">
        <f ca="1">IF(Table1[[#This Row],[Area]]="Naran",1,0)</f>
        <v>1</v>
      </c>
      <c r="BK220" s="9">
        <f ca="1">IF(Table1[[#This Row],[Area]]="Peshawar",1,0)</f>
        <v>0</v>
      </c>
      <c r="BL220" s="9">
        <f ca="1">IF(Table1[[#This Row],[Area]]="Queta",1,0)</f>
        <v>0</v>
      </c>
      <c r="BM220" s="9">
        <f ca="1">IF(Table1[[#This Row],[Area]]="Sawat",1,0)</f>
        <v>0</v>
      </c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10"/>
      <c r="CD220" s="14"/>
      <c r="CE220" s="39">
        <f ca="1">Table1[[#This Row],[Value of Cars]]/Table1[[#This Row],[Cars]]</f>
        <v>70622.906197472228</v>
      </c>
      <c r="CF220" s="9"/>
      <c r="CG220" s="10"/>
      <c r="CH220" s="14">
        <f ca="1">IF(Table1[[#This Row],[value of Debts]]&gt;$CI$5,1,0)</f>
        <v>1</v>
      </c>
      <c r="CI220" s="9"/>
      <c r="CJ220" s="10"/>
      <c r="CM220" s="55">
        <f ca="1">Table1[[#This Row],[Mortgage Left]]/Table1[[#This Row],[Value of House]]</f>
        <v>0.49104318107391121</v>
      </c>
      <c r="CN220" s="9">
        <f t="shared" ca="1" si="89"/>
        <v>0</v>
      </c>
      <c r="CO220" s="9"/>
      <c r="CP220" s="9"/>
      <c r="CQ220" s="9"/>
      <c r="CR220" s="9"/>
      <c r="CS220" s="9"/>
      <c r="CT220" s="9"/>
      <c r="CU220" s="9"/>
      <c r="CV220" s="9"/>
      <c r="CW220" s="9"/>
      <c r="CX220" s="14"/>
      <c r="CY220" s="9">
        <f ca="1">IF(Table1[[#This Row],[Area]]= "Pindi",Table1[[#This Row],[Income]],0)</f>
        <v>0</v>
      </c>
      <c r="CZ220" s="9">
        <f ca="1">IF(Table1[[#This Row],[Area]]= "Attock",Table1[[#This Row],[Income]],0)</f>
        <v>0</v>
      </c>
      <c r="DA220" s="9">
        <f ca="1">IF(Table1[[#This Row],[Area]]= "Gujranwala",Table1[[#This Row],[Income]],0)</f>
        <v>0</v>
      </c>
      <c r="DB220" s="9">
        <f ca="1">IF(Table1[[#This Row],[Area]]= "Islamabad",Table1[[#This Row],[Income]],0)</f>
        <v>0</v>
      </c>
      <c r="DC220" s="9">
        <f ca="1">IF(Table1[[#This Row],[Area]]= "Karachi",Table1[[#This Row],[Income]],0)</f>
        <v>0</v>
      </c>
      <c r="DD220" s="9">
        <f ca="1">IF(Table1[[#This Row],[Area]]= "Kashmir",Table1[[#This Row],[Income]],0)</f>
        <v>0</v>
      </c>
      <c r="DE220" s="9">
        <f ca="1">IF(Table1[[#This Row],[Area]]= "Kohat",Table1[[#This Row],[Income]],0)</f>
        <v>0</v>
      </c>
      <c r="DF220" s="9">
        <f ca="1">IF(Table1[[#This Row],[Area]]= "Lahore",Table1[[#This Row],[Income]],0)</f>
        <v>0</v>
      </c>
      <c r="DG220" s="9">
        <f ca="1">IF(Table1[[#This Row],[Area]]= "Multan",Table1[[#This Row],[Income]],0)</f>
        <v>0</v>
      </c>
      <c r="DH220" s="9">
        <f ca="1">IF(Table1[[#This Row],[Area]]= "Naran",Table1[[#This Row],[Income]],0)</f>
        <v>73787</v>
      </c>
      <c r="DI220" s="9">
        <f ca="1">IF(Table1[[#This Row],[Area]]= "Peshawar",Table1[[#This Row],[Income]],0)</f>
        <v>0</v>
      </c>
      <c r="DJ220" s="9">
        <f ca="1">IF(Table1[[#This Row],[Area]]= "Queta",Table1[[#This Row],[Income]],0)</f>
        <v>0</v>
      </c>
      <c r="DK220" s="10">
        <f ca="1">IF(Table1[[#This Row],[Area]]= "Sawat",Table1[[#This Row],[Income]],0)</f>
        <v>0</v>
      </c>
      <c r="DM220" s="14"/>
      <c r="DN220" s="9">
        <f ca="1">IF(Table1[[#This Row],[Field of Work]] = "IT",Table1[[#This Row],[Income]],0)</f>
        <v>0</v>
      </c>
      <c r="DO220" s="9">
        <f ca="1">IF(Table1[[#This Row],[Field of Work]] = "Agriculture",Table1[[#This Row],[Income]],0)</f>
        <v>0</v>
      </c>
      <c r="DP220" s="9">
        <f ca="1">IF(Table1[[#This Row],[Field of Work]] = "Construction",Table1[[#This Row],[Income]],0)</f>
        <v>0</v>
      </c>
      <c r="DQ220" s="9">
        <f ca="1">IF(Table1[[#This Row],[Field of Work]] = "Health",Table1[[#This Row],[Income]],0)</f>
        <v>0</v>
      </c>
      <c r="DR220" s="9">
        <f ca="1">IF(Table1[[#This Row],[Field of Work]] = "Teaching",Table1[[#This Row],[Income]],0)</f>
        <v>73787</v>
      </c>
      <c r="DS220" s="10">
        <f ca="1">IF(Table1[[#This Row],[Field of Work]] = "General work",Table1[[#This Row],[Income]],0)</f>
        <v>0</v>
      </c>
      <c r="DV220" s="14"/>
      <c r="DW220" s="9"/>
      <c r="DX220" s="9">
        <f ca="1">IF(Table1[[#This Row],[Debts]]&gt;Table1[[#This Row],[Income]],1,0)</f>
        <v>0</v>
      </c>
      <c r="DY220" s="9"/>
      <c r="DZ220" s="9"/>
      <c r="EA220" s="9"/>
      <c r="EB220" s="9"/>
      <c r="EC220" s="10"/>
      <c r="EF220" s="14"/>
      <c r="EG220" s="9"/>
      <c r="EH220" s="9">
        <f ca="1">IF(Table1[[#This Row],[Net worth of person (R)]]&gt;$EP$4,Table1[[#This Row],[Age]],0)</f>
        <v>30</v>
      </c>
      <c r="EI220" s="9"/>
      <c r="EJ220" s="9"/>
      <c r="EK220" s="9"/>
      <c r="EL220" s="9"/>
      <c r="EM220" s="9"/>
      <c r="EN220" s="9"/>
      <c r="EO220" s="9"/>
      <c r="EP220" s="10"/>
    </row>
    <row r="221" spans="2:146" x14ac:dyDescent="0.25">
      <c r="B221">
        <f t="shared" ca="1" si="76"/>
        <v>1</v>
      </c>
      <c r="C221" t="str">
        <f t="shared" ca="1" si="77"/>
        <v>men</v>
      </c>
      <c r="D221">
        <f t="shared" ca="1" si="78"/>
        <v>44</v>
      </c>
      <c r="E221">
        <f t="shared" ca="1" si="79"/>
        <v>6</v>
      </c>
      <c r="F221" t="str">
        <f t="shared" ca="1" si="80"/>
        <v>Teaching</v>
      </c>
      <c r="G221">
        <f t="shared" ca="1" si="81"/>
        <v>1</v>
      </c>
      <c r="H221" t="str">
        <f t="shared" ca="1" si="82"/>
        <v>High School</v>
      </c>
      <c r="I221">
        <f t="shared" ca="1" si="83"/>
        <v>3</v>
      </c>
      <c r="J221">
        <f t="shared" ca="1" si="84"/>
        <v>1</v>
      </c>
      <c r="K221">
        <f t="shared" ca="1" si="85"/>
        <v>68226</v>
      </c>
      <c r="L221">
        <f t="shared" ca="1" si="86"/>
        <v>14</v>
      </c>
      <c r="M221" t="str">
        <f t="shared" ca="1" si="87"/>
        <v>Attock</v>
      </c>
      <c r="N221">
        <f t="shared" ca="1" si="92"/>
        <v>409356</v>
      </c>
      <c r="O221">
        <f ca="1">RAND()*Table1[[#This Row],[Value of House]]</f>
        <v>247447.93907177271</v>
      </c>
      <c r="P221">
        <f t="shared" ca="1" si="74"/>
        <v>19239.19210534776</v>
      </c>
      <c r="Q221">
        <f t="shared" ca="1" si="88"/>
        <v>577</v>
      </c>
      <c r="R221">
        <f t="shared" ca="1" si="75"/>
        <v>103957.7952445046</v>
      </c>
      <c r="S221">
        <f t="shared" ca="1" si="93"/>
        <v>31202.669777343974</v>
      </c>
      <c r="T221">
        <f t="shared" ca="1" si="94"/>
        <v>459797.86188269174</v>
      </c>
      <c r="U221">
        <f t="shared" ca="1" si="95"/>
        <v>351982.73431627732</v>
      </c>
      <c r="V221">
        <f t="shared" ca="1" si="96"/>
        <v>107815.12756641442</v>
      </c>
      <c r="AF221" s="14">
        <f t="shared" ca="1" si="90"/>
        <v>1</v>
      </c>
      <c r="AG221" s="9">
        <f t="shared" ca="1" si="91"/>
        <v>0</v>
      </c>
      <c r="AH221" s="9"/>
      <c r="AI221" s="9"/>
      <c r="AJ221" s="9"/>
      <c r="AK221" s="10"/>
      <c r="AL221" s="9"/>
      <c r="AM221" s="14">
        <f ca="1">IF(Table1[[#This Row],[Field of Work]]= "Teaching",1,0)</f>
        <v>1</v>
      </c>
      <c r="AN221" s="9">
        <f ca="1">IF(Table1[[#This Row],[Field of Work]]= "Agriculture",1,0)</f>
        <v>0</v>
      </c>
      <c r="AO221" s="9">
        <f ca="1">IF(Table1[[#This Row],[Field of Work]]= "Construction",1,0)</f>
        <v>0</v>
      </c>
      <c r="AP221" s="9">
        <f ca="1">IF(Table1[[#This Row],[Field of Work]]= "IT",1,0)</f>
        <v>0</v>
      </c>
      <c r="AQ221" s="9">
        <f ca="1">IF(Table1[[#This Row],[Field of Work]]= "Health",1,0)</f>
        <v>0</v>
      </c>
      <c r="AR221" s="9">
        <f ca="1">IF(Table1[[#This Row],[Field of Work]]= "General work",1,0)</f>
        <v>0</v>
      </c>
      <c r="AS221" s="9"/>
      <c r="AT221" s="9"/>
      <c r="AU221" s="9"/>
      <c r="AV221" s="9"/>
      <c r="AW221" s="9"/>
      <c r="AX221" s="9"/>
      <c r="AY221" s="10"/>
      <c r="BA221" s="33">
        <f ca="1">IF(Table1[[#This Row],[Area]]= "Pindi",1,0)</f>
        <v>0</v>
      </c>
      <c r="BB221" s="9">
        <f ca="1">IF(Table1[[#This Row],[Area]]= "Attock",1,0)</f>
        <v>1</v>
      </c>
      <c r="BC221" s="9">
        <f ca="1">IF(Table1[[#This Row],[Area]]="Gujranwala",1,0)</f>
        <v>0</v>
      </c>
      <c r="BD221" s="9">
        <f ca="1">IF(Table1[[#This Row],[Area]]="Islamabad",1,0)</f>
        <v>0</v>
      </c>
      <c r="BE221" s="9">
        <f ca="1">IF(Table1[[#This Row],[Area]]="Karachi",1,0)</f>
        <v>0</v>
      </c>
      <c r="BF221" s="9">
        <f ca="1">IF(Table1[[#This Row],[Area]]="Kashmir",1,0)</f>
        <v>0</v>
      </c>
      <c r="BG221" s="9">
        <f ca="1">IF(Table1[[#This Row],[Area]]="Kohat",1,0)</f>
        <v>0</v>
      </c>
      <c r="BH221" s="9">
        <f ca="1">IF(Table1[[#This Row],[Area]]="Lahore",1,0)</f>
        <v>0</v>
      </c>
      <c r="BI221" s="9">
        <f ca="1">IF(Table1[[#This Row],[Area]]="Multan",1,0)</f>
        <v>0</v>
      </c>
      <c r="BJ221" s="9">
        <f ca="1">IF(Table1[[#This Row],[Area]]="Naran",1,0)</f>
        <v>0</v>
      </c>
      <c r="BK221" s="9">
        <f ca="1">IF(Table1[[#This Row],[Area]]="Peshawar",1,0)</f>
        <v>0</v>
      </c>
      <c r="BL221" s="9">
        <f ca="1">IF(Table1[[#This Row],[Area]]="Queta",1,0)</f>
        <v>0</v>
      </c>
      <c r="BM221" s="9">
        <f ca="1">IF(Table1[[#This Row],[Area]]="Sawat",1,0)</f>
        <v>0</v>
      </c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10"/>
      <c r="CD221" s="14"/>
      <c r="CE221" s="39">
        <f ca="1">Table1[[#This Row],[Value of Cars]]/Table1[[#This Row],[Cars]]</f>
        <v>19239.19210534776</v>
      </c>
      <c r="CF221" s="9"/>
      <c r="CG221" s="10"/>
      <c r="CH221" s="14">
        <f ca="1">IF(Table1[[#This Row],[value of Debts]]&gt;$CI$5,1,0)</f>
        <v>1</v>
      </c>
      <c r="CI221" s="9"/>
      <c r="CJ221" s="10"/>
      <c r="CM221" s="55">
        <f ca="1">Table1[[#This Row],[Mortgage Left]]/Table1[[#This Row],[Value of House]]</f>
        <v>0.60448103624173755</v>
      </c>
      <c r="CN221" s="9">
        <f t="shared" ca="1" si="89"/>
        <v>0</v>
      </c>
      <c r="CO221" s="9"/>
      <c r="CP221" s="9"/>
      <c r="CQ221" s="9"/>
      <c r="CR221" s="9"/>
      <c r="CS221" s="9"/>
      <c r="CT221" s="9"/>
      <c r="CU221" s="9"/>
      <c r="CV221" s="9"/>
      <c r="CW221" s="9"/>
      <c r="CX221" s="14"/>
      <c r="CY221" s="9">
        <f ca="1">IF(Table1[[#This Row],[Area]]= "Pindi",Table1[[#This Row],[Income]],0)</f>
        <v>0</v>
      </c>
      <c r="CZ221" s="9">
        <f ca="1">IF(Table1[[#This Row],[Area]]= "Attock",Table1[[#This Row],[Income]],0)</f>
        <v>68226</v>
      </c>
      <c r="DA221" s="9">
        <f ca="1">IF(Table1[[#This Row],[Area]]= "Gujranwala",Table1[[#This Row],[Income]],0)</f>
        <v>0</v>
      </c>
      <c r="DB221" s="9">
        <f ca="1">IF(Table1[[#This Row],[Area]]= "Islamabad",Table1[[#This Row],[Income]],0)</f>
        <v>0</v>
      </c>
      <c r="DC221" s="9">
        <f ca="1">IF(Table1[[#This Row],[Area]]= "Karachi",Table1[[#This Row],[Income]],0)</f>
        <v>0</v>
      </c>
      <c r="DD221" s="9">
        <f ca="1">IF(Table1[[#This Row],[Area]]= "Kashmir",Table1[[#This Row],[Income]],0)</f>
        <v>0</v>
      </c>
      <c r="DE221" s="9">
        <f ca="1">IF(Table1[[#This Row],[Area]]= "Kohat",Table1[[#This Row],[Income]],0)</f>
        <v>0</v>
      </c>
      <c r="DF221" s="9">
        <f ca="1">IF(Table1[[#This Row],[Area]]= "Lahore",Table1[[#This Row],[Income]],0)</f>
        <v>0</v>
      </c>
      <c r="DG221" s="9">
        <f ca="1">IF(Table1[[#This Row],[Area]]= "Multan",Table1[[#This Row],[Income]],0)</f>
        <v>0</v>
      </c>
      <c r="DH221" s="9">
        <f ca="1">IF(Table1[[#This Row],[Area]]= "Naran",Table1[[#This Row],[Income]],0)</f>
        <v>0</v>
      </c>
      <c r="DI221" s="9">
        <f ca="1">IF(Table1[[#This Row],[Area]]= "Peshawar",Table1[[#This Row],[Income]],0)</f>
        <v>0</v>
      </c>
      <c r="DJ221" s="9">
        <f ca="1">IF(Table1[[#This Row],[Area]]= "Queta",Table1[[#This Row],[Income]],0)</f>
        <v>0</v>
      </c>
      <c r="DK221" s="10">
        <f ca="1">IF(Table1[[#This Row],[Area]]= "Sawat",Table1[[#This Row],[Income]],0)</f>
        <v>0</v>
      </c>
      <c r="DM221" s="14"/>
      <c r="DN221" s="9">
        <f ca="1">IF(Table1[[#This Row],[Field of Work]] = "IT",Table1[[#This Row],[Income]],0)</f>
        <v>0</v>
      </c>
      <c r="DO221" s="9">
        <f ca="1">IF(Table1[[#This Row],[Field of Work]] = "Agriculture",Table1[[#This Row],[Income]],0)</f>
        <v>0</v>
      </c>
      <c r="DP221" s="9">
        <f ca="1">IF(Table1[[#This Row],[Field of Work]] = "Construction",Table1[[#This Row],[Income]],0)</f>
        <v>0</v>
      </c>
      <c r="DQ221" s="9">
        <f ca="1">IF(Table1[[#This Row],[Field of Work]] = "Health",Table1[[#This Row],[Income]],0)</f>
        <v>0</v>
      </c>
      <c r="DR221" s="9">
        <f ca="1">IF(Table1[[#This Row],[Field of Work]] = "Teaching",Table1[[#This Row],[Income]],0)</f>
        <v>68226</v>
      </c>
      <c r="DS221" s="10">
        <f ca="1">IF(Table1[[#This Row],[Field of Work]] = "General work",Table1[[#This Row],[Income]],0)</f>
        <v>0</v>
      </c>
      <c r="DV221" s="14"/>
      <c r="DW221" s="9"/>
      <c r="DX221" s="9">
        <f ca="1">IF(Table1[[#This Row],[Debts]]&gt;Table1[[#This Row],[Income]],1,0)</f>
        <v>1</v>
      </c>
      <c r="DY221" s="9"/>
      <c r="DZ221" s="9"/>
      <c r="EA221" s="9"/>
      <c r="EB221" s="9"/>
      <c r="EC221" s="10"/>
      <c r="EF221" s="14"/>
      <c r="EG221" s="9"/>
      <c r="EH221" s="9">
        <f ca="1">IF(Table1[[#This Row],[Net worth of person (R)]]&gt;$EP$4,Table1[[#This Row],[Age]],0)</f>
        <v>44</v>
      </c>
      <c r="EI221" s="9"/>
      <c r="EJ221" s="9"/>
      <c r="EK221" s="9"/>
      <c r="EL221" s="9"/>
      <c r="EM221" s="9"/>
      <c r="EN221" s="9"/>
      <c r="EO221" s="9"/>
      <c r="EP221" s="10"/>
    </row>
    <row r="222" spans="2:146" x14ac:dyDescent="0.25">
      <c r="B222">
        <f t="shared" ca="1" si="76"/>
        <v>2</v>
      </c>
      <c r="C222" t="str">
        <f t="shared" ca="1" si="77"/>
        <v>women</v>
      </c>
      <c r="D222">
        <f t="shared" ca="1" si="78"/>
        <v>45</v>
      </c>
      <c r="E222">
        <f t="shared" ca="1" si="79"/>
        <v>3</v>
      </c>
      <c r="F222" t="str">
        <f t="shared" ca="1" si="80"/>
        <v>Agriculture</v>
      </c>
      <c r="G222">
        <f t="shared" ca="1" si="81"/>
        <v>1</v>
      </c>
      <c r="H222" t="str">
        <f t="shared" ca="1" si="82"/>
        <v>High School</v>
      </c>
      <c r="I222">
        <f t="shared" ca="1" si="83"/>
        <v>4</v>
      </c>
      <c r="J222">
        <f t="shared" ca="1" si="84"/>
        <v>3</v>
      </c>
      <c r="K222">
        <f t="shared" ca="1" si="85"/>
        <v>86275</v>
      </c>
      <c r="L222">
        <f t="shared" ca="1" si="86"/>
        <v>2</v>
      </c>
      <c r="M222" t="str">
        <f t="shared" ca="1" si="87"/>
        <v>Karachi</v>
      </c>
      <c r="N222">
        <f t="shared" ca="1" si="92"/>
        <v>517650</v>
      </c>
      <c r="O222">
        <f ca="1">RAND()*Table1[[#This Row],[Value of House]]</f>
        <v>352671.95719951089</v>
      </c>
      <c r="P222">
        <f t="shared" ca="1" si="74"/>
        <v>231930.39839568976</v>
      </c>
      <c r="Q222">
        <f t="shared" ca="1" si="88"/>
        <v>179796</v>
      </c>
      <c r="R222">
        <f t="shared" ca="1" si="75"/>
        <v>138020.19910914448</v>
      </c>
      <c r="S222">
        <f t="shared" ca="1" si="93"/>
        <v>51463.310408432648</v>
      </c>
      <c r="T222">
        <f t="shared" ca="1" si="94"/>
        <v>801043.70880412241</v>
      </c>
      <c r="U222">
        <f t="shared" ca="1" si="95"/>
        <v>670488.15630865539</v>
      </c>
      <c r="V222">
        <f t="shared" ca="1" si="96"/>
        <v>130555.55249546701</v>
      </c>
      <c r="AF222" s="14">
        <f t="shared" ca="1" si="90"/>
        <v>1</v>
      </c>
      <c r="AG222" s="9">
        <f t="shared" ca="1" si="91"/>
        <v>0</v>
      </c>
      <c r="AH222" s="9"/>
      <c r="AI222" s="9"/>
      <c r="AJ222" s="9"/>
      <c r="AK222" s="10"/>
      <c r="AL222" s="9"/>
      <c r="AM222" s="14">
        <f ca="1">IF(Table1[[#This Row],[Field of Work]]= "Teaching",1,0)</f>
        <v>0</v>
      </c>
      <c r="AN222" s="9">
        <f ca="1">IF(Table1[[#This Row],[Field of Work]]= "Agriculture",1,0)</f>
        <v>1</v>
      </c>
      <c r="AO222" s="9">
        <f ca="1">IF(Table1[[#This Row],[Field of Work]]= "Construction",1,0)</f>
        <v>0</v>
      </c>
      <c r="AP222" s="9">
        <f ca="1">IF(Table1[[#This Row],[Field of Work]]= "IT",1,0)</f>
        <v>0</v>
      </c>
      <c r="AQ222" s="9">
        <f ca="1">IF(Table1[[#This Row],[Field of Work]]= "Health",1,0)</f>
        <v>0</v>
      </c>
      <c r="AR222" s="9">
        <f ca="1">IF(Table1[[#This Row],[Field of Work]]= "General work",1,0)</f>
        <v>0</v>
      </c>
      <c r="AS222" s="9"/>
      <c r="AT222" s="9"/>
      <c r="AU222" s="9"/>
      <c r="AV222" s="9"/>
      <c r="AW222" s="9"/>
      <c r="AX222" s="9"/>
      <c r="AY222" s="10"/>
      <c r="BA222" s="33">
        <f ca="1">IF(Table1[[#This Row],[Area]]= "Pindi",1,0)</f>
        <v>0</v>
      </c>
      <c r="BB222" s="9">
        <f ca="1">IF(Table1[[#This Row],[Area]]= "Attock",1,0)</f>
        <v>0</v>
      </c>
      <c r="BC222" s="9">
        <f ca="1">IF(Table1[[#This Row],[Area]]="Gujranwala",1,0)</f>
        <v>0</v>
      </c>
      <c r="BD222" s="9">
        <f ca="1">IF(Table1[[#This Row],[Area]]="Islamabad",1,0)</f>
        <v>0</v>
      </c>
      <c r="BE222" s="9">
        <f ca="1">IF(Table1[[#This Row],[Area]]="Karachi",1,0)</f>
        <v>1</v>
      </c>
      <c r="BF222" s="9">
        <f ca="1">IF(Table1[[#This Row],[Area]]="Kashmir",1,0)</f>
        <v>0</v>
      </c>
      <c r="BG222" s="9">
        <f ca="1">IF(Table1[[#This Row],[Area]]="Kohat",1,0)</f>
        <v>0</v>
      </c>
      <c r="BH222" s="9">
        <f ca="1">IF(Table1[[#This Row],[Area]]="Lahore",1,0)</f>
        <v>0</v>
      </c>
      <c r="BI222" s="9">
        <f ca="1">IF(Table1[[#This Row],[Area]]="Multan",1,0)</f>
        <v>0</v>
      </c>
      <c r="BJ222" s="9">
        <f ca="1">IF(Table1[[#This Row],[Area]]="Naran",1,0)</f>
        <v>0</v>
      </c>
      <c r="BK222" s="9">
        <f ca="1">IF(Table1[[#This Row],[Area]]="Peshawar",1,0)</f>
        <v>0</v>
      </c>
      <c r="BL222" s="9">
        <f ca="1">IF(Table1[[#This Row],[Area]]="Queta",1,0)</f>
        <v>0</v>
      </c>
      <c r="BM222" s="9">
        <f ca="1">IF(Table1[[#This Row],[Area]]="Sawat",1,0)</f>
        <v>0</v>
      </c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10"/>
      <c r="CD222" s="14"/>
      <c r="CE222" s="39">
        <f ca="1">Table1[[#This Row],[Value of Cars]]/Table1[[#This Row],[Cars]]</f>
        <v>77310.132798563252</v>
      </c>
      <c r="CF222" s="9"/>
      <c r="CG222" s="10"/>
      <c r="CH222" s="14">
        <f ca="1">IF(Table1[[#This Row],[value of Debts]]&gt;$CI$5,1,0)</f>
        <v>1</v>
      </c>
      <c r="CI222" s="9"/>
      <c r="CJ222" s="10"/>
      <c r="CM222" s="55">
        <f ca="1">Table1[[#This Row],[Mortgage Left]]/Table1[[#This Row],[Value of House]]</f>
        <v>0.68129422814548612</v>
      </c>
      <c r="CN222" s="9">
        <f t="shared" ca="1" si="89"/>
        <v>0</v>
      </c>
      <c r="CO222" s="9"/>
      <c r="CP222" s="9"/>
      <c r="CQ222" s="9"/>
      <c r="CR222" s="9"/>
      <c r="CS222" s="9"/>
      <c r="CT222" s="9"/>
      <c r="CU222" s="9"/>
      <c r="CV222" s="9"/>
      <c r="CW222" s="9"/>
      <c r="CX222" s="14"/>
      <c r="CY222" s="9">
        <f ca="1">IF(Table1[[#This Row],[Area]]= "Pindi",Table1[[#This Row],[Income]],0)</f>
        <v>0</v>
      </c>
      <c r="CZ222" s="9">
        <f ca="1">IF(Table1[[#This Row],[Area]]= "Attock",Table1[[#This Row],[Income]],0)</f>
        <v>0</v>
      </c>
      <c r="DA222" s="9">
        <f ca="1">IF(Table1[[#This Row],[Area]]= "Gujranwala",Table1[[#This Row],[Income]],0)</f>
        <v>0</v>
      </c>
      <c r="DB222" s="9">
        <f ca="1">IF(Table1[[#This Row],[Area]]= "Islamabad",Table1[[#This Row],[Income]],0)</f>
        <v>0</v>
      </c>
      <c r="DC222" s="9">
        <f ca="1">IF(Table1[[#This Row],[Area]]= "Karachi",Table1[[#This Row],[Income]],0)</f>
        <v>86275</v>
      </c>
      <c r="DD222" s="9">
        <f ca="1">IF(Table1[[#This Row],[Area]]= "Kashmir",Table1[[#This Row],[Income]],0)</f>
        <v>0</v>
      </c>
      <c r="DE222" s="9">
        <f ca="1">IF(Table1[[#This Row],[Area]]= "Kohat",Table1[[#This Row],[Income]],0)</f>
        <v>0</v>
      </c>
      <c r="DF222" s="9">
        <f ca="1">IF(Table1[[#This Row],[Area]]= "Lahore",Table1[[#This Row],[Income]],0)</f>
        <v>0</v>
      </c>
      <c r="DG222" s="9">
        <f ca="1">IF(Table1[[#This Row],[Area]]= "Multan",Table1[[#This Row],[Income]],0)</f>
        <v>0</v>
      </c>
      <c r="DH222" s="9">
        <f ca="1">IF(Table1[[#This Row],[Area]]= "Naran",Table1[[#This Row],[Income]],0)</f>
        <v>0</v>
      </c>
      <c r="DI222" s="9">
        <f ca="1">IF(Table1[[#This Row],[Area]]= "Peshawar",Table1[[#This Row],[Income]],0)</f>
        <v>0</v>
      </c>
      <c r="DJ222" s="9">
        <f ca="1">IF(Table1[[#This Row],[Area]]= "Queta",Table1[[#This Row],[Income]],0)</f>
        <v>0</v>
      </c>
      <c r="DK222" s="10">
        <f ca="1">IF(Table1[[#This Row],[Area]]= "Sawat",Table1[[#This Row],[Income]],0)</f>
        <v>0</v>
      </c>
      <c r="DM222" s="14"/>
      <c r="DN222" s="9">
        <f ca="1">IF(Table1[[#This Row],[Field of Work]] = "IT",Table1[[#This Row],[Income]],0)</f>
        <v>0</v>
      </c>
      <c r="DO222" s="9">
        <f ca="1">IF(Table1[[#This Row],[Field of Work]] = "Agriculture",Table1[[#This Row],[Income]],0)</f>
        <v>86275</v>
      </c>
      <c r="DP222" s="9">
        <f ca="1">IF(Table1[[#This Row],[Field of Work]] = "Construction",Table1[[#This Row],[Income]],0)</f>
        <v>0</v>
      </c>
      <c r="DQ222" s="9">
        <f ca="1">IF(Table1[[#This Row],[Field of Work]] = "Health",Table1[[#This Row],[Income]],0)</f>
        <v>0</v>
      </c>
      <c r="DR222" s="9">
        <f ca="1">IF(Table1[[#This Row],[Field of Work]] = "Teaching",Table1[[#This Row],[Income]],0)</f>
        <v>0</v>
      </c>
      <c r="DS222" s="10">
        <f ca="1">IF(Table1[[#This Row],[Field of Work]] = "General work",Table1[[#This Row],[Income]],0)</f>
        <v>0</v>
      </c>
      <c r="DV222" s="14"/>
      <c r="DW222" s="9"/>
      <c r="DX222" s="9">
        <f ca="1">IF(Table1[[#This Row],[Debts]]&gt;Table1[[#This Row],[Income]],1,0)</f>
        <v>1</v>
      </c>
      <c r="DY222" s="9"/>
      <c r="DZ222" s="9"/>
      <c r="EA222" s="9"/>
      <c r="EB222" s="9"/>
      <c r="EC222" s="10"/>
      <c r="EF222" s="14"/>
      <c r="EG222" s="9"/>
      <c r="EH222" s="9">
        <f ca="1">IF(Table1[[#This Row],[Net worth of person (R)]]&gt;$EP$4,Table1[[#This Row],[Age]],0)</f>
        <v>45</v>
      </c>
      <c r="EI222" s="9"/>
      <c r="EJ222" s="9"/>
      <c r="EK222" s="9"/>
      <c r="EL222" s="9"/>
      <c r="EM222" s="9"/>
      <c r="EN222" s="9"/>
      <c r="EO222" s="9"/>
      <c r="EP222" s="10"/>
    </row>
    <row r="223" spans="2:146" x14ac:dyDescent="0.25">
      <c r="B223">
        <f t="shared" ca="1" si="76"/>
        <v>2</v>
      </c>
      <c r="C223" t="str">
        <f t="shared" ca="1" si="77"/>
        <v>women</v>
      </c>
      <c r="D223">
        <f t="shared" ca="1" si="78"/>
        <v>43</v>
      </c>
      <c r="E223">
        <f t="shared" ca="1" si="79"/>
        <v>3</v>
      </c>
      <c r="F223" t="str">
        <f t="shared" ca="1" si="80"/>
        <v>Agriculture</v>
      </c>
      <c r="G223">
        <f t="shared" ca="1" si="81"/>
        <v>2</v>
      </c>
      <c r="H223" t="str">
        <f t="shared" ca="1" si="82"/>
        <v>Colledge</v>
      </c>
      <c r="I223">
        <f t="shared" ca="1" si="83"/>
        <v>1</v>
      </c>
      <c r="J223">
        <f t="shared" ca="1" si="84"/>
        <v>2</v>
      </c>
      <c r="K223">
        <f t="shared" ca="1" si="85"/>
        <v>73606</v>
      </c>
      <c r="L223">
        <f t="shared" ca="1" si="86"/>
        <v>9</v>
      </c>
      <c r="M223" t="str">
        <f t="shared" ca="1" si="87"/>
        <v>Peshawar</v>
      </c>
      <c r="N223">
        <f t="shared" ca="1" si="92"/>
        <v>220818</v>
      </c>
      <c r="O223">
        <f ca="1">RAND()*Table1[[#This Row],[Value of House]]</f>
        <v>182821.82849264954</v>
      </c>
      <c r="P223">
        <f t="shared" ca="1" si="74"/>
        <v>139021.19680898284</v>
      </c>
      <c r="Q223">
        <f t="shared" ca="1" si="88"/>
        <v>13750</v>
      </c>
      <c r="R223">
        <f t="shared" ca="1" si="75"/>
        <v>109031.77454010314</v>
      </c>
      <c r="S223">
        <f t="shared" ca="1" si="93"/>
        <v>10318.514331931732</v>
      </c>
      <c r="T223">
        <f t="shared" ca="1" si="94"/>
        <v>370157.71114091459</v>
      </c>
      <c r="U223">
        <f t="shared" ca="1" si="95"/>
        <v>305603.6030327527</v>
      </c>
      <c r="V223">
        <f t="shared" ca="1" si="96"/>
        <v>64554.10810816189</v>
      </c>
      <c r="AF223" s="14">
        <f t="shared" ca="1" si="90"/>
        <v>0</v>
      </c>
      <c r="AG223" s="9">
        <f t="shared" ca="1" si="91"/>
        <v>1</v>
      </c>
      <c r="AH223" s="9"/>
      <c r="AI223" s="9"/>
      <c r="AJ223" s="9"/>
      <c r="AK223" s="10"/>
      <c r="AL223" s="9"/>
      <c r="AM223" s="14">
        <f ca="1">IF(Table1[[#This Row],[Field of Work]]= "Teaching",1,0)</f>
        <v>0</v>
      </c>
      <c r="AN223" s="9">
        <f ca="1">IF(Table1[[#This Row],[Field of Work]]= "Agriculture",1,0)</f>
        <v>1</v>
      </c>
      <c r="AO223" s="9">
        <f ca="1">IF(Table1[[#This Row],[Field of Work]]= "Construction",1,0)</f>
        <v>0</v>
      </c>
      <c r="AP223" s="9">
        <f ca="1">IF(Table1[[#This Row],[Field of Work]]= "IT",1,0)</f>
        <v>0</v>
      </c>
      <c r="AQ223" s="9">
        <f ca="1">IF(Table1[[#This Row],[Field of Work]]= "Health",1,0)</f>
        <v>0</v>
      </c>
      <c r="AR223" s="9">
        <f ca="1">IF(Table1[[#This Row],[Field of Work]]= "General work",1,0)</f>
        <v>0</v>
      </c>
      <c r="AS223" s="9"/>
      <c r="AT223" s="9"/>
      <c r="AU223" s="9"/>
      <c r="AV223" s="9"/>
      <c r="AW223" s="9"/>
      <c r="AX223" s="9"/>
      <c r="AY223" s="10"/>
      <c r="BA223" s="33">
        <f ca="1">IF(Table1[[#This Row],[Area]]= "Pindi",1,0)</f>
        <v>0</v>
      </c>
      <c r="BB223" s="9">
        <f ca="1">IF(Table1[[#This Row],[Area]]= "Attock",1,0)</f>
        <v>0</v>
      </c>
      <c r="BC223" s="9">
        <f ca="1">IF(Table1[[#This Row],[Area]]="Gujranwala",1,0)</f>
        <v>0</v>
      </c>
      <c r="BD223" s="9">
        <f ca="1">IF(Table1[[#This Row],[Area]]="Islamabad",1,0)</f>
        <v>0</v>
      </c>
      <c r="BE223" s="9">
        <f ca="1">IF(Table1[[#This Row],[Area]]="Karachi",1,0)</f>
        <v>0</v>
      </c>
      <c r="BF223" s="9">
        <f ca="1">IF(Table1[[#This Row],[Area]]="Kashmir",1,0)</f>
        <v>0</v>
      </c>
      <c r="BG223" s="9">
        <f ca="1">IF(Table1[[#This Row],[Area]]="Kohat",1,0)</f>
        <v>0</v>
      </c>
      <c r="BH223" s="9">
        <f ca="1">IF(Table1[[#This Row],[Area]]="Lahore",1,0)</f>
        <v>0</v>
      </c>
      <c r="BI223" s="9">
        <f ca="1">IF(Table1[[#This Row],[Area]]="Multan",1,0)</f>
        <v>0</v>
      </c>
      <c r="BJ223" s="9">
        <f ca="1">IF(Table1[[#This Row],[Area]]="Naran",1,0)</f>
        <v>0</v>
      </c>
      <c r="BK223" s="9">
        <f ca="1">IF(Table1[[#This Row],[Area]]="Peshawar",1,0)</f>
        <v>1</v>
      </c>
      <c r="BL223" s="9">
        <f ca="1">IF(Table1[[#This Row],[Area]]="Queta",1,0)</f>
        <v>0</v>
      </c>
      <c r="BM223" s="9">
        <f ca="1">IF(Table1[[#This Row],[Area]]="Sawat",1,0)</f>
        <v>0</v>
      </c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10"/>
      <c r="CD223" s="14"/>
      <c r="CE223" s="39">
        <f ca="1">Table1[[#This Row],[Value of Cars]]/Table1[[#This Row],[Cars]]</f>
        <v>69510.598404491422</v>
      </c>
      <c r="CF223" s="9"/>
      <c r="CG223" s="10"/>
      <c r="CH223" s="14">
        <f ca="1">IF(Table1[[#This Row],[value of Debts]]&gt;$CI$5,1,0)</f>
        <v>1</v>
      </c>
      <c r="CI223" s="9"/>
      <c r="CJ223" s="10"/>
      <c r="CM223" s="55">
        <f ca="1">Table1[[#This Row],[Mortgage Left]]/Table1[[#This Row],[Value of House]]</f>
        <v>0.82792991736475074</v>
      </c>
      <c r="CN223" s="9">
        <f t="shared" ca="1" si="89"/>
        <v>0</v>
      </c>
      <c r="CO223" s="9"/>
      <c r="CP223" s="9"/>
      <c r="CQ223" s="9"/>
      <c r="CR223" s="9"/>
      <c r="CS223" s="9"/>
      <c r="CT223" s="9"/>
      <c r="CU223" s="9"/>
      <c r="CV223" s="9"/>
      <c r="CW223" s="9"/>
      <c r="CX223" s="14"/>
      <c r="CY223" s="9">
        <f ca="1">IF(Table1[[#This Row],[Area]]= "Pindi",Table1[[#This Row],[Income]],0)</f>
        <v>0</v>
      </c>
      <c r="CZ223" s="9">
        <f ca="1">IF(Table1[[#This Row],[Area]]= "Attock",Table1[[#This Row],[Income]],0)</f>
        <v>0</v>
      </c>
      <c r="DA223" s="9">
        <f ca="1">IF(Table1[[#This Row],[Area]]= "Gujranwala",Table1[[#This Row],[Income]],0)</f>
        <v>0</v>
      </c>
      <c r="DB223" s="9">
        <f ca="1">IF(Table1[[#This Row],[Area]]= "Islamabad",Table1[[#This Row],[Income]],0)</f>
        <v>0</v>
      </c>
      <c r="DC223" s="9">
        <f ca="1">IF(Table1[[#This Row],[Area]]= "Karachi",Table1[[#This Row],[Income]],0)</f>
        <v>0</v>
      </c>
      <c r="DD223" s="9">
        <f ca="1">IF(Table1[[#This Row],[Area]]= "Kashmir",Table1[[#This Row],[Income]],0)</f>
        <v>0</v>
      </c>
      <c r="DE223" s="9">
        <f ca="1">IF(Table1[[#This Row],[Area]]= "Kohat",Table1[[#This Row],[Income]],0)</f>
        <v>0</v>
      </c>
      <c r="DF223" s="9">
        <f ca="1">IF(Table1[[#This Row],[Area]]= "Lahore",Table1[[#This Row],[Income]],0)</f>
        <v>0</v>
      </c>
      <c r="DG223" s="9">
        <f ca="1">IF(Table1[[#This Row],[Area]]= "Multan",Table1[[#This Row],[Income]],0)</f>
        <v>0</v>
      </c>
      <c r="DH223" s="9">
        <f ca="1">IF(Table1[[#This Row],[Area]]= "Naran",Table1[[#This Row],[Income]],0)</f>
        <v>0</v>
      </c>
      <c r="DI223" s="9">
        <f ca="1">IF(Table1[[#This Row],[Area]]= "Peshawar",Table1[[#This Row],[Income]],0)</f>
        <v>73606</v>
      </c>
      <c r="DJ223" s="9">
        <f ca="1">IF(Table1[[#This Row],[Area]]= "Queta",Table1[[#This Row],[Income]],0)</f>
        <v>0</v>
      </c>
      <c r="DK223" s="10">
        <f ca="1">IF(Table1[[#This Row],[Area]]= "Sawat",Table1[[#This Row],[Income]],0)</f>
        <v>0</v>
      </c>
      <c r="DM223" s="14"/>
      <c r="DN223" s="9">
        <f ca="1">IF(Table1[[#This Row],[Field of Work]] = "IT",Table1[[#This Row],[Income]],0)</f>
        <v>0</v>
      </c>
      <c r="DO223" s="9">
        <f ca="1">IF(Table1[[#This Row],[Field of Work]] = "Agriculture",Table1[[#This Row],[Income]],0)</f>
        <v>73606</v>
      </c>
      <c r="DP223" s="9">
        <f ca="1">IF(Table1[[#This Row],[Field of Work]] = "Construction",Table1[[#This Row],[Income]],0)</f>
        <v>0</v>
      </c>
      <c r="DQ223" s="9">
        <f ca="1">IF(Table1[[#This Row],[Field of Work]] = "Health",Table1[[#This Row],[Income]],0)</f>
        <v>0</v>
      </c>
      <c r="DR223" s="9">
        <f ca="1">IF(Table1[[#This Row],[Field of Work]] = "Teaching",Table1[[#This Row],[Income]],0)</f>
        <v>0</v>
      </c>
      <c r="DS223" s="10">
        <f ca="1">IF(Table1[[#This Row],[Field of Work]] = "General work",Table1[[#This Row],[Income]],0)</f>
        <v>0</v>
      </c>
      <c r="DV223" s="14"/>
      <c r="DW223" s="9"/>
      <c r="DX223" s="9">
        <f ca="1">IF(Table1[[#This Row],[Debts]]&gt;Table1[[#This Row],[Income]],1,0)</f>
        <v>1</v>
      </c>
      <c r="DY223" s="9"/>
      <c r="DZ223" s="9"/>
      <c r="EA223" s="9"/>
      <c r="EB223" s="9"/>
      <c r="EC223" s="10"/>
      <c r="EF223" s="14"/>
      <c r="EG223" s="9"/>
      <c r="EH223" s="9">
        <f ca="1">IF(Table1[[#This Row],[Net worth of person (R)]]&gt;$EP$4,Table1[[#This Row],[Age]],0)</f>
        <v>0</v>
      </c>
      <c r="EI223" s="9"/>
      <c r="EJ223" s="9"/>
      <c r="EK223" s="9"/>
      <c r="EL223" s="9"/>
      <c r="EM223" s="9"/>
      <c r="EN223" s="9"/>
      <c r="EO223" s="9"/>
      <c r="EP223" s="10"/>
    </row>
    <row r="224" spans="2:146" x14ac:dyDescent="0.25">
      <c r="B224">
        <f t="shared" ca="1" si="76"/>
        <v>2</v>
      </c>
      <c r="C224" t="str">
        <f t="shared" ca="1" si="77"/>
        <v>women</v>
      </c>
      <c r="D224">
        <f t="shared" ca="1" si="78"/>
        <v>37</v>
      </c>
      <c r="E224">
        <f t="shared" ca="1" si="79"/>
        <v>2</v>
      </c>
      <c r="F224" t="str">
        <f t="shared" ca="1" si="80"/>
        <v>IT</v>
      </c>
      <c r="G224">
        <f t="shared" ca="1" si="81"/>
        <v>4</v>
      </c>
      <c r="H224" t="str">
        <f t="shared" ca="1" si="82"/>
        <v>Technical</v>
      </c>
      <c r="I224">
        <f t="shared" ca="1" si="83"/>
        <v>0</v>
      </c>
      <c r="J224">
        <f t="shared" ca="1" si="84"/>
        <v>2</v>
      </c>
      <c r="K224">
        <f t="shared" ca="1" si="85"/>
        <v>59679</v>
      </c>
      <c r="L224">
        <f t="shared" ca="1" si="86"/>
        <v>14</v>
      </c>
      <c r="M224" t="str">
        <f t="shared" ca="1" si="87"/>
        <v>Attock</v>
      </c>
      <c r="N224">
        <f t="shared" ca="1" si="92"/>
        <v>179037</v>
      </c>
      <c r="O224">
        <f ca="1">RAND()*Table1[[#This Row],[Value of House]]</f>
        <v>104857.66571123815</v>
      </c>
      <c r="P224">
        <f t="shared" ca="1" si="74"/>
        <v>98432.125319275074</v>
      </c>
      <c r="Q224">
        <f t="shared" ca="1" si="88"/>
        <v>14490</v>
      </c>
      <c r="R224">
        <f t="shared" ca="1" si="75"/>
        <v>98623.047766578777</v>
      </c>
      <c r="S224">
        <f t="shared" ca="1" si="93"/>
        <v>61047.651240337138</v>
      </c>
      <c r="T224">
        <f t="shared" ca="1" si="94"/>
        <v>338516.77655961219</v>
      </c>
      <c r="U224">
        <f t="shared" ca="1" si="95"/>
        <v>217970.71347781693</v>
      </c>
      <c r="V224">
        <f t="shared" ca="1" si="96"/>
        <v>120546.06308179526</v>
      </c>
      <c r="AF224" s="14">
        <f t="shared" ca="1" si="90"/>
        <v>0</v>
      </c>
      <c r="AG224" s="9">
        <f t="shared" ca="1" si="91"/>
        <v>1</v>
      </c>
      <c r="AH224" s="9"/>
      <c r="AI224" s="9"/>
      <c r="AJ224" s="9"/>
      <c r="AK224" s="10"/>
      <c r="AL224" s="9"/>
      <c r="AM224" s="14">
        <f ca="1">IF(Table1[[#This Row],[Field of Work]]= "Teaching",1,0)</f>
        <v>0</v>
      </c>
      <c r="AN224" s="9">
        <f ca="1">IF(Table1[[#This Row],[Field of Work]]= "Agriculture",1,0)</f>
        <v>0</v>
      </c>
      <c r="AO224" s="9">
        <f ca="1">IF(Table1[[#This Row],[Field of Work]]= "Construction",1,0)</f>
        <v>0</v>
      </c>
      <c r="AP224" s="9">
        <f ca="1">IF(Table1[[#This Row],[Field of Work]]= "IT",1,0)</f>
        <v>1</v>
      </c>
      <c r="AQ224" s="9">
        <f ca="1">IF(Table1[[#This Row],[Field of Work]]= "Health",1,0)</f>
        <v>0</v>
      </c>
      <c r="AR224" s="9">
        <f ca="1">IF(Table1[[#This Row],[Field of Work]]= "General work",1,0)</f>
        <v>0</v>
      </c>
      <c r="AS224" s="9"/>
      <c r="AT224" s="9"/>
      <c r="AU224" s="9"/>
      <c r="AV224" s="9"/>
      <c r="AW224" s="9"/>
      <c r="AX224" s="9"/>
      <c r="AY224" s="10"/>
      <c r="BA224" s="33">
        <f ca="1">IF(Table1[[#This Row],[Area]]= "Pindi",1,0)</f>
        <v>0</v>
      </c>
      <c r="BB224" s="9">
        <f ca="1">IF(Table1[[#This Row],[Area]]= "Attock",1,0)</f>
        <v>1</v>
      </c>
      <c r="BC224" s="9">
        <f ca="1">IF(Table1[[#This Row],[Area]]="Gujranwala",1,0)</f>
        <v>0</v>
      </c>
      <c r="BD224" s="9">
        <f ca="1">IF(Table1[[#This Row],[Area]]="Islamabad",1,0)</f>
        <v>0</v>
      </c>
      <c r="BE224" s="9">
        <f ca="1">IF(Table1[[#This Row],[Area]]="Karachi",1,0)</f>
        <v>0</v>
      </c>
      <c r="BF224" s="9">
        <f ca="1">IF(Table1[[#This Row],[Area]]="Kashmir",1,0)</f>
        <v>0</v>
      </c>
      <c r="BG224" s="9">
        <f ca="1">IF(Table1[[#This Row],[Area]]="Kohat",1,0)</f>
        <v>0</v>
      </c>
      <c r="BH224" s="9">
        <f ca="1">IF(Table1[[#This Row],[Area]]="Lahore",1,0)</f>
        <v>0</v>
      </c>
      <c r="BI224" s="9">
        <f ca="1">IF(Table1[[#This Row],[Area]]="Multan",1,0)</f>
        <v>0</v>
      </c>
      <c r="BJ224" s="9">
        <f ca="1">IF(Table1[[#This Row],[Area]]="Naran",1,0)</f>
        <v>0</v>
      </c>
      <c r="BK224" s="9">
        <f ca="1">IF(Table1[[#This Row],[Area]]="Peshawar",1,0)</f>
        <v>0</v>
      </c>
      <c r="BL224" s="9">
        <f ca="1">IF(Table1[[#This Row],[Area]]="Queta",1,0)</f>
        <v>0</v>
      </c>
      <c r="BM224" s="9">
        <f ca="1">IF(Table1[[#This Row],[Area]]="Sawat",1,0)</f>
        <v>0</v>
      </c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10"/>
      <c r="CD224" s="14"/>
      <c r="CE224" s="39">
        <f ca="1">Table1[[#This Row],[Value of Cars]]/Table1[[#This Row],[Cars]]</f>
        <v>49216.062659637537</v>
      </c>
      <c r="CF224" s="9"/>
      <c r="CG224" s="10"/>
      <c r="CH224" s="14">
        <f ca="1">IF(Table1[[#This Row],[value of Debts]]&gt;$CI$5,1,0)</f>
        <v>1</v>
      </c>
      <c r="CI224" s="9"/>
      <c r="CJ224" s="10"/>
      <c r="CM224" s="55">
        <f ca="1">Table1[[#This Row],[Mortgage Left]]/Table1[[#This Row],[Value of House]]</f>
        <v>0.58567595363661229</v>
      </c>
      <c r="CN224" s="9">
        <f t="shared" ca="1" si="89"/>
        <v>0</v>
      </c>
      <c r="CO224" s="9"/>
      <c r="CP224" s="9"/>
      <c r="CQ224" s="9"/>
      <c r="CR224" s="9"/>
      <c r="CS224" s="9"/>
      <c r="CT224" s="9"/>
      <c r="CU224" s="9"/>
      <c r="CV224" s="9"/>
      <c r="CW224" s="9"/>
      <c r="CX224" s="14"/>
      <c r="CY224" s="9">
        <f ca="1">IF(Table1[[#This Row],[Area]]= "Pindi",Table1[[#This Row],[Income]],0)</f>
        <v>0</v>
      </c>
      <c r="CZ224" s="9">
        <f ca="1">IF(Table1[[#This Row],[Area]]= "Attock",Table1[[#This Row],[Income]],0)</f>
        <v>59679</v>
      </c>
      <c r="DA224" s="9">
        <f ca="1">IF(Table1[[#This Row],[Area]]= "Gujranwala",Table1[[#This Row],[Income]],0)</f>
        <v>0</v>
      </c>
      <c r="DB224" s="9">
        <f ca="1">IF(Table1[[#This Row],[Area]]= "Islamabad",Table1[[#This Row],[Income]],0)</f>
        <v>0</v>
      </c>
      <c r="DC224" s="9">
        <f ca="1">IF(Table1[[#This Row],[Area]]= "Karachi",Table1[[#This Row],[Income]],0)</f>
        <v>0</v>
      </c>
      <c r="DD224" s="9">
        <f ca="1">IF(Table1[[#This Row],[Area]]= "Kashmir",Table1[[#This Row],[Income]],0)</f>
        <v>0</v>
      </c>
      <c r="DE224" s="9">
        <f ca="1">IF(Table1[[#This Row],[Area]]= "Kohat",Table1[[#This Row],[Income]],0)</f>
        <v>0</v>
      </c>
      <c r="DF224" s="9">
        <f ca="1">IF(Table1[[#This Row],[Area]]= "Lahore",Table1[[#This Row],[Income]],0)</f>
        <v>0</v>
      </c>
      <c r="DG224" s="9">
        <f ca="1">IF(Table1[[#This Row],[Area]]= "Multan",Table1[[#This Row],[Income]],0)</f>
        <v>0</v>
      </c>
      <c r="DH224" s="9">
        <f ca="1">IF(Table1[[#This Row],[Area]]= "Naran",Table1[[#This Row],[Income]],0)</f>
        <v>0</v>
      </c>
      <c r="DI224" s="9">
        <f ca="1">IF(Table1[[#This Row],[Area]]= "Peshawar",Table1[[#This Row],[Income]],0)</f>
        <v>0</v>
      </c>
      <c r="DJ224" s="9">
        <f ca="1">IF(Table1[[#This Row],[Area]]= "Queta",Table1[[#This Row],[Income]],0)</f>
        <v>0</v>
      </c>
      <c r="DK224" s="10">
        <f ca="1">IF(Table1[[#This Row],[Area]]= "Sawat",Table1[[#This Row],[Income]],0)</f>
        <v>0</v>
      </c>
      <c r="DM224" s="14"/>
      <c r="DN224" s="9">
        <f ca="1">IF(Table1[[#This Row],[Field of Work]] = "IT",Table1[[#This Row],[Income]],0)</f>
        <v>59679</v>
      </c>
      <c r="DO224" s="9">
        <f ca="1">IF(Table1[[#This Row],[Field of Work]] = "Agriculture",Table1[[#This Row],[Income]],0)</f>
        <v>0</v>
      </c>
      <c r="DP224" s="9">
        <f ca="1">IF(Table1[[#This Row],[Field of Work]] = "Construction",Table1[[#This Row],[Income]],0)</f>
        <v>0</v>
      </c>
      <c r="DQ224" s="9">
        <f ca="1">IF(Table1[[#This Row],[Field of Work]] = "Health",Table1[[#This Row],[Income]],0)</f>
        <v>0</v>
      </c>
      <c r="DR224" s="9">
        <f ca="1">IF(Table1[[#This Row],[Field of Work]] = "Teaching",Table1[[#This Row],[Income]],0)</f>
        <v>0</v>
      </c>
      <c r="DS224" s="10">
        <f ca="1">IF(Table1[[#This Row],[Field of Work]] = "General work",Table1[[#This Row],[Income]],0)</f>
        <v>0</v>
      </c>
      <c r="DV224" s="14"/>
      <c r="DW224" s="9"/>
      <c r="DX224" s="9">
        <f ca="1">IF(Table1[[#This Row],[Debts]]&gt;Table1[[#This Row],[Income]],1,0)</f>
        <v>1</v>
      </c>
      <c r="DY224" s="9"/>
      <c r="DZ224" s="9"/>
      <c r="EA224" s="9"/>
      <c r="EB224" s="9"/>
      <c r="EC224" s="10"/>
      <c r="EF224" s="14"/>
      <c r="EG224" s="9"/>
      <c r="EH224" s="9">
        <f ca="1">IF(Table1[[#This Row],[Net worth of person (R)]]&gt;$EP$4,Table1[[#This Row],[Age]],0)</f>
        <v>37</v>
      </c>
      <c r="EI224" s="9"/>
      <c r="EJ224" s="9"/>
      <c r="EK224" s="9"/>
      <c r="EL224" s="9"/>
      <c r="EM224" s="9"/>
      <c r="EN224" s="9"/>
      <c r="EO224" s="9"/>
      <c r="EP224" s="10"/>
    </row>
    <row r="225" spans="2:146" x14ac:dyDescent="0.25">
      <c r="B225">
        <f t="shared" ca="1" si="76"/>
        <v>1</v>
      </c>
      <c r="C225" t="str">
        <f t="shared" ca="1" si="77"/>
        <v>men</v>
      </c>
      <c r="D225">
        <f t="shared" ca="1" si="78"/>
        <v>33</v>
      </c>
      <c r="E225">
        <f t="shared" ca="1" si="79"/>
        <v>3</v>
      </c>
      <c r="F225" t="str">
        <f t="shared" ca="1" si="80"/>
        <v>Agriculture</v>
      </c>
      <c r="G225">
        <f t="shared" ca="1" si="81"/>
        <v>4</v>
      </c>
      <c r="H225" t="str">
        <f t="shared" ca="1" si="82"/>
        <v>Technical</v>
      </c>
      <c r="I225">
        <f t="shared" ca="1" si="83"/>
        <v>0</v>
      </c>
      <c r="J225">
        <f t="shared" ca="1" si="84"/>
        <v>3</v>
      </c>
      <c r="K225">
        <f t="shared" ca="1" si="85"/>
        <v>55702</v>
      </c>
      <c r="L225">
        <f t="shared" ca="1" si="86"/>
        <v>1</v>
      </c>
      <c r="M225" t="str">
        <f t="shared" ca="1" si="87"/>
        <v>Lahore</v>
      </c>
      <c r="N225">
        <f t="shared" ca="1" si="92"/>
        <v>334212</v>
      </c>
      <c r="O225">
        <f ca="1">RAND()*Table1[[#This Row],[Value of House]]</f>
        <v>63887.658111105455</v>
      </c>
      <c r="P225">
        <f t="shared" ca="1" si="74"/>
        <v>118911.26973496452</v>
      </c>
      <c r="Q225">
        <f t="shared" ca="1" si="88"/>
        <v>70067</v>
      </c>
      <c r="R225">
        <f t="shared" ca="1" si="75"/>
        <v>75070.174437666239</v>
      </c>
      <c r="S225">
        <f t="shared" ca="1" si="93"/>
        <v>56925.182720566561</v>
      </c>
      <c r="T225">
        <f t="shared" ca="1" si="94"/>
        <v>510048.45245553111</v>
      </c>
      <c r="U225">
        <f t="shared" ca="1" si="95"/>
        <v>209024.83254877169</v>
      </c>
      <c r="V225">
        <f t="shared" ca="1" si="96"/>
        <v>301023.61990675941</v>
      </c>
      <c r="AF225" s="14">
        <f t="shared" ca="1" si="90"/>
        <v>0</v>
      </c>
      <c r="AG225" s="9">
        <f t="shared" ca="1" si="91"/>
        <v>1</v>
      </c>
      <c r="AH225" s="9"/>
      <c r="AI225" s="9"/>
      <c r="AJ225" s="9"/>
      <c r="AK225" s="10"/>
      <c r="AL225" s="9"/>
      <c r="AM225" s="14">
        <f ca="1">IF(Table1[[#This Row],[Field of Work]]= "Teaching",1,0)</f>
        <v>0</v>
      </c>
      <c r="AN225" s="9">
        <f ca="1">IF(Table1[[#This Row],[Field of Work]]= "Agriculture",1,0)</f>
        <v>1</v>
      </c>
      <c r="AO225" s="9">
        <f ca="1">IF(Table1[[#This Row],[Field of Work]]= "Construction",1,0)</f>
        <v>0</v>
      </c>
      <c r="AP225" s="9">
        <f ca="1">IF(Table1[[#This Row],[Field of Work]]= "IT",1,0)</f>
        <v>0</v>
      </c>
      <c r="AQ225" s="9">
        <f ca="1">IF(Table1[[#This Row],[Field of Work]]= "Health",1,0)</f>
        <v>0</v>
      </c>
      <c r="AR225" s="9">
        <f ca="1">IF(Table1[[#This Row],[Field of Work]]= "General work",1,0)</f>
        <v>0</v>
      </c>
      <c r="AS225" s="9"/>
      <c r="AT225" s="9"/>
      <c r="AU225" s="9"/>
      <c r="AV225" s="9"/>
      <c r="AW225" s="9"/>
      <c r="AX225" s="9"/>
      <c r="AY225" s="10"/>
      <c r="BA225" s="33">
        <f ca="1">IF(Table1[[#This Row],[Area]]= "Pindi",1,0)</f>
        <v>0</v>
      </c>
      <c r="BB225" s="9">
        <f ca="1">IF(Table1[[#This Row],[Area]]= "Attock",1,0)</f>
        <v>0</v>
      </c>
      <c r="BC225" s="9">
        <f ca="1">IF(Table1[[#This Row],[Area]]="Gujranwala",1,0)</f>
        <v>0</v>
      </c>
      <c r="BD225" s="9">
        <f ca="1">IF(Table1[[#This Row],[Area]]="Islamabad",1,0)</f>
        <v>0</v>
      </c>
      <c r="BE225" s="9">
        <f ca="1">IF(Table1[[#This Row],[Area]]="Karachi",1,0)</f>
        <v>0</v>
      </c>
      <c r="BF225" s="9">
        <f ca="1">IF(Table1[[#This Row],[Area]]="Kashmir",1,0)</f>
        <v>0</v>
      </c>
      <c r="BG225" s="9">
        <f ca="1">IF(Table1[[#This Row],[Area]]="Kohat",1,0)</f>
        <v>0</v>
      </c>
      <c r="BH225" s="9">
        <f ca="1">IF(Table1[[#This Row],[Area]]="Lahore",1,0)</f>
        <v>1</v>
      </c>
      <c r="BI225" s="9">
        <f ca="1">IF(Table1[[#This Row],[Area]]="Multan",1,0)</f>
        <v>0</v>
      </c>
      <c r="BJ225" s="9">
        <f ca="1">IF(Table1[[#This Row],[Area]]="Naran",1,0)</f>
        <v>0</v>
      </c>
      <c r="BK225" s="9">
        <f ca="1">IF(Table1[[#This Row],[Area]]="Peshawar",1,0)</f>
        <v>0</v>
      </c>
      <c r="BL225" s="9">
        <f ca="1">IF(Table1[[#This Row],[Area]]="Queta",1,0)</f>
        <v>0</v>
      </c>
      <c r="BM225" s="9">
        <f ca="1">IF(Table1[[#This Row],[Area]]="Sawat",1,0)</f>
        <v>0</v>
      </c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10"/>
      <c r="CD225" s="14"/>
      <c r="CE225" s="39">
        <f ca="1">Table1[[#This Row],[Value of Cars]]/Table1[[#This Row],[Cars]]</f>
        <v>39637.089911654839</v>
      </c>
      <c r="CF225" s="9"/>
      <c r="CG225" s="10"/>
      <c r="CH225" s="14">
        <f ca="1">IF(Table1[[#This Row],[value of Debts]]&gt;$CI$5,1,0)</f>
        <v>1</v>
      </c>
      <c r="CI225" s="9"/>
      <c r="CJ225" s="10"/>
      <c r="CM225" s="55">
        <f ca="1">Table1[[#This Row],[Mortgage Left]]/Table1[[#This Row],[Value of House]]</f>
        <v>0.19115907900106954</v>
      </c>
      <c r="CN225" s="9">
        <f t="shared" ca="1" si="89"/>
        <v>1</v>
      </c>
      <c r="CO225" s="9"/>
      <c r="CP225" s="9"/>
      <c r="CQ225" s="9"/>
      <c r="CR225" s="9"/>
      <c r="CS225" s="9"/>
      <c r="CT225" s="9"/>
      <c r="CU225" s="9"/>
      <c r="CV225" s="9"/>
      <c r="CW225" s="9"/>
      <c r="CX225" s="14"/>
      <c r="CY225" s="9">
        <f ca="1">IF(Table1[[#This Row],[Area]]= "Pindi",Table1[[#This Row],[Income]],0)</f>
        <v>0</v>
      </c>
      <c r="CZ225" s="9">
        <f ca="1">IF(Table1[[#This Row],[Area]]= "Attock",Table1[[#This Row],[Income]],0)</f>
        <v>0</v>
      </c>
      <c r="DA225" s="9">
        <f ca="1">IF(Table1[[#This Row],[Area]]= "Gujranwala",Table1[[#This Row],[Income]],0)</f>
        <v>0</v>
      </c>
      <c r="DB225" s="9">
        <f ca="1">IF(Table1[[#This Row],[Area]]= "Islamabad",Table1[[#This Row],[Income]],0)</f>
        <v>0</v>
      </c>
      <c r="DC225" s="9">
        <f ca="1">IF(Table1[[#This Row],[Area]]= "Karachi",Table1[[#This Row],[Income]],0)</f>
        <v>0</v>
      </c>
      <c r="DD225" s="9">
        <f ca="1">IF(Table1[[#This Row],[Area]]= "Kashmir",Table1[[#This Row],[Income]],0)</f>
        <v>0</v>
      </c>
      <c r="DE225" s="9">
        <f ca="1">IF(Table1[[#This Row],[Area]]= "Kohat",Table1[[#This Row],[Income]],0)</f>
        <v>0</v>
      </c>
      <c r="DF225" s="9">
        <f ca="1">IF(Table1[[#This Row],[Area]]= "Lahore",Table1[[#This Row],[Income]],0)</f>
        <v>55702</v>
      </c>
      <c r="DG225" s="9">
        <f ca="1">IF(Table1[[#This Row],[Area]]= "Multan",Table1[[#This Row],[Income]],0)</f>
        <v>0</v>
      </c>
      <c r="DH225" s="9">
        <f ca="1">IF(Table1[[#This Row],[Area]]= "Naran",Table1[[#This Row],[Income]],0)</f>
        <v>0</v>
      </c>
      <c r="DI225" s="9">
        <f ca="1">IF(Table1[[#This Row],[Area]]= "Peshawar",Table1[[#This Row],[Income]],0)</f>
        <v>0</v>
      </c>
      <c r="DJ225" s="9">
        <f ca="1">IF(Table1[[#This Row],[Area]]= "Queta",Table1[[#This Row],[Income]],0)</f>
        <v>0</v>
      </c>
      <c r="DK225" s="10">
        <f ca="1">IF(Table1[[#This Row],[Area]]= "Sawat",Table1[[#This Row],[Income]],0)</f>
        <v>0</v>
      </c>
      <c r="DM225" s="14"/>
      <c r="DN225" s="9">
        <f ca="1">IF(Table1[[#This Row],[Field of Work]] = "IT",Table1[[#This Row],[Income]],0)</f>
        <v>0</v>
      </c>
      <c r="DO225" s="9">
        <f ca="1">IF(Table1[[#This Row],[Field of Work]] = "Agriculture",Table1[[#This Row],[Income]],0)</f>
        <v>55702</v>
      </c>
      <c r="DP225" s="9">
        <f ca="1">IF(Table1[[#This Row],[Field of Work]] = "Construction",Table1[[#This Row],[Income]],0)</f>
        <v>0</v>
      </c>
      <c r="DQ225" s="9">
        <f ca="1">IF(Table1[[#This Row],[Field of Work]] = "Health",Table1[[#This Row],[Income]],0)</f>
        <v>0</v>
      </c>
      <c r="DR225" s="9">
        <f ca="1">IF(Table1[[#This Row],[Field of Work]] = "Teaching",Table1[[#This Row],[Income]],0)</f>
        <v>0</v>
      </c>
      <c r="DS225" s="10">
        <f ca="1">IF(Table1[[#This Row],[Field of Work]] = "General work",Table1[[#This Row],[Income]],0)</f>
        <v>0</v>
      </c>
      <c r="DV225" s="14"/>
      <c r="DW225" s="9"/>
      <c r="DX225" s="9">
        <f ca="1">IF(Table1[[#This Row],[Debts]]&gt;Table1[[#This Row],[Income]],1,0)</f>
        <v>1</v>
      </c>
      <c r="DY225" s="9"/>
      <c r="DZ225" s="9"/>
      <c r="EA225" s="9"/>
      <c r="EB225" s="9"/>
      <c r="EC225" s="10"/>
      <c r="EF225" s="14"/>
      <c r="EG225" s="9"/>
      <c r="EH225" s="9">
        <f ca="1">IF(Table1[[#This Row],[Net worth of person (R)]]&gt;$EP$4,Table1[[#This Row],[Age]],0)</f>
        <v>33</v>
      </c>
      <c r="EI225" s="9"/>
      <c r="EJ225" s="9"/>
      <c r="EK225" s="9"/>
      <c r="EL225" s="9"/>
      <c r="EM225" s="9"/>
      <c r="EN225" s="9"/>
      <c r="EO225" s="9"/>
      <c r="EP225" s="10"/>
    </row>
    <row r="226" spans="2:146" x14ac:dyDescent="0.25">
      <c r="B226">
        <f t="shared" ca="1" si="76"/>
        <v>1</v>
      </c>
      <c r="C226" t="str">
        <f t="shared" ca="1" si="77"/>
        <v>men</v>
      </c>
      <c r="D226">
        <f t="shared" ca="1" si="78"/>
        <v>26</v>
      </c>
      <c r="E226">
        <f t="shared" ca="1" si="79"/>
        <v>6</v>
      </c>
      <c r="F226" t="str">
        <f t="shared" ca="1" si="80"/>
        <v>Teaching</v>
      </c>
      <c r="G226">
        <f t="shared" ca="1" si="81"/>
        <v>3</v>
      </c>
      <c r="H226" t="str">
        <f t="shared" ca="1" si="82"/>
        <v>University</v>
      </c>
      <c r="I226">
        <f t="shared" ca="1" si="83"/>
        <v>4</v>
      </c>
      <c r="J226">
        <f t="shared" ca="1" si="84"/>
        <v>3</v>
      </c>
      <c r="K226">
        <f t="shared" ca="1" si="85"/>
        <v>37913</v>
      </c>
      <c r="L226">
        <f t="shared" ca="1" si="86"/>
        <v>13</v>
      </c>
      <c r="M226" t="str">
        <f t="shared" ca="1" si="87"/>
        <v>Naran</v>
      </c>
      <c r="N226">
        <f t="shared" ca="1" si="92"/>
        <v>151652</v>
      </c>
      <c r="O226">
        <f ca="1">RAND()*Table1[[#This Row],[Value of House]]</f>
        <v>4392.0627295693075</v>
      </c>
      <c r="P226">
        <f t="shared" ca="1" si="74"/>
        <v>103783.9480171879</v>
      </c>
      <c r="Q226">
        <f t="shared" ca="1" si="88"/>
        <v>87544</v>
      </c>
      <c r="R226">
        <f t="shared" ca="1" si="75"/>
        <v>69322.015580941312</v>
      </c>
      <c r="S226">
        <f t="shared" ca="1" si="93"/>
        <v>38183.752128824271</v>
      </c>
      <c r="T226">
        <f t="shared" ca="1" si="94"/>
        <v>293619.70014601212</v>
      </c>
      <c r="U226">
        <f t="shared" ca="1" si="95"/>
        <v>161258.07831051061</v>
      </c>
      <c r="V226">
        <f t="shared" ca="1" si="96"/>
        <v>132361.62183550152</v>
      </c>
      <c r="AF226" s="14">
        <f t="shared" ca="1" si="90"/>
        <v>1</v>
      </c>
      <c r="AG226" s="9">
        <f t="shared" ca="1" si="91"/>
        <v>0</v>
      </c>
      <c r="AH226" s="9"/>
      <c r="AI226" s="9"/>
      <c r="AJ226" s="9"/>
      <c r="AK226" s="10"/>
      <c r="AL226" s="9"/>
      <c r="AM226" s="14">
        <f ca="1">IF(Table1[[#This Row],[Field of Work]]= "Teaching",1,0)</f>
        <v>1</v>
      </c>
      <c r="AN226" s="9">
        <f ca="1">IF(Table1[[#This Row],[Field of Work]]= "Agriculture",1,0)</f>
        <v>0</v>
      </c>
      <c r="AO226" s="9">
        <f ca="1">IF(Table1[[#This Row],[Field of Work]]= "Construction",1,0)</f>
        <v>0</v>
      </c>
      <c r="AP226" s="9">
        <f ca="1">IF(Table1[[#This Row],[Field of Work]]= "IT",1,0)</f>
        <v>0</v>
      </c>
      <c r="AQ226" s="9">
        <f ca="1">IF(Table1[[#This Row],[Field of Work]]= "Health",1,0)</f>
        <v>0</v>
      </c>
      <c r="AR226" s="9">
        <f ca="1">IF(Table1[[#This Row],[Field of Work]]= "General work",1,0)</f>
        <v>0</v>
      </c>
      <c r="AS226" s="9"/>
      <c r="AT226" s="9"/>
      <c r="AU226" s="9"/>
      <c r="AV226" s="9"/>
      <c r="AW226" s="9"/>
      <c r="AX226" s="9"/>
      <c r="AY226" s="10"/>
      <c r="BA226" s="33">
        <f ca="1">IF(Table1[[#This Row],[Area]]= "Pindi",1,0)</f>
        <v>0</v>
      </c>
      <c r="BB226" s="9">
        <f ca="1">IF(Table1[[#This Row],[Area]]= "Attock",1,0)</f>
        <v>0</v>
      </c>
      <c r="BC226" s="9">
        <f ca="1">IF(Table1[[#This Row],[Area]]="Gujranwala",1,0)</f>
        <v>0</v>
      </c>
      <c r="BD226" s="9">
        <f ca="1">IF(Table1[[#This Row],[Area]]="Islamabad",1,0)</f>
        <v>0</v>
      </c>
      <c r="BE226" s="9">
        <f ca="1">IF(Table1[[#This Row],[Area]]="Karachi",1,0)</f>
        <v>0</v>
      </c>
      <c r="BF226" s="9">
        <f ca="1">IF(Table1[[#This Row],[Area]]="Kashmir",1,0)</f>
        <v>0</v>
      </c>
      <c r="BG226" s="9">
        <f ca="1">IF(Table1[[#This Row],[Area]]="Kohat",1,0)</f>
        <v>0</v>
      </c>
      <c r="BH226" s="9">
        <f ca="1">IF(Table1[[#This Row],[Area]]="Lahore",1,0)</f>
        <v>0</v>
      </c>
      <c r="BI226" s="9">
        <f ca="1">IF(Table1[[#This Row],[Area]]="Multan",1,0)</f>
        <v>0</v>
      </c>
      <c r="BJ226" s="9">
        <f ca="1">IF(Table1[[#This Row],[Area]]="Naran",1,0)</f>
        <v>1</v>
      </c>
      <c r="BK226" s="9">
        <f ca="1">IF(Table1[[#This Row],[Area]]="Peshawar",1,0)</f>
        <v>0</v>
      </c>
      <c r="BL226" s="9">
        <f ca="1">IF(Table1[[#This Row],[Area]]="Queta",1,0)</f>
        <v>0</v>
      </c>
      <c r="BM226" s="9">
        <f ca="1">IF(Table1[[#This Row],[Area]]="Sawat",1,0)</f>
        <v>0</v>
      </c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10"/>
      <c r="CD226" s="14"/>
      <c r="CE226" s="39">
        <f ca="1">Table1[[#This Row],[Value of Cars]]/Table1[[#This Row],[Cars]]</f>
        <v>34594.649339062635</v>
      </c>
      <c r="CF226" s="9"/>
      <c r="CG226" s="10"/>
      <c r="CH226" s="14">
        <f ca="1">IF(Table1[[#This Row],[value of Debts]]&gt;$CI$5,1,0)</f>
        <v>1</v>
      </c>
      <c r="CI226" s="9"/>
      <c r="CJ226" s="10"/>
      <c r="CM226" s="55">
        <f ca="1">Table1[[#This Row],[Mortgage Left]]/Table1[[#This Row],[Value of House]]</f>
        <v>2.8961456028072874E-2</v>
      </c>
      <c r="CN226" s="9">
        <f t="shared" ca="1" si="89"/>
        <v>1</v>
      </c>
      <c r="CO226" s="9"/>
      <c r="CP226" s="9"/>
      <c r="CQ226" s="9"/>
      <c r="CR226" s="9"/>
      <c r="CS226" s="9"/>
      <c r="CT226" s="9"/>
      <c r="CU226" s="9"/>
      <c r="CV226" s="9"/>
      <c r="CW226" s="9"/>
      <c r="CX226" s="14"/>
      <c r="CY226" s="9">
        <f ca="1">IF(Table1[[#This Row],[Area]]= "Pindi",Table1[[#This Row],[Income]],0)</f>
        <v>0</v>
      </c>
      <c r="CZ226" s="9">
        <f ca="1">IF(Table1[[#This Row],[Area]]= "Attock",Table1[[#This Row],[Income]],0)</f>
        <v>0</v>
      </c>
      <c r="DA226" s="9">
        <f ca="1">IF(Table1[[#This Row],[Area]]= "Gujranwala",Table1[[#This Row],[Income]],0)</f>
        <v>0</v>
      </c>
      <c r="DB226" s="9">
        <f ca="1">IF(Table1[[#This Row],[Area]]= "Islamabad",Table1[[#This Row],[Income]],0)</f>
        <v>0</v>
      </c>
      <c r="DC226" s="9">
        <f ca="1">IF(Table1[[#This Row],[Area]]= "Karachi",Table1[[#This Row],[Income]],0)</f>
        <v>0</v>
      </c>
      <c r="DD226" s="9">
        <f ca="1">IF(Table1[[#This Row],[Area]]= "Kashmir",Table1[[#This Row],[Income]],0)</f>
        <v>0</v>
      </c>
      <c r="DE226" s="9">
        <f ca="1">IF(Table1[[#This Row],[Area]]= "Kohat",Table1[[#This Row],[Income]],0)</f>
        <v>0</v>
      </c>
      <c r="DF226" s="9">
        <f ca="1">IF(Table1[[#This Row],[Area]]= "Lahore",Table1[[#This Row],[Income]],0)</f>
        <v>0</v>
      </c>
      <c r="DG226" s="9">
        <f ca="1">IF(Table1[[#This Row],[Area]]= "Multan",Table1[[#This Row],[Income]],0)</f>
        <v>0</v>
      </c>
      <c r="DH226" s="9">
        <f ca="1">IF(Table1[[#This Row],[Area]]= "Naran",Table1[[#This Row],[Income]],0)</f>
        <v>37913</v>
      </c>
      <c r="DI226" s="9">
        <f ca="1">IF(Table1[[#This Row],[Area]]= "Peshawar",Table1[[#This Row],[Income]],0)</f>
        <v>0</v>
      </c>
      <c r="DJ226" s="9">
        <f ca="1">IF(Table1[[#This Row],[Area]]= "Queta",Table1[[#This Row],[Income]],0)</f>
        <v>0</v>
      </c>
      <c r="DK226" s="10">
        <f ca="1">IF(Table1[[#This Row],[Area]]= "Sawat",Table1[[#This Row],[Income]],0)</f>
        <v>0</v>
      </c>
      <c r="DM226" s="14"/>
      <c r="DN226" s="9">
        <f ca="1">IF(Table1[[#This Row],[Field of Work]] = "IT",Table1[[#This Row],[Income]],0)</f>
        <v>0</v>
      </c>
      <c r="DO226" s="9">
        <f ca="1">IF(Table1[[#This Row],[Field of Work]] = "Agriculture",Table1[[#This Row],[Income]],0)</f>
        <v>0</v>
      </c>
      <c r="DP226" s="9">
        <f ca="1">IF(Table1[[#This Row],[Field of Work]] = "Construction",Table1[[#This Row],[Income]],0)</f>
        <v>0</v>
      </c>
      <c r="DQ226" s="9">
        <f ca="1">IF(Table1[[#This Row],[Field of Work]] = "Health",Table1[[#This Row],[Income]],0)</f>
        <v>0</v>
      </c>
      <c r="DR226" s="9">
        <f ca="1">IF(Table1[[#This Row],[Field of Work]] = "Teaching",Table1[[#This Row],[Income]],0)</f>
        <v>37913</v>
      </c>
      <c r="DS226" s="10">
        <f ca="1">IF(Table1[[#This Row],[Field of Work]] = "General work",Table1[[#This Row],[Income]],0)</f>
        <v>0</v>
      </c>
      <c r="DV226" s="14"/>
      <c r="DW226" s="9"/>
      <c r="DX226" s="9">
        <f ca="1">IF(Table1[[#This Row],[Debts]]&gt;Table1[[#This Row],[Income]],1,0)</f>
        <v>1</v>
      </c>
      <c r="DY226" s="9"/>
      <c r="DZ226" s="9"/>
      <c r="EA226" s="9"/>
      <c r="EB226" s="9"/>
      <c r="EC226" s="10"/>
      <c r="EF226" s="14"/>
      <c r="EG226" s="9"/>
      <c r="EH226" s="9">
        <f ca="1">IF(Table1[[#This Row],[Net worth of person (R)]]&gt;$EP$4,Table1[[#This Row],[Age]],0)</f>
        <v>26</v>
      </c>
      <c r="EI226" s="9"/>
      <c r="EJ226" s="9"/>
      <c r="EK226" s="9"/>
      <c r="EL226" s="9"/>
      <c r="EM226" s="9"/>
      <c r="EN226" s="9"/>
      <c r="EO226" s="9"/>
      <c r="EP226" s="10"/>
    </row>
    <row r="227" spans="2:146" x14ac:dyDescent="0.25">
      <c r="B227">
        <f t="shared" ca="1" si="76"/>
        <v>1</v>
      </c>
      <c r="C227" t="str">
        <f t="shared" ca="1" si="77"/>
        <v>men</v>
      </c>
      <c r="D227">
        <f t="shared" ca="1" si="78"/>
        <v>37</v>
      </c>
      <c r="E227">
        <f t="shared" ca="1" si="79"/>
        <v>6</v>
      </c>
      <c r="F227" t="str">
        <f t="shared" ca="1" si="80"/>
        <v>Teaching</v>
      </c>
      <c r="G227">
        <f t="shared" ca="1" si="81"/>
        <v>1</v>
      </c>
      <c r="H227" t="str">
        <f t="shared" ca="1" si="82"/>
        <v>High School</v>
      </c>
      <c r="I227">
        <f t="shared" ca="1" si="83"/>
        <v>1</v>
      </c>
      <c r="J227">
        <f t="shared" ca="1" si="84"/>
        <v>1</v>
      </c>
      <c r="K227">
        <f t="shared" ca="1" si="85"/>
        <v>50329</v>
      </c>
      <c r="L227">
        <f t="shared" ca="1" si="86"/>
        <v>13</v>
      </c>
      <c r="M227" t="str">
        <f t="shared" ca="1" si="87"/>
        <v>Naran</v>
      </c>
      <c r="N227">
        <f t="shared" ca="1" si="92"/>
        <v>201316</v>
      </c>
      <c r="O227">
        <f ca="1">RAND()*Table1[[#This Row],[Value of House]]</f>
        <v>61523.323845709718</v>
      </c>
      <c r="P227">
        <f t="shared" ca="1" si="74"/>
        <v>41067.720311267083</v>
      </c>
      <c r="Q227">
        <f t="shared" ca="1" si="88"/>
        <v>29116</v>
      </c>
      <c r="R227">
        <f t="shared" ca="1" si="75"/>
        <v>76140.256574831234</v>
      </c>
      <c r="S227">
        <f t="shared" ca="1" si="93"/>
        <v>11554.225884279194</v>
      </c>
      <c r="T227">
        <f t="shared" ca="1" si="94"/>
        <v>253937.94619554628</v>
      </c>
      <c r="U227">
        <f t="shared" ca="1" si="95"/>
        <v>166779.58042054094</v>
      </c>
      <c r="V227">
        <f t="shared" ca="1" si="96"/>
        <v>87158.365775005339</v>
      </c>
      <c r="AF227" s="14">
        <f t="shared" ca="1" si="90"/>
        <v>1</v>
      </c>
      <c r="AG227" s="9">
        <f t="shared" ca="1" si="91"/>
        <v>0</v>
      </c>
      <c r="AH227" s="9"/>
      <c r="AI227" s="9"/>
      <c r="AJ227" s="9"/>
      <c r="AK227" s="10"/>
      <c r="AL227" s="9"/>
      <c r="AM227" s="14">
        <f ca="1">IF(Table1[[#This Row],[Field of Work]]= "Teaching",1,0)</f>
        <v>1</v>
      </c>
      <c r="AN227" s="9">
        <f ca="1">IF(Table1[[#This Row],[Field of Work]]= "Agriculture",1,0)</f>
        <v>0</v>
      </c>
      <c r="AO227" s="9">
        <f ca="1">IF(Table1[[#This Row],[Field of Work]]= "Construction",1,0)</f>
        <v>0</v>
      </c>
      <c r="AP227" s="9">
        <f ca="1">IF(Table1[[#This Row],[Field of Work]]= "IT",1,0)</f>
        <v>0</v>
      </c>
      <c r="AQ227" s="9">
        <f ca="1">IF(Table1[[#This Row],[Field of Work]]= "Health",1,0)</f>
        <v>0</v>
      </c>
      <c r="AR227" s="9">
        <f ca="1">IF(Table1[[#This Row],[Field of Work]]= "General work",1,0)</f>
        <v>0</v>
      </c>
      <c r="AS227" s="9"/>
      <c r="AT227" s="9"/>
      <c r="AU227" s="9"/>
      <c r="AV227" s="9"/>
      <c r="AW227" s="9"/>
      <c r="AX227" s="9"/>
      <c r="AY227" s="10"/>
      <c r="BA227" s="33">
        <f ca="1">IF(Table1[[#This Row],[Area]]= "Pindi",1,0)</f>
        <v>0</v>
      </c>
      <c r="BB227" s="9">
        <f ca="1">IF(Table1[[#This Row],[Area]]= "Attock",1,0)</f>
        <v>0</v>
      </c>
      <c r="BC227" s="9">
        <f ca="1">IF(Table1[[#This Row],[Area]]="Gujranwala",1,0)</f>
        <v>0</v>
      </c>
      <c r="BD227" s="9">
        <f ca="1">IF(Table1[[#This Row],[Area]]="Islamabad",1,0)</f>
        <v>0</v>
      </c>
      <c r="BE227" s="9">
        <f ca="1">IF(Table1[[#This Row],[Area]]="Karachi",1,0)</f>
        <v>0</v>
      </c>
      <c r="BF227" s="9">
        <f ca="1">IF(Table1[[#This Row],[Area]]="Kashmir",1,0)</f>
        <v>0</v>
      </c>
      <c r="BG227" s="9">
        <f ca="1">IF(Table1[[#This Row],[Area]]="Kohat",1,0)</f>
        <v>0</v>
      </c>
      <c r="BH227" s="9">
        <f ca="1">IF(Table1[[#This Row],[Area]]="Lahore",1,0)</f>
        <v>0</v>
      </c>
      <c r="BI227" s="9">
        <f ca="1">IF(Table1[[#This Row],[Area]]="Multan",1,0)</f>
        <v>0</v>
      </c>
      <c r="BJ227" s="9">
        <f ca="1">IF(Table1[[#This Row],[Area]]="Naran",1,0)</f>
        <v>1</v>
      </c>
      <c r="BK227" s="9">
        <f ca="1">IF(Table1[[#This Row],[Area]]="Peshawar",1,0)</f>
        <v>0</v>
      </c>
      <c r="BL227" s="9">
        <f ca="1">IF(Table1[[#This Row],[Area]]="Queta",1,0)</f>
        <v>0</v>
      </c>
      <c r="BM227" s="9">
        <f ca="1">IF(Table1[[#This Row],[Area]]="Sawat",1,0)</f>
        <v>0</v>
      </c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10"/>
      <c r="CD227" s="14"/>
      <c r="CE227" s="39">
        <f ca="1">Table1[[#This Row],[Value of Cars]]/Table1[[#This Row],[Cars]]</f>
        <v>41067.720311267083</v>
      </c>
      <c r="CF227" s="9"/>
      <c r="CG227" s="10"/>
      <c r="CH227" s="14">
        <f ca="1">IF(Table1[[#This Row],[value of Debts]]&gt;$CI$5,1,0)</f>
        <v>1</v>
      </c>
      <c r="CI227" s="9"/>
      <c r="CJ227" s="10"/>
      <c r="CM227" s="55">
        <f ca="1">Table1[[#This Row],[Mortgage Left]]/Table1[[#This Row],[Value of House]]</f>
        <v>0.30560573350210474</v>
      </c>
      <c r="CN227" s="9">
        <f t="shared" ca="1" si="89"/>
        <v>0</v>
      </c>
      <c r="CO227" s="9"/>
      <c r="CP227" s="9"/>
      <c r="CQ227" s="9"/>
      <c r="CR227" s="9"/>
      <c r="CS227" s="9"/>
      <c r="CT227" s="9"/>
      <c r="CU227" s="9"/>
      <c r="CV227" s="9"/>
      <c r="CW227" s="9"/>
      <c r="CX227" s="14"/>
      <c r="CY227" s="9">
        <f ca="1">IF(Table1[[#This Row],[Area]]= "Pindi",Table1[[#This Row],[Income]],0)</f>
        <v>0</v>
      </c>
      <c r="CZ227" s="9">
        <f ca="1">IF(Table1[[#This Row],[Area]]= "Attock",Table1[[#This Row],[Income]],0)</f>
        <v>0</v>
      </c>
      <c r="DA227" s="9">
        <f ca="1">IF(Table1[[#This Row],[Area]]= "Gujranwala",Table1[[#This Row],[Income]],0)</f>
        <v>0</v>
      </c>
      <c r="DB227" s="9">
        <f ca="1">IF(Table1[[#This Row],[Area]]= "Islamabad",Table1[[#This Row],[Income]],0)</f>
        <v>0</v>
      </c>
      <c r="DC227" s="9">
        <f ca="1">IF(Table1[[#This Row],[Area]]= "Karachi",Table1[[#This Row],[Income]],0)</f>
        <v>0</v>
      </c>
      <c r="DD227" s="9">
        <f ca="1">IF(Table1[[#This Row],[Area]]= "Kashmir",Table1[[#This Row],[Income]],0)</f>
        <v>0</v>
      </c>
      <c r="DE227" s="9">
        <f ca="1">IF(Table1[[#This Row],[Area]]= "Kohat",Table1[[#This Row],[Income]],0)</f>
        <v>0</v>
      </c>
      <c r="DF227" s="9">
        <f ca="1">IF(Table1[[#This Row],[Area]]= "Lahore",Table1[[#This Row],[Income]],0)</f>
        <v>0</v>
      </c>
      <c r="DG227" s="9">
        <f ca="1">IF(Table1[[#This Row],[Area]]= "Multan",Table1[[#This Row],[Income]],0)</f>
        <v>0</v>
      </c>
      <c r="DH227" s="9">
        <f ca="1">IF(Table1[[#This Row],[Area]]= "Naran",Table1[[#This Row],[Income]],0)</f>
        <v>50329</v>
      </c>
      <c r="DI227" s="9">
        <f ca="1">IF(Table1[[#This Row],[Area]]= "Peshawar",Table1[[#This Row],[Income]],0)</f>
        <v>0</v>
      </c>
      <c r="DJ227" s="9">
        <f ca="1">IF(Table1[[#This Row],[Area]]= "Queta",Table1[[#This Row],[Income]],0)</f>
        <v>0</v>
      </c>
      <c r="DK227" s="10">
        <f ca="1">IF(Table1[[#This Row],[Area]]= "Sawat",Table1[[#This Row],[Income]],0)</f>
        <v>0</v>
      </c>
      <c r="DM227" s="14"/>
      <c r="DN227" s="9">
        <f ca="1">IF(Table1[[#This Row],[Field of Work]] = "IT",Table1[[#This Row],[Income]],0)</f>
        <v>0</v>
      </c>
      <c r="DO227" s="9">
        <f ca="1">IF(Table1[[#This Row],[Field of Work]] = "Agriculture",Table1[[#This Row],[Income]],0)</f>
        <v>0</v>
      </c>
      <c r="DP227" s="9">
        <f ca="1">IF(Table1[[#This Row],[Field of Work]] = "Construction",Table1[[#This Row],[Income]],0)</f>
        <v>0</v>
      </c>
      <c r="DQ227" s="9">
        <f ca="1">IF(Table1[[#This Row],[Field of Work]] = "Health",Table1[[#This Row],[Income]],0)</f>
        <v>0</v>
      </c>
      <c r="DR227" s="9">
        <f ca="1">IF(Table1[[#This Row],[Field of Work]] = "Teaching",Table1[[#This Row],[Income]],0)</f>
        <v>50329</v>
      </c>
      <c r="DS227" s="10">
        <f ca="1">IF(Table1[[#This Row],[Field of Work]] = "General work",Table1[[#This Row],[Income]],0)</f>
        <v>0</v>
      </c>
      <c r="DV227" s="14"/>
      <c r="DW227" s="9"/>
      <c r="DX227" s="9">
        <f ca="1">IF(Table1[[#This Row],[Debts]]&gt;Table1[[#This Row],[Income]],1,0)</f>
        <v>1</v>
      </c>
      <c r="DY227" s="9"/>
      <c r="DZ227" s="9"/>
      <c r="EA227" s="9"/>
      <c r="EB227" s="9"/>
      <c r="EC227" s="10"/>
      <c r="EF227" s="14"/>
      <c r="EG227" s="9"/>
      <c r="EH227" s="9">
        <f ca="1">IF(Table1[[#This Row],[Net worth of person (R)]]&gt;$EP$4,Table1[[#This Row],[Age]],0)</f>
        <v>0</v>
      </c>
      <c r="EI227" s="9"/>
      <c r="EJ227" s="9"/>
      <c r="EK227" s="9"/>
      <c r="EL227" s="9"/>
      <c r="EM227" s="9"/>
      <c r="EN227" s="9"/>
      <c r="EO227" s="9"/>
      <c r="EP227" s="10"/>
    </row>
    <row r="228" spans="2:146" x14ac:dyDescent="0.25">
      <c r="B228">
        <f t="shared" ca="1" si="76"/>
        <v>1</v>
      </c>
      <c r="C228" t="str">
        <f t="shared" ca="1" si="77"/>
        <v>men</v>
      </c>
      <c r="D228">
        <f t="shared" ca="1" si="78"/>
        <v>42</v>
      </c>
      <c r="E228">
        <f t="shared" ca="1" si="79"/>
        <v>3</v>
      </c>
      <c r="F228" t="str">
        <f t="shared" ca="1" si="80"/>
        <v>Agriculture</v>
      </c>
      <c r="G228">
        <f t="shared" ca="1" si="81"/>
        <v>1</v>
      </c>
      <c r="H228" t="str">
        <f t="shared" ca="1" si="82"/>
        <v>High School</v>
      </c>
      <c r="I228">
        <f t="shared" ca="1" si="83"/>
        <v>1</v>
      </c>
      <c r="J228">
        <f t="shared" ca="1" si="84"/>
        <v>1</v>
      </c>
      <c r="K228">
        <f t="shared" ca="1" si="85"/>
        <v>49199</v>
      </c>
      <c r="L228">
        <f t="shared" ca="1" si="86"/>
        <v>2</v>
      </c>
      <c r="M228" t="str">
        <f t="shared" ca="1" si="87"/>
        <v>Karachi</v>
      </c>
      <c r="N228">
        <f t="shared" ca="1" si="92"/>
        <v>245995</v>
      </c>
      <c r="O228">
        <f ca="1">RAND()*Table1[[#This Row],[Value of House]]</f>
        <v>147229.45914713506</v>
      </c>
      <c r="P228">
        <f t="shared" ca="1" si="74"/>
        <v>27212.936296578006</v>
      </c>
      <c r="Q228">
        <f t="shared" ca="1" si="88"/>
        <v>15156</v>
      </c>
      <c r="R228">
        <f t="shared" ca="1" si="75"/>
        <v>55065.888637038028</v>
      </c>
      <c r="S228">
        <f t="shared" ca="1" si="93"/>
        <v>139.55703527689931</v>
      </c>
      <c r="T228">
        <f t="shared" ca="1" si="94"/>
        <v>273347.49333185493</v>
      </c>
      <c r="U228">
        <f t="shared" ca="1" si="95"/>
        <v>217451.34778417309</v>
      </c>
      <c r="V228">
        <f t="shared" ca="1" si="96"/>
        <v>55896.145547681837</v>
      </c>
      <c r="AF228" s="14">
        <f t="shared" ca="1" si="90"/>
        <v>1</v>
      </c>
      <c r="AG228" s="9">
        <f t="shared" ca="1" si="91"/>
        <v>0</v>
      </c>
      <c r="AH228" s="9"/>
      <c r="AI228" s="9"/>
      <c r="AJ228" s="9"/>
      <c r="AK228" s="10"/>
      <c r="AL228" s="9"/>
      <c r="AM228" s="14">
        <f ca="1">IF(Table1[[#This Row],[Field of Work]]= "Teaching",1,0)</f>
        <v>0</v>
      </c>
      <c r="AN228" s="9">
        <f ca="1">IF(Table1[[#This Row],[Field of Work]]= "Agriculture",1,0)</f>
        <v>1</v>
      </c>
      <c r="AO228" s="9">
        <f ca="1">IF(Table1[[#This Row],[Field of Work]]= "Construction",1,0)</f>
        <v>0</v>
      </c>
      <c r="AP228" s="9">
        <f ca="1">IF(Table1[[#This Row],[Field of Work]]= "IT",1,0)</f>
        <v>0</v>
      </c>
      <c r="AQ228" s="9">
        <f ca="1">IF(Table1[[#This Row],[Field of Work]]= "Health",1,0)</f>
        <v>0</v>
      </c>
      <c r="AR228" s="9">
        <f ca="1">IF(Table1[[#This Row],[Field of Work]]= "General work",1,0)</f>
        <v>0</v>
      </c>
      <c r="AS228" s="9"/>
      <c r="AT228" s="9"/>
      <c r="AU228" s="9"/>
      <c r="AV228" s="9"/>
      <c r="AW228" s="9"/>
      <c r="AX228" s="9"/>
      <c r="AY228" s="10"/>
      <c r="BA228" s="33">
        <f ca="1">IF(Table1[[#This Row],[Area]]= "Pindi",1,0)</f>
        <v>0</v>
      </c>
      <c r="BB228" s="9">
        <f ca="1">IF(Table1[[#This Row],[Area]]= "Attock",1,0)</f>
        <v>0</v>
      </c>
      <c r="BC228" s="9">
        <f ca="1">IF(Table1[[#This Row],[Area]]="Gujranwala",1,0)</f>
        <v>0</v>
      </c>
      <c r="BD228" s="9">
        <f ca="1">IF(Table1[[#This Row],[Area]]="Islamabad",1,0)</f>
        <v>0</v>
      </c>
      <c r="BE228" s="9">
        <f ca="1">IF(Table1[[#This Row],[Area]]="Karachi",1,0)</f>
        <v>1</v>
      </c>
      <c r="BF228" s="9">
        <f ca="1">IF(Table1[[#This Row],[Area]]="Kashmir",1,0)</f>
        <v>0</v>
      </c>
      <c r="BG228" s="9">
        <f ca="1">IF(Table1[[#This Row],[Area]]="Kohat",1,0)</f>
        <v>0</v>
      </c>
      <c r="BH228" s="9">
        <f ca="1">IF(Table1[[#This Row],[Area]]="Lahore",1,0)</f>
        <v>0</v>
      </c>
      <c r="BI228" s="9">
        <f ca="1">IF(Table1[[#This Row],[Area]]="Multan",1,0)</f>
        <v>0</v>
      </c>
      <c r="BJ228" s="9">
        <f ca="1">IF(Table1[[#This Row],[Area]]="Naran",1,0)</f>
        <v>0</v>
      </c>
      <c r="BK228" s="9">
        <f ca="1">IF(Table1[[#This Row],[Area]]="Peshawar",1,0)</f>
        <v>0</v>
      </c>
      <c r="BL228" s="9">
        <f ca="1">IF(Table1[[#This Row],[Area]]="Queta",1,0)</f>
        <v>0</v>
      </c>
      <c r="BM228" s="9">
        <f ca="1">IF(Table1[[#This Row],[Area]]="Sawat",1,0)</f>
        <v>0</v>
      </c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10"/>
      <c r="CD228" s="14"/>
      <c r="CE228" s="39">
        <f ca="1">Table1[[#This Row],[Value of Cars]]/Table1[[#This Row],[Cars]]</f>
        <v>27212.936296578006</v>
      </c>
      <c r="CF228" s="9"/>
      <c r="CG228" s="10"/>
      <c r="CH228" s="14">
        <f ca="1">IF(Table1[[#This Row],[value of Debts]]&gt;$CI$5,1,0)</f>
        <v>1</v>
      </c>
      <c r="CI228" s="9"/>
      <c r="CJ228" s="10"/>
      <c r="CM228" s="55">
        <f ca="1">Table1[[#This Row],[Mortgage Left]]/Table1[[#This Row],[Value of House]]</f>
        <v>0.59850590112455559</v>
      </c>
      <c r="CN228" s="9">
        <f t="shared" ca="1" si="89"/>
        <v>0</v>
      </c>
      <c r="CO228" s="9"/>
      <c r="CP228" s="9"/>
      <c r="CQ228" s="9"/>
      <c r="CR228" s="9"/>
      <c r="CS228" s="9"/>
      <c r="CT228" s="9"/>
      <c r="CU228" s="9"/>
      <c r="CV228" s="9"/>
      <c r="CW228" s="9"/>
      <c r="CX228" s="14"/>
      <c r="CY228" s="9">
        <f ca="1">IF(Table1[[#This Row],[Area]]= "Pindi",Table1[[#This Row],[Income]],0)</f>
        <v>0</v>
      </c>
      <c r="CZ228" s="9">
        <f ca="1">IF(Table1[[#This Row],[Area]]= "Attock",Table1[[#This Row],[Income]],0)</f>
        <v>0</v>
      </c>
      <c r="DA228" s="9">
        <f ca="1">IF(Table1[[#This Row],[Area]]= "Gujranwala",Table1[[#This Row],[Income]],0)</f>
        <v>0</v>
      </c>
      <c r="DB228" s="9">
        <f ca="1">IF(Table1[[#This Row],[Area]]= "Islamabad",Table1[[#This Row],[Income]],0)</f>
        <v>0</v>
      </c>
      <c r="DC228" s="9">
        <f ca="1">IF(Table1[[#This Row],[Area]]= "Karachi",Table1[[#This Row],[Income]],0)</f>
        <v>49199</v>
      </c>
      <c r="DD228" s="9">
        <f ca="1">IF(Table1[[#This Row],[Area]]= "Kashmir",Table1[[#This Row],[Income]],0)</f>
        <v>0</v>
      </c>
      <c r="DE228" s="9">
        <f ca="1">IF(Table1[[#This Row],[Area]]= "Kohat",Table1[[#This Row],[Income]],0)</f>
        <v>0</v>
      </c>
      <c r="DF228" s="9">
        <f ca="1">IF(Table1[[#This Row],[Area]]= "Lahore",Table1[[#This Row],[Income]],0)</f>
        <v>0</v>
      </c>
      <c r="DG228" s="9">
        <f ca="1">IF(Table1[[#This Row],[Area]]= "Multan",Table1[[#This Row],[Income]],0)</f>
        <v>0</v>
      </c>
      <c r="DH228" s="9">
        <f ca="1">IF(Table1[[#This Row],[Area]]= "Naran",Table1[[#This Row],[Income]],0)</f>
        <v>0</v>
      </c>
      <c r="DI228" s="9">
        <f ca="1">IF(Table1[[#This Row],[Area]]= "Peshawar",Table1[[#This Row],[Income]],0)</f>
        <v>0</v>
      </c>
      <c r="DJ228" s="9">
        <f ca="1">IF(Table1[[#This Row],[Area]]= "Queta",Table1[[#This Row],[Income]],0)</f>
        <v>0</v>
      </c>
      <c r="DK228" s="10">
        <f ca="1">IF(Table1[[#This Row],[Area]]= "Sawat",Table1[[#This Row],[Income]],0)</f>
        <v>0</v>
      </c>
      <c r="DM228" s="14"/>
      <c r="DN228" s="9">
        <f ca="1">IF(Table1[[#This Row],[Field of Work]] = "IT",Table1[[#This Row],[Income]],0)</f>
        <v>0</v>
      </c>
      <c r="DO228" s="9">
        <f ca="1">IF(Table1[[#This Row],[Field of Work]] = "Agriculture",Table1[[#This Row],[Income]],0)</f>
        <v>49199</v>
      </c>
      <c r="DP228" s="9">
        <f ca="1">IF(Table1[[#This Row],[Field of Work]] = "Construction",Table1[[#This Row],[Income]],0)</f>
        <v>0</v>
      </c>
      <c r="DQ228" s="9">
        <f ca="1">IF(Table1[[#This Row],[Field of Work]] = "Health",Table1[[#This Row],[Income]],0)</f>
        <v>0</v>
      </c>
      <c r="DR228" s="9">
        <f ca="1">IF(Table1[[#This Row],[Field of Work]] = "Teaching",Table1[[#This Row],[Income]],0)</f>
        <v>0</v>
      </c>
      <c r="DS228" s="10">
        <f ca="1">IF(Table1[[#This Row],[Field of Work]] = "General work",Table1[[#This Row],[Income]],0)</f>
        <v>0</v>
      </c>
      <c r="DV228" s="14"/>
      <c r="DW228" s="9"/>
      <c r="DX228" s="9">
        <f ca="1">IF(Table1[[#This Row],[Debts]]&gt;Table1[[#This Row],[Income]],1,0)</f>
        <v>1</v>
      </c>
      <c r="DY228" s="9"/>
      <c r="DZ228" s="9"/>
      <c r="EA228" s="9"/>
      <c r="EB228" s="9"/>
      <c r="EC228" s="10"/>
      <c r="EF228" s="14"/>
      <c r="EG228" s="9"/>
      <c r="EH228" s="9">
        <f ca="1">IF(Table1[[#This Row],[Net worth of person (R)]]&gt;$EP$4,Table1[[#This Row],[Age]],0)</f>
        <v>0</v>
      </c>
      <c r="EI228" s="9"/>
      <c r="EJ228" s="9"/>
      <c r="EK228" s="9"/>
      <c r="EL228" s="9"/>
      <c r="EM228" s="9"/>
      <c r="EN228" s="9"/>
      <c r="EO228" s="9"/>
      <c r="EP228" s="10"/>
    </row>
    <row r="229" spans="2:146" x14ac:dyDescent="0.25">
      <c r="B229">
        <f t="shared" ca="1" si="76"/>
        <v>1</v>
      </c>
      <c r="C229" t="str">
        <f t="shared" ca="1" si="77"/>
        <v>men</v>
      </c>
      <c r="D229">
        <f t="shared" ca="1" si="78"/>
        <v>30</v>
      </c>
      <c r="E229">
        <f t="shared" ca="1" si="79"/>
        <v>1</v>
      </c>
      <c r="F229" t="str">
        <f t="shared" ca="1" si="80"/>
        <v>Health</v>
      </c>
      <c r="G229">
        <f t="shared" ca="1" si="81"/>
        <v>4</v>
      </c>
      <c r="H229" t="str">
        <f t="shared" ca="1" si="82"/>
        <v>Technical</v>
      </c>
      <c r="I229">
        <f t="shared" ca="1" si="83"/>
        <v>4</v>
      </c>
      <c r="J229">
        <f t="shared" ca="1" si="84"/>
        <v>3</v>
      </c>
      <c r="K229">
        <f t="shared" ca="1" si="85"/>
        <v>54393</v>
      </c>
      <c r="L229">
        <f t="shared" ca="1" si="86"/>
        <v>7</v>
      </c>
      <c r="M229" t="str">
        <f t="shared" ca="1" si="87"/>
        <v>Pindi</v>
      </c>
      <c r="N229">
        <f t="shared" ca="1" si="92"/>
        <v>163179</v>
      </c>
      <c r="O229">
        <f ca="1">RAND()*Table1[[#This Row],[Value of House]]</f>
        <v>152177.3482407635</v>
      </c>
      <c r="P229">
        <f t="shared" ca="1" si="74"/>
        <v>24296.850322495502</v>
      </c>
      <c r="Q229">
        <f t="shared" ca="1" si="88"/>
        <v>18977</v>
      </c>
      <c r="R229">
        <f t="shared" ca="1" si="75"/>
        <v>81780.77049980509</v>
      </c>
      <c r="S229">
        <f t="shared" ca="1" si="93"/>
        <v>14107.663158908588</v>
      </c>
      <c r="T229">
        <f t="shared" ca="1" si="94"/>
        <v>201583.51348140411</v>
      </c>
      <c r="U229">
        <f t="shared" ca="1" si="95"/>
        <v>252935.11874056858</v>
      </c>
      <c r="V229">
        <f t="shared" ca="1" si="96"/>
        <v>-51351.605259164469</v>
      </c>
      <c r="AF229" s="14">
        <f t="shared" ca="1" si="90"/>
        <v>1</v>
      </c>
      <c r="AG229" s="9">
        <f t="shared" ca="1" si="91"/>
        <v>0</v>
      </c>
      <c r="AH229" s="9"/>
      <c r="AI229" s="9"/>
      <c r="AJ229" s="9"/>
      <c r="AK229" s="10"/>
      <c r="AL229" s="9"/>
      <c r="AM229" s="14">
        <f ca="1">IF(Table1[[#This Row],[Field of Work]]= "Teaching",1,0)</f>
        <v>0</v>
      </c>
      <c r="AN229" s="9">
        <f ca="1">IF(Table1[[#This Row],[Field of Work]]= "Agriculture",1,0)</f>
        <v>0</v>
      </c>
      <c r="AO229" s="9">
        <f ca="1">IF(Table1[[#This Row],[Field of Work]]= "Construction",1,0)</f>
        <v>0</v>
      </c>
      <c r="AP229" s="9">
        <f ca="1">IF(Table1[[#This Row],[Field of Work]]= "IT",1,0)</f>
        <v>0</v>
      </c>
      <c r="AQ229" s="9">
        <f ca="1">IF(Table1[[#This Row],[Field of Work]]= "Health",1,0)</f>
        <v>1</v>
      </c>
      <c r="AR229" s="9">
        <f ca="1">IF(Table1[[#This Row],[Field of Work]]= "General work",1,0)</f>
        <v>0</v>
      </c>
      <c r="AS229" s="9"/>
      <c r="AT229" s="9"/>
      <c r="AU229" s="9"/>
      <c r="AV229" s="9"/>
      <c r="AW229" s="9"/>
      <c r="AX229" s="9"/>
      <c r="AY229" s="10"/>
      <c r="BA229" s="33">
        <f ca="1">IF(Table1[[#This Row],[Area]]= "Pindi",1,0)</f>
        <v>1</v>
      </c>
      <c r="BB229" s="9">
        <f ca="1">IF(Table1[[#This Row],[Area]]= "Attock",1,0)</f>
        <v>0</v>
      </c>
      <c r="BC229" s="9">
        <f ca="1">IF(Table1[[#This Row],[Area]]="Gujranwala",1,0)</f>
        <v>0</v>
      </c>
      <c r="BD229" s="9">
        <f ca="1">IF(Table1[[#This Row],[Area]]="Islamabad",1,0)</f>
        <v>0</v>
      </c>
      <c r="BE229" s="9">
        <f ca="1">IF(Table1[[#This Row],[Area]]="Karachi",1,0)</f>
        <v>0</v>
      </c>
      <c r="BF229" s="9">
        <f ca="1">IF(Table1[[#This Row],[Area]]="Kashmir",1,0)</f>
        <v>0</v>
      </c>
      <c r="BG229" s="9">
        <f ca="1">IF(Table1[[#This Row],[Area]]="Kohat",1,0)</f>
        <v>0</v>
      </c>
      <c r="BH229" s="9">
        <f ca="1">IF(Table1[[#This Row],[Area]]="Lahore",1,0)</f>
        <v>0</v>
      </c>
      <c r="BI229" s="9">
        <f ca="1">IF(Table1[[#This Row],[Area]]="Multan",1,0)</f>
        <v>0</v>
      </c>
      <c r="BJ229" s="9">
        <f ca="1">IF(Table1[[#This Row],[Area]]="Naran",1,0)</f>
        <v>0</v>
      </c>
      <c r="BK229" s="9">
        <f ca="1">IF(Table1[[#This Row],[Area]]="Peshawar",1,0)</f>
        <v>0</v>
      </c>
      <c r="BL229" s="9">
        <f ca="1">IF(Table1[[#This Row],[Area]]="Queta",1,0)</f>
        <v>0</v>
      </c>
      <c r="BM229" s="9">
        <f ca="1">IF(Table1[[#This Row],[Area]]="Sawat",1,0)</f>
        <v>0</v>
      </c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10"/>
      <c r="CD229" s="14"/>
      <c r="CE229" s="39">
        <f ca="1">Table1[[#This Row],[Value of Cars]]/Table1[[#This Row],[Cars]]</f>
        <v>8098.950107498501</v>
      </c>
      <c r="CF229" s="9"/>
      <c r="CG229" s="10"/>
      <c r="CH229" s="14">
        <f ca="1">IF(Table1[[#This Row],[value of Debts]]&gt;$CI$5,1,0)</f>
        <v>1</v>
      </c>
      <c r="CI229" s="9"/>
      <c r="CJ229" s="10"/>
      <c r="CM229" s="55">
        <f ca="1">Table1[[#This Row],[Mortgage Left]]/Table1[[#This Row],[Value of House]]</f>
        <v>0.93257924267683645</v>
      </c>
      <c r="CN229" s="9">
        <f t="shared" ca="1" si="89"/>
        <v>0</v>
      </c>
      <c r="CO229" s="9"/>
      <c r="CP229" s="9"/>
      <c r="CQ229" s="9"/>
      <c r="CR229" s="9"/>
      <c r="CS229" s="9"/>
      <c r="CT229" s="9"/>
      <c r="CU229" s="9"/>
      <c r="CV229" s="9"/>
      <c r="CW229" s="9"/>
      <c r="CX229" s="14"/>
      <c r="CY229" s="9">
        <f ca="1">IF(Table1[[#This Row],[Area]]= "Pindi",Table1[[#This Row],[Income]],0)</f>
        <v>54393</v>
      </c>
      <c r="CZ229" s="9">
        <f ca="1">IF(Table1[[#This Row],[Area]]= "Attock",Table1[[#This Row],[Income]],0)</f>
        <v>0</v>
      </c>
      <c r="DA229" s="9">
        <f ca="1">IF(Table1[[#This Row],[Area]]= "Gujranwala",Table1[[#This Row],[Income]],0)</f>
        <v>0</v>
      </c>
      <c r="DB229" s="9">
        <f ca="1">IF(Table1[[#This Row],[Area]]= "Islamabad",Table1[[#This Row],[Income]],0)</f>
        <v>0</v>
      </c>
      <c r="DC229" s="9">
        <f ca="1">IF(Table1[[#This Row],[Area]]= "Karachi",Table1[[#This Row],[Income]],0)</f>
        <v>0</v>
      </c>
      <c r="DD229" s="9">
        <f ca="1">IF(Table1[[#This Row],[Area]]= "Kashmir",Table1[[#This Row],[Income]],0)</f>
        <v>0</v>
      </c>
      <c r="DE229" s="9">
        <f ca="1">IF(Table1[[#This Row],[Area]]= "Kohat",Table1[[#This Row],[Income]],0)</f>
        <v>0</v>
      </c>
      <c r="DF229" s="9">
        <f ca="1">IF(Table1[[#This Row],[Area]]= "Lahore",Table1[[#This Row],[Income]],0)</f>
        <v>0</v>
      </c>
      <c r="DG229" s="9">
        <f ca="1">IF(Table1[[#This Row],[Area]]= "Multan",Table1[[#This Row],[Income]],0)</f>
        <v>0</v>
      </c>
      <c r="DH229" s="9">
        <f ca="1">IF(Table1[[#This Row],[Area]]= "Naran",Table1[[#This Row],[Income]],0)</f>
        <v>0</v>
      </c>
      <c r="DI229" s="9">
        <f ca="1">IF(Table1[[#This Row],[Area]]= "Peshawar",Table1[[#This Row],[Income]],0)</f>
        <v>0</v>
      </c>
      <c r="DJ229" s="9">
        <f ca="1">IF(Table1[[#This Row],[Area]]= "Queta",Table1[[#This Row],[Income]],0)</f>
        <v>0</v>
      </c>
      <c r="DK229" s="10">
        <f ca="1">IF(Table1[[#This Row],[Area]]= "Sawat",Table1[[#This Row],[Income]],0)</f>
        <v>0</v>
      </c>
      <c r="DM229" s="14"/>
      <c r="DN229" s="9">
        <f ca="1">IF(Table1[[#This Row],[Field of Work]] = "IT",Table1[[#This Row],[Income]],0)</f>
        <v>0</v>
      </c>
      <c r="DO229" s="9">
        <f ca="1">IF(Table1[[#This Row],[Field of Work]] = "Agriculture",Table1[[#This Row],[Income]],0)</f>
        <v>0</v>
      </c>
      <c r="DP229" s="9">
        <f ca="1">IF(Table1[[#This Row],[Field of Work]] = "Construction",Table1[[#This Row],[Income]],0)</f>
        <v>0</v>
      </c>
      <c r="DQ229" s="9">
        <f ca="1">IF(Table1[[#This Row],[Field of Work]] = "Health",Table1[[#This Row],[Income]],0)</f>
        <v>54393</v>
      </c>
      <c r="DR229" s="9">
        <f ca="1">IF(Table1[[#This Row],[Field of Work]] = "Teaching",Table1[[#This Row],[Income]],0)</f>
        <v>0</v>
      </c>
      <c r="DS229" s="10">
        <f ca="1">IF(Table1[[#This Row],[Field of Work]] = "General work",Table1[[#This Row],[Income]],0)</f>
        <v>0</v>
      </c>
      <c r="DV229" s="14"/>
      <c r="DW229" s="9"/>
      <c r="DX229" s="9">
        <f ca="1">IF(Table1[[#This Row],[Debts]]&gt;Table1[[#This Row],[Income]],1,0)</f>
        <v>1</v>
      </c>
      <c r="DY229" s="9"/>
      <c r="DZ229" s="9"/>
      <c r="EA229" s="9"/>
      <c r="EB229" s="9"/>
      <c r="EC229" s="10"/>
      <c r="EF229" s="14"/>
      <c r="EG229" s="9"/>
      <c r="EH229" s="9">
        <f ca="1">IF(Table1[[#This Row],[Net worth of person (R)]]&gt;$EP$4,Table1[[#This Row],[Age]],0)</f>
        <v>0</v>
      </c>
      <c r="EI229" s="9"/>
      <c r="EJ229" s="9"/>
      <c r="EK229" s="9"/>
      <c r="EL229" s="9"/>
      <c r="EM229" s="9"/>
      <c r="EN229" s="9"/>
      <c r="EO229" s="9"/>
      <c r="EP229" s="10"/>
    </row>
    <row r="230" spans="2:146" x14ac:dyDescent="0.25">
      <c r="B230">
        <f t="shared" ca="1" si="76"/>
        <v>2</v>
      </c>
      <c r="C230" t="str">
        <f t="shared" ca="1" si="77"/>
        <v>women</v>
      </c>
      <c r="D230">
        <f t="shared" ca="1" si="78"/>
        <v>37</v>
      </c>
      <c r="E230">
        <f t="shared" ca="1" si="79"/>
        <v>5</v>
      </c>
      <c r="F230" t="str">
        <f t="shared" ca="1" si="80"/>
        <v>General work</v>
      </c>
      <c r="G230">
        <f t="shared" ca="1" si="81"/>
        <v>1</v>
      </c>
      <c r="H230" t="str">
        <f t="shared" ca="1" si="82"/>
        <v>High School</v>
      </c>
      <c r="I230">
        <f t="shared" ca="1" si="83"/>
        <v>4</v>
      </c>
      <c r="J230">
        <f t="shared" ca="1" si="84"/>
        <v>1</v>
      </c>
      <c r="K230">
        <f t="shared" ca="1" si="85"/>
        <v>68568</v>
      </c>
      <c r="L230">
        <f t="shared" ca="1" si="86"/>
        <v>14</v>
      </c>
      <c r="M230" t="str">
        <f t="shared" ca="1" si="87"/>
        <v>Attock</v>
      </c>
      <c r="N230">
        <f t="shared" ca="1" si="92"/>
        <v>274272</v>
      </c>
      <c r="O230">
        <f ca="1">RAND()*Table1[[#This Row],[Value of House]]</f>
        <v>124171.19264678459</v>
      </c>
      <c r="P230">
        <f t="shared" ca="1" si="74"/>
        <v>1023.9224616536122</v>
      </c>
      <c r="Q230">
        <f t="shared" ca="1" si="88"/>
        <v>527</v>
      </c>
      <c r="R230">
        <f t="shared" ca="1" si="75"/>
        <v>125289.54239545058</v>
      </c>
      <c r="S230">
        <f t="shared" ca="1" si="93"/>
        <v>29769.879407950088</v>
      </c>
      <c r="T230">
        <f t="shared" ca="1" si="94"/>
        <v>305065.80186960369</v>
      </c>
      <c r="U230">
        <f t="shared" ca="1" si="95"/>
        <v>249987.73504223517</v>
      </c>
      <c r="V230">
        <f t="shared" ca="1" si="96"/>
        <v>55078.066827368515</v>
      </c>
      <c r="AF230" s="14">
        <f t="shared" ca="1" si="90"/>
        <v>1</v>
      </c>
      <c r="AG230" s="9">
        <f t="shared" ca="1" si="91"/>
        <v>0</v>
      </c>
      <c r="AH230" s="9"/>
      <c r="AI230" s="9"/>
      <c r="AJ230" s="9"/>
      <c r="AK230" s="10"/>
      <c r="AL230" s="9"/>
      <c r="AM230" s="14">
        <f ca="1">IF(Table1[[#This Row],[Field of Work]]= "Teaching",1,0)</f>
        <v>0</v>
      </c>
      <c r="AN230" s="9">
        <f ca="1">IF(Table1[[#This Row],[Field of Work]]= "Agriculture",1,0)</f>
        <v>0</v>
      </c>
      <c r="AO230" s="9">
        <f ca="1">IF(Table1[[#This Row],[Field of Work]]= "Construction",1,0)</f>
        <v>0</v>
      </c>
      <c r="AP230" s="9">
        <f ca="1">IF(Table1[[#This Row],[Field of Work]]= "IT",1,0)</f>
        <v>0</v>
      </c>
      <c r="AQ230" s="9">
        <f ca="1">IF(Table1[[#This Row],[Field of Work]]= "Health",1,0)</f>
        <v>0</v>
      </c>
      <c r="AR230" s="9">
        <f ca="1">IF(Table1[[#This Row],[Field of Work]]= "General work",1,0)</f>
        <v>1</v>
      </c>
      <c r="AS230" s="9"/>
      <c r="AT230" s="9"/>
      <c r="AU230" s="9"/>
      <c r="AV230" s="9"/>
      <c r="AW230" s="9"/>
      <c r="AX230" s="9"/>
      <c r="AY230" s="10"/>
      <c r="BA230" s="33">
        <f ca="1">IF(Table1[[#This Row],[Area]]= "Pindi",1,0)</f>
        <v>0</v>
      </c>
      <c r="BB230" s="9">
        <f ca="1">IF(Table1[[#This Row],[Area]]= "Attock",1,0)</f>
        <v>1</v>
      </c>
      <c r="BC230" s="9">
        <f ca="1">IF(Table1[[#This Row],[Area]]="Gujranwala",1,0)</f>
        <v>0</v>
      </c>
      <c r="BD230" s="9">
        <f ca="1">IF(Table1[[#This Row],[Area]]="Islamabad",1,0)</f>
        <v>0</v>
      </c>
      <c r="BE230" s="9">
        <f ca="1">IF(Table1[[#This Row],[Area]]="Karachi",1,0)</f>
        <v>0</v>
      </c>
      <c r="BF230" s="9">
        <f ca="1">IF(Table1[[#This Row],[Area]]="Kashmir",1,0)</f>
        <v>0</v>
      </c>
      <c r="BG230" s="9">
        <f ca="1">IF(Table1[[#This Row],[Area]]="Kohat",1,0)</f>
        <v>0</v>
      </c>
      <c r="BH230" s="9">
        <f ca="1">IF(Table1[[#This Row],[Area]]="Lahore",1,0)</f>
        <v>0</v>
      </c>
      <c r="BI230" s="9">
        <f ca="1">IF(Table1[[#This Row],[Area]]="Multan",1,0)</f>
        <v>0</v>
      </c>
      <c r="BJ230" s="9">
        <f ca="1">IF(Table1[[#This Row],[Area]]="Naran",1,0)</f>
        <v>0</v>
      </c>
      <c r="BK230" s="9">
        <f ca="1">IF(Table1[[#This Row],[Area]]="Peshawar",1,0)</f>
        <v>0</v>
      </c>
      <c r="BL230" s="9">
        <f ca="1">IF(Table1[[#This Row],[Area]]="Queta",1,0)</f>
        <v>0</v>
      </c>
      <c r="BM230" s="9">
        <f ca="1">IF(Table1[[#This Row],[Area]]="Sawat",1,0)</f>
        <v>0</v>
      </c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10"/>
      <c r="CD230" s="14"/>
      <c r="CE230" s="39">
        <f ca="1">Table1[[#This Row],[Value of Cars]]/Table1[[#This Row],[Cars]]</f>
        <v>1023.9224616536122</v>
      </c>
      <c r="CF230" s="9"/>
      <c r="CG230" s="10"/>
      <c r="CH230" s="14">
        <f ca="1">IF(Table1[[#This Row],[value of Debts]]&gt;$CI$5,1,0)</f>
        <v>1</v>
      </c>
      <c r="CI230" s="9"/>
      <c r="CJ230" s="10"/>
      <c r="CM230" s="55">
        <f ca="1">Table1[[#This Row],[Mortgage Left]]/Table1[[#This Row],[Value of House]]</f>
        <v>0.45273010969688698</v>
      </c>
      <c r="CN230" s="9">
        <f t="shared" ca="1" si="89"/>
        <v>0</v>
      </c>
      <c r="CO230" s="9"/>
      <c r="CP230" s="9"/>
      <c r="CQ230" s="9"/>
      <c r="CR230" s="9"/>
      <c r="CS230" s="9"/>
      <c r="CT230" s="9"/>
      <c r="CU230" s="9"/>
      <c r="CV230" s="9"/>
      <c r="CW230" s="9"/>
      <c r="CX230" s="14"/>
      <c r="CY230" s="9">
        <f ca="1">IF(Table1[[#This Row],[Area]]= "Pindi",Table1[[#This Row],[Income]],0)</f>
        <v>0</v>
      </c>
      <c r="CZ230" s="9">
        <f ca="1">IF(Table1[[#This Row],[Area]]= "Attock",Table1[[#This Row],[Income]],0)</f>
        <v>68568</v>
      </c>
      <c r="DA230" s="9">
        <f ca="1">IF(Table1[[#This Row],[Area]]= "Gujranwala",Table1[[#This Row],[Income]],0)</f>
        <v>0</v>
      </c>
      <c r="DB230" s="9">
        <f ca="1">IF(Table1[[#This Row],[Area]]= "Islamabad",Table1[[#This Row],[Income]],0)</f>
        <v>0</v>
      </c>
      <c r="DC230" s="9">
        <f ca="1">IF(Table1[[#This Row],[Area]]= "Karachi",Table1[[#This Row],[Income]],0)</f>
        <v>0</v>
      </c>
      <c r="DD230" s="9">
        <f ca="1">IF(Table1[[#This Row],[Area]]= "Kashmir",Table1[[#This Row],[Income]],0)</f>
        <v>0</v>
      </c>
      <c r="DE230" s="9">
        <f ca="1">IF(Table1[[#This Row],[Area]]= "Kohat",Table1[[#This Row],[Income]],0)</f>
        <v>0</v>
      </c>
      <c r="DF230" s="9">
        <f ca="1">IF(Table1[[#This Row],[Area]]= "Lahore",Table1[[#This Row],[Income]],0)</f>
        <v>0</v>
      </c>
      <c r="DG230" s="9">
        <f ca="1">IF(Table1[[#This Row],[Area]]= "Multan",Table1[[#This Row],[Income]],0)</f>
        <v>0</v>
      </c>
      <c r="DH230" s="9">
        <f ca="1">IF(Table1[[#This Row],[Area]]= "Naran",Table1[[#This Row],[Income]],0)</f>
        <v>0</v>
      </c>
      <c r="DI230" s="9">
        <f ca="1">IF(Table1[[#This Row],[Area]]= "Peshawar",Table1[[#This Row],[Income]],0)</f>
        <v>0</v>
      </c>
      <c r="DJ230" s="9">
        <f ca="1">IF(Table1[[#This Row],[Area]]= "Queta",Table1[[#This Row],[Income]],0)</f>
        <v>0</v>
      </c>
      <c r="DK230" s="10">
        <f ca="1">IF(Table1[[#This Row],[Area]]= "Sawat",Table1[[#This Row],[Income]],0)</f>
        <v>0</v>
      </c>
      <c r="DM230" s="14"/>
      <c r="DN230" s="9">
        <f ca="1">IF(Table1[[#This Row],[Field of Work]] = "IT",Table1[[#This Row],[Income]],0)</f>
        <v>0</v>
      </c>
      <c r="DO230" s="9">
        <f ca="1">IF(Table1[[#This Row],[Field of Work]] = "Agriculture",Table1[[#This Row],[Income]],0)</f>
        <v>0</v>
      </c>
      <c r="DP230" s="9">
        <f ca="1">IF(Table1[[#This Row],[Field of Work]] = "Construction",Table1[[#This Row],[Income]],0)</f>
        <v>0</v>
      </c>
      <c r="DQ230" s="9">
        <f ca="1">IF(Table1[[#This Row],[Field of Work]] = "Health",Table1[[#This Row],[Income]],0)</f>
        <v>0</v>
      </c>
      <c r="DR230" s="9">
        <f ca="1">IF(Table1[[#This Row],[Field of Work]] = "Teaching",Table1[[#This Row],[Income]],0)</f>
        <v>0</v>
      </c>
      <c r="DS230" s="10">
        <f ca="1">IF(Table1[[#This Row],[Field of Work]] = "General work",Table1[[#This Row],[Income]],0)</f>
        <v>68568</v>
      </c>
      <c r="DV230" s="14"/>
      <c r="DW230" s="9"/>
      <c r="DX230" s="9">
        <f ca="1">IF(Table1[[#This Row],[Debts]]&gt;Table1[[#This Row],[Income]],1,0)</f>
        <v>1</v>
      </c>
      <c r="DY230" s="9"/>
      <c r="DZ230" s="9"/>
      <c r="EA230" s="9"/>
      <c r="EB230" s="9"/>
      <c r="EC230" s="10"/>
      <c r="EF230" s="14"/>
      <c r="EG230" s="9"/>
      <c r="EH230" s="9">
        <f ca="1">IF(Table1[[#This Row],[Net worth of person (R)]]&gt;$EP$4,Table1[[#This Row],[Age]],0)</f>
        <v>0</v>
      </c>
      <c r="EI230" s="9"/>
      <c r="EJ230" s="9"/>
      <c r="EK230" s="9"/>
      <c r="EL230" s="9"/>
      <c r="EM230" s="9"/>
      <c r="EN230" s="9"/>
      <c r="EO230" s="9"/>
      <c r="EP230" s="10"/>
    </row>
    <row r="231" spans="2:146" x14ac:dyDescent="0.25">
      <c r="B231">
        <f t="shared" ca="1" si="76"/>
        <v>2</v>
      </c>
      <c r="C231" t="str">
        <f t="shared" ca="1" si="77"/>
        <v>women</v>
      </c>
      <c r="D231">
        <f t="shared" ca="1" si="78"/>
        <v>26</v>
      </c>
      <c r="E231">
        <f t="shared" ca="1" si="79"/>
        <v>4</v>
      </c>
      <c r="F231" t="str">
        <f t="shared" ca="1" si="80"/>
        <v>Construction</v>
      </c>
      <c r="G231">
        <f t="shared" ca="1" si="81"/>
        <v>1</v>
      </c>
      <c r="H231" t="str">
        <f t="shared" ca="1" si="82"/>
        <v>High School</v>
      </c>
      <c r="I231">
        <f t="shared" ca="1" si="83"/>
        <v>4</v>
      </c>
      <c r="J231">
        <f t="shared" ca="1" si="84"/>
        <v>3</v>
      </c>
      <c r="K231">
        <f t="shared" ca="1" si="85"/>
        <v>51817</v>
      </c>
      <c r="L231">
        <f t="shared" ca="1" si="86"/>
        <v>13</v>
      </c>
      <c r="M231" t="str">
        <f t="shared" ca="1" si="87"/>
        <v>Naran</v>
      </c>
      <c r="N231">
        <f t="shared" ca="1" si="92"/>
        <v>207268</v>
      </c>
      <c r="O231">
        <f ca="1">RAND()*Table1[[#This Row],[Value of House]]</f>
        <v>20796.098661892374</v>
      </c>
      <c r="P231">
        <f t="shared" ca="1" si="74"/>
        <v>2421.6875052967766</v>
      </c>
      <c r="Q231">
        <f t="shared" ca="1" si="88"/>
        <v>713</v>
      </c>
      <c r="R231">
        <f t="shared" ca="1" si="75"/>
        <v>72365.736779969448</v>
      </c>
      <c r="S231">
        <f t="shared" ca="1" si="93"/>
        <v>29678.018920392609</v>
      </c>
      <c r="T231">
        <f t="shared" ca="1" si="94"/>
        <v>239367.70642568939</v>
      </c>
      <c r="U231">
        <f t="shared" ca="1" si="95"/>
        <v>93874.835441861826</v>
      </c>
      <c r="V231">
        <f t="shared" ca="1" si="96"/>
        <v>145492.87098382757</v>
      </c>
      <c r="AF231" s="14">
        <f t="shared" ca="1" si="90"/>
        <v>0</v>
      </c>
      <c r="AG231" s="9">
        <f t="shared" ca="1" si="91"/>
        <v>1</v>
      </c>
      <c r="AH231" s="9"/>
      <c r="AI231" s="9"/>
      <c r="AJ231" s="9"/>
      <c r="AK231" s="10"/>
      <c r="AL231" s="9"/>
      <c r="AM231" s="14">
        <f ca="1">IF(Table1[[#This Row],[Field of Work]]= "Teaching",1,0)</f>
        <v>0</v>
      </c>
      <c r="AN231" s="9">
        <f ca="1">IF(Table1[[#This Row],[Field of Work]]= "Agriculture",1,0)</f>
        <v>0</v>
      </c>
      <c r="AO231" s="9">
        <f ca="1">IF(Table1[[#This Row],[Field of Work]]= "Construction",1,0)</f>
        <v>1</v>
      </c>
      <c r="AP231" s="9">
        <f ca="1">IF(Table1[[#This Row],[Field of Work]]= "IT",1,0)</f>
        <v>0</v>
      </c>
      <c r="AQ231" s="9">
        <f ca="1">IF(Table1[[#This Row],[Field of Work]]= "Health",1,0)</f>
        <v>0</v>
      </c>
      <c r="AR231" s="9">
        <f ca="1">IF(Table1[[#This Row],[Field of Work]]= "General work",1,0)</f>
        <v>0</v>
      </c>
      <c r="AS231" s="9"/>
      <c r="AT231" s="9"/>
      <c r="AU231" s="9"/>
      <c r="AV231" s="9"/>
      <c r="AW231" s="9"/>
      <c r="AX231" s="9"/>
      <c r="AY231" s="10"/>
      <c r="BA231" s="33">
        <f ca="1">IF(Table1[[#This Row],[Area]]= "Pindi",1,0)</f>
        <v>0</v>
      </c>
      <c r="BB231" s="9">
        <f ca="1">IF(Table1[[#This Row],[Area]]= "Attock",1,0)</f>
        <v>0</v>
      </c>
      <c r="BC231" s="9">
        <f ca="1">IF(Table1[[#This Row],[Area]]="Gujranwala",1,0)</f>
        <v>0</v>
      </c>
      <c r="BD231" s="9">
        <f ca="1">IF(Table1[[#This Row],[Area]]="Islamabad",1,0)</f>
        <v>0</v>
      </c>
      <c r="BE231" s="9">
        <f ca="1">IF(Table1[[#This Row],[Area]]="Karachi",1,0)</f>
        <v>0</v>
      </c>
      <c r="BF231" s="9">
        <f ca="1">IF(Table1[[#This Row],[Area]]="Kashmir",1,0)</f>
        <v>0</v>
      </c>
      <c r="BG231" s="9">
        <f ca="1">IF(Table1[[#This Row],[Area]]="Kohat",1,0)</f>
        <v>0</v>
      </c>
      <c r="BH231" s="9">
        <f ca="1">IF(Table1[[#This Row],[Area]]="Lahore",1,0)</f>
        <v>0</v>
      </c>
      <c r="BI231" s="9">
        <f ca="1">IF(Table1[[#This Row],[Area]]="Multan",1,0)</f>
        <v>0</v>
      </c>
      <c r="BJ231" s="9">
        <f ca="1">IF(Table1[[#This Row],[Area]]="Naran",1,0)</f>
        <v>1</v>
      </c>
      <c r="BK231" s="9">
        <f ca="1">IF(Table1[[#This Row],[Area]]="Peshawar",1,0)</f>
        <v>0</v>
      </c>
      <c r="BL231" s="9">
        <f ca="1">IF(Table1[[#This Row],[Area]]="Queta",1,0)</f>
        <v>0</v>
      </c>
      <c r="BM231" s="9">
        <f ca="1">IF(Table1[[#This Row],[Area]]="Sawat",1,0)</f>
        <v>0</v>
      </c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10"/>
      <c r="CD231" s="14"/>
      <c r="CE231" s="39">
        <f ca="1">Table1[[#This Row],[Value of Cars]]/Table1[[#This Row],[Cars]]</f>
        <v>807.22916843225892</v>
      </c>
      <c r="CF231" s="9"/>
      <c r="CG231" s="10"/>
      <c r="CH231" s="14">
        <f ca="1">IF(Table1[[#This Row],[value of Debts]]&gt;$CI$5,1,0)</f>
        <v>0</v>
      </c>
      <c r="CI231" s="9"/>
      <c r="CJ231" s="10"/>
      <c r="CM231" s="55">
        <f ca="1">Table1[[#This Row],[Mortgage Left]]/Table1[[#This Row],[Value of House]]</f>
        <v>0.10033434327485369</v>
      </c>
      <c r="CN231" s="9">
        <f t="shared" ca="1" si="89"/>
        <v>1</v>
      </c>
      <c r="CO231" s="9"/>
      <c r="CP231" s="9"/>
      <c r="CQ231" s="9"/>
      <c r="CR231" s="9"/>
      <c r="CS231" s="9"/>
      <c r="CT231" s="9"/>
      <c r="CU231" s="9"/>
      <c r="CV231" s="9"/>
      <c r="CW231" s="9"/>
      <c r="CX231" s="14"/>
      <c r="CY231" s="9">
        <f ca="1">IF(Table1[[#This Row],[Area]]= "Pindi",Table1[[#This Row],[Income]],0)</f>
        <v>0</v>
      </c>
      <c r="CZ231" s="9">
        <f ca="1">IF(Table1[[#This Row],[Area]]= "Attock",Table1[[#This Row],[Income]],0)</f>
        <v>0</v>
      </c>
      <c r="DA231" s="9">
        <f ca="1">IF(Table1[[#This Row],[Area]]= "Gujranwala",Table1[[#This Row],[Income]],0)</f>
        <v>0</v>
      </c>
      <c r="DB231" s="9">
        <f ca="1">IF(Table1[[#This Row],[Area]]= "Islamabad",Table1[[#This Row],[Income]],0)</f>
        <v>0</v>
      </c>
      <c r="DC231" s="9">
        <f ca="1">IF(Table1[[#This Row],[Area]]= "Karachi",Table1[[#This Row],[Income]],0)</f>
        <v>0</v>
      </c>
      <c r="DD231" s="9">
        <f ca="1">IF(Table1[[#This Row],[Area]]= "Kashmir",Table1[[#This Row],[Income]],0)</f>
        <v>0</v>
      </c>
      <c r="DE231" s="9">
        <f ca="1">IF(Table1[[#This Row],[Area]]= "Kohat",Table1[[#This Row],[Income]],0)</f>
        <v>0</v>
      </c>
      <c r="DF231" s="9">
        <f ca="1">IF(Table1[[#This Row],[Area]]= "Lahore",Table1[[#This Row],[Income]],0)</f>
        <v>0</v>
      </c>
      <c r="DG231" s="9">
        <f ca="1">IF(Table1[[#This Row],[Area]]= "Multan",Table1[[#This Row],[Income]],0)</f>
        <v>0</v>
      </c>
      <c r="DH231" s="9">
        <f ca="1">IF(Table1[[#This Row],[Area]]= "Naran",Table1[[#This Row],[Income]],0)</f>
        <v>51817</v>
      </c>
      <c r="DI231" s="9">
        <f ca="1">IF(Table1[[#This Row],[Area]]= "Peshawar",Table1[[#This Row],[Income]],0)</f>
        <v>0</v>
      </c>
      <c r="DJ231" s="9">
        <f ca="1">IF(Table1[[#This Row],[Area]]= "Queta",Table1[[#This Row],[Income]],0)</f>
        <v>0</v>
      </c>
      <c r="DK231" s="10">
        <f ca="1">IF(Table1[[#This Row],[Area]]= "Sawat",Table1[[#This Row],[Income]],0)</f>
        <v>0</v>
      </c>
      <c r="DM231" s="14"/>
      <c r="DN231" s="9">
        <f ca="1">IF(Table1[[#This Row],[Field of Work]] = "IT",Table1[[#This Row],[Income]],0)</f>
        <v>0</v>
      </c>
      <c r="DO231" s="9">
        <f ca="1">IF(Table1[[#This Row],[Field of Work]] = "Agriculture",Table1[[#This Row],[Income]],0)</f>
        <v>0</v>
      </c>
      <c r="DP231" s="9">
        <f ca="1">IF(Table1[[#This Row],[Field of Work]] = "Construction",Table1[[#This Row],[Income]],0)</f>
        <v>51817</v>
      </c>
      <c r="DQ231" s="9">
        <f ca="1">IF(Table1[[#This Row],[Field of Work]] = "Health",Table1[[#This Row],[Income]],0)</f>
        <v>0</v>
      </c>
      <c r="DR231" s="9">
        <f ca="1">IF(Table1[[#This Row],[Field of Work]] = "Teaching",Table1[[#This Row],[Income]],0)</f>
        <v>0</v>
      </c>
      <c r="DS231" s="10">
        <f ca="1">IF(Table1[[#This Row],[Field of Work]] = "General work",Table1[[#This Row],[Income]],0)</f>
        <v>0</v>
      </c>
      <c r="DV231" s="14"/>
      <c r="DW231" s="9"/>
      <c r="DX231" s="9">
        <f ca="1">IF(Table1[[#This Row],[Debts]]&gt;Table1[[#This Row],[Income]],1,0)</f>
        <v>1</v>
      </c>
      <c r="DY231" s="9"/>
      <c r="DZ231" s="9"/>
      <c r="EA231" s="9"/>
      <c r="EB231" s="9"/>
      <c r="EC231" s="10"/>
      <c r="EF231" s="14"/>
      <c r="EG231" s="9"/>
      <c r="EH231" s="9">
        <f ca="1">IF(Table1[[#This Row],[Net worth of person (R)]]&gt;$EP$4,Table1[[#This Row],[Age]],0)</f>
        <v>26</v>
      </c>
      <c r="EI231" s="9"/>
      <c r="EJ231" s="9"/>
      <c r="EK231" s="9"/>
      <c r="EL231" s="9"/>
      <c r="EM231" s="9"/>
      <c r="EN231" s="9"/>
      <c r="EO231" s="9"/>
      <c r="EP231" s="10"/>
    </row>
    <row r="232" spans="2:146" x14ac:dyDescent="0.25">
      <c r="B232">
        <f t="shared" ca="1" si="76"/>
        <v>2</v>
      </c>
      <c r="C232" t="str">
        <f t="shared" ca="1" si="77"/>
        <v>women</v>
      </c>
      <c r="D232">
        <f t="shared" ca="1" si="78"/>
        <v>38</v>
      </c>
      <c r="E232">
        <f t="shared" ca="1" si="79"/>
        <v>4</v>
      </c>
      <c r="F232" t="str">
        <f t="shared" ca="1" si="80"/>
        <v>Construction</v>
      </c>
      <c r="G232">
        <f t="shared" ca="1" si="81"/>
        <v>4</v>
      </c>
      <c r="H232" t="str">
        <f t="shared" ca="1" si="82"/>
        <v>Technical</v>
      </c>
      <c r="I232">
        <f t="shared" ca="1" si="83"/>
        <v>1</v>
      </c>
      <c r="J232">
        <f t="shared" ca="1" si="84"/>
        <v>3</v>
      </c>
      <c r="K232">
        <f t="shared" ca="1" si="85"/>
        <v>79940</v>
      </c>
      <c r="L232">
        <f t="shared" ca="1" si="86"/>
        <v>6</v>
      </c>
      <c r="M232" t="str">
        <f t="shared" ca="1" si="87"/>
        <v>Islamabad</v>
      </c>
      <c r="N232">
        <f t="shared" ca="1" si="92"/>
        <v>239820</v>
      </c>
      <c r="O232">
        <f ca="1">RAND()*Table1[[#This Row],[Value of House]]</f>
        <v>192637.40365852657</v>
      </c>
      <c r="P232">
        <f t="shared" ca="1" si="74"/>
        <v>194754.4359773226</v>
      </c>
      <c r="Q232">
        <f t="shared" ca="1" si="88"/>
        <v>118558</v>
      </c>
      <c r="R232">
        <f t="shared" ca="1" si="75"/>
        <v>86287.758873026774</v>
      </c>
      <c r="S232">
        <f t="shared" ca="1" si="93"/>
        <v>99693.1449021468</v>
      </c>
      <c r="T232">
        <f t="shared" ca="1" si="94"/>
        <v>534267.5808794694</v>
      </c>
      <c r="U232">
        <f t="shared" ca="1" si="95"/>
        <v>397483.16253155336</v>
      </c>
      <c r="V232">
        <f t="shared" ca="1" si="96"/>
        <v>136784.41834791604</v>
      </c>
      <c r="AF232" s="14">
        <f t="shared" ca="1" si="90"/>
        <v>0</v>
      </c>
      <c r="AG232" s="9">
        <f t="shared" ca="1" si="91"/>
        <v>1</v>
      </c>
      <c r="AH232" s="9"/>
      <c r="AI232" s="9"/>
      <c r="AJ232" s="9"/>
      <c r="AK232" s="10"/>
      <c r="AL232" s="9"/>
      <c r="AM232" s="14">
        <f ca="1">IF(Table1[[#This Row],[Field of Work]]= "Teaching",1,0)</f>
        <v>0</v>
      </c>
      <c r="AN232" s="9">
        <f ca="1">IF(Table1[[#This Row],[Field of Work]]= "Agriculture",1,0)</f>
        <v>0</v>
      </c>
      <c r="AO232" s="9">
        <f ca="1">IF(Table1[[#This Row],[Field of Work]]= "Construction",1,0)</f>
        <v>1</v>
      </c>
      <c r="AP232" s="9">
        <f ca="1">IF(Table1[[#This Row],[Field of Work]]= "IT",1,0)</f>
        <v>0</v>
      </c>
      <c r="AQ232" s="9">
        <f ca="1">IF(Table1[[#This Row],[Field of Work]]= "Health",1,0)</f>
        <v>0</v>
      </c>
      <c r="AR232" s="9">
        <f ca="1">IF(Table1[[#This Row],[Field of Work]]= "General work",1,0)</f>
        <v>0</v>
      </c>
      <c r="AS232" s="9"/>
      <c r="AT232" s="9"/>
      <c r="AU232" s="9"/>
      <c r="AV232" s="9"/>
      <c r="AW232" s="9"/>
      <c r="AX232" s="9"/>
      <c r="AY232" s="10"/>
      <c r="BA232" s="33">
        <f ca="1">IF(Table1[[#This Row],[Area]]= "Pindi",1,0)</f>
        <v>0</v>
      </c>
      <c r="BB232" s="9">
        <f ca="1">IF(Table1[[#This Row],[Area]]= "Attock",1,0)</f>
        <v>0</v>
      </c>
      <c r="BC232" s="9">
        <f ca="1">IF(Table1[[#This Row],[Area]]="Gujranwala",1,0)</f>
        <v>0</v>
      </c>
      <c r="BD232" s="9">
        <f ca="1">IF(Table1[[#This Row],[Area]]="Islamabad",1,0)</f>
        <v>1</v>
      </c>
      <c r="BE232" s="9">
        <f ca="1">IF(Table1[[#This Row],[Area]]="Karachi",1,0)</f>
        <v>0</v>
      </c>
      <c r="BF232" s="9">
        <f ca="1">IF(Table1[[#This Row],[Area]]="Kashmir",1,0)</f>
        <v>0</v>
      </c>
      <c r="BG232" s="9">
        <f ca="1">IF(Table1[[#This Row],[Area]]="Kohat",1,0)</f>
        <v>0</v>
      </c>
      <c r="BH232" s="9">
        <f ca="1">IF(Table1[[#This Row],[Area]]="Lahore",1,0)</f>
        <v>0</v>
      </c>
      <c r="BI232" s="9">
        <f ca="1">IF(Table1[[#This Row],[Area]]="Multan",1,0)</f>
        <v>0</v>
      </c>
      <c r="BJ232" s="9">
        <f ca="1">IF(Table1[[#This Row],[Area]]="Naran",1,0)</f>
        <v>0</v>
      </c>
      <c r="BK232" s="9">
        <f ca="1">IF(Table1[[#This Row],[Area]]="Peshawar",1,0)</f>
        <v>0</v>
      </c>
      <c r="BL232" s="9">
        <f ca="1">IF(Table1[[#This Row],[Area]]="Queta",1,0)</f>
        <v>0</v>
      </c>
      <c r="BM232" s="9">
        <f ca="1">IF(Table1[[#This Row],[Area]]="Sawat",1,0)</f>
        <v>0</v>
      </c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10"/>
      <c r="CD232" s="14"/>
      <c r="CE232" s="39">
        <f ca="1">Table1[[#This Row],[Value of Cars]]/Table1[[#This Row],[Cars]]</f>
        <v>64918.145325774203</v>
      </c>
      <c r="CF232" s="9"/>
      <c r="CG232" s="10"/>
      <c r="CH232" s="14">
        <f ca="1">IF(Table1[[#This Row],[value of Debts]]&gt;$CI$5,1,0)</f>
        <v>1</v>
      </c>
      <c r="CI232" s="9"/>
      <c r="CJ232" s="10"/>
      <c r="CM232" s="55">
        <f ca="1">Table1[[#This Row],[Mortgage Left]]/Table1[[#This Row],[Value of House]]</f>
        <v>0.80325829229641632</v>
      </c>
      <c r="CN232" s="9">
        <f t="shared" ca="1" si="89"/>
        <v>0</v>
      </c>
      <c r="CO232" s="9"/>
      <c r="CP232" s="9"/>
      <c r="CQ232" s="9"/>
      <c r="CR232" s="9"/>
      <c r="CS232" s="9"/>
      <c r="CT232" s="9"/>
      <c r="CU232" s="9"/>
      <c r="CV232" s="9"/>
      <c r="CW232" s="9"/>
      <c r="CX232" s="14"/>
      <c r="CY232" s="9">
        <f ca="1">IF(Table1[[#This Row],[Area]]= "Pindi",Table1[[#This Row],[Income]],0)</f>
        <v>0</v>
      </c>
      <c r="CZ232" s="9">
        <f ca="1">IF(Table1[[#This Row],[Area]]= "Attock",Table1[[#This Row],[Income]],0)</f>
        <v>0</v>
      </c>
      <c r="DA232" s="9">
        <f ca="1">IF(Table1[[#This Row],[Area]]= "Gujranwala",Table1[[#This Row],[Income]],0)</f>
        <v>0</v>
      </c>
      <c r="DB232" s="9">
        <f ca="1">IF(Table1[[#This Row],[Area]]= "Islamabad",Table1[[#This Row],[Income]],0)</f>
        <v>79940</v>
      </c>
      <c r="DC232" s="9">
        <f ca="1">IF(Table1[[#This Row],[Area]]= "Karachi",Table1[[#This Row],[Income]],0)</f>
        <v>0</v>
      </c>
      <c r="DD232" s="9">
        <f ca="1">IF(Table1[[#This Row],[Area]]= "Kashmir",Table1[[#This Row],[Income]],0)</f>
        <v>0</v>
      </c>
      <c r="DE232" s="9">
        <f ca="1">IF(Table1[[#This Row],[Area]]= "Kohat",Table1[[#This Row],[Income]],0)</f>
        <v>0</v>
      </c>
      <c r="DF232" s="9">
        <f ca="1">IF(Table1[[#This Row],[Area]]= "Lahore",Table1[[#This Row],[Income]],0)</f>
        <v>0</v>
      </c>
      <c r="DG232" s="9">
        <f ca="1">IF(Table1[[#This Row],[Area]]= "Multan",Table1[[#This Row],[Income]],0)</f>
        <v>0</v>
      </c>
      <c r="DH232" s="9">
        <f ca="1">IF(Table1[[#This Row],[Area]]= "Naran",Table1[[#This Row],[Income]],0)</f>
        <v>0</v>
      </c>
      <c r="DI232" s="9">
        <f ca="1">IF(Table1[[#This Row],[Area]]= "Peshawar",Table1[[#This Row],[Income]],0)</f>
        <v>0</v>
      </c>
      <c r="DJ232" s="9">
        <f ca="1">IF(Table1[[#This Row],[Area]]= "Queta",Table1[[#This Row],[Income]],0)</f>
        <v>0</v>
      </c>
      <c r="DK232" s="10">
        <f ca="1">IF(Table1[[#This Row],[Area]]= "Sawat",Table1[[#This Row],[Income]],0)</f>
        <v>0</v>
      </c>
      <c r="DM232" s="14"/>
      <c r="DN232" s="9">
        <f ca="1">IF(Table1[[#This Row],[Field of Work]] = "IT",Table1[[#This Row],[Income]],0)</f>
        <v>0</v>
      </c>
      <c r="DO232" s="9">
        <f ca="1">IF(Table1[[#This Row],[Field of Work]] = "Agriculture",Table1[[#This Row],[Income]],0)</f>
        <v>0</v>
      </c>
      <c r="DP232" s="9">
        <f ca="1">IF(Table1[[#This Row],[Field of Work]] = "Construction",Table1[[#This Row],[Income]],0)</f>
        <v>79940</v>
      </c>
      <c r="DQ232" s="9">
        <f ca="1">IF(Table1[[#This Row],[Field of Work]] = "Health",Table1[[#This Row],[Income]],0)</f>
        <v>0</v>
      </c>
      <c r="DR232" s="9">
        <f ca="1">IF(Table1[[#This Row],[Field of Work]] = "Teaching",Table1[[#This Row],[Income]],0)</f>
        <v>0</v>
      </c>
      <c r="DS232" s="10">
        <f ca="1">IF(Table1[[#This Row],[Field of Work]] = "General work",Table1[[#This Row],[Income]],0)</f>
        <v>0</v>
      </c>
      <c r="DV232" s="14"/>
      <c r="DW232" s="9"/>
      <c r="DX232" s="9">
        <f ca="1">IF(Table1[[#This Row],[Debts]]&gt;Table1[[#This Row],[Income]],1,0)</f>
        <v>1</v>
      </c>
      <c r="DY232" s="9"/>
      <c r="DZ232" s="9"/>
      <c r="EA232" s="9"/>
      <c r="EB232" s="9"/>
      <c r="EC232" s="10"/>
      <c r="EF232" s="14"/>
      <c r="EG232" s="9"/>
      <c r="EH232" s="9">
        <f ca="1">IF(Table1[[#This Row],[Net worth of person (R)]]&gt;$EP$4,Table1[[#This Row],[Age]],0)</f>
        <v>38</v>
      </c>
      <c r="EI232" s="9"/>
      <c r="EJ232" s="9"/>
      <c r="EK232" s="9"/>
      <c r="EL232" s="9"/>
      <c r="EM232" s="9"/>
      <c r="EN232" s="9"/>
      <c r="EO232" s="9"/>
      <c r="EP232" s="10"/>
    </row>
    <row r="233" spans="2:146" x14ac:dyDescent="0.25">
      <c r="B233">
        <f t="shared" ca="1" si="76"/>
        <v>1</v>
      </c>
      <c r="C233" t="str">
        <f t="shared" ca="1" si="77"/>
        <v>men</v>
      </c>
      <c r="D233">
        <f t="shared" ca="1" si="78"/>
        <v>35</v>
      </c>
      <c r="E233">
        <f t="shared" ca="1" si="79"/>
        <v>5</v>
      </c>
      <c r="F233" t="str">
        <f t="shared" ca="1" si="80"/>
        <v>General work</v>
      </c>
      <c r="G233">
        <f t="shared" ca="1" si="81"/>
        <v>4</v>
      </c>
      <c r="H233" t="str">
        <f t="shared" ca="1" si="82"/>
        <v>Technical</v>
      </c>
      <c r="I233">
        <f t="shared" ca="1" si="83"/>
        <v>0</v>
      </c>
      <c r="J233">
        <f t="shared" ca="1" si="84"/>
        <v>1</v>
      </c>
      <c r="K233">
        <f t="shared" ca="1" si="85"/>
        <v>59623</v>
      </c>
      <c r="L233">
        <f t="shared" ca="1" si="86"/>
        <v>6</v>
      </c>
      <c r="M233" t="str">
        <f t="shared" ca="1" si="87"/>
        <v>Islamabad</v>
      </c>
      <c r="N233">
        <f t="shared" ca="1" si="92"/>
        <v>298115</v>
      </c>
      <c r="O233">
        <f ca="1">RAND()*Table1[[#This Row],[Value of House]]</f>
        <v>158415.59535693307</v>
      </c>
      <c r="P233">
        <f t="shared" ca="1" si="74"/>
        <v>45885.539403712588</v>
      </c>
      <c r="Q233">
        <f t="shared" ca="1" si="88"/>
        <v>6710</v>
      </c>
      <c r="R233">
        <f t="shared" ca="1" si="75"/>
        <v>6722.1802165645195</v>
      </c>
      <c r="S233">
        <f t="shared" ca="1" si="93"/>
        <v>26831.988121162209</v>
      </c>
      <c r="T233">
        <f t="shared" ca="1" si="94"/>
        <v>370832.52752487484</v>
      </c>
      <c r="U233">
        <f t="shared" ca="1" si="95"/>
        <v>171847.77557349758</v>
      </c>
      <c r="V233">
        <f t="shared" ca="1" si="96"/>
        <v>198984.75195137726</v>
      </c>
      <c r="AF233" s="14">
        <f t="shared" ca="1" si="90"/>
        <v>0</v>
      </c>
      <c r="AG233" s="9">
        <f t="shared" ca="1" si="91"/>
        <v>1</v>
      </c>
      <c r="AH233" s="9"/>
      <c r="AI233" s="9"/>
      <c r="AJ233" s="9"/>
      <c r="AK233" s="10"/>
      <c r="AL233" s="9"/>
      <c r="AM233" s="14">
        <f ca="1">IF(Table1[[#This Row],[Field of Work]]= "Teaching",1,0)</f>
        <v>0</v>
      </c>
      <c r="AN233" s="9">
        <f ca="1">IF(Table1[[#This Row],[Field of Work]]= "Agriculture",1,0)</f>
        <v>0</v>
      </c>
      <c r="AO233" s="9">
        <f ca="1">IF(Table1[[#This Row],[Field of Work]]= "Construction",1,0)</f>
        <v>0</v>
      </c>
      <c r="AP233" s="9">
        <f ca="1">IF(Table1[[#This Row],[Field of Work]]= "IT",1,0)</f>
        <v>0</v>
      </c>
      <c r="AQ233" s="9">
        <f ca="1">IF(Table1[[#This Row],[Field of Work]]= "Health",1,0)</f>
        <v>0</v>
      </c>
      <c r="AR233" s="9">
        <f ca="1">IF(Table1[[#This Row],[Field of Work]]= "General work",1,0)</f>
        <v>1</v>
      </c>
      <c r="AS233" s="9"/>
      <c r="AT233" s="9"/>
      <c r="AU233" s="9"/>
      <c r="AV233" s="9"/>
      <c r="AW233" s="9"/>
      <c r="AX233" s="9"/>
      <c r="AY233" s="10"/>
      <c r="BA233" s="33">
        <f ca="1">IF(Table1[[#This Row],[Area]]= "Pindi",1,0)</f>
        <v>0</v>
      </c>
      <c r="BB233" s="9">
        <f ca="1">IF(Table1[[#This Row],[Area]]= "Attock",1,0)</f>
        <v>0</v>
      </c>
      <c r="BC233" s="9">
        <f ca="1">IF(Table1[[#This Row],[Area]]="Gujranwala",1,0)</f>
        <v>0</v>
      </c>
      <c r="BD233" s="9">
        <f ca="1">IF(Table1[[#This Row],[Area]]="Islamabad",1,0)</f>
        <v>1</v>
      </c>
      <c r="BE233" s="9">
        <f ca="1">IF(Table1[[#This Row],[Area]]="Karachi",1,0)</f>
        <v>0</v>
      </c>
      <c r="BF233" s="9">
        <f ca="1">IF(Table1[[#This Row],[Area]]="Kashmir",1,0)</f>
        <v>0</v>
      </c>
      <c r="BG233" s="9">
        <f ca="1">IF(Table1[[#This Row],[Area]]="Kohat",1,0)</f>
        <v>0</v>
      </c>
      <c r="BH233" s="9">
        <f ca="1">IF(Table1[[#This Row],[Area]]="Lahore",1,0)</f>
        <v>0</v>
      </c>
      <c r="BI233" s="9">
        <f ca="1">IF(Table1[[#This Row],[Area]]="Multan",1,0)</f>
        <v>0</v>
      </c>
      <c r="BJ233" s="9">
        <f ca="1">IF(Table1[[#This Row],[Area]]="Naran",1,0)</f>
        <v>0</v>
      </c>
      <c r="BK233" s="9">
        <f ca="1">IF(Table1[[#This Row],[Area]]="Peshawar",1,0)</f>
        <v>0</v>
      </c>
      <c r="BL233" s="9">
        <f ca="1">IF(Table1[[#This Row],[Area]]="Queta",1,0)</f>
        <v>0</v>
      </c>
      <c r="BM233" s="9">
        <f ca="1">IF(Table1[[#This Row],[Area]]="Sawat",1,0)</f>
        <v>0</v>
      </c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10"/>
      <c r="CD233" s="14"/>
      <c r="CE233" s="39">
        <f ca="1">Table1[[#This Row],[Value of Cars]]/Table1[[#This Row],[Cars]]</f>
        <v>45885.539403712588</v>
      </c>
      <c r="CF233" s="9"/>
      <c r="CG233" s="10"/>
      <c r="CH233" s="14">
        <f ca="1">IF(Table1[[#This Row],[value of Debts]]&gt;$CI$5,1,0)</f>
        <v>1</v>
      </c>
      <c r="CI233" s="9"/>
      <c r="CJ233" s="10"/>
      <c r="CM233" s="55">
        <f ca="1">Table1[[#This Row],[Mortgage Left]]/Table1[[#This Row],[Value of House]]</f>
        <v>0.53139089061916733</v>
      </c>
      <c r="CN233" s="9">
        <f t="shared" ca="1" si="89"/>
        <v>0</v>
      </c>
      <c r="CO233" s="9"/>
      <c r="CP233" s="9"/>
      <c r="CQ233" s="9"/>
      <c r="CR233" s="9"/>
      <c r="CS233" s="9"/>
      <c r="CT233" s="9"/>
      <c r="CU233" s="9"/>
      <c r="CV233" s="9"/>
      <c r="CW233" s="9"/>
      <c r="CX233" s="14"/>
      <c r="CY233" s="9">
        <f ca="1">IF(Table1[[#This Row],[Area]]= "Pindi",Table1[[#This Row],[Income]],0)</f>
        <v>0</v>
      </c>
      <c r="CZ233" s="9">
        <f ca="1">IF(Table1[[#This Row],[Area]]= "Attock",Table1[[#This Row],[Income]],0)</f>
        <v>0</v>
      </c>
      <c r="DA233" s="9">
        <f ca="1">IF(Table1[[#This Row],[Area]]= "Gujranwala",Table1[[#This Row],[Income]],0)</f>
        <v>0</v>
      </c>
      <c r="DB233" s="9">
        <f ca="1">IF(Table1[[#This Row],[Area]]= "Islamabad",Table1[[#This Row],[Income]],0)</f>
        <v>59623</v>
      </c>
      <c r="DC233" s="9">
        <f ca="1">IF(Table1[[#This Row],[Area]]= "Karachi",Table1[[#This Row],[Income]],0)</f>
        <v>0</v>
      </c>
      <c r="DD233" s="9">
        <f ca="1">IF(Table1[[#This Row],[Area]]= "Kashmir",Table1[[#This Row],[Income]],0)</f>
        <v>0</v>
      </c>
      <c r="DE233" s="9">
        <f ca="1">IF(Table1[[#This Row],[Area]]= "Kohat",Table1[[#This Row],[Income]],0)</f>
        <v>0</v>
      </c>
      <c r="DF233" s="9">
        <f ca="1">IF(Table1[[#This Row],[Area]]= "Lahore",Table1[[#This Row],[Income]],0)</f>
        <v>0</v>
      </c>
      <c r="DG233" s="9">
        <f ca="1">IF(Table1[[#This Row],[Area]]= "Multan",Table1[[#This Row],[Income]],0)</f>
        <v>0</v>
      </c>
      <c r="DH233" s="9">
        <f ca="1">IF(Table1[[#This Row],[Area]]= "Naran",Table1[[#This Row],[Income]],0)</f>
        <v>0</v>
      </c>
      <c r="DI233" s="9">
        <f ca="1">IF(Table1[[#This Row],[Area]]= "Peshawar",Table1[[#This Row],[Income]],0)</f>
        <v>0</v>
      </c>
      <c r="DJ233" s="9">
        <f ca="1">IF(Table1[[#This Row],[Area]]= "Queta",Table1[[#This Row],[Income]],0)</f>
        <v>0</v>
      </c>
      <c r="DK233" s="10">
        <f ca="1">IF(Table1[[#This Row],[Area]]= "Sawat",Table1[[#This Row],[Income]],0)</f>
        <v>0</v>
      </c>
      <c r="DM233" s="14"/>
      <c r="DN233" s="9">
        <f ca="1">IF(Table1[[#This Row],[Field of Work]] = "IT",Table1[[#This Row],[Income]],0)</f>
        <v>0</v>
      </c>
      <c r="DO233" s="9">
        <f ca="1">IF(Table1[[#This Row],[Field of Work]] = "Agriculture",Table1[[#This Row],[Income]],0)</f>
        <v>0</v>
      </c>
      <c r="DP233" s="9">
        <f ca="1">IF(Table1[[#This Row],[Field of Work]] = "Construction",Table1[[#This Row],[Income]],0)</f>
        <v>0</v>
      </c>
      <c r="DQ233" s="9">
        <f ca="1">IF(Table1[[#This Row],[Field of Work]] = "Health",Table1[[#This Row],[Income]],0)</f>
        <v>0</v>
      </c>
      <c r="DR233" s="9">
        <f ca="1">IF(Table1[[#This Row],[Field of Work]] = "Teaching",Table1[[#This Row],[Income]],0)</f>
        <v>0</v>
      </c>
      <c r="DS233" s="10">
        <f ca="1">IF(Table1[[#This Row],[Field of Work]] = "General work",Table1[[#This Row],[Income]],0)</f>
        <v>59623</v>
      </c>
      <c r="DV233" s="14"/>
      <c r="DW233" s="9"/>
      <c r="DX233" s="9">
        <f ca="1">IF(Table1[[#This Row],[Debts]]&gt;Table1[[#This Row],[Income]],1,0)</f>
        <v>0</v>
      </c>
      <c r="DY233" s="9"/>
      <c r="DZ233" s="9"/>
      <c r="EA233" s="9"/>
      <c r="EB233" s="9"/>
      <c r="EC233" s="10"/>
      <c r="EF233" s="14"/>
      <c r="EG233" s="9"/>
      <c r="EH233" s="9">
        <f ca="1">IF(Table1[[#This Row],[Net worth of person (R)]]&gt;$EP$4,Table1[[#This Row],[Age]],0)</f>
        <v>35</v>
      </c>
      <c r="EI233" s="9"/>
      <c r="EJ233" s="9"/>
      <c r="EK233" s="9"/>
      <c r="EL233" s="9"/>
      <c r="EM233" s="9"/>
      <c r="EN233" s="9"/>
      <c r="EO233" s="9"/>
      <c r="EP233" s="10"/>
    </row>
    <row r="234" spans="2:146" x14ac:dyDescent="0.25">
      <c r="B234">
        <f t="shared" ca="1" si="76"/>
        <v>1</v>
      </c>
      <c r="C234" t="str">
        <f t="shared" ca="1" si="77"/>
        <v>men</v>
      </c>
      <c r="D234">
        <f t="shared" ca="1" si="78"/>
        <v>36</v>
      </c>
      <c r="E234">
        <f t="shared" ca="1" si="79"/>
        <v>6</v>
      </c>
      <c r="F234" t="str">
        <f t="shared" ca="1" si="80"/>
        <v>Teaching</v>
      </c>
      <c r="G234">
        <f t="shared" ca="1" si="81"/>
        <v>3</v>
      </c>
      <c r="H234" t="str">
        <f t="shared" ca="1" si="82"/>
        <v>University</v>
      </c>
      <c r="I234">
        <f t="shared" ca="1" si="83"/>
        <v>3</v>
      </c>
      <c r="J234">
        <f t="shared" ca="1" si="84"/>
        <v>2</v>
      </c>
      <c r="K234">
        <f t="shared" ca="1" si="85"/>
        <v>84243</v>
      </c>
      <c r="L234">
        <f t="shared" ca="1" si="86"/>
        <v>10</v>
      </c>
      <c r="M234" t="str">
        <f t="shared" ca="1" si="87"/>
        <v>Queta</v>
      </c>
      <c r="N234">
        <f t="shared" ca="1" si="92"/>
        <v>252729</v>
      </c>
      <c r="O234">
        <f ca="1">RAND()*Table1[[#This Row],[Value of House]]</f>
        <v>194385.71093215016</v>
      </c>
      <c r="P234">
        <f t="shared" ca="1" si="74"/>
        <v>121023.6688978608</v>
      </c>
      <c r="Q234">
        <f t="shared" ca="1" si="88"/>
        <v>19185</v>
      </c>
      <c r="R234">
        <f t="shared" ca="1" si="75"/>
        <v>74678.718909196265</v>
      </c>
      <c r="S234">
        <f t="shared" ca="1" si="93"/>
        <v>84476.95472742751</v>
      </c>
      <c r="T234">
        <f t="shared" ca="1" si="94"/>
        <v>458229.62362528831</v>
      </c>
      <c r="U234">
        <f t="shared" ca="1" si="95"/>
        <v>288249.42984134646</v>
      </c>
      <c r="V234">
        <f t="shared" ca="1" si="96"/>
        <v>169980.19378394185</v>
      </c>
      <c r="AF234" s="14">
        <f t="shared" ca="1" si="90"/>
        <v>1</v>
      </c>
      <c r="AG234" s="9">
        <f t="shared" ca="1" si="91"/>
        <v>0</v>
      </c>
      <c r="AH234" s="9"/>
      <c r="AI234" s="9"/>
      <c r="AJ234" s="9"/>
      <c r="AK234" s="10"/>
      <c r="AL234" s="9"/>
      <c r="AM234" s="14">
        <f ca="1">IF(Table1[[#This Row],[Field of Work]]= "Teaching",1,0)</f>
        <v>1</v>
      </c>
      <c r="AN234" s="9">
        <f ca="1">IF(Table1[[#This Row],[Field of Work]]= "Agriculture",1,0)</f>
        <v>0</v>
      </c>
      <c r="AO234" s="9">
        <f ca="1">IF(Table1[[#This Row],[Field of Work]]= "Construction",1,0)</f>
        <v>0</v>
      </c>
      <c r="AP234" s="9">
        <f ca="1">IF(Table1[[#This Row],[Field of Work]]= "IT",1,0)</f>
        <v>0</v>
      </c>
      <c r="AQ234" s="9">
        <f ca="1">IF(Table1[[#This Row],[Field of Work]]= "Health",1,0)</f>
        <v>0</v>
      </c>
      <c r="AR234" s="9">
        <f ca="1">IF(Table1[[#This Row],[Field of Work]]= "General work",1,0)</f>
        <v>0</v>
      </c>
      <c r="AS234" s="9"/>
      <c r="AT234" s="9"/>
      <c r="AU234" s="9"/>
      <c r="AV234" s="9"/>
      <c r="AW234" s="9"/>
      <c r="AX234" s="9"/>
      <c r="AY234" s="10"/>
      <c r="BA234" s="33">
        <f ca="1">IF(Table1[[#This Row],[Area]]= "Pindi",1,0)</f>
        <v>0</v>
      </c>
      <c r="BB234" s="9">
        <f ca="1">IF(Table1[[#This Row],[Area]]= "Attock",1,0)</f>
        <v>0</v>
      </c>
      <c r="BC234" s="9">
        <f ca="1">IF(Table1[[#This Row],[Area]]="Gujranwala",1,0)</f>
        <v>0</v>
      </c>
      <c r="BD234" s="9">
        <f ca="1">IF(Table1[[#This Row],[Area]]="Islamabad",1,0)</f>
        <v>0</v>
      </c>
      <c r="BE234" s="9">
        <f ca="1">IF(Table1[[#This Row],[Area]]="Karachi",1,0)</f>
        <v>0</v>
      </c>
      <c r="BF234" s="9">
        <f ca="1">IF(Table1[[#This Row],[Area]]="Kashmir",1,0)</f>
        <v>0</v>
      </c>
      <c r="BG234" s="9">
        <f ca="1">IF(Table1[[#This Row],[Area]]="Kohat",1,0)</f>
        <v>0</v>
      </c>
      <c r="BH234" s="9">
        <f ca="1">IF(Table1[[#This Row],[Area]]="Lahore",1,0)</f>
        <v>0</v>
      </c>
      <c r="BI234" s="9">
        <f ca="1">IF(Table1[[#This Row],[Area]]="Multan",1,0)</f>
        <v>0</v>
      </c>
      <c r="BJ234" s="9">
        <f ca="1">IF(Table1[[#This Row],[Area]]="Naran",1,0)</f>
        <v>0</v>
      </c>
      <c r="BK234" s="9">
        <f ca="1">IF(Table1[[#This Row],[Area]]="Peshawar",1,0)</f>
        <v>0</v>
      </c>
      <c r="BL234" s="9">
        <f ca="1">IF(Table1[[#This Row],[Area]]="Queta",1,0)</f>
        <v>1</v>
      </c>
      <c r="BM234" s="9">
        <f ca="1">IF(Table1[[#This Row],[Area]]="Sawat",1,0)</f>
        <v>0</v>
      </c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10"/>
      <c r="CD234" s="14"/>
      <c r="CE234" s="39">
        <f ca="1">Table1[[#This Row],[Value of Cars]]/Table1[[#This Row],[Cars]]</f>
        <v>60511.8344489304</v>
      </c>
      <c r="CF234" s="9"/>
      <c r="CG234" s="10"/>
      <c r="CH234" s="14">
        <f ca="1">IF(Table1[[#This Row],[value of Debts]]&gt;$CI$5,1,0)</f>
        <v>1</v>
      </c>
      <c r="CI234" s="9"/>
      <c r="CJ234" s="10"/>
      <c r="CM234" s="55">
        <f ca="1">Table1[[#This Row],[Mortgage Left]]/Table1[[#This Row],[Value of House]]</f>
        <v>0.76914683685746454</v>
      </c>
      <c r="CN234" s="9">
        <f t="shared" ca="1" si="89"/>
        <v>0</v>
      </c>
      <c r="CO234" s="9"/>
      <c r="CP234" s="9"/>
      <c r="CQ234" s="9"/>
      <c r="CR234" s="9"/>
      <c r="CS234" s="9"/>
      <c r="CT234" s="9"/>
      <c r="CU234" s="9"/>
      <c r="CV234" s="9"/>
      <c r="CW234" s="9"/>
      <c r="CX234" s="14"/>
      <c r="CY234" s="9">
        <f ca="1">IF(Table1[[#This Row],[Area]]= "Pindi",Table1[[#This Row],[Income]],0)</f>
        <v>0</v>
      </c>
      <c r="CZ234" s="9">
        <f ca="1">IF(Table1[[#This Row],[Area]]= "Attock",Table1[[#This Row],[Income]],0)</f>
        <v>0</v>
      </c>
      <c r="DA234" s="9">
        <f ca="1">IF(Table1[[#This Row],[Area]]= "Gujranwala",Table1[[#This Row],[Income]],0)</f>
        <v>0</v>
      </c>
      <c r="DB234" s="9">
        <f ca="1">IF(Table1[[#This Row],[Area]]= "Islamabad",Table1[[#This Row],[Income]],0)</f>
        <v>0</v>
      </c>
      <c r="DC234" s="9">
        <f ca="1">IF(Table1[[#This Row],[Area]]= "Karachi",Table1[[#This Row],[Income]],0)</f>
        <v>0</v>
      </c>
      <c r="DD234" s="9">
        <f ca="1">IF(Table1[[#This Row],[Area]]= "Kashmir",Table1[[#This Row],[Income]],0)</f>
        <v>0</v>
      </c>
      <c r="DE234" s="9">
        <f ca="1">IF(Table1[[#This Row],[Area]]= "Kohat",Table1[[#This Row],[Income]],0)</f>
        <v>0</v>
      </c>
      <c r="DF234" s="9">
        <f ca="1">IF(Table1[[#This Row],[Area]]= "Lahore",Table1[[#This Row],[Income]],0)</f>
        <v>0</v>
      </c>
      <c r="DG234" s="9">
        <f ca="1">IF(Table1[[#This Row],[Area]]= "Multan",Table1[[#This Row],[Income]],0)</f>
        <v>0</v>
      </c>
      <c r="DH234" s="9">
        <f ca="1">IF(Table1[[#This Row],[Area]]= "Naran",Table1[[#This Row],[Income]],0)</f>
        <v>0</v>
      </c>
      <c r="DI234" s="9">
        <f ca="1">IF(Table1[[#This Row],[Area]]= "Peshawar",Table1[[#This Row],[Income]],0)</f>
        <v>0</v>
      </c>
      <c r="DJ234" s="9">
        <f ca="1">IF(Table1[[#This Row],[Area]]= "Queta",Table1[[#This Row],[Income]],0)</f>
        <v>84243</v>
      </c>
      <c r="DK234" s="10">
        <f ca="1">IF(Table1[[#This Row],[Area]]= "Sawat",Table1[[#This Row],[Income]],0)</f>
        <v>0</v>
      </c>
      <c r="DM234" s="14"/>
      <c r="DN234" s="9">
        <f ca="1">IF(Table1[[#This Row],[Field of Work]] = "IT",Table1[[#This Row],[Income]],0)</f>
        <v>0</v>
      </c>
      <c r="DO234" s="9">
        <f ca="1">IF(Table1[[#This Row],[Field of Work]] = "Agriculture",Table1[[#This Row],[Income]],0)</f>
        <v>0</v>
      </c>
      <c r="DP234" s="9">
        <f ca="1">IF(Table1[[#This Row],[Field of Work]] = "Construction",Table1[[#This Row],[Income]],0)</f>
        <v>0</v>
      </c>
      <c r="DQ234" s="9">
        <f ca="1">IF(Table1[[#This Row],[Field of Work]] = "Health",Table1[[#This Row],[Income]],0)</f>
        <v>0</v>
      </c>
      <c r="DR234" s="9">
        <f ca="1">IF(Table1[[#This Row],[Field of Work]] = "Teaching",Table1[[#This Row],[Income]],0)</f>
        <v>84243</v>
      </c>
      <c r="DS234" s="10">
        <f ca="1">IF(Table1[[#This Row],[Field of Work]] = "General work",Table1[[#This Row],[Income]],0)</f>
        <v>0</v>
      </c>
      <c r="DV234" s="14"/>
      <c r="DW234" s="9"/>
      <c r="DX234" s="9">
        <f ca="1">IF(Table1[[#This Row],[Debts]]&gt;Table1[[#This Row],[Income]],1,0)</f>
        <v>0</v>
      </c>
      <c r="DY234" s="9"/>
      <c r="DZ234" s="9"/>
      <c r="EA234" s="9"/>
      <c r="EB234" s="9"/>
      <c r="EC234" s="10"/>
      <c r="EF234" s="14"/>
      <c r="EG234" s="9"/>
      <c r="EH234" s="9">
        <f ca="1">IF(Table1[[#This Row],[Net worth of person (R)]]&gt;$EP$4,Table1[[#This Row],[Age]],0)</f>
        <v>36</v>
      </c>
      <c r="EI234" s="9"/>
      <c r="EJ234" s="9"/>
      <c r="EK234" s="9"/>
      <c r="EL234" s="9"/>
      <c r="EM234" s="9"/>
      <c r="EN234" s="9"/>
      <c r="EO234" s="9"/>
      <c r="EP234" s="10"/>
    </row>
    <row r="235" spans="2:146" x14ac:dyDescent="0.25">
      <c r="B235">
        <f t="shared" ca="1" si="76"/>
        <v>2</v>
      </c>
      <c r="C235" t="str">
        <f t="shared" ca="1" si="77"/>
        <v>women</v>
      </c>
      <c r="D235">
        <f t="shared" ca="1" si="78"/>
        <v>25</v>
      </c>
      <c r="E235">
        <f t="shared" ca="1" si="79"/>
        <v>3</v>
      </c>
      <c r="F235" t="str">
        <f t="shared" ca="1" si="80"/>
        <v>Agriculture</v>
      </c>
      <c r="G235">
        <f t="shared" ca="1" si="81"/>
        <v>2</v>
      </c>
      <c r="H235" t="str">
        <f t="shared" ca="1" si="82"/>
        <v>Colledge</v>
      </c>
      <c r="I235">
        <f t="shared" ca="1" si="83"/>
        <v>1</v>
      </c>
      <c r="J235">
        <f t="shared" ca="1" si="84"/>
        <v>2</v>
      </c>
      <c r="K235">
        <f t="shared" ca="1" si="85"/>
        <v>40390</v>
      </c>
      <c r="L235">
        <f t="shared" ca="1" si="86"/>
        <v>1</v>
      </c>
      <c r="M235" t="str">
        <f t="shared" ca="1" si="87"/>
        <v>Lahore</v>
      </c>
      <c r="N235">
        <f t="shared" ca="1" si="92"/>
        <v>242340</v>
      </c>
      <c r="O235">
        <f ca="1">RAND()*Table1[[#This Row],[Value of House]]</f>
        <v>167491.8640346624</v>
      </c>
      <c r="P235">
        <f t="shared" ca="1" si="74"/>
        <v>28347.074403534796</v>
      </c>
      <c r="Q235">
        <f t="shared" ca="1" si="88"/>
        <v>15837</v>
      </c>
      <c r="R235">
        <f t="shared" ca="1" si="75"/>
        <v>52371.847300470334</v>
      </c>
      <c r="S235">
        <f t="shared" ca="1" si="93"/>
        <v>33869.483251082835</v>
      </c>
      <c r="T235">
        <f t="shared" ca="1" si="94"/>
        <v>304556.55765461765</v>
      </c>
      <c r="U235">
        <f t="shared" ca="1" si="95"/>
        <v>235700.71133513274</v>
      </c>
      <c r="V235">
        <f t="shared" ca="1" si="96"/>
        <v>68855.846319484903</v>
      </c>
      <c r="AF235" s="14">
        <f t="shared" ca="1" si="90"/>
        <v>1</v>
      </c>
      <c r="AG235" s="9">
        <f t="shared" ca="1" si="91"/>
        <v>0</v>
      </c>
      <c r="AH235" s="9"/>
      <c r="AI235" s="9"/>
      <c r="AJ235" s="9"/>
      <c r="AK235" s="10"/>
      <c r="AL235" s="9"/>
      <c r="AM235" s="14">
        <f ca="1">IF(Table1[[#This Row],[Field of Work]]= "Teaching",1,0)</f>
        <v>0</v>
      </c>
      <c r="AN235" s="9">
        <f ca="1">IF(Table1[[#This Row],[Field of Work]]= "Agriculture",1,0)</f>
        <v>1</v>
      </c>
      <c r="AO235" s="9">
        <f ca="1">IF(Table1[[#This Row],[Field of Work]]= "Construction",1,0)</f>
        <v>0</v>
      </c>
      <c r="AP235" s="9">
        <f ca="1">IF(Table1[[#This Row],[Field of Work]]= "IT",1,0)</f>
        <v>0</v>
      </c>
      <c r="AQ235" s="9">
        <f ca="1">IF(Table1[[#This Row],[Field of Work]]= "Health",1,0)</f>
        <v>0</v>
      </c>
      <c r="AR235" s="9">
        <f ca="1">IF(Table1[[#This Row],[Field of Work]]= "General work",1,0)</f>
        <v>0</v>
      </c>
      <c r="AS235" s="9"/>
      <c r="AT235" s="9"/>
      <c r="AU235" s="9"/>
      <c r="AV235" s="9"/>
      <c r="AW235" s="9"/>
      <c r="AX235" s="9"/>
      <c r="AY235" s="10"/>
      <c r="BA235" s="33">
        <f ca="1">IF(Table1[[#This Row],[Area]]= "Pindi",1,0)</f>
        <v>0</v>
      </c>
      <c r="BB235" s="9">
        <f ca="1">IF(Table1[[#This Row],[Area]]= "Attock",1,0)</f>
        <v>0</v>
      </c>
      <c r="BC235" s="9">
        <f ca="1">IF(Table1[[#This Row],[Area]]="Gujranwala",1,0)</f>
        <v>0</v>
      </c>
      <c r="BD235" s="9">
        <f ca="1">IF(Table1[[#This Row],[Area]]="Islamabad",1,0)</f>
        <v>0</v>
      </c>
      <c r="BE235" s="9">
        <f ca="1">IF(Table1[[#This Row],[Area]]="Karachi",1,0)</f>
        <v>0</v>
      </c>
      <c r="BF235" s="9">
        <f ca="1">IF(Table1[[#This Row],[Area]]="Kashmir",1,0)</f>
        <v>0</v>
      </c>
      <c r="BG235" s="9">
        <f ca="1">IF(Table1[[#This Row],[Area]]="Kohat",1,0)</f>
        <v>0</v>
      </c>
      <c r="BH235" s="9">
        <f ca="1">IF(Table1[[#This Row],[Area]]="Lahore",1,0)</f>
        <v>1</v>
      </c>
      <c r="BI235" s="9">
        <f ca="1">IF(Table1[[#This Row],[Area]]="Multan",1,0)</f>
        <v>0</v>
      </c>
      <c r="BJ235" s="9">
        <f ca="1">IF(Table1[[#This Row],[Area]]="Naran",1,0)</f>
        <v>0</v>
      </c>
      <c r="BK235" s="9">
        <f ca="1">IF(Table1[[#This Row],[Area]]="Peshawar",1,0)</f>
        <v>0</v>
      </c>
      <c r="BL235" s="9">
        <f ca="1">IF(Table1[[#This Row],[Area]]="Queta",1,0)</f>
        <v>0</v>
      </c>
      <c r="BM235" s="9">
        <f ca="1">IF(Table1[[#This Row],[Area]]="Sawat",1,0)</f>
        <v>0</v>
      </c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10"/>
      <c r="CD235" s="14"/>
      <c r="CE235" s="39">
        <f ca="1">Table1[[#This Row],[Value of Cars]]/Table1[[#This Row],[Cars]]</f>
        <v>14173.537201767398</v>
      </c>
      <c r="CF235" s="9"/>
      <c r="CG235" s="10"/>
      <c r="CH235" s="14">
        <f ca="1">IF(Table1[[#This Row],[value of Debts]]&gt;$CI$5,1,0)</f>
        <v>1</v>
      </c>
      <c r="CI235" s="9"/>
      <c r="CJ235" s="10"/>
      <c r="CM235" s="55">
        <f ca="1">Table1[[#This Row],[Mortgage Left]]/Table1[[#This Row],[Value of House]]</f>
        <v>0.69114411172180579</v>
      </c>
      <c r="CN235" s="9">
        <f t="shared" ca="1" si="89"/>
        <v>0</v>
      </c>
      <c r="CO235" s="9"/>
      <c r="CP235" s="9"/>
      <c r="CQ235" s="9"/>
      <c r="CR235" s="9"/>
      <c r="CS235" s="9"/>
      <c r="CT235" s="9"/>
      <c r="CU235" s="9"/>
      <c r="CV235" s="9"/>
      <c r="CW235" s="9"/>
      <c r="CX235" s="14"/>
      <c r="CY235" s="9">
        <f ca="1">IF(Table1[[#This Row],[Area]]= "Pindi",Table1[[#This Row],[Income]],0)</f>
        <v>0</v>
      </c>
      <c r="CZ235" s="9">
        <f ca="1">IF(Table1[[#This Row],[Area]]= "Attock",Table1[[#This Row],[Income]],0)</f>
        <v>0</v>
      </c>
      <c r="DA235" s="9">
        <f ca="1">IF(Table1[[#This Row],[Area]]= "Gujranwala",Table1[[#This Row],[Income]],0)</f>
        <v>0</v>
      </c>
      <c r="DB235" s="9">
        <f ca="1">IF(Table1[[#This Row],[Area]]= "Islamabad",Table1[[#This Row],[Income]],0)</f>
        <v>0</v>
      </c>
      <c r="DC235" s="9">
        <f ca="1">IF(Table1[[#This Row],[Area]]= "Karachi",Table1[[#This Row],[Income]],0)</f>
        <v>0</v>
      </c>
      <c r="DD235" s="9">
        <f ca="1">IF(Table1[[#This Row],[Area]]= "Kashmir",Table1[[#This Row],[Income]],0)</f>
        <v>0</v>
      </c>
      <c r="DE235" s="9">
        <f ca="1">IF(Table1[[#This Row],[Area]]= "Kohat",Table1[[#This Row],[Income]],0)</f>
        <v>0</v>
      </c>
      <c r="DF235" s="9">
        <f ca="1">IF(Table1[[#This Row],[Area]]= "Lahore",Table1[[#This Row],[Income]],0)</f>
        <v>40390</v>
      </c>
      <c r="DG235" s="9">
        <f ca="1">IF(Table1[[#This Row],[Area]]= "Multan",Table1[[#This Row],[Income]],0)</f>
        <v>0</v>
      </c>
      <c r="DH235" s="9">
        <f ca="1">IF(Table1[[#This Row],[Area]]= "Naran",Table1[[#This Row],[Income]],0)</f>
        <v>0</v>
      </c>
      <c r="DI235" s="9">
        <f ca="1">IF(Table1[[#This Row],[Area]]= "Peshawar",Table1[[#This Row],[Income]],0)</f>
        <v>0</v>
      </c>
      <c r="DJ235" s="9">
        <f ca="1">IF(Table1[[#This Row],[Area]]= "Queta",Table1[[#This Row],[Income]],0)</f>
        <v>0</v>
      </c>
      <c r="DK235" s="10">
        <f ca="1">IF(Table1[[#This Row],[Area]]= "Sawat",Table1[[#This Row],[Income]],0)</f>
        <v>0</v>
      </c>
      <c r="DM235" s="14"/>
      <c r="DN235" s="9">
        <f ca="1">IF(Table1[[#This Row],[Field of Work]] = "IT",Table1[[#This Row],[Income]],0)</f>
        <v>0</v>
      </c>
      <c r="DO235" s="9">
        <f ca="1">IF(Table1[[#This Row],[Field of Work]] = "Agriculture",Table1[[#This Row],[Income]],0)</f>
        <v>40390</v>
      </c>
      <c r="DP235" s="9">
        <f ca="1">IF(Table1[[#This Row],[Field of Work]] = "Construction",Table1[[#This Row],[Income]],0)</f>
        <v>0</v>
      </c>
      <c r="DQ235" s="9">
        <f ca="1">IF(Table1[[#This Row],[Field of Work]] = "Health",Table1[[#This Row],[Income]],0)</f>
        <v>0</v>
      </c>
      <c r="DR235" s="9">
        <f ca="1">IF(Table1[[#This Row],[Field of Work]] = "Teaching",Table1[[#This Row],[Income]],0)</f>
        <v>0</v>
      </c>
      <c r="DS235" s="10">
        <f ca="1">IF(Table1[[#This Row],[Field of Work]] = "General work",Table1[[#This Row],[Income]],0)</f>
        <v>0</v>
      </c>
      <c r="DV235" s="14"/>
      <c r="DW235" s="9"/>
      <c r="DX235" s="9">
        <f ca="1">IF(Table1[[#This Row],[Debts]]&gt;Table1[[#This Row],[Income]],1,0)</f>
        <v>1</v>
      </c>
      <c r="DY235" s="9"/>
      <c r="DZ235" s="9"/>
      <c r="EA235" s="9"/>
      <c r="EB235" s="9"/>
      <c r="EC235" s="10"/>
      <c r="EF235" s="14"/>
      <c r="EG235" s="9"/>
      <c r="EH235" s="9">
        <f ca="1">IF(Table1[[#This Row],[Net worth of person (R)]]&gt;$EP$4,Table1[[#This Row],[Age]],0)</f>
        <v>0</v>
      </c>
      <c r="EI235" s="9"/>
      <c r="EJ235" s="9"/>
      <c r="EK235" s="9"/>
      <c r="EL235" s="9"/>
      <c r="EM235" s="9"/>
      <c r="EN235" s="9"/>
      <c r="EO235" s="9"/>
      <c r="EP235" s="10"/>
    </row>
    <row r="236" spans="2:146" x14ac:dyDescent="0.25">
      <c r="B236">
        <f t="shared" ca="1" si="76"/>
        <v>1</v>
      </c>
      <c r="C236" t="str">
        <f t="shared" ca="1" si="77"/>
        <v>men</v>
      </c>
      <c r="D236">
        <f t="shared" ca="1" si="78"/>
        <v>25</v>
      </c>
      <c r="E236">
        <f t="shared" ca="1" si="79"/>
        <v>5</v>
      </c>
      <c r="F236" t="str">
        <f t="shared" ca="1" si="80"/>
        <v>General work</v>
      </c>
      <c r="G236">
        <f t="shared" ca="1" si="81"/>
        <v>3</v>
      </c>
      <c r="H236" t="str">
        <f t="shared" ca="1" si="82"/>
        <v>University</v>
      </c>
      <c r="I236">
        <f t="shared" ca="1" si="83"/>
        <v>3</v>
      </c>
      <c r="J236">
        <f t="shared" ca="1" si="84"/>
        <v>2</v>
      </c>
      <c r="K236">
        <f t="shared" ca="1" si="85"/>
        <v>49220</v>
      </c>
      <c r="L236">
        <f t="shared" ca="1" si="86"/>
        <v>8</v>
      </c>
      <c r="M236" t="str">
        <f t="shared" ca="1" si="87"/>
        <v>Pindi</v>
      </c>
      <c r="N236">
        <f t="shared" ca="1" si="92"/>
        <v>246100</v>
      </c>
      <c r="O236">
        <f ca="1">RAND()*Table1[[#This Row],[Value of House]]</f>
        <v>108012.17019855465</v>
      </c>
      <c r="P236">
        <f t="shared" ca="1" si="74"/>
        <v>80554.520638222908</v>
      </c>
      <c r="Q236">
        <f t="shared" ca="1" si="88"/>
        <v>26507</v>
      </c>
      <c r="R236">
        <f t="shared" ca="1" si="75"/>
        <v>79799.835730087041</v>
      </c>
      <c r="S236">
        <f t="shared" ca="1" si="93"/>
        <v>3924.2468251124938</v>
      </c>
      <c r="T236">
        <f t="shared" ca="1" si="94"/>
        <v>330578.76746333542</v>
      </c>
      <c r="U236">
        <f t="shared" ca="1" si="95"/>
        <v>214319.00592864168</v>
      </c>
      <c r="V236">
        <f t="shared" ca="1" si="96"/>
        <v>116259.76153469374</v>
      </c>
      <c r="AF236" s="14">
        <f t="shared" ca="1" si="90"/>
        <v>0</v>
      </c>
      <c r="AG236" s="9">
        <f t="shared" ca="1" si="91"/>
        <v>1</v>
      </c>
      <c r="AH236" s="9"/>
      <c r="AI236" s="9"/>
      <c r="AJ236" s="9"/>
      <c r="AK236" s="10"/>
      <c r="AL236" s="9"/>
      <c r="AM236" s="14">
        <f ca="1">IF(Table1[[#This Row],[Field of Work]]= "Teaching",1,0)</f>
        <v>0</v>
      </c>
      <c r="AN236" s="9">
        <f ca="1">IF(Table1[[#This Row],[Field of Work]]= "Agriculture",1,0)</f>
        <v>0</v>
      </c>
      <c r="AO236" s="9">
        <f ca="1">IF(Table1[[#This Row],[Field of Work]]= "Construction",1,0)</f>
        <v>0</v>
      </c>
      <c r="AP236" s="9">
        <f ca="1">IF(Table1[[#This Row],[Field of Work]]= "IT",1,0)</f>
        <v>0</v>
      </c>
      <c r="AQ236" s="9">
        <f ca="1">IF(Table1[[#This Row],[Field of Work]]= "Health",1,0)</f>
        <v>0</v>
      </c>
      <c r="AR236" s="9">
        <f ca="1">IF(Table1[[#This Row],[Field of Work]]= "General work",1,0)</f>
        <v>1</v>
      </c>
      <c r="AS236" s="9"/>
      <c r="AT236" s="9"/>
      <c r="AU236" s="9"/>
      <c r="AV236" s="9"/>
      <c r="AW236" s="9"/>
      <c r="AX236" s="9"/>
      <c r="AY236" s="10"/>
      <c r="BA236" s="33">
        <f ca="1">IF(Table1[[#This Row],[Area]]= "Pindi",1,0)</f>
        <v>1</v>
      </c>
      <c r="BB236" s="9">
        <f ca="1">IF(Table1[[#This Row],[Area]]= "Attock",1,0)</f>
        <v>0</v>
      </c>
      <c r="BC236" s="9">
        <f ca="1">IF(Table1[[#This Row],[Area]]="Gujranwala",1,0)</f>
        <v>0</v>
      </c>
      <c r="BD236" s="9">
        <f ca="1">IF(Table1[[#This Row],[Area]]="Islamabad",1,0)</f>
        <v>0</v>
      </c>
      <c r="BE236" s="9">
        <f ca="1">IF(Table1[[#This Row],[Area]]="Karachi",1,0)</f>
        <v>0</v>
      </c>
      <c r="BF236" s="9">
        <f ca="1">IF(Table1[[#This Row],[Area]]="Kashmir",1,0)</f>
        <v>0</v>
      </c>
      <c r="BG236" s="9">
        <f ca="1">IF(Table1[[#This Row],[Area]]="Kohat",1,0)</f>
        <v>0</v>
      </c>
      <c r="BH236" s="9">
        <f ca="1">IF(Table1[[#This Row],[Area]]="Lahore",1,0)</f>
        <v>0</v>
      </c>
      <c r="BI236" s="9">
        <f ca="1">IF(Table1[[#This Row],[Area]]="Multan",1,0)</f>
        <v>0</v>
      </c>
      <c r="BJ236" s="9">
        <f ca="1">IF(Table1[[#This Row],[Area]]="Naran",1,0)</f>
        <v>0</v>
      </c>
      <c r="BK236" s="9">
        <f ca="1">IF(Table1[[#This Row],[Area]]="Peshawar",1,0)</f>
        <v>0</v>
      </c>
      <c r="BL236" s="9">
        <f ca="1">IF(Table1[[#This Row],[Area]]="Queta",1,0)</f>
        <v>0</v>
      </c>
      <c r="BM236" s="9">
        <f ca="1">IF(Table1[[#This Row],[Area]]="Sawat",1,0)</f>
        <v>0</v>
      </c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10"/>
      <c r="CD236" s="14"/>
      <c r="CE236" s="39">
        <f ca="1">Table1[[#This Row],[Value of Cars]]/Table1[[#This Row],[Cars]]</f>
        <v>40277.260319111454</v>
      </c>
      <c r="CF236" s="9"/>
      <c r="CG236" s="10"/>
      <c r="CH236" s="14">
        <f ca="1">IF(Table1[[#This Row],[value of Debts]]&gt;$CI$5,1,0)</f>
        <v>1</v>
      </c>
      <c r="CI236" s="9"/>
      <c r="CJ236" s="10"/>
      <c r="CM236" s="55">
        <f ca="1">Table1[[#This Row],[Mortgage Left]]/Table1[[#This Row],[Value of House]]</f>
        <v>0.43889544981127449</v>
      </c>
      <c r="CN236" s="9">
        <f t="shared" ca="1" si="89"/>
        <v>0</v>
      </c>
      <c r="CO236" s="9"/>
      <c r="CP236" s="9"/>
      <c r="CQ236" s="9"/>
      <c r="CR236" s="9"/>
      <c r="CS236" s="9"/>
      <c r="CT236" s="9"/>
      <c r="CU236" s="9"/>
      <c r="CV236" s="9"/>
      <c r="CW236" s="9"/>
      <c r="CX236" s="14"/>
      <c r="CY236" s="9">
        <f ca="1">IF(Table1[[#This Row],[Area]]= "Pindi",Table1[[#This Row],[Income]],0)</f>
        <v>49220</v>
      </c>
      <c r="CZ236" s="9">
        <f ca="1">IF(Table1[[#This Row],[Area]]= "Attock",Table1[[#This Row],[Income]],0)</f>
        <v>0</v>
      </c>
      <c r="DA236" s="9">
        <f ca="1">IF(Table1[[#This Row],[Area]]= "Gujranwala",Table1[[#This Row],[Income]],0)</f>
        <v>0</v>
      </c>
      <c r="DB236" s="9">
        <f ca="1">IF(Table1[[#This Row],[Area]]= "Islamabad",Table1[[#This Row],[Income]],0)</f>
        <v>0</v>
      </c>
      <c r="DC236" s="9">
        <f ca="1">IF(Table1[[#This Row],[Area]]= "Karachi",Table1[[#This Row],[Income]],0)</f>
        <v>0</v>
      </c>
      <c r="DD236" s="9">
        <f ca="1">IF(Table1[[#This Row],[Area]]= "Kashmir",Table1[[#This Row],[Income]],0)</f>
        <v>0</v>
      </c>
      <c r="DE236" s="9">
        <f ca="1">IF(Table1[[#This Row],[Area]]= "Kohat",Table1[[#This Row],[Income]],0)</f>
        <v>0</v>
      </c>
      <c r="DF236" s="9">
        <f ca="1">IF(Table1[[#This Row],[Area]]= "Lahore",Table1[[#This Row],[Income]],0)</f>
        <v>0</v>
      </c>
      <c r="DG236" s="9">
        <f ca="1">IF(Table1[[#This Row],[Area]]= "Multan",Table1[[#This Row],[Income]],0)</f>
        <v>0</v>
      </c>
      <c r="DH236" s="9">
        <f ca="1">IF(Table1[[#This Row],[Area]]= "Naran",Table1[[#This Row],[Income]],0)</f>
        <v>0</v>
      </c>
      <c r="DI236" s="9">
        <f ca="1">IF(Table1[[#This Row],[Area]]= "Peshawar",Table1[[#This Row],[Income]],0)</f>
        <v>0</v>
      </c>
      <c r="DJ236" s="9">
        <f ca="1">IF(Table1[[#This Row],[Area]]= "Queta",Table1[[#This Row],[Income]],0)</f>
        <v>0</v>
      </c>
      <c r="DK236" s="10">
        <f ca="1">IF(Table1[[#This Row],[Area]]= "Sawat",Table1[[#This Row],[Income]],0)</f>
        <v>0</v>
      </c>
      <c r="DM236" s="14"/>
      <c r="DN236" s="9">
        <f ca="1">IF(Table1[[#This Row],[Field of Work]] = "IT",Table1[[#This Row],[Income]],0)</f>
        <v>0</v>
      </c>
      <c r="DO236" s="9">
        <f ca="1">IF(Table1[[#This Row],[Field of Work]] = "Agriculture",Table1[[#This Row],[Income]],0)</f>
        <v>0</v>
      </c>
      <c r="DP236" s="9">
        <f ca="1">IF(Table1[[#This Row],[Field of Work]] = "Construction",Table1[[#This Row],[Income]],0)</f>
        <v>0</v>
      </c>
      <c r="DQ236" s="9">
        <f ca="1">IF(Table1[[#This Row],[Field of Work]] = "Health",Table1[[#This Row],[Income]],0)</f>
        <v>0</v>
      </c>
      <c r="DR236" s="9">
        <f ca="1">IF(Table1[[#This Row],[Field of Work]] = "Teaching",Table1[[#This Row],[Income]],0)</f>
        <v>0</v>
      </c>
      <c r="DS236" s="10">
        <f ca="1">IF(Table1[[#This Row],[Field of Work]] = "General work",Table1[[#This Row],[Income]],0)</f>
        <v>49220</v>
      </c>
      <c r="DV236" s="14"/>
      <c r="DW236" s="9"/>
      <c r="DX236" s="9">
        <f ca="1">IF(Table1[[#This Row],[Debts]]&gt;Table1[[#This Row],[Income]],1,0)</f>
        <v>1</v>
      </c>
      <c r="DY236" s="9"/>
      <c r="DZ236" s="9"/>
      <c r="EA236" s="9"/>
      <c r="EB236" s="9"/>
      <c r="EC236" s="10"/>
      <c r="EF236" s="14"/>
      <c r="EG236" s="9"/>
      <c r="EH236" s="9">
        <f ca="1">IF(Table1[[#This Row],[Net worth of person (R)]]&gt;$EP$4,Table1[[#This Row],[Age]],0)</f>
        <v>25</v>
      </c>
      <c r="EI236" s="9"/>
      <c r="EJ236" s="9"/>
      <c r="EK236" s="9"/>
      <c r="EL236" s="9"/>
      <c r="EM236" s="9"/>
      <c r="EN236" s="9"/>
      <c r="EO236" s="9"/>
      <c r="EP236" s="10"/>
    </row>
    <row r="237" spans="2:146" x14ac:dyDescent="0.25">
      <c r="B237">
        <f t="shared" ca="1" si="76"/>
        <v>2</v>
      </c>
      <c r="C237" t="str">
        <f t="shared" ca="1" si="77"/>
        <v>women</v>
      </c>
      <c r="D237">
        <f t="shared" ca="1" si="78"/>
        <v>33</v>
      </c>
      <c r="E237">
        <f t="shared" ca="1" si="79"/>
        <v>3</v>
      </c>
      <c r="F237" t="str">
        <f t="shared" ca="1" si="80"/>
        <v>Agriculture</v>
      </c>
      <c r="G237">
        <f t="shared" ca="1" si="81"/>
        <v>6</v>
      </c>
      <c r="H237" t="str">
        <f t="shared" ca="1" si="82"/>
        <v>other</v>
      </c>
      <c r="I237">
        <f t="shared" ca="1" si="83"/>
        <v>1</v>
      </c>
      <c r="J237">
        <f t="shared" ca="1" si="84"/>
        <v>2</v>
      </c>
      <c r="K237">
        <f t="shared" ca="1" si="85"/>
        <v>62485</v>
      </c>
      <c r="L237">
        <f t="shared" ca="1" si="86"/>
        <v>14</v>
      </c>
      <c r="M237" t="str">
        <f t="shared" ca="1" si="87"/>
        <v>Attock</v>
      </c>
      <c r="N237">
        <f t="shared" ca="1" si="92"/>
        <v>374910</v>
      </c>
      <c r="O237">
        <f ca="1">RAND()*Table1[[#This Row],[Value of House]]</f>
        <v>274122.30986199545</v>
      </c>
      <c r="P237">
        <f t="shared" ca="1" si="74"/>
        <v>114432.59716305138</v>
      </c>
      <c r="Q237">
        <f t="shared" ca="1" si="88"/>
        <v>80058</v>
      </c>
      <c r="R237">
        <f t="shared" ca="1" si="75"/>
        <v>67607.25040005261</v>
      </c>
      <c r="S237">
        <f t="shared" ca="1" si="93"/>
        <v>41998.138467544137</v>
      </c>
      <c r="T237">
        <f t="shared" ca="1" si="94"/>
        <v>531340.73563059547</v>
      </c>
      <c r="U237">
        <f t="shared" ca="1" si="95"/>
        <v>421787.56026204803</v>
      </c>
      <c r="V237">
        <f t="shared" ca="1" si="96"/>
        <v>109553.17536854744</v>
      </c>
      <c r="AF237" s="14">
        <f t="shared" ca="1" si="90"/>
        <v>1</v>
      </c>
      <c r="AG237" s="9">
        <f t="shared" ca="1" si="91"/>
        <v>0</v>
      </c>
      <c r="AH237" s="9"/>
      <c r="AI237" s="9"/>
      <c r="AJ237" s="9"/>
      <c r="AK237" s="10"/>
      <c r="AL237" s="9"/>
      <c r="AM237" s="14">
        <f ca="1">IF(Table1[[#This Row],[Field of Work]]= "Teaching",1,0)</f>
        <v>0</v>
      </c>
      <c r="AN237" s="9">
        <f ca="1">IF(Table1[[#This Row],[Field of Work]]= "Agriculture",1,0)</f>
        <v>1</v>
      </c>
      <c r="AO237" s="9">
        <f ca="1">IF(Table1[[#This Row],[Field of Work]]= "Construction",1,0)</f>
        <v>0</v>
      </c>
      <c r="AP237" s="9">
        <f ca="1">IF(Table1[[#This Row],[Field of Work]]= "IT",1,0)</f>
        <v>0</v>
      </c>
      <c r="AQ237" s="9">
        <f ca="1">IF(Table1[[#This Row],[Field of Work]]= "Health",1,0)</f>
        <v>0</v>
      </c>
      <c r="AR237" s="9">
        <f ca="1">IF(Table1[[#This Row],[Field of Work]]= "General work",1,0)</f>
        <v>0</v>
      </c>
      <c r="AS237" s="9"/>
      <c r="AT237" s="9"/>
      <c r="AU237" s="9"/>
      <c r="AV237" s="9"/>
      <c r="AW237" s="9"/>
      <c r="AX237" s="9"/>
      <c r="AY237" s="10"/>
      <c r="BA237" s="33">
        <f ca="1">IF(Table1[[#This Row],[Area]]= "Pindi",1,0)</f>
        <v>0</v>
      </c>
      <c r="BB237" s="9">
        <f ca="1">IF(Table1[[#This Row],[Area]]= "Attock",1,0)</f>
        <v>1</v>
      </c>
      <c r="BC237" s="9">
        <f ca="1">IF(Table1[[#This Row],[Area]]="Gujranwala",1,0)</f>
        <v>0</v>
      </c>
      <c r="BD237" s="9">
        <f ca="1">IF(Table1[[#This Row],[Area]]="Islamabad",1,0)</f>
        <v>0</v>
      </c>
      <c r="BE237" s="9">
        <f ca="1">IF(Table1[[#This Row],[Area]]="Karachi",1,0)</f>
        <v>0</v>
      </c>
      <c r="BF237" s="9">
        <f ca="1">IF(Table1[[#This Row],[Area]]="Kashmir",1,0)</f>
        <v>0</v>
      </c>
      <c r="BG237" s="9">
        <f ca="1">IF(Table1[[#This Row],[Area]]="Kohat",1,0)</f>
        <v>0</v>
      </c>
      <c r="BH237" s="9">
        <f ca="1">IF(Table1[[#This Row],[Area]]="Lahore",1,0)</f>
        <v>0</v>
      </c>
      <c r="BI237" s="9">
        <f ca="1">IF(Table1[[#This Row],[Area]]="Multan",1,0)</f>
        <v>0</v>
      </c>
      <c r="BJ237" s="9">
        <f ca="1">IF(Table1[[#This Row],[Area]]="Naran",1,0)</f>
        <v>0</v>
      </c>
      <c r="BK237" s="9">
        <f ca="1">IF(Table1[[#This Row],[Area]]="Peshawar",1,0)</f>
        <v>0</v>
      </c>
      <c r="BL237" s="9">
        <f ca="1">IF(Table1[[#This Row],[Area]]="Queta",1,0)</f>
        <v>0</v>
      </c>
      <c r="BM237" s="9">
        <f ca="1">IF(Table1[[#This Row],[Area]]="Sawat",1,0)</f>
        <v>0</v>
      </c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10"/>
      <c r="CD237" s="14"/>
      <c r="CE237" s="39">
        <f ca="1">Table1[[#This Row],[Value of Cars]]/Table1[[#This Row],[Cars]]</f>
        <v>57216.298581525691</v>
      </c>
      <c r="CF237" s="9"/>
      <c r="CG237" s="10"/>
      <c r="CH237" s="14">
        <f ca="1">IF(Table1[[#This Row],[value of Debts]]&gt;$CI$5,1,0)</f>
        <v>1</v>
      </c>
      <c r="CI237" s="9"/>
      <c r="CJ237" s="10"/>
      <c r="CM237" s="55">
        <f ca="1">Table1[[#This Row],[Mortgage Left]]/Table1[[#This Row],[Value of House]]</f>
        <v>0.73116830669226074</v>
      </c>
      <c r="CN237" s="9">
        <f t="shared" ca="1" si="89"/>
        <v>0</v>
      </c>
      <c r="CO237" s="9"/>
      <c r="CP237" s="9"/>
      <c r="CQ237" s="9"/>
      <c r="CR237" s="9"/>
      <c r="CS237" s="9"/>
      <c r="CT237" s="9"/>
      <c r="CU237" s="9"/>
      <c r="CV237" s="9"/>
      <c r="CW237" s="9"/>
      <c r="CX237" s="14"/>
      <c r="CY237" s="9">
        <f ca="1">IF(Table1[[#This Row],[Area]]= "Pindi",Table1[[#This Row],[Income]],0)</f>
        <v>0</v>
      </c>
      <c r="CZ237" s="9">
        <f ca="1">IF(Table1[[#This Row],[Area]]= "Attock",Table1[[#This Row],[Income]],0)</f>
        <v>62485</v>
      </c>
      <c r="DA237" s="9">
        <f ca="1">IF(Table1[[#This Row],[Area]]= "Gujranwala",Table1[[#This Row],[Income]],0)</f>
        <v>0</v>
      </c>
      <c r="DB237" s="9">
        <f ca="1">IF(Table1[[#This Row],[Area]]= "Islamabad",Table1[[#This Row],[Income]],0)</f>
        <v>0</v>
      </c>
      <c r="DC237" s="9">
        <f ca="1">IF(Table1[[#This Row],[Area]]= "Karachi",Table1[[#This Row],[Income]],0)</f>
        <v>0</v>
      </c>
      <c r="DD237" s="9">
        <f ca="1">IF(Table1[[#This Row],[Area]]= "Kashmir",Table1[[#This Row],[Income]],0)</f>
        <v>0</v>
      </c>
      <c r="DE237" s="9">
        <f ca="1">IF(Table1[[#This Row],[Area]]= "Kohat",Table1[[#This Row],[Income]],0)</f>
        <v>0</v>
      </c>
      <c r="DF237" s="9">
        <f ca="1">IF(Table1[[#This Row],[Area]]= "Lahore",Table1[[#This Row],[Income]],0)</f>
        <v>0</v>
      </c>
      <c r="DG237" s="9">
        <f ca="1">IF(Table1[[#This Row],[Area]]= "Multan",Table1[[#This Row],[Income]],0)</f>
        <v>0</v>
      </c>
      <c r="DH237" s="9">
        <f ca="1">IF(Table1[[#This Row],[Area]]= "Naran",Table1[[#This Row],[Income]],0)</f>
        <v>0</v>
      </c>
      <c r="DI237" s="9">
        <f ca="1">IF(Table1[[#This Row],[Area]]= "Peshawar",Table1[[#This Row],[Income]],0)</f>
        <v>0</v>
      </c>
      <c r="DJ237" s="9">
        <f ca="1">IF(Table1[[#This Row],[Area]]= "Queta",Table1[[#This Row],[Income]],0)</f>
        <v>0</v>
      </c>
      <c r="DK237" s="10">
        <f ca="1">IF(Table1[[#This Row],[Area]]= "Sawat",Table1[[#This Row],[Income]],0)</f>
        <v>0</v>
      </c>
      <c r="DM237" s="14"/>
      <c r="DN237" s="9">
        <f ca="1">IF(Table1[[#This Row],[Field of Work]] = "IT",Table1[[#This Row],[Income]],0)</f>
        <v>0</v>
      </c>
      <c r="DO237" s="9">
        <f ca="1">IF(Table1[[#This Row],[Field of Work]] = "Agriculture",Table1[[#This Row],[Income]],0)</f>
        <v>62485</v>
      </c>
      <c r="DP237" s="9">
        <f ca="1">IF(Table1[[#This Row],[Field of Work]] = "Construction",Table1[[#This Row],[Income]],0)</f>
        <v>0</v>
      </c>
      <c r="DQ237" s="9">
        <f ca="1">IF(Table1[[#This Row],[Field of Work]] = "Health",Table1[[#This Row],[Income]],0)</f>
        <v>0</v>
      </c>
      <c r="DR237" s="9">
        <f ca="1">IF(Table1[[#This Row],[Field of Work]] = "Teaching",Table1[[#This Row],[Income]],0)</f>
        <v>0</v>
      </c>
      <c r="DS237" s="10">
        <f ca="1">IF(Table1[[#This Row],[Field of Work]] = "General work",Table1[[#This Row],[Income]],0)</f>
        <v>0</v>
      </c>
      <c r="DV237" s="14"/>
      <c r="DW237" s="9"/>
      <c r="DX237" s="9">
        <f ca="1">IF(Table1[[#This Row],[Debts]]&gt;Table1[[#This Row],[Income]],1,0)</f>
        <v>1</v>
      </c>
      <c r="DY237" s="9"/>
      <c r="DZ237" s="9"/>
      <c r="EA237" s="9"/>
      <c r="EB237" s="9"/>
      <c r="EC237" s="10"/>
      <c r="EF237" s="14"/>
      <c r="EG237" s="9"/>
      <c r="EH237" s="9">
        <f ca="1">IF(Table1[[#This Row],[Net worth of person (R)]]&gt;$EP$4,Table1[[#This Row],[Age]],0)</f>
        <v>33</v>
      </c>
      <c r="EI237" s="9"/>
      <c r="EJ237" s="9"/>
      <c r="EK237" s="9"/>
      <c r="EL237" s="9"/>
      <c r="EM237" s="9"/>
      <c r="EN237" s="9"/>
      <c r="EO237" s="9"/>
      <c r="EP237" s="10"/>
    </row>
    <row r="238" spans="2:146" x14ac:dyDescent="0.25">
      <c r="B238">
        <f t="shared" ca="1" si="76"/>
        <v>2</v>
      </c>
      <c r="C238" t="str">
        <f t="shared" ca="1" si="77"/>
        <v>women</v>
      </c>
      <c r="D238">
        <f t="shared" ca="1" si="78"/>
        <v>39</v>
      </c>
      <c r="E238">
        <f t="shared" ca="1" si="79"/>
        <v>1</v>
      </c>
      <c r="F238" t="str">
        <f t="shared" ca="1" si="80"/>
        <v>Health</v>
      </c>
      <c r="G238">
        <f t="shared" ca="1" si="81"/>
        <v>2</v>
      </c>
      <c r="H238" t="str">
        <f t="shared" ca="1" si="82"/>
        <v>Colledge</v>
      </c>
      <c r="I238">
        <f t="shared" ca="1" si="83"/>
        <v>0</v>
      </c>
      <c r="J238">
        <f t="shared" ca="1" si="84"/>
        <v>2</v>
      </c>
      <c r="K238">
        <f t="shared" ca="1" si="85"/>
        <v>41500</v>
      </c>
      <c r="L238">
        <f t="shared" ca="1" si="86"/>
        <v>12</v>
      </c>
      <c r="M238" t="str">
        <f t="shared" ca="1" si="87"/>
        <v>Kohat</v>
      </c>
      <c r="N238">
        <f t="shared" ca="1" si="92"/>
        <v>124500</v>
      </c>
      <c r="O238">
        <f ca="1">RAND()*Table1[[#This Row],[Value of House]]</f>
        <v>77645.258170893474</v>
      </c>
      <c r="P238">
        <f t="shared" ca="1" si="74"/>
        <v>12013.120507277714</v>
      </c>
      <c r="Q238">
        <f t="shared" ca="1" si="88"/>
        <v>3045</v>
      </c>
      <c r="R238">
        <f t="shared" ca="1" si="75"/>
        <v>12529.306483472668</v>
      </c>
      <c r="S238">
        <f t="shared" ca="1" si="93"/>
        <v>36089.972317642147</v>
      </c>
      <c r="T238">
        <f t="shared" ca="1" si="94"/>
        <v>172603.09282491988</v>
      </c>
      <c r="U238">
        <f t="shared" ca="1" si="95"/>
        <v>93219.564654366142</v>
      </c>
      <c r="V238">
        <f t="shared" ca="1" si="96"/>
        <v>79383.528170553735</v>
      </c>
      <c r="AF238" s="14">
        <f t="shared" ca="1" si="90"/>
        <v>0</v>
      </c>
      <c r="AG238" s="9">
        <f t="shared" ca="1" si="91"/>
        <v>1</v>
      </c>
      <c r="AH238" s="9"/>
      <c r="AI238" s="9"/>
      <c r="AJ238" s="9"/>
      <c r="AK238" s="10"/>
      <c r="AL238" s="9"/>
      <c r="AM238" s="14">
        <f ca="1">IF(Table1[[#This Row],[Field of Work]]= "Teaching",1,0)</f>
        <v>0</v>
      </c>
      <c r="AN238" s="9">
        <f ca="1">IF(Table1[[#This Row],[Field of Work]]= "Agriculture",1,0)</f>
        <v>0</v>
      </c>
      <c r="AO238" s="9">
        <f ca="1">IF(Table1[[#This Row],[Field of Work]]= "Construction",1,0)</f>
        <v>0</v>
      </c>
      <c r="AP238" s="9">
        <f ca="1">IF(Table1[[#This Row],[Field of Work]]= "IT",1,0)</f>
        <v>0</v>
      </c>
      <c r="AQ238" s="9">
        <f ca="1">IF(Table1[[#This Row],[Field of Work]]= "Health",1,0)</f>
        <v>1</v>
      </c>
      <c r="AR238" s="9">
        <f ca="1">IF(Table1[[#This Row],[Field of Work]]= "General work",1,0)</f>
        <v>0</v>
      </c>
      <c r="AS238" s="9"/>
      <c r="AT238" s="9"/>
      <c r="AU238" s="9"/>
      <c r="AV238" s="9"/>
      <c r="AW238" s="9"/>
      <c r="AX238" s="9"/>
      <c r="AY238" s="10"/>
      <c r="BA238" s="33">
        <f ca="1">IF(Table1[[#This Row],[Area]]= "Pindi",1,0)</f>
        <v>0</v>
      </c>
      <c r="BB238" s="9">
        <f ca="1">IF(Table1[[#This Row],[Area]]= "Attock",1,0)</f>
        <v>0</v>
      </c>
      <c r="BC238" s="9">
        <f ca="1">IF(Table1[[#This Row],[Area]]="Gujranwala",1,0)</f>
        <v>0</v>
      </c>
      <c r="BD238" s="9">
        <f ca="1">IF(Table1[[#This Row],[Area]]="Islamabad",1,0)</f>
        <v>0</v>
      </c>
      <c r="BE238" s="9">
        <f ca="1">IF(Table1[[#This Row],[Area]]="Karachi",1,0)</f>
        <v>0</v>
      </c>
      <c r="BF238" s="9">
        <f ca="1">IF(Table1[[#This Row],[Area]]="Kashmir",1,0)</f>
        <v>0</v>
      </c>
      <c r="BG238" s="9">
        <f ca="1">IF(Table1[[#This Row],[Area]]="Kohat",1,0)</f>
        <v>1</v>
      </c>
      <c r="BH238" s="9">
        <f ca="1">IF(Table1[[#This Row],[Area]]="Lahore",1,0)</f>
        <v>0</v>
      </c>
      <c r="BI238" s="9">
        <f ca="1">IF(Table1[[#This Row],[Area]]="Multan",1,0)</f>
        <v>0</v>
      </c>
      <c r="BJ238" s="9">
        <f ca="1">IF(Table1[[#This Row],[Area]]="Naran",1,0)</f>
        <v>0</v>
      </c>
      <c r="BK238" s="9">
        <f ca="1">IF(Table1[[#This Row],[Area]]="Peshawar",1,0)</f>
        <v>0</v>
      </c>
      <c r="BL238" s="9">
        <f ca="1">IF(Table1[[#This Row],[Area]]="Queta",1,0)</f>
        <v>0</v>
      </c>
      <c r="BM238" s="9">
        <f ca="1">IF(Table1[[#This Row],[Area]]="Sawat",1,0)</f>
        <v>0</v>
      </c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10"/>
      <c r="CD238" s="14"/>
      <c r="CE238" s="39">
        <f ca="1">Table1[[#This Row],[Value of Cars]]/Table1[[#This Row],[Cars]]</f>
        <v>6006.5602536388569</v>
      </c>
      <c r="CF238" s="9"/>
      <c r="CG238" s="10"/>
      <c r="CH238" s="14">
        <f ca="1">IF(Table1[[#This Row],[value of Debts]]&gt;$CI$5,1,0)</f>
        <v>0</v>
      </c>
      <c r="CI238" s="9"/>
      <c r="CJ238" s="10"/>
      <c r="CM238" s="55">
        <f ca="1">Table1[[#This Row],[Mortgage Left]]/Table1[[#This Row],[Value of House]]</f>
        <v>0.62365669213569053</v>
      </c>
      <c r="CN238" s="9">
        <f t="shared" ca="1" si="89"/>
        <v>0</v>
      </c>
      <c r="CO238" s="9"/>
      <c r="CP238" s="9"/>
      <c r="CQ238" s="9"/>
      <c r="CR238" s="9"/>
      <c r="CS238" s="9"/>
      <c r="CT238" s="9"/>
      <c r="CU238" s="9"/>
      <c r="CV238" s="9"/>
      <c r="CW238" s="9"/>
      <c r="CX238" s="14"/>
      <c r="CY238" s="9">
        <f ca="1">IF(Table1[[#This Row],[Area]]= "Pindi",Table1[[#This Row],[Income]],0)</f>
        <v>0</v>
      </c>
      <c r="CZ238" s="9">
        <f ca="1">IF(Table1[[#This Row],[Area]]= "Attock",Table1[[#This Row],[Income]],0)</f>
        <v>0</v>
      </c>
      <c r="DA238" s="9">
        <f ca="1">IF(Table1[[#This Row],[Area]]= "Gujranwala",Table1[[#This Row],[Income]],0)</f>
        <v>0</v>
      </c>
      <c r="DB238" s="9">
        <f ca="1">IF(Table1[[#This Row],[Area]]= "Islamabad",Table1[[#This Row],[Income]],0)</f>
        <v>0</v>
      </c>
      <c r="DC238" s="9">
        <f ca="1">IF(Table1[[#This Row],[Area]]= "Karachi",Table1[[#This Row],[Income]],0)</f>
        <v>0</v>
      </c>
      <c r="DD238" s="9">
        <f ca="1">IF(Table1[[#This Row],[Area]]= "Kashmir",Table1[[#This Row],[Income]],0)</f>
        <v>0</v>
      </c>
      <c r="DE238" s="9">
        <f ca="1">IF(Table1[[#This Row],[Area]]= "Kohat",Table1[[#This Row],[Income]],0)</f>
        <v>41500</v>
      </c>
      <c r="DF238" s="9">
        <f ca="1">IF(Table1[[#This Row],[Area]]= "Lahore",Table1[[#This Row],[Income]],0)</f>
        <v>0</v>
      </c>
      <c r="DG238" s="9">
        <f ca="1">IF(Table1[[#This Row],[Area]]= "Multan",Table1[[#This Row],[Income]],0)</f>
        <v>0</v>
      </c>
      <c r="DH238" s="9">
        <f ca="1">IF(Table1[[#This Row],[Area]]= "Naran",Table1[[#This Row],[Income]],0)</f>
        <v>0</v>
      </c>
      <c r="DI238" s="9">
        <f ca="1">IF(Table1[[#This Row],[Area]]= "Peshawar",Table1[[#This Row],[Income]],0)</f>
        <v>0</v>
      </c>
      <c r="DJ238" s="9">
        <f ca="1">IF(Table1[[#This Row],[Area]]= "Queta",Table1[[#This Row],[Income]],0)</f>
        <v>0</v>
      </c>
      <c r="DK238" s="10">
        <f ca="1">IF(Table1[[#This Row],[Area]]= "Sawat",Table1[[#This Row],[Income]],0)</f>
        <v>0</v>
      </c>
      <c r="DM238" s="14"/>
      <c r="DN238" s="9">
        <f ca="1">IF(Table1[[#This Row],[Field of Work]] = "IT",Table1[[#This Row],[Income]],0)</f>
        <v>0</v>
      </c>
      <c r="DO238" s="9">
        <f ca="1">IF(Table1[[#This Row],[Field of Work]] = "Agriculture",Table1[[#This Row],[Income]],0)</f>
        <v>0</v>
      </c>
      <c r="DP238" s="9">
        <f ca="1">IF(Table1[[#This Row],[Field of Work]] = "Construction",Table1[[#This Row],[Income]],0)</f>
        <v>0</v>
      </c>
      <c r="DQ238" s="9">
        <f ca="1">IF(Table1[[#This Row],[Field of Work]] = "Health",Table1[[#This Row],[Income]],0)</f>
        <v>41500</v>
      </c>
      <c r="DR238" s="9">
        <f ca="1">IF(Table1[[#This Row],[Field of Work]] = "Teaching",Table1[[#This Row],[Income]],0)</f>
        <v>0</v>
      </c>
      <c r="DS238" s="10">
        <f ca="1">IF(Table1[[#This Row],[Field of Work]] = "General work",Table1[[#This Row],[Income]],0)</f>
        <v>0</v>
      </c>
      <c r="DV238" s="14"/>
      <c r="DW238" s="9"/>
      <c r="DX238" s="9">
        <f ca="1">IF(Table1[[#This Row],[Debts]]&gt;Table1[[#This Row],[Income]],1,0)</f>
        <v>0</v>
      </c>
      <c r="DY238" s="9"/>
      <c r="DZ238" s="9"/>
      <c r="EA238" s="9"/>
      <c r="EB238" s="9"/>
      <c r="EC238" s="10"/>
      <c r="EF238" s="14"/>
      <c r="EG238" s="9"/>
      <c r="EH238" s="9">
        <f ca="1">IF(Table1[[#This Row],[Net worth of person (R)]]&gt;$EP$4,Table1[[#This Row],[Age]],0)</f>
        <v>0</v>
      </c>
      <c r="EI238" s="9"/>
      <c r="EJ238" s="9"/>
      <c r="EK238" s="9"/>
      <c r="EL238" s="9"/>
      <c r="EM238" s="9"/>
      <c r="EN238" s="9"/>
      <c r="EO238" s="9"/>
      <c r="EP238" s="10"/>
    </row>
    <row r="239" spans="2:146" x14ac:dyDescent="0.25">
      <c r="B239">
        <f t="shared" ca="1" si="76"/>
        <v>1</v>
      </c>
      <c r="C239" t="str">
        <f t="shared" ca="1" si="77"/>
        <v>men</v>
      </c>
      <c r="D239">
        <f t="shared" ca="1" si="78"/>
        <v>39</v>
      </c>
      <c r="E239">
        <f t="shared" ca="1" si="79"/>
        <v>5</v>
      </c>
      <c r="F239" t="str">
        <f t="shared" ca="1" si="80"/>
        <v>General work</v>
      </c>
      <c r="G239">
        <f t="shared" ca="1" si="81"/>
        <v>3</v>
      </c>
      <c r="H239" t="str">
        <f t="shared" ca="1" si="82"/>
        <v>University</v>
      </c>
      <c r="I239">
        <f t="shared" ca="1" si="83"/>
        <v>0</v>
      </c>
      <c r="J239">
        <f t="shared" ca="1" si="84"/>
        <v>2</v>
      </c>
      <c r="K239">
        <f t="shared" ca="1" si="85"/>
        <v>84993</v>
      </c>
      <c r="L239">
        <f t="shared" ca="1" si="86"/>
        <v>2</v>
      </c>
      <c r="M239" t="str">
        <f t="shared" ca="1" si="87"/>
        <v>Karachi</v>
      </c>
      <c r="N239">
        <f t="shared" ca="1" si="92"/>
        <v>509958</v>
      </c>
      <c r="O239">
        <f ca="1">RAND()*Table1[[#This Row],[Value of House]]</f>
        <v>149588.11768340311</v>
      </c>
      <c r="P239">
        <f t="shared" ca="1" si="74"/>
        <v>147724.4546175627</v>
      </c>
      <c r="Q239">
        <f t="shared" ca="1" si="88"/>
        <v>122775</v>
      </c>
      <c r="R239">
        <f t="shared" ca="1" si="75"/>
        <v>97180.773688496542</v>
      </c>
      <c r="S239">
        <f t="shared" ca="1" si="93"/>
        <v>27454.271010383512</v>
      </c>
      <c r="T239">
        <f t="shared" ca="1" si="94"/>
        <v>685136.7256279462</v>
      </c>
      <c r="U239">
        <f t="shared" ca="1" si="95"/>
        <v>369543.89137189963</v>
      </c>
      <c r="V239">
        <f t="shared" ca="1" si="96"/>
        <v>315592.83425604657</v>
      </c>
      <c r="AF239" s="14">
        <f t="shared" ca="1" si="90"/>
        <v>0</v>
      </c>
      <c r="AG239" s="9">
        <f t="shared" ca="1" si="91"/>
        <v>1</v>
      </c>
      <c r="AH239" s="9"/>
      <c r="AI239" s="9"/>
      <c r="AJ239" s="9"/>
      <c r="AK239" s="10"/>
      <c r="AL239" s="9"/>
      <c r="AM239" s="14">
        <f ca="1">IF(Table1[[#This Row],[Field of Work]]= "Teaching",1,0)</f>
        <v>0</v>
      </c>
      <c r="AN239" s="9">
        <f ca="1">IF(Table1[[#This Row],[Field of Work]]= "Agriculture",1,0)</f>
        <v>0</v>
      </c>
      <c r="AO239" s="9">
        <f ca="1">IF(Table1[[#This Row],[Field of Work]]= "Construction",1,0)</f>
        <v>0</v>
      </c>
      <c r="AP239" s="9">
        <f ca="1">IF(Table1[[#This Row],[Field of Work]]= "IT",1,0)</f>
        <v>0</v>
      </c>
      <c r="AQ239" s="9">
        <f ca="1">IF(Table1[[#This Row],[Field of Work]]= "Health",1,0)</f>
        <v>0</v>
      </c>
      <c r="AR239" s="9">
        <f ca="1">IF(Table1[[#This Row],[Field of Work]]= "General work",1,0)</f>
        <v>1</v>
      </c>
      <c r="AS239" s="9"/>
      <c r="AT239" s="9"/>
      <c r="AU239" s="9"/>
      <c r="AV239" s="9"/>
      <c r="AW239" s="9"/>
      <c r="AX239" s="9"/>
      <c r="AY239" s="10"/>
      <c r="BA239" s="33">
        <f ca="1">IF(Table1[[#This Row],[Area]]= "Pindi",1,0)</f>
        <v>0</v>
      </c>
      <c r="BB239" s="9">
        <f ca="1">IF(Table1[[#This Row],[Area]]= "Attock",1,0)</f>
        <v>0</v>
      </c>
      <c r="BC239" s="9">
        <f ca="1">IF(Table1[[#This Row],[Area]]="Gujranwala",1,0)</f>
        <v>0</v>
      </c>
      <c r="BD239" s="9">
        <f ca="1">IF(Table1[[#This Row],[Area]]="Islamabad",1,0)</f>
        <v>0</v>
      </c>
      <c r="BE239" s="9">
        <f ca="1">IF(Table1[[#This Row],[Area]]="Karachi",1,0)</f>
        <v>1</v>
      </c>
      <c r="BF239" s="9">
        <f ca="1">IF(Table1[[#This Row],[Area]]="Kashmir",1,0)</f>
        <v>0</v>
      </c>
      <c r="BG239" s="9">
        <f ca="1">IF(Table1[[#This Row],[Area]]="Kohat",1,0)</f>
        <v>0</v>
      </c>
      <c r="BH239" s="9">
        <f ca="1">IF(Table1[[#This Row],[Area]]="Lahore",1,0)</f>
        <v>0</v>
      </c>
      <c r="BI239" s="9">
        <f ca="1">IF(Table1[[#This Row],[Area]]="Multan",1,0)</f>
        <v>0</v>
      </c>
      <c r="BJ239" s="9">
        <f ca="1">IF(Table1[[#This Row],[Area]]="Naran",1,0)</f>
        <v>0</v>
      </c>
      <c r="BK239" s="9">
        <f ca="1">IF(Table1[[#This Row],[Area]]="Peshawar",1,0)</f>
        <v>0</v>
      </c>
      <c r="BL239" s="9">
        <f ca="1">IF(Table1[[#This Row],[Area]]="Queta",1,0)</f>
        <v>0</v>
      </c>
      <c r="BM239" s="9">
        <f ca="1">IF(Table1[[#This Row],[Area]]="Sawat",1,0)</f>
        <v>0</v>
      </c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10"/>
      <c r="CD239" s="14"/>
      <c r="CE239" s="39">
        <f ca="1">Table1[[#This Row],[Value of Cars]]/Table1[[#This Row],[Cars]]</f>
        <v>73862.227308781352</v>
      </c>
      <c r="CF239" s="9"/>
      <c r="CG239" s="10"/>
      <c r="CH239" s="14">
        <f ca="1">IF(Table1[[#This Row],[value of Debts]]&gt;$CI$5,1,0)</f>
        <v>1</v>
      </c>
      <c r="CI239" s="9"/>
      <c r="CJ239" s="10"/>
      <c r="CM239" s="55">
        <f ca="1">Table1[[#This Row],[Mortgage Left]]/Table1[[#This Row],[Value of House]]</f>
        <v>0.29333419160676588</v>
      </c>
      <c r="CN239" s="9">
        <f t="shared" ca="1" si="89"/>
        <v>1</v>
      </c>
      <c r="CO239" s="9"/>
      <c r="CP239" s="9"/>
      <c r="CQ239" s="9"/>
      <c r="CR239" s="9"/>
      <c r="CS239" s="9"/>
      <c r="CT239" s="9"/>
      <c r="CU239" s="9"/>
      <c r="CV239" s="9"/>
      <c r="CW239" s="9"/>
      <c r="CX239" s="14"/>
      <c r="CY239" s="9">
        <f ca="1">IF(Table1[[#This Row],[Area]]= "Pindi",Table1[[#This Row],[Income]],0)</f>
        <v>0</v>
      </c>
      <c r="CZ239" s="9">
        <f ca="1">IF(Table1[[#This Row],[Area]]= "Attock",Table1[[#This Row],[Income]],0)</f>
        <v>0</v>
      </c>
      <c r="DA239" s="9">
        <f ca="1">IF(Table1[[#This Row],[Area]]= "Gujranwala",Table1[[#This Row],[Income]],0)</f>
        <v>0</v>
      </c>
      <c r="DB239" s="9">
        <f ca="1">IF(Table1[[#This Row],[Area]]= "Islamabad",Table1[[#This Row],[Income]],0)</f>
        <v>0</v>
      </c>
      <c r="DC239" s="9">
        <f ca="1">IF(Table1[[#This Row],[Area]]= "Karachi",Table1[[#This Row],[Income]],0)</f>
        <v>84993</v>
      </c>
      <c r="DD239" s="9">
        <f ca="1">IF(Table1[[#This Row],[Area]]= "Kashmir",Table1[[#This Row],[Income]],0)</f>
        <v>0</v>
      </c>
      <c r="DE239" s="9">
        <f ca="1">IF(Table1[[#This Row],[Area]]= "Kohat",Table1[[#This Row],[Income]],0)</f>
        <v>0</v>
      </c>
      <c r="DF239" s="9">
        <f ca="1">IF(Table1[[#This Row],[Area]]= "Lahore",Table1[[#This Row],[Income]],0)</f>
        <v>0</v>
      </c>
      <c r="DG239" s="9">
        <f ca="1">IF(Table1[[#This Row],[Area]]= "Multan",Table1[[#This Row],[Income]],0)</f>
        <v>0</v>
      </c>
      <c r="DH239" s="9">
        <f ca="1">IF(Table1[[#This Row],[Area]]= "Naran",Table1[[#This Row],[Income]],0)</f>
        <v>0</v>
      </c>
      <c r="DI239" s="9">
        <f ca="1">IF(Table1[[#This Row],[Area]]= "Peshawar",Table1[[#This Row],[Income]],0)</f>
        <v>0</v>
      </c>
      <c r="DJ239" s="9">
        <f ca="1">IF(Table1[[#This Row],[Area]]= "Queta",Table1[[#This Row],[Income]],0)</f>
        <v>0</v>
      </c>
      <c r="DK239" s="10">
        <f ca="1">IF(Table1[[#This Row],[Area]]= "Sawat",Table1[[#This Row],[Income]],0)</f>
        <v>0</v>
      </c>
      <c r="DM239" s="14"/>
      <c r="DN239" s="9">
        <f ca="1">IF(Table1[[#This Row],[Field of Work]] = "IT",Table1[[#This Row],[Income]],0)</f>
        <v>0</v>
      </c>
      <c r="DO239" s="9">
        <f ca="1">IF(Table1[[#This Row],[Field of Work]] = "Agriculture",Table1[[#This Row],[Income]],0)</f>
        <v>0</v>
      </c>
      <c r="DP239" s="9">
        <f ca="1">IF(Table1[[#This Row],[Field of Work]] = "Construction",Table1[[#This Row],[Income]],0)</f>
        <v>0</v>
      </c>
      <c r="DQ239" s="9">
        <f ca="1">IF(Table1[[#This Row],[Field of Work]] = "Health",Table1[[#This Row],[Income]],0)</f>
        <v>0</v>
      </c>
      <c r="DR239" s="9">
        <f ca="1">IF(Table1[[#This Row],[Field of Work]] = "Teaching",Table1[[#This Row],[Income]],0)</f>
        <v>0</v>
      </c>
      <c r="DS239" s="10">
        <f ca="1">IF(Table1[[#This Row],[Field of Work]] = "General work",Table1[[#This Row],[Income]],0)</f>
        <v>84993</v>
      </c>
      <c r="DV239" s="14"/>
      <c r="DW239" s="9"/>
      <c r="DX239" s="9">
        <f ca="1">IF(Table1[[#This Row],[Debts]]&gt;Table1[[#This Row],[Income]],1,0)</f>
        <v>1</v>
      </c>
      <c r="DY239" s="9"/>
      <c r="DZ239" s="9"/>
      <c r="EA239" s="9"/>
      <c r="EB239" s="9"/>
      <c r="EC239" s="10"/>
      <c r="EF239" s="14"/>
      <c r="EG239" s="9"/>
      <c r="EH239" s="9">
        <f ca="1">IF(Table1[[#This Row],[Net worth of person (R)]]&gt;$EP$4,Table1[[#This Row],[Age]],0)</f>
        <v>39</v>
      </c>
      <c r="EI239" s="9"/>
      <c r="EJ239" s="9"/>
      <c r="EK239" s="9"/>
      <c r="EL239" s="9"/>
      <c r="EM239" s="9"/>
      <c r="EN239" s="9"/>
      <c r="EO239" s="9"/>
      <c r="EP239" s="10"/>
    </row>
    <row r="240" spans="2:146" x14ac:dyDescent="0.25">
      <c r="B240">
        <f t="shared" ca="1" si="76"/>
        <v>1</v>
      </c>
      <c r="C240" t="str">
        <f t="shared" ca="1" si="77"/>
        <v>men</v>
      </c>
      <c r="D240">
        <f t="shared" ca="1" si="78"/>
        <v>45</v>
      </c>
      <c r="E240">
        <f t="shared" ca="1" si="79"/>
        <v>5</v>
      </c>
      <c r="F240" t="str">
        <f t="shared" ca="1" si="80"/>
        <v>General work</v>
      </c>
      <c r="G240">
        <f t="shared" ca="1" si="81"/>
        <v>2</v>
      </c>
      <c r="H240" t="str">
        <f t="shared" ca="1" si="82"/>
        <v>Colledge</v>
      </c>
      <c r="I240">
        <f t="shared" ca="1" si="83"/>
        <v>1</v>
      </c>
      <c r="J240">
        <f t="shared" ca="1" si="84"/>
        <v>2</v>
      </c>
      <c r="K240">
        <f t="shared" ca="1" si="85"/>
        <v>35710</v>
      </c>
      <c r="L240">
        <f t="shared" ca="1" si="86"/>
        <v>10</v>
      </c>
      <c r="M240" t="str">
        <f t="shared" ca="1" si="87"/>
        <v>Queta</v>
      </c>
      <c r="N240">
        <f t="shared" ca="1" si="92"/>
        <v>142840</v>
      </c>
      <c r="O240">
        <f ca="1">RAND()*Table1[[#This Row],[Value of House]]</f>
        <v>97655.855507769258</v>
      </c>
      <c r="P240">
        <f t="shared" ca="1" si="74"/>
        <v>28628.823178812781</v>
      </c>
      <c r="Q240">
        <f t="shared" ca="1" si="88"/>
        <v>11874</v>
      </c>
      <c r="R240">
        <f t="shared" ca="1" si="75"/>
        <v>16005.570355251964</v>
      </c>
      <c r="S240">
        <f t="shared" ca="1" si="93"/>
        <v>17145.627999025717</v>
      </c>
      <c r="T240">
        <f t="shared" ca="1" si="94"/>
        <v>188614.45117783849</v>
      </c>
      <c r="U240">
        <f t="shared" ca="1" si="95"/>
        <v>125535.42586302123</v>
      </c>
      <c r="V240">
        <f t="shared" ca="1" si="96"/>
        <v>63079.025314817263</v>
      </c>
      <c r="AF240" s="14">
        <f t="shared" ca="1" si="90"/>
        <v>1</v>
      </c>
      <c r="AG240" s="9">
        <f t="shared" ca="1" si="91"/>
        <v>0</v>
      </c>
      <c r="AH240" s="9"/>
      <c r="AI240" s="9"/>
      <c r="AJ240" s="9"/>
      <c r="AK240" s="10"/>
      <c r="AL240" s="9"/>
      <c r="AM240" s="14">
        <f ca="1">IF(Table1[[#This Row],[Field of Work]]= "Teaching",1,0)</f>
        <v>0</v>
      </c>
      <c r="AN240" s="9">
        <f ca="1">IF(Table1[[#This Row],[Field of Work]]= "Agriculture",1,0)</f>
        <v>0</v>
      </c>
      <c r="AO240" s="9">
        <f ca="1">IF(Table1[[#This Row],[Field of Work]]= "Construction",1,0)</f>
        <v>0</v>
      </c>
      <c r="AP240" s="9">
        <f ca="1">IF(Table1[[#This Row],[Field of Work]]= "IT",1,0)</f>
        <v>0</v>
      </c>
      <c r="AQ240" s="9">
        <f ca="1">IF(Table1[[#This Row],[Field of Work]]= "Health",1,0)</f>
        <v>0</v>
      </c>
      <c r="AR240" s="9">
        <f ca="1">IF(Table1[[#This Row],[Field of Work]]= "General work",1,0)</f>
        <v>1</v>
      </c>
      <c r="AS240" s="9"/>
      <c r="AT240" s="9"/>
      <c r="AU240" s="9"/>
      <c r="AV240" s="9"/>
      <c r="AW240" s="9"/>
      <c r="AX240" s="9"/>
      <c r="AY240" s="10"/>
      <c r="BA240" s="33">
        <f ca="1">IF(Table1[[#This Row],[Area]]= "Pindi",1,0)</f>
        <v>0</v>
      </c>
      <c r="BB240" s="9">
        <f ca="1">IF(Table1[[#This Row],[Area]]= "Attock",1,0)</f>
        <v>0</v>
      </c>
      <c r="BC240" s="9">
        <f ca="1">IF(Table1[[#This Row],[Area]]="Gujranwala",1,0)</f>
        <v>0</v>
      </c>
      <c r="BD240" s="9">
        <f ca="1">IF(Table1[[#This Row],[Area]]="Islamabad",1,0)</f>
        <v>0</v>
      </c>
      <c r="BE240" s="9">
        <f ca="1">IF(Table1[[#This Row],[Area]]="Karachi",1,0)</f>
        <v>0</v>
      </c>
      <c r="BF240" s="9">
        <f ca="1">IF(Table1[[#This Row],[Area]]="Kashmir",1,0)</f>
        <v>0</v>
      </c>
      <c r="BG240" s="9">
        <f ca="1">IF(Table1[[#This Row],[Area]]="Kohat",1,0)</f>
        <v>0</v>
      </c>
      <c r="BH240" s="9">
        <f ca="1">IF(Table1[[#This Row],[Area]]="Lahore",1,0)</f>
        <v>0</v>
      </c>
      <c r="BI240" s="9">
        <f ca="1">IF(Table1[[#This Row],[Area]]="Multan",1,0)</f>
        <v>0</v>
      </c>
      <c r="BJ240" s="9">
        <f ca="1">IF(Table1[[#This Row],[Area]]="Naran",1,0)</f>
        <v>0</v>
      </c>
      <c r="BK240" s="9">
        <f ca="1">IF(Table1[[#This Row],[Area]]="Peshawar",1,0)</f>
        <v>0</v>
      </c>
      <c r="BL240" s="9">
        <f ca="1">IF(Table1[[#This Row],[Area]]="Queta",1,0)</f>
        <v>1</v>
      </c>
      <c r="BM240" s="9">
        <f ca="1">IF(Table1[[#This Row],[Area]]="Sawat",1,0)</f>
        <v>0</v>
      </c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10"/>
      <c r="CD240" s="14"/>
      <c r="CE240" s="39">
        <f ca="1">Table1[[#This Row],[Value of Cars]]/Table1[[#This Row],[Cars]]</f>
        <v>14314.411589406391</v>
      </c>
      <c r="CF240" s="9"/>
      <c r="CG240" s="10"/>
      <c r="CH240" s="14">
        <f ca="1">IF(Table1[[#This Row],[value of Debts]]&gt;$CI$5,1,0)</f>
        <v>1</v>
      </c>
      <c r="CI240" s="9"/>
      <c r="CJ240" s="10"/>
      <c r="CM240" s="55">
        <f ca="1">Table1[[#This Row],[Mortgage Left]]/Table1[[#This Row],[Value of House]]</f>
        <v>0.68367302931790297</v>
      </c>
      <c r="CN240" s="9">
        <f t="shared" ca="1" si="89"/>
        <v>0</v>
      </c>
      <c r="CO240" s="9"/>
      <c r="CP240" s="9"/>
      <c r="CQ240" s="9"/>
      <c r="CR240" s="9"/>
      <c r="CS240" s="9"/>
      <c r="CT240" s="9"/>
      <c r="CU240" s="9"/>
      <c r="CV240" s="9"/>
      <c r="CW240" s="9"/>
      <c r="CX240" s="14"/>
      <c r="CY240" s="9">
        <f ca="1">IF(Table1[[#This Row],[Area]]= "Pindi",Table1[[#This Row],[Income]],0)</f>
        <v>0</v>
      </c>
      <c r="CZ240" s="9">
        <f ca="1">IF(Table1[[#This Row],[Area]]= "Attock",Table1[[#This Row],[Income]],0)</f>
        <v>0</v>
      </c>
      <c r="DA240" s="9">
        <f ca="1">IF(Table1[[#This Row],[Area]]= "Gujranwala",Table1[[#This Row],[Income]],0)</f>
        <v>0</v>
      </c>
      <c r="DB240" s="9">
        <f ca="1">IF(Table1[[#This Row],[Area]]= "Islamabad",Table1[[#This Row],[Income]],0)</f>
        <v>0</v>
      </c>
      <c r="DC240" s="9">
        <f ca="1">IF(Table1[[#This Row],[Area]]= "Karachi",Table1[[#This Row],[Income]],0)</f>
        <v>0</v>
      </c>
      <c r="DD240" s="9">
        <f ca="1">IF(Table1[[#This Row],[Area]]= "Kashmir",Table1[[#This Row],[Income]],0)</f>
        <v>0</v>
      </c>
      <c r="DE240" s="9">
        <f ca="1">IF(Table1[[#This Row],[Area]]= "Kohat",Table1[[#This Row],[Income]],0)</f>
        <v>0</v>
      </c>
      <c r="DF240" s="9">
        <f ca="1">IF(Table1[[#This Row],[Area]]= "Lahore",Table1[[#This Row],[Income]],0)</f>
        <v>0</v>
      </c>
      <c r="DG240" s="9">
        <f ca="1">IF(Table1[[#This Row],[Area]]= "Multan",Table1[[#This Row],[Income]],0)</f>
        <v>0</v>
      </c>
      <c r="DH240" s="9">
        <f ca="1">IF(Table1[[#This Row],[Area]]= "Naran",Table1[[#This Row],[Income]],0)</f>
        <v>0</v>
      </c>
      <c r="DI240" s="9">
        <f ca="1">IF(Table1[[#This Row],[Area]]= "Peshawar",Table1[[#This Row],[Income]],0)</f>
        <v>0</v>
      </c>
      <c r="DJ240" s="9">
        <f ca="1">IF(Table1[[#This Row],[Area]]= "Queta",Table1[[#This Row],[Income]],0)</f>
        <v>35710</v>
      </c>
      <c r="DK240" s="10">
        <f ca="1">IF(Table1[[#This Row],[Area]]= "Sawat",Table1[[#This Row],[Income]],0)</f>
        <v>0</v>
      </c>
      <c r="DM240" s="14"/>
      <c r="DN240" s="9">
        <f ca="1">IF(Table1[[#This Row],[Field of Work]] = "IT",Table1[[#This Row],[Income]],0)</f>
        <v>0</v>
      </c>
      <c r="DO240" s="9">
        <f ca="1">IF(Table1[[#This Row],[Field of Work]] = "Agriculture",Table1[[#This Row],[Income]],0)</f>
        <v>0</v>
      </c>
      <c r="DP240" s="9">
        <f ca="1">IF(Table1[[#This Row],[Field of Work]] = "Construction",Table1[[#This Row],[Income]],0)</f>
        <v>0</v>
      </c>
      <c r="DQ240" s="9">
        <f ca="1">IF(Table1[[#This Row],[Field of Work]] = "Health",Table1[[#This Row],[Income]],0)</f>
        <v>0</v>
      </c>
      <c r="DR240" s="9">
        <f ca="1">IF(Table1[[#This Row],[Field of Work]] = "Teaching",Table1[[#This Row],[Income]],0)</f>
        <v>0</v>
      </c>
      <c r="DS240" s="10">
        <f ca="1">IF(Table1[[#This Row],[Field of Work]] = "General work",Table1[[#This Row],[Income]],0)</f>
        <v>35710</v>
      </c>
      <c r="DV240" s="14"/>
      <c r="DW240" s="9"/>
      <c r="DX240" s="9">
        <f ca="1">IF(Table1[[#This Row],[Debts]]&gt;Table1[[#This Row],[Income]],1,0)</f>
        <v>0</v>
      </c>
      <c r="DY240" s="9"/>
      <c r="DZ240" s="9"/>
      <c r="EA240" s="9"/>
      <c r="EB240" s="9"/>
      <c r="EC240" s="10"/>
      <c r="EF240" s="14"/>
      <c r="EG240" s="9"/>
      <c r="EH240" s="9">
        <f ca="1">IF(Table1[[#This Row],[Net worth of person (R)]]&gt;$EP$4,Table1[[#This Row],[Age]],0)</f>
        <v>0</v>
      </c>
      <c r="EI240" s="9"/>
      <c r="EJ240" s="9"/>
      <c r="EK240" s="9"/>
      <c r="EL240" s="9"/>
      <c r="EM240" s="9"/>
      <c r="EN240" s="9"/>
      <c r="EO240" s="9"/>
      <c r="EP240" s="10"/>
    </row>
    <row r="241" spans="2:146" x14ac:dyDescent="0.25">
      <c r="B241">
        <f t="shared" ca="1" si="76"/>
        <v>2</v>
      </c>
      <c r="C241" t="str">
        <f t="shared" ca="1" si="77"/>
        <v>women</v>
      </c>
      <c r="D241">
        <f t="shared" ca="1" si="78"/>
        <v>34</v>
      </c>
      <c r="E241">
        <f t="shared" ca="1" si="79"/>
        <v>2</v>
      </c>
      <c r="F241" t="str">
        <f t="shared" ca="1" si="80"/>
        <v>IT</v>
      </c>
      <c r="G241">
        <f t="shared" ca="1" si="81"/>
        <v>3</v>
      </c>
      <c r="H241" t="str">
        <f t="shared" ca="1" si="82"/>
        <v>University</v>
      </c>
      <c r="I241">
        <f t="shared" ca="1" si="83"/>
        <v>2</v>
      </c>
      <c r="J241">
        <f t="shared" ca="1" si="84"/>
        <v>3</v>
      </c>
      <c r="K241">
        <f t="shared" ca="1" si="85"/>
        <v>49015</v>
      </c>
      <c r="L241">
        <f t="shared" ca="1" si="86"/>
        <v>14</v>
      </c>
      <c r="M241" t="str">
        <f t="shared" ca="1" si="87"/>
        <v>Attock</v>
      </c>
      <c r="N241">
        <f t="shared" ca="1" si="92"/>
        <v>294090</v>
      </c>
      <c r="O241">
        <f ca="1">RAND()*Table1[[#This Row],[Value of House]]</f>
        <v>152332.07749400081</v>
      </c>
      <c r="P241">
        <f t="shared" ca="1" si="74"/>
        <v>121569.21853239725</v>
      </c>
      <c r="Q241">
        <f t="shared" ca="1" si="88"/>
        <v>104785</v>
      </c>
      <c r="R241">
        <f t="shared" ca="1" si="75"/>
        <v>53625.402468287815</v>
      </c>
      <c r="S241">
        <f t="shared" ca="1" si="93"/>
        <v>3228.6112122364843</v>
      </c>
      <c r="T241">
        <f t="shared" ca="1" si="94"/>
        <v>418887.82974463369</v>
      </c>
      <c r="U241">
        <f t="shared" ca="1" si="95"/>
        <v>310742.47996228863</v>
      </c>
      <c r="V241">
        <f t="shared" ca="1" si="96"/>
        <v>108145.34978234506</v>
      </c>
      <c r="AF241" s="14">
        <f t="shared" ca="1" si="90"/>
        <v>1</v>
      </c>
      <c r="AG241" s="9">
        <f t="shared" ca="1" si="91"/>
        <v>0</v>
      </c>
      <c r="AH241" s="9"/>
      <c r="AI241" s="9"/>
      <c r="AJ241" s="9"/>
      <c r="AK241" s="10"/>
      <c r="AL241" s="9"/>
      <c r="AM241" s="14">
        <f ca="1">IF(Table1[[#This Row],[Field of Work]]= "Teaching",1,0)</f>
        <v>0</v>
      </c>
      <c r="AN241" s="9">
        <f ca="1">IF(Table1[[#This Row],[Field of Work]]= "Agriculture",1,0)</f>
        <v>0</v>
      </c>
      <c r="AO241" s="9">
        <f ca="1">IF(Table1[[#This Row],[Field of Work]]= "Construction",1,0)</f>
        <v>0</v>
      </c>
      <c r="AP241" s="9">
        <f ca="1">IF(Table1[[#This Row],[Field of Work]]= "IT",1,0)</f>
        <v>1</v>
      </c>
      <c r="AQ241" s="9">
        <f ca="1">IF(Table1[[#This Row],[Field of Work]]= "Health",1,0)</f>
        <v>0</v>
      </c>
      <c r="AR241" s="9">
        <f ca="1">IF(Table1[[#This Row],[Field of Work]]= "General work",1,0)</f>
        <v>0</v>
      </c>
      <c r="AS241" s="9"/>
      <c r="AT241" s="9"/>
      <c r="AU241" s="9"/>
      <c r="AV241" s="9"/>
      <c r="AW241" s="9"/>
      <c r="AX241" s="9"/>
      <c r="AY241" s="10"/>
      <c r="BA241" s="33">
        <f ca="1">IF(Table1[[#This Row],[Area]]= "Pindi",1,0)</f>
        <v>0</v>
      </c>
      <c r="BB241" s="9">
        <f ca="1">IF(Table1[[#This Row],[Area]]= "Attock",1,0)</f>
        <v>1</v>
      </c>
      <c r="BC241" s="9">
        <f ca="1">IF(Table1[[#This Row],[Area]]="Gujranwala",1,0)</f>
        <v>0</v>
      </c>
      <c r="BD241" s="9">
        <f ca="1">IF(Table1[[#This Row],[Area]]="Islamabad",1,0)</f>
        <v>0</v>
      </c>
      <c r="BE241" s="9">
        <f ca="1">IF(Table1[[#This Row],[Area]]="Karachi",1,0)</f>
        <v>0</v>
      </c>
      <c r="BF241" s="9">
        <f ca="1">IF(Table1[[#This Row],[Area]]="Kashmir",1,0)</f>
        <v>0</v>
      </c>
      <c r="BG241" s="9">
        <f ca="1">IF(Table1[[#This Row],[Area]]="Kohat",1,0)</f>
        <v>0</v>
      </c>
      <c r="BH241" s="9">
        <f ca="1">IF(Table1[[#This Row],[Area]]="Lahore",1,0)</f>
        <v>0</v>
      </c>
      <c r="BI241" s="9">
        <f ca="1">IF(Table1[[#This Row],[Area]]="Multan",1,0)</f>
        <v>0</v>
      </c>
      <c r="BJ241" s="9">
        <f ca="1">IF(Table1[[#This Row],[Area]]="Naran",1,0)</f>
        <v>0</v>
      </c>
      <c r="BK241" s="9">
        <f ca="1">IF(Table1[[#This Row],[Area]]="Peshawar",1,0)</f>
        <v>0</v>
      </c>
      <c r="BL241" s="9">
        <f ca="1">IF(Table1[[#This Row],[Area]]="Queta",1,0)</f>
        <v>0</v>
      </c>
      <c r="BM241" s="9">
        <f ca="1">IF(Table1[[#This Row],[Area]]="Sawat",1,0)</f>
        <v>0</v>
      </c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10"/>
      <c r="CD241" s="14"/>
      <c r="CE241" s="39">
        <f ca="1">Table1[[#This Row],[Value of Cars]]/Table1[[#This Row],[Cars]]</f>
        <v>40523.072844132417</v>
      </c>
      <c r="CF241" s="9"/>
      <c r="CG241" s="10"/>
      <c r="CH241" s="14">
        <f ca="1">IF(Table1[[#This Row],[value of Debts]]&gt;$CI$5,1,0)</f>
        <v>1</v>
      </c>
      <c r="CI241" s="9"/>
      <c r="CJ241" s="10"/>
      <c r="CM241" s="55">
        <f ca="1">Table1[[#This Row],[Mortgage Left]]/Table1[[#This Row],[Value of House]]</f>
        <v>0.51797775338842122</v>
      </c>
      <c r="CN241" s="9">
        <f t="shared" ca="1" si="89"/>
        <v>0</v>
      </c>
      <c r="CO241" s="9"/>
      <c r="CP241" s="9"/>
      <c r="CQ241" s="9"/>
      <c r="CR241" s="9"/>
      <c r="CS241" s="9"/>
      <c r="CT241" s="9"/>
      <c r="CU241" s="9"/>
      <c r="CV241" s="9"/>
      <c r="CW241" s="9"/>
      <c r="CX241" s="14"/>
      <c r="CY241" s="9">
        <f ca="1">IF(Table1[[#This Row],[Area]]= "Pindi",Table1[[#This Row],[Income]],0)</f>
        <v>0</v>
      </c>
      <c r="CZ241" s="9">
        <f ca="1">IF(Table1[[#This Row],[Area]]= "Attock",Table1[[#This Row],[Income]],0)</f>
        <v>49015</v>
      </c>
      <c r="DA241" s="9">
        <f ca="1">IF(Table1[[#This Row],[Area]]= "Gujranwala",Table1[[#This Row],[Income]],0)</f>
        <v>0</v>
      </c>
      <c r="DB241" s="9">
        <f ca="1">IF(Table1[[#This Row],[Area]]= "Islamabad",Table1[[#This Row],[Income]],0)</f>
        <v>0</v>
      </c>
      <c r="DC241" s="9">
        <f ca="1">IF(Table1[[#This Row],[Area]]= "Karachi",Table1[[#This Row],[Income]],0)</f>
        <v>0</v>
      </c>
      <c r="DD241" s="9">
        <f ca="1">IF(Table1[[#This Row],[Area]]= "Kashmir",Table1[[#This Row],[Income]],0)</f>
        <v>0</v>
      </c>
      <c r="DE241" s="9">
        <f ca="1">IF(Table1[[#This Row],[Area]]= "Kohat",Table1[[#This Row],[Income]],0)</f>
        <v>0</v>
      </c>
      <c r="DF241" s="9">
        <f ca="1">IF(Table1[[#This Row],[Area]]= "Lahore",Table1[[#This Row],[Income]],0)</f>
        <v>0</v>
      </c>
      <c r="DG241" s="9">
        <f ca="1">IF(Table1[[#This Row],[Area]]= "Multan",Table1[[#This Row],[Income]],0)</f>
        <v>0</v>
      </c>
      <c r="DH241" s="9">
        <f ca="1">IF(Table1[[#This Row],[Area]]= "Naran",Table1[[#This Row],[Income]],0)</f>
        <v>0</v>
      </c>
      <c r="DI241" s="9">
        <f ca="1">IF(Table1[[#This Row],[Area]]= "Peshawar",Table1[[#This Row],[Income]],0)</f>
        <v>0</v>
      </c>
      <c r="DJ241" s="9">
        <f ca="1">IF(Table1[[#This Row],[Area]]= "Queta",Table1[[#This Row],[Income]],0)</f>
        <v>0</v>
      </c>
      <c r="DK241" s="10">
        <f ca="1">IF(Table1[[#This Row],[Area]]= "Sawat",Table1[[#This Row],[Income]],0)</f>
        <v>0</v>
      </c>
      <c r="DM241" s="14"/>
      <c r="DN241" s="9">
        <f ca="1">IF(Table1[[#This Row],[Field of Work]] = "IT",Table1[[#This Row],[Income]],0)</f>
        <v>49015</v>
      </c>
      <c r="DO241" s="9">
        <f ca="1">IF(Table1[[#This Row],[Field of Work]] = "Agriculture",Table1[[#This Row],[Income]],0)</f>
        <v>0</v>
      </c>
      <c r="DP241" s="9">
        <f ca="1">IF(Table1[[#This Row],[Field of Work]] = "Construction",Table1[[#This Row],[Income]],0)</f>
        <v>0</v>
      </c>
      <c r="DQ241" s="9">
        <f ca="1">IF(Table1[[#This Row],[Field of Work]] = "Health",Table1[[#This Row],[Income]],0)</f>
        <v>0</v>
      </c>
      <c r="DR241" s="9">
        <f ca="1">IF(Table1[[#This Row],[Field of Work]] = "Teaching",Table1[[#This Row],[Income]],0)</f>
        <v>0</v>
      </c>
      <c r="DS241" s="10">
        <f ca="1">IF(Table1[[#This Row],[Field of Work]] = "General work",Table1[[#This Row],[Income]],0)</f>
        <v>0</v>
      </c>
      <c r="DV241" s="14"/>
      <c r="DW241" s="9"/>
      <c r="DX241" s="9">
        <f ca="1">IF(Table1[[#This Row],[Debts]]&gt;Table1[[#This Row],[Income]],1,0)</f>
        <v>1</v>
      </c>
      <c r="DY241" s="9"/>
      <c r="DZ241" s="9"/>
      <c r="EA241" s="9"/>
      <c r="EB241" s="9"/>
      <c r="EC241" s="10"/>
      <c r="EF241" s="14"/>
      <c r="EG241" s="9"/>
      <c r="EH241" s="9">
        <f ca="1">IF(Table1[[#This Row],[Net worth of person (R)]]&gt;$EP$4,Table1[[#This Row],[Age]],0)</f>
        <v>34</v>
      </c>
      <c r="EI241" s="9"/>
      <c r="EJ241" s="9"/>
      <c r="EK241" s="9"/>
      <c r="EL241" s="9"/>
      <c r="EM241" s="9"/>
      <c r="EN241" s="9"/>
      <c r="EO241" s="9"/>
      <c r="EP241" s="10"/>
    </row>
    <row r="242" spans="2:146" x14ac:dyDescent="0.25">
      <c r="B242">
        <f t="shared" ca="1" si="76"/>
        <v>2</v>
      </c>
      <c r="C242" t="str">
        <f t="shared" ca="1" si="77"/>
        <v>women</v>
      </c>
      <c r="D242">
        <f t="shared" ca="1" si="78"/>
        <v>30</v>
      </c>
      <c r="E242">
        <f t="shared" ca="1" si="79"/>
        <v>6</v>
      </c>
      <c r="F242" t="str">
        <f t="shared" ca="1" si="80"/>
        <v>Teaching</v>
      </c>
      <c r="G242">
        <f t="shared" ca="1" si="81"/>
        <v>1</v>
      </c>
      <c r="H242" t="str">
        <f t="shared" ca="1" si="82"/>
        <v>High School</v>
      </c>
      <c r="I242">
        <f t="shared" ca="1" si="83"/>
        <v>4</v>
      </c>
      <c r="J242">
        <f t="shared" ca="1" si="84"/>
        <v>1</v>
      </c>
      <c r="K242">
        <f t="shared" ca="1" si="85"/>
        <v>76819</v>
      </c>
      <c r="L242">
        <f t="shared" ca="1" si="86"/>
        <v>13</v>
      </c>
      <c r="M242" t="str">
        <f t="shared" ca="1" si="87"/>
        <v>Naran</v>
      </c>
      <c r="N242">
        <f t="shared" ca="1" si="92"/>
        <v>384095</v>
      </c>
      <c r="O242">
        <f ca="1">RAND()*Table1[[#This Row],[Value of House]]</f>
        <v>220816.68649339353</v>
      </c>
      <c r="P242">
        <f t="shared" ca="1" si="74"/>
        <v>48579.331956992406</v>
      </c>
      <c r="Q242">
        <f t="shared" ca="1" si="88"/>
        <v>16759</v>
      </c>
      <c r="R242">
        <f t="shared" ca="1" si="75"/>
        <v>8012.751510009809</v>
      </c>
      <c r="S242">
        <f t="shared" ca="1" si="93"/>
        <v>4980.7759234104824</v>
      </c>
      <c r="T242">
        <f t="shared" ca="1" si="94"/>
        <v>437655.10788040288</v>
      </c>
      <c r="U242">
        <f t="shared" ca="1" si="95"/>
        <v>245588.43800340334</v>
      </c>
      <c r="V242">
        <f t="shared" ca="1" si="96"/>
        <v>192066.66987699954</v>
      </c>
      <c r="AF242" s="14">
        <f t="shared" ca="1" si="90"/>
        <v>0</v>
      </c>
      <c r="AG242" s="9">
        <f t="shared" ca="1" si="91"/>
        <v>1</v>
      </c>
      <c r="AH242" s="9"/>
      <c r="AI242" s="9"/>
      <c r="AJ242" s="9"/>
      <c r="AK242" s="10"/>
      <c r="AL242" s="9"/>
      <c r="AM242" s="14">
        <f ca="1">IF(Table1[[#This Row],[Field of Work]]= "Teaching",1,0)</f>
        <v>1</v>
      </c>
      <c r="AN242" s="9">
        <f ca="1">IF(Table1[[#This Row],[Field of Work]]= "Agriculture",1,0)</f>
        <v>0</v>
      </c>
      <c r="AO242" s="9">
        <f ca="1">IF(Table1[[#This Row],[Field of Work]]= "Construction",1,0)</f>
        <v>0</v>
      </c>
      <c r="AP242" s="9">
        <f ca="1">IF(Table1[[#This Row],[Field of Work]]= "IT",1,0)</f>
        <v>0</v>
      </c>
      <c r="AQ242" s="9">
        <f ca="1">IF(Table1[[#This Row],[Field of Work]]= "Health",1,0)</f>
        <v>0</v>
      </c>
      <c r="AR242" s="9">
        <f ca="1">IF(Table1[[#This Row],[Field of Work]]= "General work",1,0)</f>
        <v>0</v>
      </c>
      <c r="AS242" s="9"/>
      <c r="AT242" s="9"/>
      <c r="AU242" s="9"/>
      <c r="AV242" s="9"/>
      <c r="AW242" s="9"/>
      <c r="AX242" s="9"/>
      <c r="AY242" s="10"/>
      <c r="BA242" s="33">
        <f ca="1">IF(Table1[[#This Row],[Area]]= "Pindi",1,0)</f>
        <v>0</v>
      </c>
      <c r="BB242" s="9">
        <f ca="1">IF(Table1[[#This Row],[Area]]= "Attock",1,0)</f>
        <v>0</v>
      </c>
      <c r="BC242" s="9">
        <f ca="1">IF(Table1[[#This Row],[Area]]="Gujranwala",1,0)</f>
        <v>0</v>
      </c>
      <c r="BD242" s="9">
        <f ca="1">IF(Table1[[#This Row],[Area]]="Islamabad",1,0)</f>
        <v>0</v>
      </c>
      <c r="BE242" s="9">
        <f ca="1">IF(Table1[[#This Row],[Area]]="Karachi",1,0)</f>
        <v>0</v>
      </c>
      <c r="BF242" s="9">
        <f ca="1">IF(Table1[[#This Row],[Area]]="Kashmir",1,0)</f>
        <v>0</v>
      </c>
      <c r="BG242" s="9">
        <f ca="1">IF(Table1[[#This Row],[Area]]="Kohat",1,0)</f>
        <v>0</v>
      </c>
      <c r="BH242" s="9">
        <f ca="1">IF(Table1[[#This Row],[Area]]="Lahore",1,0)</f>
        <v>0</v>
      </c>
      <c r="BI242" s="9">
        <f ca="1">IF(Table1[[#This Row],[Area]]="Multan",1,0)</f>
        <v>0</v>
      </c>
      <c r="BJ242" s="9">
        <f ca="1">IF(Table1[[#This Row],[Area]]="Naran",1,0)</f>
        <v>1</v>
      </c>
      <c r="BK242" s="9">
        <f ca="1">IF(Table1[[#This Row],[Area]]="Peshawar",1,0)</f>
        <v>0</v>
      </c>
      <c r="BL242" s="9">
        <f ca="1">IF(Table1[[#This Row],[Area]]="Queta",1,0)</f>
        <v>0</v>
      </c>
      <c r="BM242" s="9">
        <f ca="1">IF(Table1[[#This Row],[Area]]="Sawat",1,0)</f>
        <v>0</v>
      </c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10"/>
      <c r="CD242" s="14"/>
      <c r="CE242" s="39">
        <f ca="1">Table1[[#This Row],[Value of Cars]]/Table1[[#This Row],[Cars]]</f>
        <v>48579.331956992406</v>
      </c>
      <c r="CF242" s="9"/>
      <c r="CG242" s="10"/>
      <c r="CH242" s="14">
        <f ca="1">IF(Table1[[#This Row],[value of Debts]]&gt;$CI$5,1,0)</f>
        <v>1</v>
      </c>
      <c r="CI242" s="9"/>
      <c r="CJ242" s="10"/>
      <c r="CM242" s="55">
        <f ca="1">Table1[[#This Row],[Mortgage Left]]/Table1[[#This Row],[Value of House]]</f>
        <v>0.57490122624192852</v>
      </c>
      <c r="CN242" s="9">
        <f t="shared" ca="1" si="89"/>
        <v>0</v>
      </c>
      <c r="CO242" s="9"/>
      <c r="CP242" s="9"/>
      <c r="CQ242" s="9"/>
      <c r="CR242" s="9"/>
      <c r="CS242" s="9"/>
      <c r="CT242" s="9"/>
      <c r="CU242" s="9"/>
      <c r="CV242" s="9"/>
      <c r="CW242" s="9"/>
      <c r="CX242" s="14"/>
      <c r="CY242" s="9">
        <f ca="1">IF(Table1[[#This Row],[Area]]= "Pindi",Table1[[#This Row],[Income]],0)</f>
        <v>0</v>
      </c>
      <c r="CZ242" s="9">
        <f ca="1">IF(Table1[[#This Row],[Area]]= "Attock",Table1[[#This Row],[Income]],0)</f>
        <v>0</v>
      </c>
      <c r="DA242" s="9">
        <f ca="1">IF(Table1[[#This Row],[Area]]= "Gujranwala",Table1[[#This Row],[Income]],0)</f>
        <v>0</v>
      </c>
      <c r="DB242" s="9">
        <f ca="1">IF(Table1[[#This Row],[Area]]= "Islamabad",Table1[[#This Row],[Income]],0)</f>
        <v>0</v>
      </c>
      <c r="DC242" s="9">
        <f ca="1">IF(Table1[[#This Row],[Area]]= "Karachi",Table1[[#This Row],[Income]],0)</f>
        <v>0</v>
      </c>
      <c r="DD242" s="9">
        <f ca="1">IF(Table1[[#This Row],[Area]]= "Kashmir",Table1[[#This Row],[Income]],0)</f>
        <v>0</v>
      </c>
      <c r="DE242" s="9">
        <f ca="1">IF(Table1[[#This Row],[Area]]= "Kohat",Table1[[#This Row],[Income]],0)</f>
        <v>0</v>
      </c>
      <c r="DF242" s="9">
        <f ca="1">IF(Table1[[#This Row],[Area]]= "Lahore",Table1[[#This Row],[Income]],0)</f>
        <v>0</v>
      </c>
      <c r="DG242" s="9">
        <f ca="1">IF(Table1[[#This Row],[Area]]= "Multan",Table1[[#This Row],[Income]],0)</f>
        <v>0</v>
      </c>
      <c r="DH242" s="9">
        <f ca="1">IF(Table1[[#This Row],[Area]]= "Naran",Table1[[#This Row],[Income]],0)</f>
        <v>76819</v>
      </c>
      <c r="DI242" s="9">
        <f ca="1">IF(Table1[[#This Row],[Area]]= "Peshawar",Table1[[#This Row],[Income]],0)</f>
        <v>0</v>
      </c>
      <c r="DJ242" s="9">
        <f ca="1">IF(Table1[[#This Row],[Area]]= "Queta",Table1[[#This Row],[Income]],0)</f>
        <v>0</v>
      </c>
      <c r="DK242" s="10">
        <f ca="1">IF(Table1[[#This Row],[Area]]= "Sawat",Table1[[#This Row],[Income]],0)</f>
        <v>0</v>
      </c>
      <c r="DM242" s="14"/>
      <c r="DN242" s="9">
        <f ca="1">IF(Table1[[#This Row],[Field of Work]] = "IT",Table1[[#This Row],[Income]],0)</f>
        <v>0</v>
      </c>
      <c r="DO242" s="9">
        <f ca="1">IF(Table1[[#This Row],[Field of Work]] = "Agriculture",Table1[[#This Row],[Income]],0)</f>
        <v>0</v>
      </c>
      <c r="DP242" s="9">
        <f ca="1">IF(Table1[[#This Row],[Field of Work]] = "Construction",Table1[[#This Row],[Income]],0)</f>
        <v>0</v>
      </c>
      <c r="DQ242" s="9">
        <f ca="1">IF(Table1[[#This Row],[Field of Work]] = "Health",Table1[[#This Row],[Income]],0)</f>
        <v>0</v>
      </c>
      <c r="DR242" s="9">
        <f ca="1">IF(Table1[[#This Row],[Field of Work]] = "Teaching",Table1[[#This Row],[Income]],0)</f>
        <v>76819</v>
      </c>
      <c r="DS242" s="10">
        <f ca="1">IF(Table1[[#This Row],[Field of Work]] = "General work",Table1[[#This Row],[Income]],0)</f>
        <v>0</v>
      </c>
      <c r="DV242" s="14"/>
      <c r="DW242" s="9"/>
      <c r="DX242" s="9">
        <f ca="1">IF(Table1[[#This Row],[Debts]]&gt;Table1[[#This Row],[Income]],1,0)</f>
        <v>0</v>
      </c>
      <c r="DY242" s="9"/>
      <c r="DZ242" s="9"/>
      <c r="EA242" s="9"/>
      <c r="EB242" s="9"/>
      <c r="EC242" s="10"/>
      <c r="EF242" s="14"/>
      <c r="EG242" s="9"/>
      <c r="EH242" s="9">
        <f ca="1">IF(Table1[[#This Row],[Net worth of person (R)]]&gt;$EP$4,Table1[[#This Row],[Age]],0)</f>
        <v>30</v>
      </c>
      <c r="EI242" s="9"/>
      <c r="EJ242" s="9"/>
      <c r="EK242" s="9"/>
      <c r="EL242" s="9"/>
      <c r="EM242" s="9"/>
      <c r="EN242" s="9"/>
      <c r="EO242" s="9"/>
      <c r="EP242" s="10"/>
    </row>
    <row r="243" spans="2:146" x14ac:dyDescent="0.25">
      <c r="B243">
        <f t="shared" ca="1" si="76"/>
        <v>2</v>
      </c>
      <c r="C243" t="str">
        <f t="shared" ca="1" si="77"/>
        <v>women</v>
      </c>
      <c r="D243">
        <f t="shared" ca="1" si="78"/>
        <v>31</v>
      </c>
      <c r="E243">
        <f t="shared" ca="1" si="79"/>
        <v>4</v>
      </c>
      <c r="F243" t="str">
        <f t="shared" ca="1" si="80"/>
        <v>Construction</v>
      </c>
      <c r="G243">
        <f t="shared" ca="1" si="81"/>
        <v>3</v>
      </c>
      <c r="H243" t="str">
        <f t="shared" ca="1" si="82"/>
        <v>University</v>
      </c>
      <c r="I243">
        <f t="shared" ca="1" si="83"/>
        <v>2</v>
      </c>
      <c r="J243">
        <f t="shared" ca="1" si="84"/>
        <v>3</v>
      </c>
      <c r="K243">
        <f t="shared" ca="1" si="85"/>
        <v>46010</v>
      </c>
      <c r="L243">
        <f t="shared" ca="1" si="86"/>
        <v>6</v>
      </c>
      <c r="M243" t="str">
        <f t="shared" ca="1" si="87"/>
        <v>Islamabad</v>
      </c>
      <c r="N243">
        <f t="shared" ca="1" si="92"/>
        <v>230050</v>
      </c>
      <c r="O243">
        <f ca="1">RAND()*Table1[[#This Row],[Value of House]]</f>
        <v>68178.702621633711</v>
      </c>
      <c r="P243">
        <f t="shared" ca="1" si="74"/>
        <v>123810.12927056839</v>
      </c>
      <c r="Q243">
        <f t="shared" ca="1" si="88"/>
        <v>116506</v>
      </c>
      <c r="R243">
        <f t="shared" ca="1" si="75"/>
        <v>77605.788825292169</v>
      </c>
      <c r="S243">
        <f t="shared" ca="1" si="93"/>
        <v>20728.619980343974</v>
      </c>
      <c r="T243">
        <f t="shared" ca="1" si="94"/>
        <v>374588.74925091234</v>
      </c>
      <c r="U243">
        <f t="shared" ca="1" si="95"/>
        <v>262290.49144692591</v>
      </c>
      <c r="V243">
        <f t="shared" ca="1" si="96"/>
        <v>112298.25780398643</v>
      </c>
      <c r="AF243" s="14">
        <f t="shared" ca="1" si="90"/>
        <v>0</v>
      </c>
      <c r="AG243" s="9">
        <f t="shared" ca="1" si="91"/>
        <v>1</v>
      </c>
      <c r="AH243" s="9"/>
      <c r="AI243" s="9"/>
      <c r="AJ243" s="9"/>
      <c r="AK243" s="10"/>
      <c r="AL243" s="9"/>
      <c r="AM243" s="14">
        <f ca="1">IF(Table1[[#This Row],[Field of Work]]= "Teaching",1,0)</f>
        <v>0</v>
      </c>
      <c r="AN243" s="9">
        <f ca="1">IF(Table1[[#This Row],[Field of Work]]= "Agriculture",1,0)</f>
        <v>0</v>
      </c>
      <c r="AO243" s="9">
        <f ca="1">IF(Table1[[#This Row],[Field of Work]]= "Construction",1,0)</f>
        <v>1</v>
      </c>
      <c r="AP243" s="9">
        <f ca="1">IF(Table1[[#This Row],[Field of Work]]= "IT",1,0)</f>
        <v>0</v>
      </c>
      <c r="AQ243" s="9">
        <f ca="1">IF(Table1[[#This Row],[Field of Work]]= "Health",1,0)</f>
        <v>0</v>
      </c>
      <c r="AR243" s="9">
        <f ca="1">IF(Table1[[#This Row],[Field of Work]]= "General work",1,0)</f>
        <v>0</v>
      </c>
      <c r="AS243" s="9"/>
      <c r="AT243" s="9"/>
      <c r="AU243" s="9"/>
      <c r="AV243" s="9"/>
      <c r="AW243" s="9"/>
      <c r="AX243" s="9"/>
      <c r="AY243" s="10"/>
      <c r="BA243" s="33">
        <f ca="1">IF(Table1[[#This Row],[Area]]= "Pindi",1,0)</f>
        <v>0</v>
      </c>
      <c r="BB243" s="9">
        <f ca="1">IF(Table1[[#This Row],[Area]]= "Attock",1,0)</f>
        <v>0</v>
      </c>
      <c r="BC243" s="9">
        <f ca="1">IF(Table1[[#This Row],[Area]]="Gujranwala",1,0)</f>
        <v>0</v>
      </c>
      <c r="BD243" s="9">
        <f ca="1">IF(Table1[[#This Row],[Area]]="Islamabad",1,0)</f>
        <v>1</v>
      </c>
      <c r="BE243" s="9">
        <f ca="1">IF(Table1[[#This Row],[Area]]="Karachi",1,0)</f>
        <v>0</v>
      </c>
      <c r="BF243" s="9">
        <f ca="1">IF(Table1[[#This Row],[Area]]="Kashmir",1,0)</f>
        <v>0</v>
      </c>
      <c r="BG243" s="9">
        <f ca="1">IF(Table1[[#This Row],[Area]]="Kohat",1,0)</f>
        <v>0</v>
      </c>
      <c r="BH243" s="9">
        <f ca="1">IF(Table1[[#This Row],[Area]]="Lahore",1,0)</f>
        <v>0</v>
      </c>
      <c r="BI243" s="9">
        <f ca="1">IF(Table1[[#This Row],[Area]]="Multan",1,0)</f>
        <v>0</v>
      </c>
      <c r="BJ243" s="9">
        <f ca="1">IF(Table1[[#This Row],[Area]]="Naran",1,0)</f>
        <v>0</v>
      </c>
      <c r="BK243" s="9">
        <f ca="1">IF(Table1[[#This Row],[Area]]="Peshawar",1,0)</f>
        <v>0</v>
      </c>
      <c r="BL243" s="9">
        <f ca="1">IF(Table1[[#This Row],[Area]]="Queta",1,0)</f>
        <v>0</v>
      </c>
      <c r="BM243" s="9">
        <f ca="1">IF(Table1[[#This Row],[Area]]="Sawat",1,0)</f>
        <v>0</v>
      </c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10"/>
      <c r="CD243" s="14"/>
      <c r="CE243" s="39">
        <f ca="1">Table1[[#This Row],[Value of Cars]]/Table1[[#This Row],[Cars]]</f>
        <v>41270.043090189465</v>
      </c>
      <c r="CF243" s="9"/>
      <c r="CG243" s="10"/>
      <c r="CH243" s="14">
        <f ca="1">IF(Table1[[#This Row],[value of Debts]]&gt;$CI$5,1,0)</f>
        <v>1</v>
      </c>
      <c r="CI243" s="9"/>
      <c r="CJ243" s="10"/>
      <c r="CM243" s="55">
        <f ca="1">Table1[[#This Row],[Mortgage Left]]/Table1[[#This Row],[Value of House]]</f>
        <v>0.29636471472129411</v>
      </c>
      <c r="CN243" s="9">
        <f t="shared" ca="1" si="89"/>
        <v>1</v>
      </c>
      <c r="CO243" s="9"/>
      <c r="CP243" s="9"/>
      <c r="CQ243" s="9"/>
      <c r="CR243" s="9"/>
      <c r="CS243" s="9"/>
      <c r="CT243" s="9"/>
      <c r="CU243" s="9"/>
      <c r="CV243" s="9"/>
      <c r="CW243" s="9"/>
      <c r="CX243" s="14"/>
      <c r="CY243" s="9">
        <f ca="1">IF(Table1[[#This Row],[Area]]= "Pindi",Table1[[#This Row],[Income]],0)</f>
        <v>0</v>
      </c>
      <c r="CZ243" s="9">
        <f ca="1">IF(Table1[[#This Row],[Area]]= "Attock",Table1[[#This Row],[Income]],0)</f>
        <v>0</v>
      </c>
      <c r="DA243" s="9">
        <f ca="1">IF(Table1[[#This Row],[Area]]= "Gujranwala",Table1[[#This Row],[Income]],0)</f>
        <v>0</v>
      </c>
      <c r="DB243" s="9">
        <f ca="1">IF(Table1[[#This Row],[Area]]= "Islamabad",Table1[[#This Row],[Income]],0)</f>
        <v>46010</v>
      </c>
      <c r="DC243" s="9">
        <f ca="1">IF(Table1[[#This Row],[Area]]= "Karachi",Table1[[#This Row],[Income]],0)</f>
        <v>0</v>
      </c>
      <c r="DD243" s="9">
        <f ca="1">IF(Table1[[#This Row],[Area]]= "Kashmir",Table1[[#This Row],[Income]],0)</f>
        <v>0</v>
      </c>
      <c r="DE243" s="9">
        <f ca="1">IF(Table1[[#This Row],[Area]]= "Kohat",Table1[[#This Row],[Income]],0)</f>
        <v>0</v>
      </c>
      <c r="DF243" s="9">
        <f ca="1">IF(Table1[[#This Row],[Area]]= "Lahore",Table1[[#This Row],[Income]],0)</f>
        <v>0</v>
      </c>
      <c r="DG243" s="9">
        <f ca="1">IF(Table1[[#This Row],[Area]]= "Multan",Table1[[#This Row],[Income]],0)</f>
        <v>0</v>
      </c>
      <c r="DH243" s="9">
        <f ca="1">IF(Table1[[#This Row],[Area]]= "Naran",Table1[[#This Row],[Income]],0)</f>
        <v>0</v>
      </c>
      <c r="DI243" s="9">
        <f ca="1">IF(Table1[[#This Row],[Area]]= "Peshawar",Table1[[#This Row],[Income]],0)</f>
        <v>0</v>
      </c>
      <c r="DJ243" s="9">
        <f ca="1">IF(Table1[[#This Row],[Area]]= "Queta",Table1[[#This Row],[Income]],0)</f>
        <v>0</v>
      </c>
      <c r="DK243" s="10">
        <f ca="1">IF(Table1[[#This Row],[Area]]= "Sawat",Table1[[#This Row],[Income]],0)</f>
        <v>0</v>
      </c>
      <c r="DM243" s="14"/>
      <c r="DN243" s="9">
        <f ca="1">IF(Table1[[#This Row],[Field of Work]] = "IT",Table1[[#This Row],[Income]],0)</f>
        <v>0</v>
      </c>
      <c r="DO243" s="9">
        <f ca="1">IF(Table1[[#This Row],[Field of Work]] = "Agriculture",Table1[[#This Row],[Income]],0)</f>
        <v>0</v>
      </c>
      <c r="DP243" s="9">
        <f ca="1">IF(Table1[[#This Row],[Field of Work]] = "Construction",Table1[[#This Row],[Income]],0)</f>
        <v>46010</v>
      </c>
      <c r="DQ243" s="9">
        <f ca="1">IF(Table1[[#This Row],[Field of Work]] = "Health",Table1[[#This Row],[Income]],0)</f>
        <v>0</v>
      </c>
      <c r="DR243" s="9">
        <f ca="1">IF(Table1[[#This Row],[Field of Work]] = "Teaching",Table1[[#This Row],[Income]],0)</f>
        <v>0</v>
      </c>
      <c r="DS243" s="10">
        <f ca="1">IF(Table1[[#This Row],[Field of Work]] = "General work",Table1[[#This Row],[Income]],0)</f>
        <v>0</v>
      </c>
      <c r="DV243" s="14"/>
      <c r="DW243" s="9"/>
      <c r="DX243" s="9">
        <f ca="1">IF(Table1[[#This Row],[Debts]]&gt;Table1[[#This Row],[Income]],1,0)</f>
        <v>1</v>
      </c>
      <c r="DY243" s="9"/>
      <c r="DZ243" s="9"/>
      <c r="EA243" s="9"/>
      <c r="EB243" s="9"/>
      <c r="EC243" s="10"/>
      <c r="EF243" s="14"/>
      <c r="EG243" s="9"/>
      <c r="EH243" s="9">
        <f ca="1">IF(Table1[[#This Row],[Net worth of person (R)]]&gt;$EP$4,Table1[[#This Row],[Age]],0)</f>
        <v>31</v>
      </c>
      <c r="EI243" s="9"/>
      <c r="EJ243" s="9"/>
      <c r="EK243" s="9"/>
      <c r="EL243" s="9"/>
      <c r="EM243" s="9"/>
      <c r="EN243" s="9"/>
      <c r="EO243" s="9"/>
      <c r="EP243" s="10"/>
    </row>
    <row r="244" spans="2:146" x14ac:dyDescent="0.25">
      <c r="B244">
        <f t="shared" ca="1" si="76"/>
        <v>1</v>
      </c>
      <c r="C244" t="str">
        <f t="shared" ca="1" si="77"/>
        <v>men</v>
      </c>
      <c r="D244">
        <f t="shared" ca="1" si="78"/>
        <v>39</v>
      </c>
      <c r="E244">
        <f t="shared" ca="1" si="79"/>
        <v>3</v>
      </c>
      <c r="F244" t="str">
        <f t="shared" ca="1" si="80"/>
        <v>Agriculture</v>
      </c>
      <c r="G244">
        <f t="shared" ca="1" si="81"/>
        <v>3</v>
      </c>
      <c r="H244" t="str">
        <f t="shared" ca="1" si="82"/>
        <v>University</v>
      </c>
      <c r="I244">
        <f t="shared" ca="1" si="83"/>
        <v>4</v>
      </c>
      <c r="J244">
        <f t="shared" ca="1" si="84"/>
        <v>1</v>
      </c>
      <c r="K244">
        <f t="shared" ca="1" si="85"/>
        <v>83522</v>
      </c>
      <c r="L244">
        <f t="shared" ca="1" si="86"/>
        <v>12</v>
      </c>
      <c r="M244" t="str">
        <f t="shared" ca="1" si="87"/>
        <v>Kohat</v>
      </c>
      <c r="N244">
        <f t="shared" ca="1" si="92"/>
        <v>501132</v>
      </c>
      <c r="O244">
        <f ca="1">RAND()*Table1[[#This Row],[Value of House]]</f>
        <v>230197.24282874336</v>
      </c>
      <c r="P244">
        <f t="shared" ca="1" si="74"/>
        <v>28740.032365392708</v>
      </c>
      <c r="Q244">
        <f t="shared" ca="1" si="88"/>
        <v>24263</v>
      </c>
      <c r="R244">
        <f t="shared" ca="1" si="75"/>
        <v>118349.76847698762</v>
      </c>
      <c r="S244">
        <f t="shared" ca="1" si="93"/>
        <v>108869.76900141803</v>
      </c>
      <c r="T244">
        <f t="shared" ca="1" si="94"/>
        <v>638741.80136681069</v>
      </c>
      <c r="U244">
        <f t="shared" ca="1" si="95"/>
        <v>372810.01130573096</v>
      </c>
      <c r="V244">
        <f t="shared" ca="1" si="96"/>
        <v>265931.79006107972</v>
      </c>
      <c r="AF244" s="14">
        <f t="shared" ca="1" si="90"/>
        <v>0</v>
      </c>
      <c r="AG244" s="9">
        <f t="shared" ca="1" si="91"/>
        <v>1</v>
      </c>
      <c r="AH244" s="9"/>
      <c r="AI244" s="9"/>
      <c r="AJ244" s="9"/>
      <c r="AK244" s="10"/>
      <c r="AL244" s="9"/>
      <c r="AM244" s="14">
        <f ca="1">IF(Table1[[#This Row],[Field of Work]]= "Teaching",1,0)</f>
        <v>0</v>
      </c>
      <c r="AN244" s="9">
        <f ca="1">IF(Table1[[#This Row],[Field of Work]]= "Agriculture",1,0)</f>
        <v>1</v>
      </c>
      <c r="AO244" s="9">
        <f ca="1">IF(Table1[[#This Row],[Field of Work]]= "Construction",1,0)</f>
        <v>0</v>
      </c>
      <c r="AP244" s="9">
        <f ca="1">IF(Table1[[#This Row],[Field of Work]]= "IT",1,0)</f>
        <v>0</v>
      </c>
      <c r="AQ244" s="9">
        <f ca="1">IF(Table1[[#This Row],[Field of Work]]= "Health",1,0)</f>
        <v>0</v>
      </c>
      <c r="AR244" s="9">
        <f ca="1">IF(Table1[[#This Row],[Field of Work]]= "General work",1,0)</f>
        <v>0</v>
      </c>
      <c r="AS244" s="9"/>
      <c r="AT244" s="9"/>
      <c r="AU244" s="9"/>
      <c r="AV244" s="9"/>
      <c r="AW244" s="9"/>
      <c r="AX244" s="9"/>
      <c r="AY244" s="10"/>
      <c r="BA244" s="33">
        <f ca="1">IF(Table1[[#This Row],[Area]]= "Pindi",1,0)</f>
        <v>0</v>
      </c>
      <c r="BB244" s="9">
        <f ca="1">IF(Table1[[#This Row],[Area]]= "Attock",1,0)</f>
        <v>0</v>
      </c>
      <c r="BC244" s="9">
        <f ca="1">IF(Table1[[#This Row],[Area]]="Gujranwala",1,0)</f>
        <v>0</v>
      </c>
      <c r="BD244" s="9">
        <f ca="1">IF(Table1[[#This Row],[Area]]="Islamabad",1,0)</f>
        <v>0</v>
      </c>
      <c r="BE244" s="9">
        <f ca="1">IF(Table1[[#This Row],[Area]]="Karachi",1,0)</f>
        <v>0</v>
      </c>
      <c r="BF244" s="9">
        <f ca="1">IF(Table1[[#This Row],[Area]]="Kashmir",1,0)</f>
        <v>0</v>
      </c>
      <c r="BG244" s="9">
        <f ca="1">IF(Table1[[#This Row],[Area]]="Kohat",1,0)</f>
        <v>1</v>
      </c>
      <c r="BH244" s="9">
        <f ca="1">IF(Table1[[#This Row],[Area]]="Lahore",1,0)</f>
        <v>0</v>
      </c>
      <c r="BI244" s="9">
        <f ca="1">IF(Table1[[#This Row],[Area]]="Multan",1,0)</f>
        <v>0</v>
      </c>
      <c r="BJ244" s="9">
        <f ca="1">IF(Table1[[#This Row],[Area]]="Naran",1,0)</f>
        <v>0</v>
      </c>
      <c r="BK244" s="9">
        <f ca="1">IF(Table1[[#This Row],[Area]]="Peshawar",1,0)</f>
        <v>0</v>
      </c>
      <c r="BL244" s="9">
        <f ca="1">IF(Table1[[#This Row],[Area]]="Queta",1,0)</f>
        <v>0</v>
      </c>
      <c r="BM244" s="9">
        <f ca="1">IF(Table1[[#This Row],[Area]]="Sawat",1,0)</f>
        <v>0</v>
      </c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10"/>
      <c r="CD244" s="14"/>
      <c r="CE244" s="39">
        <f ca="1">Table1[[#This Row],[Value of Cars]]/Table1[[#This Row],[Cars]]</f>
        <v>28740.032365392708</v>
      </c>
      <c r="CF244" s="9"/>
      <c r="CG244" s="10"/>
      <c r="CH244" s="14">
        <f ca="1">IF(Table1[[#This Row],[value of Debts]]&gt;$CI$5,1,0)</f>
        <v>1</v>
      </c>
      <c r="CI244" s="9"/>
      <c r="CJ244" s="10"/>
      <c r="CM244" s="55">
        <f ca="1">Table1[[#This Row],[Mortgage Left]]/Table1[[#This Row],[Value of House]]</f>
        <v>0.45935450705351755</v>
      </c>
      <c r="CN244" s="9">
        <f t="shared" ca="1" si="89"/>
        <v>0</v>
      </c>
      <c r="CO244" s="9"/>
      <c r="CP244" s="9"/>
      <c r="CQ244" s="9"/>
      <c r="CR244" s="9"/>
      <c r="CS244" s="9"/>
      <c r="CT244" s="9"/>
      <c r="CU244" s="9"/>
      <c r="CV244" s="9"/>
      <c r="CW244" s="9"/>
      <c r="CX244" s="14"/>
      <c r="CY244" s="9">
        <f ca="1">IF(Table1[[#This Row],[Area]]= "Pindi",Table1[[#This Row],[Income]],0)</f>
        <v>0</v>
      </c>
      <c r="CZ244" s="9">
        <f ca="1">IF(Table1[[#This Row],[Area]]= "Attock",Table1[[#This Row],[Income]],0)</f>
        <v>0</v>
      </c>
      <c r="DA244" s="9">
        <f ca="1">IF(Table1[[#This Row],[Area]]= "Gujranwala",Table1[[#This Row],[Income]],0)</f>
        <v>0</v>
      </c>
      <c r="DB244" s="9">
        <f ca="1">IF(Table1[[#This Row],[Area]]= "Islamabad",Table1[[#This Row],[Income]],0)</f>
        <v>0</v>
      </c>
      <c r="DC244" s="9">
        <f ca="1">IF(Table1[[#This Row],[Area]]= "Karachi",Table1[[#This Row],[Income]],0)</f>
        <v>0</v>
      </c>
      <c r="DD244" s="9">
        <f ca="1">IF(Table1[[#This Row],[Area]]= "Kashmir",Table1[[#This Row],[Income]],0)</f>
        <v>0</v>
      </c>
      <c r="DE244" s="9">
        <f ca="1">IF(Table1[[#This Row],[Area]]= "Kohat",Table1[[#This Row],[Income]],0)</f>
        <v>83522</v>
      </c>
      <c r="DF244" s="9">
        <f ca="1">IF(Table1[[#This Row],[Area]]= "Lahore",Table1[[#This Row],[Income]],0)</f>
        <v>0</v>
      </c>
      <c r="DG244" s="9">
        <f ca="1">IF(Table1[[#This Row],[Area]]= "Multan",Table1[[#This Row],[Income]],0)</f>
        <v>0</v>
      </c>
      <c r="DH244" s="9">
        <f ca="1">IF(Table1[[#This Row],[Area]]= "Naran",Table1[[#This Row],[Income]],0)</f>
        <v>0</v>
      </c>
      <c r="DI244" s="9">
        <f ca="1">IF(Table1[[#This Row],[Area]]= "Peshawar",Table1[[#This Row],[Income]],0)</f>
        <v>0</v>
      </c>
      <c r="DJ244" s="9">
        <f ca="1">IF(Table1[[#This Row],[Area]]= "Queta",Table1[[#This Row],[Income]],0)</f>
        <v>0</v>
      </c>
      <c r="DK244" s="10">
        <f ca="1">IF(Table1[[#This Row],[Area]]= "Sawat",Table1[[#This Row],[Income]],0)</f>
        <v>0</v>
      </c>
      <c r="DM244" s="14"/>
      <c r="DN244" s="9">
        <f ca="1">IF(Table1[[#This Row],[Field of Work]] = "IT",Table1[[#This Row],[Income]],0)</f>
        <v>0</v>
      </c>
      <c r="DO244" s="9">
        <f ca="1">IF(Table1[[#This Row],[Field of Work]] = "Agriculture",Table1[[#This Row],[Income]],0)</f>
        <v>83522</v>
      </c>
      <c r="DP244" s="9">
        <f ca="1">IF(Table1[[#This Row],[Field of Work]] = "Construction",Table1[[#This Row],[Income]],0)</f>
        <v>0</v>
      </c>
      <c r="DQ244" s="9">
        <f ca="1">IF(Table1[[#This Row],[Field of Work]] = "Health",Table1[[#This Row],[Income]],0)</f>
        <v>0</v>
      </c>
      <c r="DR244" s="9">
        <f ca="1">IF(Table1[[#This Row],[Field of Work]] = "Teaching",Table1[[#This Row],[Income]],0)</f>
        <v>0</v>
      </c>
      <c r="DS244" s="10">
        <f ca="1">IF(Table1[[#This Row],[Field of Work]] = "General work",Table1[[#This Row],[Income]],0)</f>
        <v>0</v>
      </c>
      <c r="DV244" s="14"/>
      <c r="DW244" s="9"/>
      <c r="DX244" s="9">
        <f ca="1">IF(Table1[[#This Row],[Debts]]&gt;Table1[[#This Row],[Income]],1,0)</f>
        <v>1</v>
      </c>
      <c r="DY244" s="9"/>
      <c r="DZ244" s="9"/>
      <c r="EA244" s="9"/>
      <c r="EB244" s="9"/>
      <c r="EC244" s="10"/>
      <c r="EF244" s="14"/>
      <c r="EG244" s="9"/>
      <c r="EH244" s="9">
        <f ca="1">IF(Table1[[#This Row],[Net worth of person (R)]]&gt;$EP$4,Table1[[#This Row],[Age]],0)</f>
        <v>39</v>
      </c>
      <c r="EI244" s="9"/>
      <c r="EJ244" s="9"/>
      <c r="EK244" s="9"/>
      <c r="EL244" s="9"/>
      <c r="EM244" s="9"/>
      <c r="EN244" s="9"/>
      <c r="EO244" s="9"/>
      <c r="EP244" s="10"/>
    </row>
    <row r="245" spans="2:146" x14ac:dyDescent="0.25">
      <c r="B245">
        <f t="shared" ca="1" si="76"/>
        <v>1</v>
      </c>
      <c r="C245" t="str">
        <f t="shared" ca="1" si="77"/>
        <v>men</v>
      </c>
      <c r="D245">
        <f t="shared" ca="1" si="78"/>
        <v>26</v>
      </c>
      <c r="E245">
        <f t="shared" ca="1" si="79"/>
        <v>6</v>
      </c>
      <c r="F245" t="str">
        <f t="shared" ca="1" si="80"/>
        <v>Teaching</v>
      </c>
      <c r="G245">
        <f t="shared" ca="1" si="81"/>
        <v>3</v>
      </c>
      <c r="H245" t="str">
        <f t="shared" ca="1" si="82"/>
        <v>University</v>
      </c>
      <c r="I245">
        <f t="shared" ca="1" si="83"/>
        <v>3</v>
      </c>
      <c r="J245">
        <f t="shared" ca="1" si="84"/>
        <v>2</v>
      </c>
      <c r="K245">
        <f t="shared" ca="1" si="85"/>
        <v>52519</v>
      </c>
      <c r="L245">
        <f t="shared" ca="1" si="86"/>
        <v>8</v>
      </c>
      <c r="M245" t="str">
        <f t="shared" ca="1" si="87"/>
        <v>Pindi</v>
      </c>
      <c r="N245">
        <f t="shared" ca="1" si="92"/>
        <v>210076</v>
      </c>
      <c r="O245">
        <f ca="1">RAND()*Table1[[#This Row],[Value of House]]</f>
        <v>210006.76721758564</v>
      </c>
      <c r="P245">
        <f t="shared" ca="1" si="74"/>
        <v>85160.726459558718</v>
      </c>
      <c r="Q245">
        <f t="shared" ca="1" si="88"/>
        <v>54374</v>
      </c>
      <c r="R245">
        <f t="shared" ca="1" si="75"/>
        <v>70854.057540700684</v>
      </c>
      <c r="S245">
        <f t="shared" ca="1" si="93"/>
        <v>56794.749751124982</v>
      </c>
      <c r="T245">
        <f t="shared" ca="1" si="94"/>
        <v>352031.4762106837</v>
      </c>
      <c r="U245">
        <f t="shared" ca="1" si="95"/>
        <v>335234.82475828636</v>
      </c>
      <c r="V245">
        <f t="shared" ca="1" si="96"/>
        <v>16796.651452397346</v>
      </c>
      <c r="AF245" s="14">
        <f t="shared" ca="1" si="90"/>
        <v>1</v>
      </c>
      <c r="AG245" s="9">
        <f t="shared" ca="1" si="91"/>
        <v>0</v>
      </c>
      <c r="AH245" s="9"/>
      <c r="AI245" s="9"/>
      <c r="AJ245" s="9"/>
      <c r="AK245" s="10"/>
      <c r="AL245" s="9"/>
      <c r="AM245" s="14">
        <f ca="1">IF(Table1[[#This Row],[Field of Work]]= "Teaching",1,0)</f>
        <v>1</v>
      </c>
      <c r="AN245" s="9">
        <f ca="1">IF(Table1[[#This Row],[Field of Work]]= "Agriculture",1,0)</f>
        <v>0</v>
      </c>
      <c r="AO245" s="9">
        <f ca="1">IF(Table1[[#This Row],[Field of Work]]= "Construction",1,0)</f>
        <v>0</v>
      </c>
      <c r="AP245" s="9">
        <f ca="1">IF(Table1[[#This Row],[Field of Work]]= "IT",1,0)</f>
        <v>0</v>
      </c>
      <c r="AQ245" s="9">
        <f ca="1">IF(Table1[[#This Row],[Field of Work]]= "Health",1,0)</f>
        <v>0</v>
      </c>
      <c r="AR245" s="9">
        <f ca="1">IF(Table1[[#This Row],[Field of Work]]= "General work",1,0)</f>
        <v>0</v>
      </c>
      <c r="AS245" s="9"/>
      <c r="AT245" s="9"/>
      <c r="AU245" s="9"/>
      <c r="AV245" s="9"/>
      <c r="AW245" s="9"/>
      <c r="AX245" s="9"/>
      <c r="AY245" s="10"/>
      <c r="BA245" s="33">
        <f ca="1">IF(Table1[[#This Row],[Area]]= "Pindi",1,0)</f>
        <v>1</v>
      </c>
      <c r="BB245" s="9">
        <f ca="1">IF(Table1[[#This Row],[Area]]= "Attock",1,0)</f>
        <v>0</v>
      </c>
      <c r="BC245" s="9">
        <f ca="1">IF(Table1[[#This Row],[Area]]="Gujranwala",1,0)</f>
        <v>0</v>
      </c>
      <c r="BD245" s="9">
        <f ca="1">IF(Table1[[#This Row],[Area]]="Islamabad",1,0)</f>
        <v>0</v>
      </c>
      <c r="BE245" s="9">
        <f ca="1">IF(Table1[[#This Row],[Area]]="Karachi",1,0)</f>
        <v>0</v>
      </c>
      <c r="BF245" s="9">
        <f ca="1">IF(Table1[[#This Row],[Area]]="Kashmir",1,0)</f>
        <v>0</v>
      </c>
      <c r="BG245" s="9">
        <f ca="1">IF(Table1[[#This Row],[Area]]="Kohat",1,0)</f>
        <v>0</v>
      </c>
      <c r="BH245" s="9">
        <f ca="1">IF(Table1[[#This Row],[Area]]="Lahore",1,0)</f>
        <v>0</v>
      </c>
      <c r="BI245" s="9">
        <f ca="1">IF(Table1[[#This Row],[Area]]="Multan",1,0)</f>
        <v>0</v>
      </c>
      <c r="BJ245" s="9">
        <f ca="1">IF(Table1[[#This Row],[Area]]="Naran",1,0)</f>
        <v>0</v>
      </c>
      <c r="BK245" s="9">
        <f ca="1">IF(Table1[[#This Row],[Area]]="Peshawar",1,0)</f>
        <v>0</v>
      </c>
      <c r="BL245" s="9">
        <f ca="1">IF(Table1[[#This Row],[Area]]="Queta",1,0)</f>
        <v>0</v>
      </c>
      <c r="BM245" s="9">
        <f ca="1">IF(Table1[[#This Row],[Area]]="Sawat",1,0)</f>
        <v>0</v>
      </c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10"/>
      <c r="CD245" s="14"/>
      <c r="CE245" s="39">
        <f ca="1">Table1[[#This Row],[Value of Cars]]/Table1[[#This Row],[Cars]]</f>
        <v>42580.363229779359</v>
      </c>
      <c r="CF245" s="9"/>
      <c r="CG245" s="10"/>
      <c r="CH245" s="14">
        <f ca="1">IF(Table1[[#This Row],[value of Debts]]&gt;$CI$5,1,0)</f>
        <v>1</v>
      </c>
      <c r="CI245" s="9"/>
      <c r="CJ245" s="10"/>
      <c r="CM245" s="55">
        <f ca="1">Table1[[#This Row],[Mortgage Left]]/Table1[[#This Row],[Value of House]]</f>
        <v>0.99967043935330857</v>
      </c>
      <c r="CN245" s="9">
        <f t="shared" ca="1" si="89"/>
        <v>0</v>
      </c>
      <c r="CO245" s="9"/>
      <c r="CP245" s="9"/>
      <c r="CQ245" s="9"/>
      <c r="CR245" s="9"/>
      <c r="CS245" s="9"/>
      <c r="CT245" s="9"/>
      <c r="CU245" s="9"/>
      <c r="CV245" s="9"/>
      <c r="CW245" s="9"/>
      <c r="CX245" s="14"/>
      <c r="CY245" s="9">
        <f ca="1">IF(Table1[[#This Row],[Area]]= "Pindi",Table1[[#This Row],[Income]],0)</f>
        <v>52519</v>
      </c>
      <c r="CZ245" s="9">
        <f ca="1">IF(Table1[[#This Row],[Area]]= "Attock",Table1[[#This Row],[Income]],0)</f>
        <v>0</v>
      </c>
      <c r="DA245" s="9">
        <f ca="1">IF(Table1[[#This Row],[Area]]= "Gujranwala",Table1[[#This Row],[Income]],0)</f>
        <v>0</v>
      </c>
      <c r="DB245" s="9">
        <f ca="1">IF(Table1[[#This Row],[Area]]= "Islamabad",Table1[[#This Row],[Income]],0)</f>
        <v>0</v>
      </c>
      <c r="DC245" s="9">
        <f ca="1">IF(Table1[[#This Row],[Area]]= "Karachi",Table1[[#This Row],[Income]],0)</f>
        <v>0</v>
      </c>
      <c r="DD245" s="9">
        <f ca="1">IF(Table1[[#This Row],[Area]]= "Kashmir",Table1[[#This Row],[Income]],0)</f>
        <v>0</v>
      </c>
      <c r="DE245" s="9">
        <f ca="1">IF(Table1[[#This Row],[Area]]= "Kohat",Table1[[#This Row],[Income]],0)</f>
        <v>0</v>
      </c>
      <c r="DF245" s="9">
        <f ca="1">IF(Table1[[#This Row],[Area]]= "Lahore",Table1[[#This Row],[Income]],0)</f>
        <v>0</v>
      </c>
      <c r="DG245" s="9">
        <f ca="1">IF(Table1[[#This Row],[Area]]= "Multan",Table1[[#This Row],[Income]],0)</f>
        <v>0</v>
      </c>
      <c r="DH245" s="9">
        <f ca="1">IF(Table1[[#This Row],[Area]]= "Naran",Table1[[#This Row],[Income]],0)</f>
        <v>0</v>
      </c>
      <c r="DI245" s="9">
        <f ca="1">IF(Table1[[#This Row],[Area]]= "Peshawar",Table1[[#This Row],[Income]],0)</f>
        <v>0</v>
      </c>
      <c r="DJ245" s="9">
        <f ca="1">IF(Table1[[#This Row],[Area]]= "Queta",Table1[[#This Row],[Income]],0)</f>
        <v>0</v>
      </c>
      <c r="DK245" s="10">
        <f ca="1">IF(Table1[[#This Row],[Area]]= "Sawat",Table1[[#This Row],[Income]],0)</f>
        <v>0</v>
      </c>
      <c r="DM245" s="14"/>
      <c r="DN245" s="9">
        <f ca="1">IF(Table1[[#This Row],[Field of Work]] = "IT",Table1[[#This Row],[Income]],0)</f>
        <v>0</v>
      </c>
      <c r="DO245" s="9">
        <f ca="1">IF(Table1[[#This Row],[Field of Work]] = "Agriculture",Table1[[#This Row],[Income]],0)</f>
        <v>0</v>
      </c>
      <c r="DP245" s="9">
        <f ca="1">IF(Table1[[#This Row],[Field of Work]] = "Construction",Table1[[#This Row],[Income]],0)</f>
        <v>0</v>
      </c>
      <c r="DQ245" s="9">
        <f ca="1">IF(Table1[[#This Row],[Field of Work]] = "Health",Table1[[#This Row],[Income]],0)</f>
        <v>0</v>
      </c>
      <c r="DR245" s="9">
        <f ca="1">IF(Table1[[#This Row],[Field of Work]] = "Teaching",Table1[[#This Row],[Income]],0)</f>
        <v>52519</v>
      </c>
      <c r="DS245" s="10">
        <f ca="1">IF(Table1[[#This Row],[Field of Work]] = "General work",Table1[[#This Row],[Income]],0)</f>
        <v>0</v>
      </c>
      <c r="DV245" s="14"/>
      <c r="DW245" s="9"/>
      <c r="DX245" s="9">
        <f ca="1">IF(Table1[[#This Row],[Debts]]&gt;Table1[[#This Row],[Income]],1,0)</f>
        <v>1</v>
      </c>
      <c r="DY245" s="9"/>
      <c r="DZ245" s="9"/>
      <c r="EA245" s="9"/>
      <c r="EB245" s="9"/>
      <c r="EC245" s="10"/>
      <c r="EF245" s="14"/>
      <c r="EG245" s="9"/>
      <c r="EH245" s="9">
        <f ca="1">IF(Table1[[#This Row],[Net worth of person (R)]]&gt;$EP$4,Table1[[#This Row],[Age]],0)</f>
        <v>0</v>
      </c>
      <c r="EI245" s="9"/>
      <c r="EJ245" s="9"/>
      <c r="EK245" s="9"/>
      <c r="EL245" s="9"/>
      <c r="EM245" s="9"/>
      <c r="EN245" s="9"/>
      <c r="EO245" s="9"/>
      <c r="EP245" s="10"/>
    </row>
    <row r="246" spans="2:146" x14ac:dyDescent="0.25">
      <c r="B246">
        <f t="shared" ca="1" si="76"/>
        <v>2</v>
      </c>
      <c r="C246" t="str">
        <f t="shared" ca="1" si="77"/>
        <v>women</v>
      </c>
      <c r="D246">
        <f t="shared" ca="1" si="78"/>
        <v>42</v>
      </c>
      <c r="E246">
        <f t="shared" ca="1" si="79"/>
        <v>2</v>
      </c>
      <c r="F246" t="str">
        <f t="shared" ca="1" si="80"/>
        <v>IT</v>
      </c>
      <c r="G246">
        <f t="shared" ca="1" si="81"/>
        <v>2</v>
      </c>
      <c r="H246" t="str">
        <f t="shared" ca="1" si="82"/>
        <v>Colledge</v>
      </c>
      <c r="I246">
        <f t="shared" ca="1" si="83"/>
        <v>3</v>
      </c>
      <c r="J246">
        <f t="shared" ca="1" si="84"/>
        <v>1</v>
      </c>
      <c r="K246">
        <f t="shared" ca="1" si="85"/>
        <v>25109</v>
      </c>
      <c r="L246">
        <f t="shared" ca="1" si="86"/>
        <v>14</v>
      </c>
      <c r="M246" t="str">
        <f t="shared" ca="1" si="87"/>
        <v>Attock</v>
      </c>
      <c r="N246">
        <f t="shared" ca="1" si="92"/>
        <v>75327</v>
      </c>
      <c r="O246">
        <f ca="1">RAND()*Table1[[#This Row],[Value of House]]</f>
        <v>18362.154858585403</v>
      </c>
      <c r="P246">
        <f t="shared" ca="1" si="74"/>
        <v>17434.949649989067</v>
      </c>
      <c r="Q246">
        <f t="shared" ca="1" si="88"/>
        <v>3223</v>
      </c>
      <c r="R246">
        <f t="shared" ca="1" si="75"/>
        <v>31181.747167774047</v>
      </c>
      <c r="S246">
        <f t="shared" ca="1" si="93"/>
        <v>22027.311806717214</v>
      </c>
      <c r="T246">
        <f t="shared" ca="1" si="94"/>
        <v>114789.26145670628</v>
      </c>
      <c r="U246">
        <f t="shared" ca="1" si="95"/>
        <v>52766.90202635945</v>
      </c>
      <c r="V246">
        <f t="shared" ca="1" si="96"/>
        <v>62022.359430346834</v>
      </c>
      <c r="AF246" s="14">
        <f t="shared" ca="1" si="90"/>
        <v>1</v>
      </c>
      <c r="AG246" s="9">
        <f t="shared" ca="1" si="91"/>
        <v>0</v>
      </c>
      <c r="AH246" s="9"/>
      <c r="AI246" s="9"/>
      <c r="AJ246" s="9"/>
      <c r="AK246" s="10"/>
      <c r="AL246" s="9"/>
      <c r="AM246" s="14">
        <f ca="1">IF(Table1[[#This Row],[Field of Work]]= "Teaching",1,0)</f>
        <v>0</v>
      </c>
      <c r="AN246" s="9">
        <f ca="1">IF(Table1[[#This Row],[Field of Work]]= "Agriculture",1,0)</f>
        <v>0</v>
      </c>
      <c r="AO246" s="9">
        <f ca="1">IF(Table1[[#This Row],[Field of Work]]= "Construction",1,0)</f>
        <v>0</v>
      </c>
      <c r="AP246" s="9">
        <f ca="1">IF(Table1[[#This Row],[Field of Work]]= "IT",1,0)</f>
        <v>1</v>
      </c>
      <c r="AQ246" s="9">
        <f ca="1">IF(Table1[[#This Row],[Field of Work]]= "Health",1,0)</f>
        <v>0</v>
      </c>
      <c r="AR246" s="9">
        <f ca="1">IF(Table1[[#This Row],[Field of Work]]= "General work",1,0)</f>
        <v>0</v>
      </c>
      <c r="AS246" s="9"/>
      <c r="AT246" s="9"/>
      <c r="AU246" s="9"/>
      <c r="AV246" s="9"/>
      <c r="AW246" s="9"/>
      <c r="AX246" s="9"/>
      <c r="AY246" s="10"/>
      <c r="BA246" s="33">
        <f ca="1">IF(Table1[[#This Row],[Area]]= "Pindi",1,0)</f>
        <v>0</v>
      </c>
      <c r="BB246" s="9">
        <f ca="1">IF(Table1[[#This Row],[Area]]= "Attock",1,0)</f>
        <v>1</v>
      </c>
      <c r="BC246" s="9">
        <f ca="1">IF(Table1[[#This Row],[Area]]="Gujranwala",1,0)</f>
        <v>0</v>
      </c>
      <c r="BD246" s="9">
        <f ca="1">IF(Table1[[#This Row],[Area]]="Islamabad",1,0)</f>
        <v>0</v>
      </c>
      <c r="BE246" s="9">
        <f ca="1">IF(Table1[[#This Row],[Area]]="Karachi",1,0)</f>
        <v>0</v>
      </c>
      <c r="BF246" s="9">
        <f ca="1">IF(Table1[[#This Row],[Area]]="Kashmir",1,0)</f>
        <v>0</v>
      </c>
      <c r="BG246" s="9">
        <f ca="1">IF(Table1[[#This Row],[Area]]="Kohat",1,0)</f>
        <v>0</v>
      </c>
      <c r="BH246" s="9">
        <f ca="1">IF(Table1[[#This Row],[Area]]="Lahore",1,0)</f>
        <v>0</v>
      </c>
      <c r="BI246" s="9">
        <f ca="1">IF(Table1[[#This Row],[Area]]="Multan",1,0)</f>
        <v>0</v>
      </c>
      <c r="BJ246" s="9">
        <f ca="1">IF(Table1[[#This Row],[Area]]="Naran",1,0)</f>
        <v>0</v>
      </c>
      <c r="BK246" s="9">
        <f ca="1">IF(Table1[[#This Row],[Area]]="Peshawar",1,0)</f>
        <v>0</v>
      </c>
      <c r="BL246" s="9">
        <f ca="1">IF(Table1[[#This Row],[Area]]="Queta",1,0)</f>
        <v>0</v>
      </c>
      <c r="BM246" s="9">
        <f ca="1">IF(Table1[[#This Row],[Area]]="Sawat",1,0)</f>
        <v>0</v>
      </c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10"/>
      <c r="CD246" s="14"/>
      <c r="CE246" s="39">
        <f ca="1">Table1[[#This Row],[Value of Cars]]/Table1[[#This Row],[Cars]]</f>
        <v>17434.949649989067</v>
      </c>
      <c r="CF246" s="9"/>
      <c r="CG246" s="10"/>
      <c r="CH246" s="14">
        <f ca="1">IF(Table1[[#This Row],[value of Debts]]&gt;$CI$5,1,0)</f>
        <v>0</v>
      </c>
      <c r="CI246" s="9"/>
      <c r="CJ246" s="10"/>
      <c r="CM246" s="55">
        <f ca="1">Table1[[#This Row],[Mortgage Left]]/Table1[[#This Row],[Value of House]]</f>
        <v>0.24376591207117507</v>
      </c>
      <c r="CN246" s="9">
        <f t="shared" ca="1" si="89"/>
        <v>1</v>
      </c>
      <c r="CO246" s="9"/>
      <c r="CP246" s="9"/>
      <c r="CQ246" s="9"/>
      <c r="CR246" s="9"/>
      <c r="CS246" s="9"/>
      <c r="CT246" s="9"/>
      <c r="CU246" s="9"/>
      <c r="CV246" s="9"/>
      <c r="CW246" s="9"/>
      <c r="CX246" s="14"/>
      <c r="CY246" s="9">
        <f ca="1">IF(Table1[[#This Row],[Area]]= "Pindi",Table1[[#This Row],[Income]],0)</f>
        <v>0</v>
      </c>
      <c r="CZ246" s="9">
        <f ca="1">IF(Table1[[#This Row],[Area]]= "Attock",Table1[[#This Row],[Income]],0)</f>
        <v>25109</v>
      </c>
      <c r="DA246" s="9">
        <f ca="1">IF(Table1[[#This Row],[Area]]= "Gujranwala",Table1[[#This Row],[Income]],0)</f>
        <v>0</v>
      </c>
      <c r="DB246" s="9">
        <f ca="1">IF(Table1[[#This Row],[Area]]= "Islamabad",Table1[[#This Row],[Income]],0)</f>
        <v>0</v>
      </c>
      <c r="DC246" s="9">
        <f ca="1">IF(Table1[[#This Row],[Area]]= "Karachi",Table1[[#This Row],[Income]],0)</f>
        <v>0</v>
      </c>
      <c r="DD246" s="9">
        <f ca="1">IF(Table1[[#This Row],[Area]]= "Kashmir",Table1[[#This Row],[Income]],0)</f>
        <v>0</v>
      </c>
      <c r="DE246" s="9">
        <f ca="1">IF(Table1[[#This Row],[Area]]= "Kohat",Table1[[#This Row],[Income]],0)</f>
        <v>0</v>
      </c>
      <c r="DF246" s="9">
        <f ca="1">IF(Table1[[#This Row],[Area]]= "Lahore",Table1[[#This Row],[Income]],0)</f>
        <v>0</v>
      </c>
      <c r="DG246" s="9">
        <f ca="1">IF(Table1[[#This Row],[Area]]= "Multan",Table1[[#This Row],[Income]],0)</f>
        <v>0</v>
      </c>
      <c r="DH246" s="9">
        <f ca="1">IF(Table1[[#This Row],[Area]]= "Naran",Table1[[#This Row],[Income]],0)</f>
        <v>0</v>
      </c>
      <c r="DI246" s="9">
        <f ca="1">IF(Table1[[#This Row],[Area]]= "Peshawar",Table1[[#This Row],[Income]],0)</f>
        <v>0</v>
      </c>
      <c r="DJ246" s="9">
        <f ca="1">IF(Table1[[#This Row],[Area]]= "Queta",Table1[[#This Row],[Income]],0)</f>
        <v>0</v>
      </c>
      <c r="DK246" s="10">
        <f ca="1">IF(Table1[[#This Row],[Area]]= "Sawat",Table1[[#This Row],[Income]],0)</f>
        <v>0</v>
      </c>
      <c r="DM246" s="14"/>
      <c r="DN246" s="9">
        <f ca="1">IF(Table1[[#This Row],[Field of Work]] = "IT",Table1[[#This Row],[Income]],0)</f>
        <v>25109</v>
      </c>
      <c r="DO246" s="9">
        <f ca="1">IF(Table1[[#This Row],[Field of Work]] = "Agriculture",Table1[[#This Row],[Income]],0)</f>
        <v>0</v>
      </c>
      <c r="DP246" s="9">
        <f ca="1">IF(Table1[[#This Row],[Field of Work]] = "Construction",Table1[[#This Row],[Income]],0)</f>
        <v>0</v>
      </c>
      <c r="DQ246" s="9">
        <f ca="1">IF(Table1[[#This Row],[Field of Work]] = "Health",Table1[[#This Row],[Income]],0)</f>
        <v>0</v>
      </c>
      <c r="DR246" s="9">
        <f ca="1">IF(Table1[[#This Row],[Field of Work]] = "Teaching",Table1[[#This Row],[Income]],0)</f>
        <v>0</v>
      </c>
      <c r="DS246" s="10">
        <f ca="1">IF(Table1[[#This Row],[Field of Work]] = "General work",Table1[[#This Row],[Income]],0)</f>
        <v>0</v>
      </c>
      <c r="DV246" s="14"/>
      <c r="DW246" s="9"/>
      <c r="DX246" s="9">
        <f ca="1">IF(Table1[[#This Row],[Debts]]&gt;Table1[[#This Row],[Income]],1,0)</f>
        <v>1</v>
      </c>
      <c r="DY246" s="9"/>
      <c r="DZ246" s="9"/>
      <c r="EA246" s="9"/>
      <c r="EB246" s="9"/>
      <c r="EC246" s="10"/>
      <c r="EF246" s="14"/>
      <c r="EG246" s="9"/>
      <c r="EH246" s="9">
        <f ca="1">IF(Table1[[#This Row],[Net worth of person (R)]]&gt;$EP$4,Table1[[#This Row],[Age]],0)</f>
        <v>0</v>
      </c>
      <c r="EI246" s="9"/>
      <c r="EJ246" s="9"/>
      <c r="EK246" s="9"/>
      <c r="EL246" s="9"/>
      <c r="EM246" s="9"/>
      <c r="EN246" s="9"/>
      <c r="EO246" s="9"/>
      <c r="EP246" s="10"/>
    </row>
    <row r="247" spans="2:146" x14ac:dyDescent="0.25">
      <c r="B247">
        <f t="shared" ca="1" si="76"/>
        <v>1</v>
      </c>
      <c r="C247" t="str">
        <f t="shared" ca="1" si="77"/>
        <v>men</v>
      </c>
      <c r="D247">
        <f t="shared" ca="1" si="78"/>
        <v>43</v>
      </c>
      <c r="E247">
        <f t="shared" ca="1" si="79"/>
        <v>2</v>
      </c>
      <c r="F247" t="str">
        <f t="shared" ca="1" si="80"/>
        <v>IT</v>
      </c>
      <c r="G247">
        <f t="shared" ca="1" si="81"/>
        <v>3</v>
      </c>
      <c r="H247" t="str">
        <f t="shared" ca="1" si="82"/>
        <v>University</v>
      </c>
      <c r="I247">
        <f t="shared" ca="1" si="83"/>
        <v>4</v>
      </c>
      <c r="J247">
        <f t="shared" ca="1" si="84"/>
        <v>2</v>
      </c>
      <c r="K247">
        <f t="shared" ca="1" si="85"/>
        <v>80728</v>
      </c>
      <c r="L247">
        <f t="shared" ca="1" si="86"/>
        <v>8</v>
      </c>
      <c r="M247" t="str">
        <f t="shared" ca="1" si="87"/>
        <v>Pindi</v>
      </c>
      <c r="N247">
        <f t="shared" ca="1" si="92"/>
        <v>484368</v>
      </c>
      <c r="O247">
        <f ca="1">RAND()*Table1[[#This Row],[Value of House]]</f>
        <v>95363.127040217762</v>
      </c>
      <c r="P247">
        <f t="shared" ca="1" si="74"/>
        <v>2878.9803076686999</v>
      </c>
      <c r="Q247">
        <f t="shared" ca="1" si="88"/>
        <v>2464</v>
      </c>
      <c r="R247">
        <f t="shared" ca="1" si="75"/>
        <v>11278.627235406595</v>
      </c>
      <c r="S247">
        <f t="shared" ca="1" si="93"/>
        <v>38154.015524018265</v>
      </c>
      <c r="T247">
        <f t="shared" ca="1" si="94"/>
        <v>525400.995831687</v>
      </c>
      <c r="U247">
        <f t="shared" ca="1" si="95"/>
        <v>109105.75427562435</v>
      </c>
      <c r="V247">
        <f t="shared" ca="1" si="96"/>
        <v>416295.24155606265</v>
      </c>
      <c r="AF247" s="14">
        <f t="shared" ca="1" si="90"/>
        <v>0</v>
      </c>
      <c r="AG247" s="9">
        <f t="shared" ca="1" si="91"/>
        <v>1</v>
      </c>
      <c r="AH247" s="9"/>
      <c r="AI247" s="9"/>
      <c r="AJ247" s="9"/>
      <c r="AK247" s="10"/>
      <c r="AL247" s="9"/>
      <c r="AM247" s="14">
        <f ca="1">IF(Table1[[#This Row],[Field of Work]]= "Teaching",1,0)</f>
        <v>0</v>
      </c>
      <c r="AN247" s="9">
        <f ca="1">IF(Table1[[#This Row],[Field of Work]]= "Agriculture",1,0)</f>
        <v>0</v>
      </c>
      <c r="AO247" s="9">
        <f ca="1">IF(Table1[[#This Row],[Field of Work]]= "Construction",1,0)</f>
        <v>0</v>
      </c>
      <c r="AP247" s="9">
        <f ca="1">IF(Table1[[#This Row],[Field of Work]]= "IT",1,0)</f>
        <v>1</v>
      </c>
      <c r="AQ247" s="9">
        <f ca="1">IF(Table1[[#This Row],[Field of Work]]= "Health",1,0)</f>
        <v>0</v>
      </c>
      <c r="AR247" s="9">
        <f ca="1">IF(Table1[[#This Row],[Field of Work]]= "General work",1,0)</f>
        <v>0</v>
      </c>
      <c r="AS247" s="9"/>
      <c r="AT247" s="9"/>
      <c r="AU247" s="9"/>
      <c r="AV247" s="9"/>
      <c r="AW247" s="9"/>
      <c r="AX247" s="9"/>
      <c r="AY247" s="10"/>
      <c r="BA247" s="33">
        <f ca="1">IF(Table1[[#This Row],[Area]]= "Pindi",1,0)</f>
        <v>1</v>
      </c>
      <c r="BB247" s="9">
        <f ca="1">IF(Table1[[#This Row],[Area]]= "Attock",1,0)</f>
        <v>0</v>
      </c>
      <c r="BC247" s="9">
        <f ca="1">IF(Table1[[#This Row],[Area]]="Gujranwala",1,0)</f>
        <v>0</v>
      </c>
      <c r="BD247" s="9">
        <f ca="1">IF(Table1[[#This Row],[Area]]="Islamabad",1,0)</f>
        <v>0</v>
      </c>
      <c r="BE247" s="9">
        <f ca="1">IF(Table1[[#This Row],[Area]]="Karachi",1,0)</f>
        <v>0</v>
      </c>
      <c r="BF247" s="9">
        <f ca="1">IF(Table1[[#This Row],[Area]]="Kashmir",1,0)</f>
        <v>0</v>
      </c>
      <c r="BG247" s="9">
        <f ca="1">IF(Table1[[#This Row],[Area]]="Kohat",1,0)</f>
        <v>0</v>
      </c>
      <c r="BH247" s="9">
        <f ca="1">IF(Table1[[#This Row],[Area]]="Lahore",1,0)</f>
        <v>0</v>
      </c>
      <c r="BI247" s="9">
        <f ca="1">IF(Table1[[#This Row],[Area]]="Multan",1,0)</f>
        <v>0</v>
      </c>
      <c r="BJ247" s="9">
        <f ca="1">IF(Table1[[#This Row],[Area]]="Naran",1,0)</f>
        <v>0</v>
      </c>
      <c r="BK247" s="9">
        <f ca="1">IF(Table1[[#This Row],[Area]]="Peshawar",1,0)</f>
        <v>0</v>
      </c>
      <c r="BL247" s="9">
        <f ca="1">IF(Table1[[#This Row],[Area]]="Queta",1,0)</f>
        <v>0</v>
      </c>
      <c r="BM247" s="9">
        <f ca="1">IF(Table1[[#This Row],[Area]]="Sawat",1,0)</f>
        <v>0</v>
      </c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10"/>
      <c r="CD247" s="14"/>
      <c r="CE247" s="39">
        <f ca="1">Table1[[#This Row],[Value of Cars]]/Table1[[#This Row],[Cars]]</f>
        <v>1439.4901538343499</v>
      </c>
      <c r="CF247" s="9"/>
      <c r="CG247" s="10"/>
      <c r="CH247" s="14">
        <f ca="1">IF(Table1[[#This Row],[value of Debts]]&gt;$CI$5,1,0)</f>
        <v>1</v>
      </c>
      <c r="CI247" s="9"/>
      <c r="CJ247" s="10"/>
      <c r="CM247" s="55">
        <f ca="1">Table1[[#This Row],[Mortgage Left]]/Table1[[#This Row],[Value of House]]</f>
        <v>0.19688155914556238</v>
      </c>
      <c r="CN247" s="9">
        <f t="shared" ca="1" si="89"/>
        <v>1</v>
      </c>
      <c r="CO247" s="9"/>
      <c r="CP247" s="9"/>
      <c r="CQ247" s="9"/>
      <c r="CR247" s="9"/>
      <c r="CS247" s="9"/>
      <c r="CT247" s="9"/>
      <c r="CU247" s="9"/>
      <c r="CV247" s="9"/>
      <c r="CW247" s="9"/>
      <c r="CX247" s="14"/>
      <c r="CY247" s="9">
        <f ca="1">IF(Table1[[#This Row],[Area]]= "Pindi",Table1[[#This Row],[Income]],0)</f>
        <v>80728</v>
      </c>
      <c r="CZ247" s="9">
        <f ca="1">IF(Table1[[#This Row],[Area]]= "Attock",Table1[[#This Row],[Income]],0)</f>
        <v>0</v>
      </c>
      <c r="DA247" s="9">
        <f ca="1">IF(Table1[[#This Row],[Area]]= "Gujranwala",Table1[[#This Row],[Income]],0)</f>
        <v>0</v>
      </c>
      <c r="DB247" s="9">
        <f ca="1">IF(Table1[[#This Row],[Area]]= "Islamabad",Table1[[#This Row],[Income]],0)</f>
        <v>0</v>
      </c>
      <c r="DC247" s="9">
        <f ca="1">IF(Table1[[#This Row],[Area]]= "Karachi",Table1[[#This Row],[Income]],0)</f>
        <v>0</v>
      </c>
      <c r="DD247" s="9">
        <f ca="1">IF(Table1[[#This Row],[Area]]= "Kashmir",Table1[[#This Row],[Income]],0)</f>
        <v>0</v>
      </c>
      <c r="DE247" s="9">
        <f ca="1">IF(Table1[[#This Row],[Area]]= "Kohat",Table1[[#This Row],[Income]],0)</f>
        <v>0</v>
      </c>
      <c r="DF247" s="9">
        <f ca="1">IF(Table1[[#This Row],[Area]]= "Lahore",Table1[[#This Row],[Income]],0)</f>
        <v>0</v>
      </c>
      <c r="DG247" s="9">
        <f ca="1">IF(Table1[[#This Row],[Area]]= "Multan",Table1[[#This Row],[Income]],0)</f>
        <v>0</v>
      </c>
      <c r="DH247" s="9">
        <f ca="1">IF(Table1[[#This Row],[Area]]= "Naran",Table1[[#This Row],[Income]],0)</f>
        <v>0</v>
      </c>
      <c r="DI247" s="9">
        <f ca="1">IF(Table1[[#This Row],[Area]]= "Peshawar",Table1[[#This Row],[Income]],0)</f>
        <v>0</v>
      </c>
      <c r="DJ247" s="9">
        <f ca="1">IF(Table1[[#This Row],[Area]]= "Queta",Table1[[#This Row],[Income]],0)</f>
        <v>0</v>
      </c>
      <c r="DK247" s="10">
        <f ca="1">IF(Table1[[#This Row],[Area]]= "Sawat",Table1[[#This Row],[Income]],0)</f>
        <v>0</v>
      </c>
      <c r="DM247" s="14"/>
      <c r="DN247" s="9">
        <f ca="1">IF(Table1[[#This Row],[Field of Work]] = "IT",Table1[[#This Row],[Income]],0)</f>
        <v>80728</v>
      </c>
      <c r="DO247" s="9">
        <f ca="1">IF(Table1[[#This Row],[Field of Work]] = "Agriculture",Table1[[#This Row],[Income]],0)</f>
        <v>0</v>
      </c>
      <c r="DP247" s="9">
        <f ca="1">IF(Table1[[#This Row],[Field of Work]] = "Construction",Table1[[#This Row],[Income]],0)</f>
        <v>0</v>
      </c>
      <c r="DQ247" s="9">
        <f ca="1">IF(Table1[[#This Row],[Field of Work]] = "Health",Table1[[#This Row],[Income]],0)</f>
        <v>0</v>
      </c>
      <c r="DR247" s="9">
        <f ca="1">IF(Table1[[#This Row],[Field of Work]] = "Teaching",Table1[[#This Row],[Income]],0)</f>
        <v>0</v>
      </c>
      <c r="DS247" s="10">
        <f ca="1">IF(Table1[[#This Row],[Field of Work]] = "General work",Table1[[#This Row],[Income]],0)</f>
        <v>0</v>
      </c>
      <c r="DV247" s="14"/>
      <c r="DW247" s="9"/>
      <c r="DX247" s="9">
        <f ca="1">IF(Table1[[#This Row],[Debts]]&gt;Table1[[#This Row],[Income]],1,0)</f>
        <v>0</v>
      </c>
      <c r="DY247" s="9"/>
      <c r="DZ247" s="9"/>
      <c r="EA247" s="9"/>
      <c r="EB247" s="9"/>
      <c r="EC247" s="10"/>
      <c r="EF247" s="14"/>
      <c r="EG247" s="9"/>
      <c r="EH247" s="9">
        <f ca="1">IF(Table1[[#This Row],[Net worth of person (R)]]&gt;$EP$4,Table1[[#This Row],[Age]],0)</f>
        <v>43</v>
      </c>
      <c r="EI247" s="9"/>
      <c r="EJ247" s="9"/>
      <c r="EK247" s="9"/>
      <c r="EL247" s="9"/>
      <c r="EM247" s="9"/>
      <c r="EN247" s="9"/>
      <c r="EO247" s="9"/>
      <c r="EP247" s="10"/>
    </row>
    <row r="248" spans="2:146" x14ac:dyDescent="0.25">
      <c r="B248">
        <f t="shared" ca="1" si="76"/>
        <v>1</v>
      </c>
      <c r="C248" t="str">
        <f t="shared" ca="1" si="77"/>
        <v>men</v>
      </c>
      <c r="D248">
        <f t="shared" ca="1" si="78"/>
        <v>30</v>
      </c>
      <c r="E248">
        <f t="shared" ca="1" si="79"/>
        <v>6</v>
      </c>
      <c r="F248" t="str">
        <f t="shared" ca="1" si="80"/>
        <v>Teaching</v>
      </c>
      <c r="G248">
        <f t="shared" ca="1" si="81"/>
        <v>4</v>
      </c>
      <c r="H248" t="str">
        <f t="shared" ca="1" si="82"/>
        <v>Technical</v>
      </c>
      <c r="I248">
        <f t="shared" ca="1" si="83"/>
        <v>0</v>
      </c>
      <c r="J248">
        <f t="shared" ca="1" si="84"/>
        <v>2</v>
      </c>
      <c r="K248">
        <f t="shared" ca="1" si="85"/>
        <v>60535</v>
      </c>
      <c r="L248">
        <f t="shared" ca="1" si="86"/>
        <v>13</v>
      </c>
      <c r="M248" t="str">
        <f t="shared" ca="1" si="87"/>
        <v>Naran</v>
      </c>
      <c r="N248">
        <f t="shared" ca="1" si="92"/>
        <v>181605</v>
      </c>
      <c r="O248">
        <f ca="1">RAND()*Table1[[#This Row],[Value of House]]</f>
        <v>181168.46014185483</v>
      </c>
      <c r="P248">
        <f t="shared" ca="1" si="74"/>
        <v>70611.841907621332</v>
      </c>
      <c r="Q248">
        <f t="shared" ca="1" si="88"/>
        <v>68543</v>
      </c>
      <c r="R248">
        <f t="shared" ca="1" si="75"/>
        <v>115196.17619771637</v>
      </c>
      <c r="S248">
        <f t="shared" ca="1" si="93"/>
        <v>34307.714912424766</v>
      </c>
      <c r="T248">
        <f t="shared" ca="1" si="94"/>
        <v>286524.5568200461</v>
      </c>
      <c r="U248">
        <f t="shared" ca="1" si="95"/>
        <v>364907.63633957121</v>
      </c>
      <c r="V248">
        <f t="shared" ca="1" si="96"/>
        <v>-78383.079519525112</v>
      </c>
      <c r="AF248" s="14">
        <f t="shared" ca="1" si="90"/>
        <v>1</v>
      </c>
      <c r="AG248" s="9">
        <f t="shared" ca="1" si="91"/>
        <v>0</v>
      </c>
      <c r="AH248" s="9"/>
      <c r="AI248" s="9"/>
      <c r="AJ248" s="9"/>
      <c r="AK248" s="10"/>
      <c r="AL248" s="9"/>
      <c r="AM248" s="14">
        <f ca="1">IF(Table1[[#This Row],[Field of Work]]= "Teaching",1,0)</f>
        <v>1</v>
      </c>
      <c r="AN248" s="9">
        <f ca="1">IF(Table1[[#This Row],[Field of Work]]= "Agriculture",1,0)</f>
        <v>0</v>
      </c>
      <c r="AO248" s="9">
        <f ca="1">IF(Table1[[#This Row],[Field of Work]]= "Construction",1,0)</f>
        <v>0</v>
      </c>
      <c r="AP248" s="9">
        <f ca="1">IF(Table1[[#This Row],[Field of Work]]= "IT",1,0)</f>
        <v>0</v>
      </c>
      <c r="AQ248" s="9">
        <f ca="1">IF(Table1[[#This Row],[Field of Work]]= "Health",1,0)</f>
        <v>0</v>
      </c>
      <c r="AR248" s="9">
        <f ca="1">IF(Table1[[#This Row],[Field of Work]]= "General work",1,0)</f>
        <v>0</v>
      </c>
      <c r="AS248" s="9"/>
      <c r="AT248" s="9"/>
      <c r="AU248" s="9"/>
      <c r="AV248" s="9"/>
      <c r="AW248" s="9"/>
      <c r="AX248" s="9"/>
      <c r="AY248" s="10"/>
      <c r="BA248" s="33">
        <f ca="1">IF(Table1[[#This Row],[Area]]= "Pindi",1,0)</f>
        <v>0</v>
      </c>
      <c r="BB248" s="9">
        <f ca="1">IF(Table1[[#This Row],[Area]]= "Attock",1,0)</f>
        <v>0</v>
      </c>
      <c r="BC248" s="9">
        <f ca="1">IF(Table1[[#This Row],[Area]]="Gujranwala",1,0)</f>
        <v>0</v>
      </c>
      <c r="BD248" s="9">
        <f ca="1">IF(Table1[[#This Row],[Area]]="Islamabad",1,0)</f>
        <v>0</v>
      </c>
      <c r="BE248" s="9">
        <f ca="1">IF(Table1[[#This Row],[Area]]="Karachi",1,0)</f>
        <v>0</v>
      </c>
      <c r="BF248" s="9">
        <f ca="1">IF(Table1[[#This Row],[Area]]="Kashmir",1,0)</f>
        <v>0</v>
      </c>
      <c r="BG248" s="9">
        <f ca="1">IF(Table1[[#This Row],[Area]]="Kohat",1,0)</f>
        <v>0</v>
      </c>
      <c r="BH248" s="9">
        <f ca="1">IF(Table1[[#This Row],[Area]]="Lahore",1,0)</f>
        <v>0</v>
      </c>
      <c r="BI248" s="9">
        <f ca="1">IF(Table1[[#This Row],[Area]]="Multan",1,0)</f>
        <v>0</v>
      </c>
      <c r="BJ248" s="9">
        <f ca="1">IF(Table1[[#This Row],[Area]]="Naran",1,0)</f>
        <v>1</v>
      </c>
      <c r="BK248" s="9">
        <f ca="1">IF(Table1[[#This Row],[Area]]="Peshawar",1,0)</f>
        <v>0</v>
      </c>
      <c r="BL248" s="9">
        <f ca="1">IF(Table1[[#This Row],[Area]]="Queta",1,0)</f>
        <v>0</v>
      </c>
      <c r="BM248" s="9">
        <f ca="1">IF(Table1[[#This Row],[Area]]="Sawat",1,0)</f>
        <v>0</v>
      </c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10"/>
      <c r="CD248" s="14"/>
      <c r="CE248" s="39">
        <f ca="1">Table1[[#This Row],[Value of Cars]]/Table1[[#This Row],[Cars]]</f>
        <v>35305.920953810666</v>
      </c>
      <c r="CF248" s="9"/>
      <c r="CG248" s="10"/>
      <c r="CH248" s="14">
        <f ca="1">IF(Table1[[#This Row],[value of Debts]]&gt;$CI$5,1,0)</f>
        <v>1</v>
      </c>
      <c r="CI248" s="9"/>
      <c r="CJ248" s="10"/>
      <c r="CM248" s="55">
        <f ca="1">Table1[[#This Row],[Mortgage Left]]/Table1[[#This Row],[Value of House]]</f>
        <v>0.99759621233916917</v>
      </c>
      <c r="CN248" s="9">
        <f t="shared" ca="1" si="89"/>
        <v>0</v>
      </c>
      <c r="CO248" s="9"/>
      <c r="CP248" s="9"/>
      <c r="CQ248" s="9"/>
      <c r="CR248" s="9"/>
      <c r="CS248" s="9"/>
      <c r="CT248" s="9"/>
      <c r="CU248" s="9"/>
      <c r="CV248" s="9"/>
      <c r="CW248" s="9"/>
      <c r="CX248" s="14"/>
      <c r="CY248" s="9">
        <f ca="1">IF(Table1[[#This Row],[Area]]= "Pindi",Table1[[#This Row],[Income]],0)</f>
        <v>0</v>
      </c>
      <c r="CZ248" s="9">
        <f ca="1">IF(Table1[[#This Row],[Area]]= "Attock",Table1[[#This Row],[Income]],0)</f>
        <v>0</v>
      </c>
      <c r="DA248" s="9">
        <f ca="1">IF(Table1[[#This Row],[Area]]= "Gujranwala",Table1[[#This Row],[Income]],0)</f>
        <v>0</v>
      </c>
      <c r="DB248" s="9">
        <f ca="1">IF(Table1[[#This Row],[Area]]= "Islamabad",Table1[[#This Row],[Income]],0)</f>
        <v>0</v>
      </c>
      <c r="DC248" s="9">
        <f ca="1">IF(Table1[[#This Row],[Area]]= "Karachi",Table1[[#This Row],[Income]],0)</f>
        <v>0</v>
      </c>
      <c r="DD248" s="9">
        <f ca="1">IF(Table1[[#This Row],[Area]]= "Kashmir",Table1[[#This Row],[Income]],0)</f>
        <v>0</v>
      </c>
      <c r="DE248" s="9">
        <f ca="1">IF(Table1[[#This Row],[Area]]= "Kohat",Table1[[#This Row],[Income]],0)</f>
        <v>0</v>
      </c>
      <c r="DF248" s="9">
        <f ca="1">IF(Table1[[#This Row],[Area]]= "Lahore",Table1[[#This Row],[Income]],0)</f>
        <v>0</v>
      </c>
      <c r="DG248" s="9">
        <f ca="1">IF(Table1[[#This Row],[Area]]= "Multan",Table1[[#This Row],[Income]],0)</f>
        <v>0</v>
      </c>
      <c r="DH248" s="9">
        <f ca="1">IF(Table1[[#This Row],[Area]]= "Naran",Table1[[#This Row],[Income]],0)</f>
        <v>60535</v>
      </c>
      <c r="DI248" s="9">
        <f ca="1">IF(Table1[[#This Row],[Area]]= "Peshawar",Table1[[#This Row],[Income]],0)</f>
        <v>0</v>
      </c>
      <c r="DJ248" s="9">
        <f ca="1">IF(Table1[[#This Row],[Area]]= "Queta",Table1[[#This Row],[Income]],0)</f>
        <v>0</v>
      </c>
      <c r="DK248" s="10">
        <f ca="1">IF(Table1[[#This Row],[Area]]= "Sawat",Table1[[#This Row],[Income]],0)</f>
        <v>0</v>
      </c>
      <c r="DM248" s="14"/>
      <c r="DN248" s="9">
        <f ca="1">IF(Table1[[#This Row],[Field of Work]] = "IT",Table1[[#This Row],[Income]],0)</f>
        <v>0</v>
      </c>
      <c r="DO248" s="9">
        <f ca="1">IF(Table1[[#This Row],[Field of Work]] = "Agriculture",Table1[[#This Row],[Income]],0)</f>
        <v>0</v>
      </c>
      <c r="DP248" s="9">
        <f ca="1">IF(Table1[[#This Row],[Field of Work]] = "Construction",Table1[[#This Row],[Income]],0)</f>
        <v>0</v>
      </c>
      <c r="DQ248" s="9">
        <f ca="1">IF(Table1[[#This Row],[Field of Work]] = "Health",Table1[[#This Row],[Income]],0)</f>
        <v>0</v>
      </c>
      <c r="DR248" s="9">
        <f ca="1">IF(Table1[[#This Row],[Field of Work]] = "Teaching",Table1[[#This Row],[Income]],0)</f>
        <v>60535</v>
      </c>
      <c r="DS248" s="10">
        <f ca="1">IF(Table1[[#This Row],[Field of Work]] = "General work",Table1[[#This Row],[Income]],0)</f>
        <v>0</v>
      </c>
      <c r="DV248" s="14"/>
      <c r="DW248" s="9"/>
      <c r="DX248" s="9">
        <f ca="1">IF(Table1[[#This Row],[Debts]]&gt;Table1[[#This Row],[Income]],1,0)</f>
        <v>1</v>
      </c>
      <c r="DY248" s="9"/>
      <c r="DZ248" s="9"/>
      <c r="EA248" s="9"/>
      <c r="EB248" s="9"/>
      <c r="EC248" s="10"/>
      <c r="EF248" s="14"/>
      <c r="EG248" s="9"/>
      <c r="EH248" s="9">
        <f ca="1">IF(Table1[[#This Row],[Net worth of person (R)]]&gt;$EP$4,Table1[[#This Row],[Age]],0)</f>
        <v>0</v>
      </c>
      <c r="EI248" s="9"/>
      <c r="EJ248" s="9"/>
      <c r="EK248" s="9"/>
      <c r="EL248" s="9"/>
      <c r="EM248" s="9"/>
      <c r="EN248" s="9"/>
      <c r="EO248" s="9"/>
      <c r="EP248" s="10"/>
    </row>
    <row r="249" spans="2:146" x14ac:dyDescent="0.25">
      <c r="B249">
        <f t="shared" ca="1" si="76"/>
        <v>2</v>
      </c>
      <c r="C249" t="str">
        <f t="shared" ca="1" si="77"/>
        <v>women</v>
      </c>
      <c r="D249">
        <f t="shared" ca="1" si="78"/>
        <v>35</v>
      </c>
      <c r="E249">
        <f t="shared" ca="1" si="79"/>
        <v>5</v>
      </c>
      <c r="F249" t="str">
        <f t="shared" ca="1" si="80"/>
        <v>General work</v>
      </c>
      <c r="G249">
        <f t="shared" ca="1" si="81"/>
        <v>2</v>
      </c>
      <c r="H249" t="str">
        <f t="shared" ca="1" si="82"/>
        <v>Colledge</v>
      </c>
      <c r="I249">
        <f t="shared" ca="1" si="83"/>
        <v>0</v>
      </c>
      <c r="J249">
        <f t="shared" ca="1" si="84"/>
        <v>1</v>
      </c>
      <c r="K249">
        <f t="shared" ca="1" si="85"/>
        <v>63103</v>
      </c>
      <c r="L249">
        <f t="shared" ca="1" si="86"/>
        <v>5</v>
      </c>
      <c r="M249" t="str">
        <f t="shared" ca="1" si="87"/>
        <v>Sawat</v>
      </c>
      <c r="N249">
        <f t="shared" ca="1" si="92"/>
        <v>189309</v>
      </c>
      <c r="O249">
        <f ca="1">RAND()*Table1[[#This Row],[Value of House]]</f>
        <v>117576.95036353107</v>
      </c>
      <c r="P249">
        <f t="shared" ca="1" si="74"/>
        <v>26349.693505475032</v>
      </c>
      <c r="Q249">
        <f t="shared" ca="1" si="88"/>
        <v>11952</v>
      </c>
      <c r="R249">
        <f t="shared" ca="1" si="75"/>
        <v>8432.9742260047824</v>
      </c>
      <c r="S249">
        <f t="shared" ca="1" si="93"/>
        <v>83563.820528890545</v>
      </c>
      <c r="T249">
        <f t="shared" ca="1" si="94"/>
        <v>299222.51403436559</v>
      </c>
      <c r="U249">
        <f t="shared" ca="1" si="95"/>
        <v>137961.92458953586</v>
      </c>
      <c r="V249">
        <f t="shared" ca="1" si="96"/>
        <v>161260.58944482973</v>
      </c>
      <c r="AF249" s="14">
        <f t="shared" ca="1" si="90"/>
        <v>1</v>
      </c>
      <c r="AG249" s="9">
        <f t="shared" ca="1" si="91"/>
        <v>0</v>
      </c>
      <c r="AH249" s="9"/>
      <c r="AI249" s="9"/>
      <c r="AJ249" s="9"/>
      <c r="AK249" s="10"/>
      <c r="AL249" s="9"/>
      <c r="AM249" s="14">
        <f ca="1">IF(Table1[[#This Row],[Field of Work]]= "Teaching",1,0)</f>
        <v>0</v>
      </c>
      <c r="AN249" s="9">
        <f ca="1">IF(Table1[[#This Row],[Field of Work]]= "Agriculture",1,0)</f>
        <v>0</v>
      </c>
      <c r="AO249" s="9">
        <f ca="1">IF(Table1[[#This Row],[Field of Work]]= "Construction",1,0)</f>
        <v>0</v>
      </c>
      <c r="AP249" s="9">
        <f ca="1">IF(Table1[[#This Row],[Field of Work]]= "IT",1,0)</f>
        <v>0</v>
      </c>
      <c r="AQ249" s="9">
        <f ca="1">IF(Table1[[#This Row],[Field of Work]]= "Health",1,0)</f>
        <v>0</v>
      </c>
      <c r="AR249" s="9">
        <f ca="1">IF(Table1[[#This Row],[Field of Work]]= "General work",1,0)</f>
        <v>1</v>
      </c>
      <c r="AS249" s="9"/>
      <c r="AT249" s="9"/>
      <c r="AU249" s="9"/>
      <c r="AV249" s="9"/>
      <c r="AW249" s="9"/>
      <c r="AX249" s="9"/>
      <c r="AY249" s="10"/>
      <c r="BA249" s="33">
        <f ca="1">IF(Table1[[#This Row],[Area]]= "Pindi",1,0)</f>
        <v>0</v>
      </c>
      <c r="BB249" s="9">
        <f ca="1">IF(Table1[[#This Row],[Area]]= "Attock",1,0)</f>
        <v>0</v>
      </c>
      <c r="BC249" s="9">
        <f ca="1">IF(Table1[[#This Row],[Area]]="Gujranwala",1,0)</f>
        <v>0</v>
      </c>
      <c r="BD249" s="9">
        <f ca="1">IF(Table1[[#This Row],[Area]]="Islamabad",1,0)</f>
        <v>0</v>
      </c>
      <c r="BE249" s="9">
        <f ca="1">IF(Table1[[#This Row],[Area]]="Karachi",1,0)</f>
        <v>0</v>
      </c>
      <c r="BF249" s="9">
        <f ca="1">IF(Table1[[#This Row],[Area]]="Kashmir",1,0)</f>
        <v>0</v>
      </c>
      <c r="BG249" s="9">
        <f ca="1">IF(Table1[[#This Row],[Area]]="Kohat",1,0)</f>
        <v>0</v>
      </c>
      <c r="BH249" s="9">
        <f ca="1">IF(Table1[[#This Row],[Area]]="Lahore",1,0)</f>
        <v>0</v>
      </c>
      <c r="BI249" s="9">
        <f ca="1">IF(Table1[[#This Row],[Area]]="Multan",1,0)</f>
        <v>0</v>
      </c>
      <c r="BJ249" s="9">
        <f ca="1">IF(Table1[[#This Row],[Area]]="Naran",1,0)</f>
        <v>0</v>
      </c>
      <c r="BK249" s="9">
        <f ca="1">IF(Table1[[#This Row],[Area]]="Peshawar",1,0)</f>
        <v>0</v>
      </c>
      <c r="BL249" s="9">
        <f ca="1">IF(Table1[[#This Row],[Area]]="Queta",1,0)</f>
        <v>0</v>
      </c>
      <c r="BM249" s="9">
        <f ca="1">IF(Table1[[#This Row],[Area]]="Sawat",1,0)</f>
        <v>1</v>
      </c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10"/>
      <c r="CD249" s="14"/>
      <c r="CE249" s="39">
        <f ca="1">Table1[[#This Row],[Value of Cars]]/Table1[[#This Row],[Cars]]</f>
        <v>26349.693505475032</v>
      </c>
      <c r="CF249" s="9"/>
      <c r="CG249" s="10"/>
      <c r="CH249" s="14">
        <f ca="1">IF(Table1[[#This Row],[value of Debts]]&gt;$CI$5,1,0)</f>
        <v>1</v>
      </c>
      <c r="CI249" s="9"/>
      <c r="CJ249" s="10"/>
      <c r="CM249" s="55">
        <f ca="1">Table1[[#This Row],[Mortgage Left]]/Table1[[#This Row],[Value of House]]</f>
        <v>0.62108484204940639</v>
      </c>
      <c r="CN249" s="9">
        <f t="shared" ca="1" si="89"/>
        <v>0</v>
      </c>
      <c r="CO249" s="9"/>
      <c r="CP249" s="9"/>
      <c r="CQ249" s="9"/>
      <c r="CR249" s="9"/>
      <c r="CS249" s="9"/>
      <c r="CT249" s="9"/>
      <c r="CU249" s="9"/>
      <c r="CV249" s="9"/>
      <c r="CW249" s="9"/>
      <c r="CX249" s="14"/>
      <c r="CY249" s="9">
        <f ca="1">IF(Table1[[#This Row],[Area]]= "Pindi",Table1[[#This Row],[Income]],0)</f>
        <v>0</v>
      </c>
      <c r="CZ249" s="9">
        <f ca="1">IF(Table1[[#This Row],[Area]]= "Attock",Table1[[#This Row],[Income]],0)</f>
        <v>0</v>
      </c>
      <c r="DA249" s="9">
        <f ca="1">IF(Table1[[#This Row],[Area]]= "Gujranwala",Table1[[#This Row],[Income]],0)</f>
        <v>0</v>
      </c>
      <c r="DB249" s="9">
        <f ca="1">IF(Table1[[#This Row],[Area]]= "Islamabad",Table1[[#This Row],[Income]],0)</f>
        <v>0</v>
      </c>
      <c r="DC249" s="9">
        <f ca="1">IF(Table1[[#This Row],[Area]]= "Karachi",Table1[[#This Row],[Income]],0)</f>
        <v>0</v>
      </c>
      <c r="DD249" s="9">
        <f ca="1">IF(Table1[[#This Row],[Area]]= "Kashmir",Table1[[#This Row],[Income]],0)</f>
        <v>0</v>
      </c>
      <c r="DE249" s="9">
        <f ca="1">IF(Table1[[#This Row],[Area]]= "Kohat",Table1[[#This Row],[Income]],0)</f>
        <v>0</v>
      </c>
      <c r="DF249" s="9">
        <f ca="1">IF(Table1[[#This Row],[Area]]= "Lahore",Table1[[#This Row],[Income]],0)</f>
        <v>0</v>
      </c>
      <c r="DG249" s="9">
        <f ca="1">IF(Table1[[#This Row],[Area]]= "Multan",Table1[[#This Row],[Income]],0)</f>
        <v>0</v>
      </c>
      <c r="DH249" s="9">
        <f ca="1">IF(Table1[[#This Row],[Area]]= "Naran",Table1[[#This Row],[Income]],0)</f>
        <v>0</v>
      </c>
      <c r="DI249" s="9">
        <f ca="1">IF(Table1[[#This Row],[Area]]= "Peshawar",Table1[[#This Row],[Income]],0)</f>
        <v>0</v>
      </c>
      <c r="DJ249" s="9">
        <f ca="1">IF(Table1[[#This Row],[Area]]= "Queta",Table1[[#This Row],[Income]],0)</f>
        <v>0</v>
      </c>
      <c r="DK249" s="10">
        <f ca="1">IF(Table1[[#This Row],[Area]]= "Sawat",Table1[[#This Row],[Income]],0)</f>
        <v>63103</v>
      </c>
      <c r="DM249" s="14"/>
      <c r="DN249" s="9">
        <f ca="1">IF(Table1[[#This Row],[Field of Work]] = "IT",Table1[[#This Row],[Income]],0)</f>
        <v>0</v>
      </c>
      <c r="DO249" s="9">
        <f ca="1">IF(Table1[[#This Row],[Field of Work]] = "Agriculture",Table1[[#This Row],[Income]],0)</f>
        <v>0</v>
      </c>
      <c r="DP249" s="9">
        <f ca="1">IF(Table1[[#This Row],[Field of Work]] = "Construction",Table1[[#This Row],[Income]],0)</f>
        <v>0</v>
      </c>
      <c r="DQ249" s="9">
        <f ca="1">IF(Table1[[#This Row],[Field of Work]] = "Health",Table1[[#This Row],[Income]],0)</f>
        <v>0</v>
      </c>
      <c r="DR249" s="9">
        <f ca="1">IF(Table1[[#This Row],[Field of Work]] = "Teaching",Table1[[#This Row],[Income]],0)</f>
        <v>0</v>
      </c>
      <c r="DS249" s="10">
        <f ca="1">IF(Table1[[#This Row],[Field of Work]] = "General work",Table1[[#This Row],[Income]],0)</f>
        <v>63103</v>
      </c>
      <c r="DV249" s="14"/>
      <c r="DW249" s="9"/>
      <c r="DX249" s="9">
        <f ca="1">IF(Table1[[#This Row],[Debts]]&gt;Table1[[#This Row],[Income]],1,0)</f>
        <v>0</v>
      </c>
      <c r="DY249" s="9"/>
      <c r="DZ249" s="9"/>
      <c r="EA249" s="9"/>
      <c r="EB249" s="9"/>
      <c r="EC249" s="10"/>
      <c r="EF249" s="14"/>
      <c r="EG249" s="9"/>
      <c r="EH249" s="9">
        <f ca="1">IF(Table1[[#This Row],[Net worth of person (R)]]&gt;$EP$4,Table1[[#This Row],[Age]],0)</f>
        <v>35</v>
      </c>
      <c r="EI249" s="9"/>
      <c r="EJ249" s="9"/>
      <c r="EK249" s="9"/>
      <c r="EL249" s="9"/>
      <c r="EM249" s="9"/>
      <c r="EN249" s="9"/>
      <c r="EO249" s="9"/>
      <c r="EP249" s="10"/>
    </row>
    <row r="250" spans="2:146" x14ac:dyDescent="0.25">
      <c r="B250">
        <f t="shared" ca="1" si="76"/>
        <v>2</v>
      </c>
      <c r="C250" t="str">
        <f t="shared" ca="1" si="77"/>
        <v>women</v>
      </c>
      <c r="D250">
        <f t="shared" ca="1" si="78"/>
        <v>27</v>
      </c>
      <c r="E250">
        <f t="shared" ca="1" si="79"/>
        <v>6</v>
      </c>
      <c r="F250" t="str">
        <f t="shared" ca="1" si="80"/>
        <v>Teaching</v>
      </c>
      <c r="G250">
        <f t="shared" ca="1" si="81"/>
        <v>1</v>
      </c>
      <c r="H250" t="str">
        <f t="shared" ca="1" si="82"/>
        <v>High School</v>
      </c>
      <c r="I250">
        <f t="shared" ca="1" si="83"/>
        <v>0</v>
      </c>
      <c r="J250">
        <f t="shared" ca="1" si="84"/>
        <v>1</v>
      </c>
      <c r="K250">
        <f t="shared" ca="1" si="85"/>
        <v>63153</v>
      </c>
      <c r="L250">
        <f t="shared" ca="1" si="86"/>
        <v>2</v>
      </c>
      <c r="M250" t="str">
        <f t="shared" ca="1" si="87"/>
        <v>Karachi</v>
      </c>
      <c r="N250">
        <f t="shared" ca="1" si="92"/>
        <v>315765</v>
      </c>
      <c r="O250">
        <f ca="1">RAND()*Table1[[#This Row],[Value of House]]</f>
        <v>215386.12089923848</v>
      </c>
      <c r="P250">
        <f t="shared" ca="1" si="74"/>
        <v>7604.8416178386078</v>
      </c>
      <c r="Q250">
        <f t="shared" ca="1" si="88"/>
        <v>5842</v>
      </c>
      <c r="R250">
        <f t="shared" ca="1" si="75"/>
        <v>88992.248316652302</v>
      </c>
      <c r="S250">
        <f t="shared" ca="1" si="93"/>
        <v>89575.453244370496</v>
      </c>
      <c r="T250">
        <f t="shared" ca="1" si="94"/>
        <v>412945.29486220912</v>
      </c>
      <c r="U250">
        <f t="shared" ca="1" si="95"/>
        <v>310220.36921589077</v>
      </c>
      <c r="V250">
        <f t="shared" ca="1" si="96"/>
        <v>102724.92564631836</v>
      </c>
      <c r="AF250" s="14">
        <f t="shared" ca="1" si="90"/>
        <v>0</v>
      </c>
      <c r="AG250" s="9">
        <f t="shared" ca="1" si="91"/>
        <v>1</v>
      </c>
      <c r="AH250" s="9"/>
      <c r="AI250" s="9"/>
      <c r="AJ250" s="9"/>
      <c r="AK250" s="10"/>
      <c r="AL250" s="9"/>
      <c r="AM250" s="14">
        <f ca="1">IF(Table1[[#This Row],[Field of Work]]= "Teaching",1,0)</f>
        <v>1</v>
      </c>
      <c r="AN250" s="9">
        <f ca="1">IF(Table1[[#This Row],[Field of Work]]= "Agriculture",1,0)</f>
        <v>0</v>
      </c>
      <c r="AO250" s="9">
        <f ca="1">IF(Table1[[#This Row],[Field of Work]]= "Construction",1,0)</f>
        <v>0</v>
      </c>
      <c r="AP250" s="9">
        <f ca="1">IF(Table1[[#This Row],[Field of Work]]= "IT",1,0)</f>
        <v>0</v>
      </c>
      <c r="AQ250" s="9">
        <f ca="1">IF(Table1[[#This Row],[Field of Work]]= "Health",1,0)</f>
        <v>0</v>
      </c>
      <c r="AR250" s="9">
        <f ca="1">IF(Table1[[#This Row],[Field of Work]]= "General work",1,0)</f>
        <v>0</v>
      </c>
      <c r="AS250" s="9"/>
      <c r="AT250" s="9"/>
      <c r="AU250" s="9"/>
      <c r="AV250" s="9"/>
      <c r="AW250" s="9"/>
      <c r="AX250" s="9"/>
      <c r="AY250" s="10"/>
      <c r="BA250" s="33">
        <f ca="1">IF(Table1[[#This Row],[Area]]= "Pindi",1,0)</f>
        <v>0</v>
      </c>
      <c r="BB250" s="9">
        <f ca="1">IF(Table1[[#This Row],[Area]]= "Attock",1,0)</f>
        <v>0</v>
      </c>
      <c r="BC250" s="9">
        <f ca="1">IF(Table1[[#This Row],[Area]]="Gujranwala",1,0)</f>
        <v>0</v>
      </c>
      <c r="BD250" s="9">
        <f ca="1">IF(Table1[[#This Row],[Area]]="Islamabad",1,0)</f>
        <v>0</v>
      </c>
      <c r="BE250" s="9">
        <f ca="1">IF(Table1[[#This Row],[Area]]="Karachi",1,0)</f>
        <v>1</v>
      </c>
      <c r="BF250" s="9">
        <f ca="1">IF(Table1[[#This Row],[Area]]="Kashmir",1,0)</f>
        <v>0</v>
      </c>
      <c r="BG250" s="9">
        <f ca="1">IF(Table1[[#This Row],[Area]]="Kohat",1,0)</f>
        <v>0</v>
      </c>
      <c r="BH250" s="9">
        <f ca="1">IF(Table1[[#This Row],[Area]]="Lahore",1,0)</f>
        <v>0</v>
      </c>
      <c r="BI250" s="9">
        <f ca="1">IF(Table1[[#This Row],[Area]]="Multan",1,0)</f>
        <v>0</v>
      </c>
      <c r="BJ250" s="9">
        <f ca="1">IF(Table1[[#This Row],[Area]]="Naran",1,0)</f>
        <v>0</v>
      </c>
      <c r="BK250" s="9">
        <f ca="1">IF(Table1[[#This Row],[Area]]="Peshawar",1,0)</f>
        <v>0</v>
      </c>
      <c r="BL250" s="9">
        <f ca="1">IF(Table1[[#This Row],[Area]]="Queta",1,0)</f>
        <v>0</v>
      </c>
      <c r="BM250" s="9">
        <f ca="1">IF(Table1[[#This Row],[Area]]="Sawat",1,0)</f>
        <v>0</v>
      </c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10"/>
      <c r="CD250" s="14"/>
      <c r="CE250" s="39">
        <f ca="1">Table1[[#This Row],[Value of Cars]]/Table1[[#This Row],[Cars]]</f>
        <v>7604.8416178386078</v>
      </c>
      <c r="CF250" s="9"/>
      <c r="CG250" s="10"/>
      <c r="CH250" s="14">
        <f ca="1">IF(Table1[[#This Row],[value of Debts]]&gt;$CI$5,1,0)</f>
        <v>1</v>
      </c>
      <c r="CI250" s="9"/>
      <c r="CJ250" s="10"/>
      <c r="CM250" s="55">
        <f ca="1">Table1[[#This Row],[Mortgage Left]]/Table1[[#This Row],[Value of House]]</f>
        <v>0.68210891295500919</v>
      </c>
      <c r="CN250" s="9">
        <f t="shared" ca="1" si="89"/>
        <v>0</v>
      </c>
      <c r="CO250" s="9"/>
      <c r="CP250" s="9"/>
      <c r="CQ250" s="9"/>
      <c r="CR250" s="9"/>
      <c r="CS250" s="9"/>
      <c r="CT250" s="9"/>
      <c r="CU250" s="9"/>
      <c r="CV250" s="9"/>
      <c r="CW250" s="9"/>
      <c r="CX250" s="14"/>
      <c r="CY250" s="9">
        <f ca="1">IF(Table1[[#This Row],[Area]]= "Pindi",Table1[[#This Row],[Income]],0)</f>
        <v>0</v>
      </c>
      <c r="CZ250" s="9">
        <f ca="1">IF(Table1[[#This Row],[Area]]= "Attock",Table1[[#This Row],[Income]],0)</f>
        <v>0</v>
      </c>
      <c r="DA250" s="9">
        <f ca="1">IF(Table1[[#This Row],[Area]]= "Gujranwala",Table1[[#This Row],[Income]],0)</f>
        <v>0</v>
      </c>
      <c r="DB250" s="9">
        <f ca="1">IF(Table1[[#This Row],[Area]]= "Islamabad",Table1[[#This Row],[Income]],0)</f>
        <v>0</v>
      </c>
      <c r="DC250" s="9">
        <f ca="1">IF(Table1[[#This Row],[Area]]= "Karachi",Table1[[#This Row],[Income]],0)</f>
        <v>63153</v>
      </c>
      <c r="DD250" s="9">
        <f ca="1">IF(Table1[[#This Row],[Area]]= "Kashmir",Table1[[#This Row],[Income]],0)</f>
        <v>0</v>
      </c>
      <c r="DE250" s="9">
        <f ca="1">IF(Table1[[#This Row],[Area]]= "Kohat",Table1[[#This Row],[Income]],0)</f>
        <v>0</v>
      </c>
      <c r="DF250" s="9">
        <f ca="1">IF(Table1[[#This Row],[Area]]= "Lahore",Table1[[#This Row],[Income]],0)</f>
        <v>0</v>
      </c>
      <c r="DG250" s="9">
        <f ca="1">IF(Table1[[#This Row],[Area]]= "Multan",Table1[[#This Row],[Income]],0)</f>
        <v>0</v>
      </c>
      <c r="DH250" s="9">
        <f ca="1">IF(Table1[[#This Row],[Area]]= "Naran",Table1[[#This Row],[Income]],0)</f>
        <v>0</v>
      </c>
      <c r="DI250" s="9">
        <f ca="1">IF(Table1[[#This Row],[Area]]= "Peshawar",Table1[[#This Row],[Income]],0)</f>
        <v>0</v>
      </c>
      <c r="DJ250" s="9">
        <f ca="1">IF(Table1[[#This Row],[Area]]= "Queta",Table1[[#This Row],[Income]],0)</f>
        <v>0</v>
      </c>
      <c r="DK250" s="10">
        <f ca="1">IF(Table1[[#This Row],[Area]]= "Sawat",Table1[[#This Row],[Income]],0)</f>
        <v>0</v>
      </c>
      <c r="DM250" s="14"/>
      <c r="DN250" s="9">
        <f ca="1">IF(Table1[[#This Row],[Field of Work]] = "IT",Table1[[#This Row],[Income]],0)</f>
        <v>0</v>
      </c>
      <c r="DO250" s="9">
        <f ca="1">IF(Table1[[#This Row],[Field of Work]] = "Agriculture",Table1[[#This Row],[Income]],0)</f>
        <v>0</v>
      </c>
      <c r="DP250" s="9">
        <f ca="1">IF(Table1[[#This Row],[Field of Work]] = "Construction",Table1[[#This Row],[Income]],0)</f>
        <v>0</v>
      </c>
      <c r="DQ250" s="9">
        <f ca="1">IF(Table1[[#This Row],[Field of Work]] = "Health",Table1[[#This Row],[Income]],0)</f>
        <v>0</v>
      </c>
      <c r="DR250" s="9">
        <f ca="1">IF(Table1[[#This Row],[Field of Work]] = "Teaching",Table1[[#This Row],[Income]],0)</f>
        <v>63153</v>
      </c>
      <c r="DS250" s="10">
        <f ca="1">IF(Table1[[#This Row],[Field of Work]] = "General work",Table1[[#This Row],[Income]],0)</f>
        <v>0</v>
      </c>
      <c r="DV250" s="14"/>
      <c r="DW250" s="9"/>
      <c r="DX250" s="9">
        <f ca="1">IF(Table1[[#This Row],[Debts]]&gt;Table1[[#This Row],[Income]],1,0)</f>
        <v>1</v>
      </c>
      <c r="DY250" s="9"/>
      <c r="DZ250" s="9"/>
      <c r="EA250" s="9"/>
      <c r="EB250" s="9"/>
      <c r="EC250" s="10"/>
      <c r="EF250" s="14"/>
      <c r="EG250" s="9"/>
      <c r="EH250" s="9">
        <f ca="1">IF(Table1[[#This Row],[Net worth of person (R)]]&gt;$EP$4,Table1[[#This Row],[Age]],0)</f>
        <v>27</v>
      </c>
      <c r="EI250" s="9"/>
      <c r="EJ250" s="9"/>
      <c r="EK250" s="9"/>
      <c r="EL250" s="9"/>
      <c r="EM250" s="9"/>
      <c r="EN250" s="9"/>
      <c r="EO250" s="9"/>
      <c r="EP250" s="10"/>
    </row>
    <row r="251" spans="2:146" x14ac:dyDescent="0.25">
      <c r="B251">
        <f t="shared" ca="1" si="76"/>
        <v>1</v>
      </c>
      <c r="C251" t="str">
        <f t="shared" ca="1" si="77"/>
        <v>men</v>
      </c>
      <c r="D251">
        <f t="shared" ca="1" si="78"/>
        <v>26</v>
      </c>
      <c r="E251">
        <f t="shared" ca="1" si="79"/>
        <v>5</v>
      </c>
      <c r="F251" t="str">
        <f t="shared" ca="1" si="80"/>
        <v>General work</v>
      </c>
      <c r="G251">
        <f t="shared" ca="1" si="81"/>
        <v>5</v>
      </c>
      <c r="H251" t="str">
        <f t="shared" ca="1" si="82"/>
        <v>other</v>
      </c>
      <c r="I251">
        <f t="shared" ca="1" si="83"/>
        <v>3</v>
      </c>
      <c r="J251">
        <f t="shared" ca="1" si="84"/>
        <v>1</v>
      </c>
      <c r="K251">
        <f t="shared" ca="1" si="85"/>
        <v>30699</v>
      </c>
      <c r="L251">
        <f t="shared" ca="1" si="86"/>
        <v>8</v>
      </c>
      <c r="M251" t="str">
        <f t="shared" ca="1" si="87"/>
        <v>Pindi</v>
      </c>
      <c r="N251">
        <f t="shared" ca="1" si="92"/>
        <v>122796</v>
      </c>
      <c r="O251">
        <f ca="1">RAND()*Table1[[#This Row],[Value of House]]</f>
        <v>62881.375218990928</v>
      </c>
      <c r="P251">
        <f t="shared" ca="1" si="74"/>
        <v>24207.781713791112</v>
      </c>
      <c r="Q251">
        <f t="shared" ca="1" si="88"/>
        <v>703</v>
      </c>
      <c r="R251">
        <f t="shared" ca="1" si="75"/>
        <v>16302.81105905476</v>
      </c>
      <c r="S251">
        <f t="shared" ca="1" si="93"/>
        <v>36228.427961309419</v>
      </c>
      <c r="T251">
        <f t="shared" ca="1" si="94"/>
        <v>183232.20967510052</v>
      </c>
      <c r="U251">
        <f t="shared" ca="1" si="95"/>
        <v>79887.186278045687</v>
      </c>
      <c r="V251">
        <f t="shared" ca="1" si="96"/>
        <v>103345.02339705483</v>
      </c>
      <c r="AF251" s="14">
        <f t="shared" ca="1" si="90"/>
        <v>0</v>
      </c>
      <c r="AG251" s="9">
        <f t="shared" ca="1" si="91"/>
        <v>1</v>
      </c>
      <c r="AH251" s="9"/>
      <c r="AI251" s="9"/>
      <c r="AJ251" s="9"/>
      <c r="AK251" s="10"/>
      <c r="AL251" s="9"/>
      <c r="AM251" s="14">
        <f ca="1">IF(Table1[[#This Row],[Field of Work]]= "Teaching",1,0)</f>
        <v>0</v>
      </c>
      <c r="AN251" s="9">
        <f ca="1">IF(Table1[[#This Row],[Field of Work]]= "Agriculture",1,0)</f>
        <v>0</v>
      </c>
      <c r="AO251" s="9">
        <f ca="1">IF(Table1[[#This Row],[Field of Work]]= "Construction",1,0)</f>
        <v>0</v>
      </c>
      <c r="AP251" s="9">
        <f ca="1">IF(Table1[[#This Row],[Field of Work]]= "IT",1,0)</f>
        <v>0</v>
      </c>
      <c r="AQ251" s="9">
        <f ca="1">IF(Table1[[#This Row],[Field of Work]]= "Health",1,0)</f>
        <v>0</v>
      </c>
      <c r="AR251" s="9">
        <f ca="1">IF(Table1[[#This Row],[Field of Work]]= "General work",1,0)</f>
        <v>1</v>
      </c>
      <c r="AS251" s="9"/>
      <c r="AT251" s="9"/>
      <c r="AU251" s="9"/>
      <c r="AV251" s="9"/>
      <c r="AW251" s="9"/>
      <c r="AX251" s="9"/>
      <c r="AY251" s="10"/>
      <c r="BA251" s="33">
        <f ca="1">IF(Table1[[#This Row],[Area]]= "Pindi",1,0)</f>
        <v>1</v>
      </c>
      <c r="BB251" s="9">
        <f ca="1">IF(Table1[[#This Row],[Area]]= "Attock",1,0)</f>
        <v>0</v>
      </c>
      <c r="BC251" s="9">
        <f ca="1">IF(Table1[[#This Row],[Area]]="Gujranwala",1,0)</f>
        <v>0</v>
      </c>
      <c r="BD251" s="9">
        <f ca="1">IF(Table1[[#This Row],[Area]]="Islamabad",1,0)</f>
        <v>0</v>
      </c>
      <c r="BE251" s="9">
        <f ca="1">IF(Table1[[#This Row],[Area]]="Karachi",1,0)</f>
        <v>0</v>
      </c>
      <c r="BF251" s="9">
        <f ca="1">IF(Table1[[#This Row],[Area]]="Kashmir",1,0)</f>
        <v>0</v>
      </c>
      <c r="BG251" s="9">
        <f ca="1">IF(Table1[[#This Row],[Area]]="Kohat",1,0)</f>
        <v>0</v>
      </c>
      <c r="BH251" s="9">
        <f ca="1">IF(Table1[[#This Row],[Area]]="Lahore",1,0)</f>
        <v>0</v>
      </c>
      <c r="BI251" s="9">
        <f ca="1">IF(Table1[[#This Row],[Area]]="Multan",1,0)</f>
        <v>0</v>
      </c>
      <c r="BJ251" s="9">
        <f ca="1">IF(Table1[[#This Row],[Area]]="Naran",1,0)</f>
        <v>0</v>
      </c>
      <c r="BK251" s="9">
        <f ca="1">IF(Table1[[#This Row],[Area]]="Peshawar",1,0)</f>
        <v>0</v>
      </c>
      <c r="BL251" s="9">
        <f ca="1">IF(Table1[[#This Row],[Area]]="Queta",1,0)</f>
        <v>0</v>
      </c>
      <c r="BM251" s="9">
        <f ca="1">IF(Table1[[#This Row],[Area]]="Sawat",1,0)</f>
        <v>0</v>
      </c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10"/>
      <c r="CD251" s="14"/>
      <c r="CE251" s="39">
        <f ca="1">Table1[[#This Row],[Value of Cars]]/Table1[[#This Row],[Cars]]</f>
        <v>24207.781713791112</v>
      </c>
      <c r="CF251" s="9"/>
      <c r="CG251" s="10"/>
      <c r="CH251" s="14">
        <f ca="1">IF(Table1[[#This Row],[value of Debts]]&gt;$CI$5,1,0)</f>
        <v>0</v>
      </c>
      <c r="CI251" s="9"/>
      <c r="CJ251" s="10"/>
      <c r="CM251" s="55">
        <f ca="1">Table1[[#This Row],[Mortgage Left]]/Table1[[#This Row],[Value of House]]</f>
        <v>0.51207999624573219</v>
      </c>
      <c r="CN251" s="9">
        <f t="shared" ca="1" si="89"/>
        <v>0</v>
      </c>
      <c r="CO251" s="9"/>
      <c r="CP251" s="9"/>
      <c r="CQ251" s="9"/>
      <c r="CR251" s="9"/>
      <c r="CS251" s="9"/>
      <c r="CT251" s="9"/>
      <c r="CU251" s="9"/>
      <c r="CV251" s="9"/>
      <c r="CW251" s="9"/>
      <c r="CX251" s="14"/>
      <c r="CY251" s="9">
        <f ca="1">IF(Table1[[#This Row],[Area]]= "Pindi",Table1[[#This Row],[Income]],0)</f>
        <v>30699</v>
      </c>
      <c r="CZ251" s="9">
        <f ca="1">IF(Table1[[#This Row],[Area]]= "Attock",Table1[[#This Row],[Income]],0)</f>
        <v>0</v>
      </c>
      <c r="DA251" s="9">
        <f ca="1">IF(Table1[[#This Row],[Area]]= "Gujranwala",Table1[[#This Row],[Income]],0)</f>
        <v>0</v>
      </c>
      <c r="DB251" s="9">
        <f ca="1">IF(Table1[[#This Row],[Area]]= "Islamabad",Table1[[#This Row],[Income]],0)</f>
        <v>0</v>
      </c>
      <c r="DC251" s="9">
        <f ca="1">IF(Table1[[#This Row],[Area]]= "Karachi",Table1[[#This Row],[Income]],0)</f>
        <v>0</v>
      </c>
      <c r="DD251" s="9">
        <f ca="1">IF(Table1[[#This Row],[Area]]= "Kashmir",Table1[[#This Row],[Income]],0)</f>
        <v>0</v>
      </c>
      <c r="DE251" s="9">
        <f ca="1">IF(Table1[[#This Row],[Area]]= "Kohat",Table1[[#This Row],[Income]],0)</f>
        <v>0</v>
      </c>
      <c r="DF251" s="9">
        <f ca="1">IF(Table1[[#This Row],[Area]]= "Lahore",Table1[[#This Row],[Income]],0)</f>
        <v>0</v>
      </c>
      <c r="DG251" s="9">
        <f ca="1">IF(Table1[[#This Row],[Area]]= "Multan",Table1[[#This Row],[Income]],0)</f>
        <v>0</v>
      </c>
      <c r="DH251" s="9">
        <f ca="1">IF(Table1[[#This Row],[Area]]= "Naran",Table1[[#This Row],[Income]],0)</f>
        <v>0</v>
      </c>
      <c r="DI251" s="9">
        <f ca="1">IF(Table1[[#This Row],[Area]]= "Peshawar",Table1[[#This Row],[Income]],0)</f>
        <v>0</v>
      </c>
      <c r="DJ251" s="9">
        <f ca="1">IF(Table1[[#This Row],[Area]]= "Queta",Table1[[#This Row],[Income]],0)</f>
        <v>0</v>
      </c>
      <c r="DK251" s="10">
        <f ca="1">IF(Table1[[#This Row],[Area]]= "Sawat",Table1[[#This Row],[Income]],0)</f>
        <v>0</v>
      </c>
      <c r="DM251" s="14"/>
      <c r="DN251" s="9">
        <f ca="1">IF(Table1[[#This Row],[Field of Work]] = "IT",Table1[[#This Row],[Income]],0)</f>
        <v>0</v>
      </c>
      <c r="DO251" s="9">
        <f ca="1">IF(Table1[[#This Row],[Field of Work]] = "Agriculture",Table1[[#This Row],[Income]],0)</f>
        <v>0</v>
      </c>
      <c r="DP251" s="9">
        <f ca="1">IF(Table1[[#This Row],[Field of Work]] = "Construction",Table1[[#This Row],[Income]],0)</f>
        <v>0</v>
      </c>
      <c r="DQ251" s="9">
        <f ca="1">IF(Table1[[#This Row],[Field of Work]] = "Health",Table1[[#This Row],[Income]],0)</f>
        <v>0</v>
      </c>
      <c r="DR251" s="9">
        <f ca="1">IF(Table1[[#This Row],[Field of Work]] = "Teaching",Table1[[#This Row],[Income]],0)</f>
        <v>0</v>
      </c>
      <c r="DS251" s="10">
        <f ca="1">IF(Table1[[#This Row],[Field of Work]] = "General work",Table1[[#This Row],[Income]],0)</f>
        <v>30699</v>
      </c>
      <c r="DV251" s="14"/>
      <c r="DW251" s="9"/>
      <c r="DX251" s="9">
        <f ca="1">IF(Table1[[#This Row],[Debts]]&gt;Table1[[#This Row],[Income]],1,0)</f>
        <v>0</v>
      </c>
      <c r="DY251" s="9"/>
      <c r="DZ251" s="9"/>
      <c r="EA251" s="9"/>
      <c r="EB251" s="9"/>
      <c r="EC251" s="10"/>
      <c r="EF251" s="14"/>
      <c r="EG251" s="9"/>
      <c r="EH251" s="9">
        <f ca="1">IF(Table1[[#This Row],[Net worth of person (R)]]&gt;$EP$4,Table1[[#This Row],[Age]],0)</f>
        <v>26</v>
      </c>
      <c r="EI251" s="9"/>
      <c r="EJ251" s="9"/>
      <c r="EK251" s="9"/>
      <c r="EL251" s="9"/>
      <c r="EM251" s="9"/>
      <c r="EN251" s="9"/>
      <c r="EO251" s="9"/>
      <c r="EP251" s="10"/>
    </row>
    <row r="252" spans="2:146" x14ac:dyDescent="0.25">
      <c r="B252">
        <f t="shared" ca="1" si="76"/>
        <v>1</v>
      </c>
      <c r="C252" t="str">
        <f t="shared" ca="1" si="77"/>
        <v>men</v>
      </c>
      <c r="D252">
        <f t="shared" ca="1" si="78"/>
        <v>32</v>
      </c>
      <c r="E252">
        <f t="shared" ca="1" si="79"/>
        <v>5</v>
      </c>
      <c r="F252" t="str">
        <f t="shared" ca="1" si="80"/>
        <v>General work</v>
      </c>
      <c r="G252">
        <f t="shared" ca="1" si="81"/>
        <v>4</v>
      </c>
      <c r="H252" t="str">
        <f t="shared" ca="1" si="82"/>
        <v>Technical</v>
      </c>
      <c r="I252">
        <f t="shared" ca="1" si="83"/>
        <v>1</v>
      </c>
      <c r="J252">
        <f t="shared" ca="1" si="84"/>
        <v>3</v>
      </c>
      <c r="K252">
        <f t="shared" ca="1" si="85"/>
        <v>57340</v>
      </c>
      <c r="L252">
        <f t="shared" ca="1" si="86"/>
        <v>7</v>
      </c>
      <c r="M252" t="str">
        <f t="shared" ca="1" si="87"/>
        <v>Pindi</v>
      </c>
      <c r="N252">
        <f t="shared" ca="1" si="92"/>
        <v>229360</v>
      </c>
      <c r="O252">
        <f ca="1">RAND()*Table1[[#This Row],[Value of House]]</f>
        <v>65892.169924124421</v>
      </c>
      <c r="P252">
        <f t="shared" ca="1" si="74"/>
        <v>98475.119708709535</v>
      </c>
      <c r="Q252">
        <f t="shared" ca="1" si="88"/>
        <v>55964</v>
      </c>
      <c r="R252">
        <f t="shared" ca="1" si="75"/>
        <v>62783.838340655049</v>
      </c>
      <c r="S252">
        <f t="shared" ca="1" si="93"/>
        <v>65232.673475136711</v>
      </c>
      <c r="T252">
        <f t="shared" ca="1" si="94"/>
        <v>393067.79318384622</v>
      </c>
      <c r="U252">
        <f t="shared" ca="1" si="95"/>
        <v>184640.00826477946</v>
      </c>
      <c r="V252">
        <f t="shared" ca="1" si="96"/>
        <v>208427.78491906676</v>
      </c>
      <c r="AF252" s="14">
        <f t="shared" ca="1" si="90"/>
        <v>1</v>
      </c>
      <c r="AG252" s="9">
        <f t="shared" ca="1" si="91"/>
        <v>0</v>
      </c>
      <c r="AH252" s="9"/>
      <c r="AI252" s="9"/>
      <c r="AJ252" s="9"/>
      <c r="AK252" s="10"/>
      <c r="AL252" s="9"/>
      <c r="AM252" s="14">
        <f ca="1">IF(Table1[[#This Row],[Field of Work]]= "Teaching",1,0)</f>
        <v>0</v>
      </c>
      <c r="AN252" s="9">
        <f ca="1">IF(Table1[[#This Row],[Field of Work]]= "Agriculture",1,0)</f>
        <v>0</v>
      </c>
      <c r="AO252" s="9">
        <f ca="1">IF(Table1[[#This Row],[Field of Work]]= "Construction",1,0)</f>
        <v>0</v>
      </c>
      <c r="AP252" s="9">
        <f ca="1">IF(Table1[[#This Row],[Field of Work]]= "IT",1,0)</f>
        <v>0</v>
      </c>
      <c r="AQ252" s="9">
        <f ca="1">IF(Table1[[#This Row],[Field of Work]]= "Health",1,0)</f>
        <v>0</v>
      </c>
      <c r="AR252" s="9">
        <f ca="1">IF(Table1[[#This Row],[Field of Work]]= "General work",1,0)</f>
        <v>1</v>
      </c>
      <c r="AS252" s="9"/>
      <c r="AT252" s="9"/>
      <c r="AU252" s="9"/>
      <c r="AV252" s="9"/>
      <c r="AW252" s="9"/>
      <c r="AX252" s="9"/>
      <c r="AY252" s="10"/>
      <c r="BA252" s="33">
        <f ca="1">IF(Table1[[#This Row],[Area]]= "Pindi",1,0)</f>
        <v>1</v>
      </c>
      <c r="BB252" s="9">
        <f ca="1">IF(Table1[[#This Row],[Area]]= "Attock",1,0)</f>
        <v>0</v>
      </c>
      <c r="BC252" s="9">
        <f ca="1">IF(Table1[[#This Row],[Area]]="Gujranwala",1,0)</f>
        <v>0</v>
      </c>
      <c r="BD252" s="9">
        <f ca="1">IF(Table1[[#This Row],[Area]]="Islamabad",1,0)</f>
        <v>0</v>
      </c>
      <c r="BE252" s="9">
        <f ca="1">IF(Table1[[#This Row],[Area]]="Karachi",1,0)</f>
        <v>0</v>
      </c>
      <c r="BF252" s="9">
        <f ca="1">IF(Table1[[#This Row],[Area]]="Kashmir",1,0)</f>
        <v>0</v>
      </c>
      <c r="BG252" s="9">
        <f ca="1">IF(Table1[[#This Row],[Area]]="Kohat",1,0)</f>
        <v>0</v>
      </c>
      <c r="BH252" s="9">
        <f ca="1">IF(Table1[[#This Row],[Area]]="Lahore",1,0)</f>
        <v>0</v>
      </c>
      <c r="BI252" s="9">
        <f ca="1">IF(Table1[[#This Row],[Area]]="Multan",1,0)</f>
        <v>0</v>
      </c>
      <c r="BJ252" s="9">
        <f ca="1">IF(Table1[[#This Row],[Area]]="Naran",1,0)</f>
        <v>0</v>
      </c>
      <c r="BK252" s="9">
        <f ca="1">IF(Table1[[#This Row],[Area]]="Peshawar",1,0)</f>
        <v>0</v>
      </c>
      <c r="BL252" s="9">
        <f ca="1">IF(Table1[[#This Row],[Area]]="Queta",1,0)</f>
        <v>0</v>
      </c>
      <c r="BM252" s="9">
        <f ca="1">IF(Table1[[#This Row],[Area]]="Sawat",1,0)</f>
        <v>0</v>
      </c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10"/>
      <c r="CD252" s="14"/>
      <c r="CE252" s="39">
        <f ca="1">Table1[[#This Row],[Value of Cars]]/Table1[[#This Row],[Cars]]</f>
        <v>32825.039902903176</v>
      </c>
      <c r="CF252" s="9"/>
      <c r="CG252" s="10"/>
      <c r="CH252" s="14">
        <f ca="1">IF(Table1[[#This Row],[value of Debts]]&gt;$CI$5,1,0)</f>
        <v>1</v>
      </c>
      <c r="CI252" s="9"/>
      <c r="CJ252" s="10"/>
      <c r="CM252" s="55">
        <f ca="1">Table1[[#This Row],[Mortgage Left]]/Table1[[#This Row],[Value of House]]</f>
        <v>0.28728710291299453</v>
      </c>
      <c r="CN252" s="9">
        <f t="shared" ca="1" si="89"/>
        <v>1</v>
      </c>
      <c r="CO252" s="9"/>
      <c r="CP252" s="9"/>
      <c r="CQ252" s="9"/>
      <c r="CR252" s="9"/>
      <c r="CS252" s="9"/>
      <c r="CT252" s="9"/>
      <c r="CU252" s="9"/>
      <c r="CV252" s="9"/>
      <c r="CW252" s="9"/>
      <c r="CX252" s="14"/>
      <c r="CY252" s="9">
        <f ca="1">IF(Table1[[#This Row],[Area]]= "Pindi",Table1[[#This Row],[Income]],0)</f>
        <v>57340</v>
      </c>
      <c r="CZ252" s="9">
        <f ca="1">IF(Table1[[#This Row],[Area]]= "Attock",Table1[[#This Row],[Income]],0)</f>
        <v>0</v>
      </c>
      <c r="DA252" s="9">
        <f ca="1">IF(Table1[[#This Row],[Area]]= "Gujranwala",Table1[[#This Row],[Income]],0)</f>
        <v>0</v>
      </c>
      <c r="DB252" s="9">
        <f ca="1">IF(Table1[[#This Row],[Area]]= "Islamabad",Table1[[#This Row],[Income]],0)</f>
        <v>0</v>
      </c>
      <c r="DC252" s="9">
        <f ca="1">IF(Table1[[#This Row],[Area]]= "Karachi",Table1[[#This Row],[Income]],0)</f>
        <v>0</v>
      </c>
      <c r="DD252" s="9">
        <f ca="1">IF(Table1[[#This Row],[Area]]= "Kashmir",Table1[[#This Row],[Income]],0)</f>
        <v>0</v>
      </c>
      <c r="DE252" s="9">
        <f ca="1">IF(Table1[[#This Row],[Area]]= "Kohat",Table1[[#This Row],[Income]],0)</f>
        <v>0</v>
      </c>
      <c r="DF252" s="9">
        <f ca="1">IF(Table1[[#This Row],[Area]]= "Lahore",Table1[[#This Row],[Income]],0)</f>
        <v>0</v>
      </c>
      <c r="DG252" s="9">
        <f ca="1">IF(Table1[[#This Row],[Area]]= "Multan",Table1[[#This Row],[Income]],0)</f>
        <v>0</v>
      </c>
      <c r="DH252" s="9">
        <f ca="1">IF(Table1[[#This Row],[Area]]= "Naran",Table1[[#This Row],[Income]],0)</f>
        <v>0</v>
      </c>
      <c r="DI252" s="9">
        <f ca="1">IF(Table1[[#This Row],[Area]]= "Peshawar",Table1[[#This Row],[Income]],0)</f>
        <v>0</v>
      </c>
      <c r="DJ252" s="9">
        <f ca="1">IF(Table1[[#This Row],[Area]]= "Queta",Table1[[#This Row],[Income]],0)</f>
        <v>0</v>
      </c>
      <c r="DK252" s="10">
        <f ca="1">IF(Table1[[#This Row],[Area]]= "Sawat",Table1[[#This Row],[Income]],0)</f>
        <v>0</v>
      </c>
      <c r="DM252" s="14"/>
      <c r="DN252" s="9">
        <f ca="1">IF(Table1[[#This Row],[Field of Work]] = "IT",Table1[[#This Row],[Income]],0)</f>
        <v>0</v>
      </c>
      <c r="DO252" s="9">
        <f ca="1">IF(Table1[[#This Row],[Field of Work]] = "Agriculture",Table1[[#This Row],[Income]],0)</f>
        <v>0</v>
      </c>
      <c r="DP252" s="9">
        <f ca="1">IF(Table1[[#This Row],[Field of Work]] = "Construction",Table1[[#This Row],[Income]],0)</f>
        <v>0</v>
      </c>
      <c r="DQ252" s="9">
        <f ca="1">IF(Table1[[#This Row],[Field of Work]] = "Health",Table1[[#This Row],[Income]],0)</f>
        <v>0</v>
      </c>
      <c r="DR252" s="9">
        <f ca="1">IF(Table1[[#This Row],[Field of Work]] = "Teaching",Table1[[#This Row],[Income]],0)</f>
        <v>0</v>
      </c>
      <c r="DS252" s="10">
        <f ca="1">IF(Table1[[#This Row],[Field of Work]] = "General work",Table1[[#This Row],[Income]],0)</f>
        <v>57340</v>
      </c>
      <c r="DV252" s="14"/>
      <c r="DW252" s="9"/>
      <c r="DX252" s="9">
        <f ca="1">IF(Table1[[#This Row],[Debts]]&gt;Table1[[#This Row],[Income]],1,0)</f>
        <v>1</v>
      </c>
      <c r="DY252" s="9"/>
      <c r="DZ252" s="9"/>
      <c r="EA252" s="9"/>
      <c r="EB252" s="9"/>
      <c r="EC252" s="10"/>
      <c r="EF252" s="14"/>
      <c r="EG252" s="9"/>
      <c r="EH252" s="9">
        <f ca="1">IF(Table1[[#This Row],[Net worth of person (R)]]&gt;$EP$4,Table1[[#This Row],[Age]],0)</f>
        <v>32</v>
      </c>
      <c r="EI252" s="9"/>
      <c r="EJ252" s="9"/>
      <c r="EK252" s="9"/>
      <c r="EL252" s="9"/>
      <c r="EM252" s="9"/>
      <c r="EN252" s="9"/>
      <c r="EO252" s="9"/>
      <c r="EP252" s="10"/>
    </row>
    <row r="253" spans="2:146" x14ac:dyDescent="0.25">
      <c r="B253">
        <f t="shared" ca="1" si="76"/>
        <v>2</v>
      </c>
      <c r="C253" t="str">
        <f t="shared" ca="1" si="77"/>
        <v>women</v>
      </c>
      <c r="D253">
        <f t="shared" ca="1" si="78"/>
        <v>44</v>
      </c>
      <c r="E253">
        <f t="shared" ca="1" si="79"/>
        <v>4</v>
      </c>
      <c r="F253" t="str">
        <f t="shared" ca="1" si="80"/>
        <v>Construction</v>
      </c>
      <c r="G253">
        <f t="shared" ca="1" si="81"/>
        <v>6</v>
      </c>
      <c r="H253" t="str">
        <f t="shared" ca="1" si="82"/>
        <v>other</v>
      </c>
      <c r="I253">
        <f t="shared" ca="1" si="83"/>
        <v>2</v>
      </c>
      <c r="J253">
        <f t="shared" ca="1" si="84"/>
        <v>2</v>
      </c>
      <c r="K253">
        <f t="shared" ca="1" si="85"/>
        <v>54345</v>
      </c>
      <c r="L253">
        <f t="shared" ca="1" si="86"/>
        <v>11</v>
      </c>
      <c r="M253" t="str">
        <f t="shared" ca="1" si="87"/>
        <v>kashmir</v>
      </c>
      <c r="N253">
        <f t="shared" ca="1" si="92"/>
        <v>217380</v>
      </c>
      <c r="O253">
        <f ca="1">RAND()*Table1[[#This Row],[Value of House]]</f>
        <v>18251.635615601801</v>
      </c>
      <c r="P253">
        <f t="shared" ca="1" si="74"/>
        <v>94045.465413893617</v>
      </c>
      <c r="Q253">
        <f t="shared" ca="1" si="88"/>
        <v>56566</v>
      </c>
      <c r="R253">
        <f t="shared" ca="1" si="75"/>
        <v>98188.668885175051</v>
      </c>
      <c r="S253">
        <f t="shared" ca="1" si="93"/>
        <v>17744.226555152607</v>
      </c>
      <c r="T253">
        <f t="shared" ca="1" si="94"/>
        <v>329169.69196904625</v>
      </c>
      <c r="U253">
        <f t="shared" ca="1" si="95"/>
        <v>173006.30450077687</v>
      </c>
      <c r="V253">
        <f t="shared" ca="1" si="96"/>
        <v>156163.38746826939</v>
      </c>
      <c r="AF253" s="14">
        <f t="shared" ca="1" si="90"/>
        <v>1</v>
      </c>
      <c r="AG253" s="9">
        <f t="shared" ca="1" si="91"/>
        <v>0</v>
      </c>
      <c r="AH253" s="9"/>
      <c r="AI253" s="9"/>
      <c r="AJ253" s="9"/>
      <c r="AK253" s="10"/>
      <c r="AL253" s="9"/>
      <c r="AM253" s="14">
        <f ca="1">IF(Table1[[#This Row],[Field of Work]]= "Teaching",1,0)</f>
        <v>0</v>
      </c>
      <c r="AN253" s="9">
        <f ca="1">IF(Table1[[#This Row],[Field of Work]]= "Agriculture",1,0)</f>
        <v>0</v>
      </c>
      <c r="AO253" s="9">
        <f ca="1">IF(Table1[[#This Row],[Field of Work]]= "Construction",1,0)</f>
        <v>1</v>
      </c>
      <c r="AP253" s="9">
        <f ca="1">IF(Table1[[#This Row],[Field of Work]]= "IT",1,0)</f>
        <v>0</v>
      </c>
      <c r="AQ253" s="9">
        <f ca="1">IF(Table1[[#This Row],[Field of Work]]= "Health",1,0)</f>
        <v>0</v>
      </c>
      <c r="AR253" s="9">
        <f ca="1">IF(Table1[[#This Row],[Field of Work]]= "General work",1,0)</f>
        <v>0</v>
      </c>
      <c r="AS253" s="9"/>
      <c r="AT253" s="9"/>
      <c r="AU253" s="9"/>
      <c r="AV253" s="9"/>
      <c r="AW253" s="9"/>
      <c r="AX253" s="9"/>
      <c r="AY253" s="10"/>
      <c r="BA253" s="33">
        <f ca="1">IF(Table1[[#This Row],[Area]]= "Pindi",1,0)</f>
        <v>0</v>
      </c>
      <c r="BB253" s="9">
        <f ca="1">IF(Table1[[#This Row],[Area]]= "Attock",1,0)</f>
        <v>0</v>
      </c>
      <c r="BC253" s="9">
        <f ca="1">IF(Table1[[#This Row],[Area]]="Gujranwala",1,0)</f>
        <v>0</v>
      </c>
      <c r="BD253" s="9">
        <f ca="1">IF(Table1[[#This Row],[Area]]="Islamabad",1,0)</f>
        <v>0</v>
      </c>
      <c r="BE253" s="9">
        <f ca="1">IF(Table1[[#This Row],[Area]]="Karachi",1,0)</f>
        <v>0</v>
      </c>
      <c r="BF253" s="9">
        <f ca="1">IF(Table1[[#This Row],[Area]]="Kashmir",1,0)</f>
        <v>1</v>
      </c>
      <c r="BG253" s="9">
        <f ca="1">IF(Table1[[#This Row],[Area]]="Kohat",1,0)</f>
        <v>0</v>
      </c>
      <c r="BH253" s="9">
        <f ca="1">IF(Table1[[#This Row],[Area]]="Lahore",1,0)</f>
        <v>0</v>
      </c>
      <c r="BI253" s="9">
        <f ca="1">IF(Table1[[#This Row],[Area]]="Multan",1,0)</f>
        <v>0</v>
      </c>
      <c r="BJ253" s="9">
        <f ca="1">IF(Table1[[#This Row],[Area]]="Naran",1,0)</f>
        <v>0</v>
      </c>
      <c r="BK253" s="9">
        <f ca="1">IF(Table1[[#This Row],[Area]]="Peshawar",1,0)</f>
        <v>0</v>
      </c>
      <c r="BL253" s="9">
        <f ca="1">IF(Table1[[#This Row],[Area]]="Queta",1,0)</f>
        <v>0</v>
      </c>
      <c r="BM253" s="9">
        <f ca="1">IF(Table1[[#This Row],[Area]]="Sawat",1,0)</f>
        <v>0</v>
      </c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10"/>
      <c r="CD253" s="14"/>
      <c r="CE253" s="39">
        <f ca="1">Table1[[#This Row],[Value of Cars]]/Table1[[#This Row],[Cars]]</f>
        <v>47022.732706946808</v>
      </c>
      <c r="CF253" s="9"/>
      <c r="CG253" s="10"/>
      <c r="CH253" s="14">
        <f ca="1">IF(Table1[[#This Row],[value of Debts]]&gt;$CI$5,1,0)</f>
        <v>1</v>
      </c>
      <c r="CI253" s="9"/>
      <c r="CJ253" s="10"/>
      <c r="CM253" s="55">
        <f ca="1">Table1[[#This Row],[Mortgage Left]]/Table1[[#This Row],[Value of House]]</f>
        <v>8.396188985004048E-2</v>
      </c>
      <c r="CN253" s="9">
        <f t="shared" ca="1" si="89"/>
        <v>1</v>
      </c>
      <c r="CO253" s="9"/>
      <c r="CP253" s="9"/>
      <c r="CQ253" s="9"/>
      <c r="CR253" s="9"/>
      <c r="CS253" s="9"/>
      <c r="CT253" s="9"/>
      <c r="CU253" s="9"/>
      <c r="CV253" s="9"/>
      <c r="CW253" s="9"/>
      <c r="CX253" s="14"/>
      <c r="CY253" s="9">
        <f ca="1">IF(Table1[[#This Row],[Area]]= "Pindi",Table1[[#This Row],[Income]],0)</f>
        <v>0</v>
      </c>
      <c r="CZ253" s="9">
        <f ca="1">IF(Table1[[#This Row],[Area]]= "Attock",Table1[[#This Row],[Income]],0)</f>
        <v>0</v>
      </c>
      <c r="DA253" s="9">
        <f ca="1">IF(Table1[[#This Row],[Area]]= "Gujranwala",Table1[[#This Row],[Income]],0)</f>
        <v>0</v>
      </c>
      <c r="DB253" s="9">
        <f ca="1">IF(Table1[[#This Row],[Area]]= "Islamabad",Table1[[#This Row],[Income]],0)</f>
        <v>0</v>
      </c>
      <c r="DC253" s="9">
        <f ca="1">IF(Table1[[#This Row],[Area]]= "Karachi",Table1[[#This Row],[Income]],0)</f>
        <v>0</v>
      </c>
      <c r="DD253" s="9">
        <f ca="1">IF(Table1[[#This Row],[Area]]= "Kashmir",Table1[[#This Row],[Income]],0)</f>
        <v>54345</v>
      </c>
      <c r="DE253" s="9">
        <f ca="1">IF(Table1[[#This Row],[Area]]= "Kohat",Table1[[#This Row],[Income]],0)</f>
        <v>0</v>
      </c>
      <c r="DF253" s="9">
        <f ca="1">IF(Table1[[#This Row],[Area]]= "Lahore",Table1[[#This Row],[Income]],0)</f>
        <v>0</v>
      </c>
      <c r="DG253" s="9">
        <f ca="1">IF(Table1[[#This Row],[Area]]= "Multan",Table1[[#This Row],[Income]],0)</f>
        <v>0</v>
      </c>
      <c r="DH253" s="9">
        <f ca="1">IF(Table1[[#This Row],[Area]]= "Naran",Table1[[#This Row],[Income]],0)</f>
        <v>0</v>
      </c>
      <c r="DI253" s="9">
        <f ca="1">IF(Table1[[#This Row],[Area]]= "Peshawar",Table1[[#This Row],[Income]],0)</f>
        <v>0</v>
      </c>
      <c r="DJ253" s="9">
        <f ca="1">IF(Table1[[#This Row],[Area]]= "Queta",Table1[[#This Row],[Income]],0)</f>
        <v>0</v>
      </c>
      <c r="DK253" s="10">
        <f ca="1">IF(Table1[[#This Row],[Area]]= "Sawat",Table1[[#This Row],[Income]],0)</f>
        <v>0</v>
      </c>
      <c r="DM253" s="14"/>
      <c r="DN253" s="9">
        <f ca="1">IF(Table1[[#This Row],[Field of Work]] = "IT",Table1[[#This Row],[Income]],0)</f>
        <v>0</v>
      </c>
      <c r="DO253" s="9">
        <f ca="1">IF(Table1[[#This Row],[Field of Work]] = "Agriculture",Table1[[#This Row],[Income]],0)</f>
        <v>0</v>
      </c>
      <c r="DP253" s="9">
        <f ca="1">IF(Table1[[#This Row],[Field of Work]] = "Construction",Table1[[#This Row],[Income]],0)</f>
        <v>54345</v>
      </c>
      <c r="DQ253" s="9">
        <f ca="1">IF(Table1[[#This Row],[Field of Work]] = "Health",Table1[[#This Row],[Income]],0)</f>
        <v>0</v>
      </c>
      <c r="DR253" s="9">
        <f ca="1">IF(Table1[[#This Row],[Field of Work]] = "Teaching",Table1[[#This Row],[Income]],0)</f>
        <v>0</v>
      </c>
      <c r="DS253" s="10">
        <f ca="1">IF(Table1[[#This Row],[Field of Work]] = "General work",Table1[[#This Row],[Income]],0)</f>
        <v>0</v>
      </c>
      <c r="DV253" s="14"/>
      <c r="DW253" s="9"/>
      <c r="DX253" s="9">
        <f ca="1">IF(Table1[[#This Row],[Debts]]&gt;Table1[[#This Row],[Income]],1,0)</f>
        <v>1</v>
      </c>
      <c r="DY253" s="9"/>
      <c r="DZ253" s="9"/>
      <c r="EA253" s="9"/>
      <c r="EB253" s="9"/>
      <c r="EC253" s="10"/>
      <c r="EF253" s="14"/>
      <c r="EG253" s="9"/>
      <c r="EH253" s="9">
        <f ca="1">IF(Table1[[#This Row],[Net worth of person (R)]]&gt;$EP$4,Table1[[#This Row],[Age]],0)</f>
        <v>44</v>
      </c>
      <c r="EI253" s="9"/>
      <c r="EJ253" s="9"/>
      <c r="EK253" s="9"/>
      <c r="EL253" s="9"/>
      <c r="EM253" s="9"/>
      <c r="EN253" s="9"/>
      <c r="EO253" s="9"/>
      <c r="EP253" s="10"/>
    </row>
    <row r="254" spans="2:146" x14ac:dyDescent="0.25">
      <c r="B254">
        <f t="shared" ca="1" si="76"/>
        <v>1</v>
      </c>
      <c r="C254" t="str">
        <f t="shared" ca="1" si="77"/>
        <v>men</v>
      </c>
      <c r="D254">
        <f t="shared" ca="1" si="78"/>
        <v>44</v>
      </c>
      <c r="E254">
        <f t="shared" ca="1" si="79"/>
        <v>2</v>
      </c>
      <c r="F254" t="str">
        <f t="shared" ca="1" si="80"/>
        <v>IT</v>
      </c>
      <c r="G254">
        <f t="shared" ca="1" si="81"/>
        <v>3</v>
      </c>
      <c r="H254" t="str">
        <f t="shared" ca="1" si="82"/>
        <v>University</v>
      </c>
      <c r="I254">
        <f t="shared" ca="1" si="83"/>
        <v>3</v>
      </c>
      <c r="J254">
        <f t="shared" ca="1" si="84"/>
        <v>1</v>
      </c>
      <c r="K254">
        <f t="shared" ca="1" si="85"/>
        <v>45663</v>
      </c>
      <c r="L254">
        <f t="shared" ca="1" si="86"/>
        <v>9</v>
      </c>
      <c r="M254" t="str">
        <f t="shared" ca="1" si="87"/>
        <v>Peshawar</v>
      </c>
      <c r="N254">
        <f t="shared" ca="1" si="92"/>
        <v>273978</v>
      </c>
      <c r="O254">
        <f ca="1">RAND()*Table1[[#This Row],[Value of House]]</f>
        <v>197426.22114699712</v>
      </c>
      <c r="P254">
        <f t="shared" ca="1" si="74"/>
        <v>28518.410557432671</v>
      </c>
      <c r="Q254">
        <f t="shared" ca="1" si="88"/>
        <v>17584</v>
      </c>
      <c r="R254">
        <f t="shared" ca="1" si="75"/>
        <v>83480.40750573168</v>
      </c>
      <c r="S254">
        <f t="shared" ca="1" si="93"/>
        <v>39331.798820401003</v>
      </c>
      <c r="T254">
        <f t="shared" ca="1" si="94"/>
        <v>341828.2093778337</v>
      </c>
      <c r="U254">
        <f t="shared" ca="1" si="95"/>
        <v>298490.6286527288</v>
      </c>
      <c r="V254">
        <f t="shared" ca="1" si="96"/>
        <v>43337.580725104897</v>
      </c>
      <c r="AF254" s="14">
        <f t="shared" ca="1" si="90"/>
        <v>0</v>
      </c>
      <c r="AG254" s="9">
        <f t="shared" ca="1" si="91"/>
        <v>1</v>
      </c>
      <c r="AH254" s="9"/>
      <c r="AI254" s="9"/>
      <c r="AJ254" s="9"/>
      <c r="AK254" s="10"/>
      <c r="AL254" s="9"/>
      <c r="AM254" s="14">
        <f ca="1">IF(Table1[[#This Row],[Field of Work]]= "Teaching",1,0)</f>
        <v>0</v>
      </c>
      <c r="AN254" s="9">
        <f ca="1">IF(Table1[[#This Row],[Field of Work]]= "Agriculture",1,0)</f>
        <v>0</v>
      </c>
      <c r="AO254" s="9">
        <f ca="1">IF(Table1[[#This Row],[Field of Work]]= "Construction",1,0)</f>
        <v>0</v>
      </c>
      <c r="AP254" s="9">
        <f ca="1">IF(Table1[[#This Row],[Field of Work]]= "IT",1,0)</f>
        <v>1</v>
      </c>
      <c r="AQ254" s="9">
        <f ca="1">IF(Table1[[#This Row],[Field of Work]]= "Health",1,0)</f>
        <v>0</v>
      </c>
      <c r="AR254" s="9">
        <f ca="1">IF(Table1[[#This Row],[Field of Work]]= "General work",1,0)</f>
        <v>0</v>
      </c>
      <c r="AS254" s="9"/>
      <c r="AT254" s="9"/>
      <c r="AU254" s="9"/>
      <c r="AV254" s="9"/>
      <c r="AW254" s="9"/>
      <c r="AX254" s="9"/>
      <c r="AY254" s="10"/>
      <c r="BA254" s="33">
        <f ca="1">IF(Table1[[#This Row],[Area]]= "Pindi",1,0)</f>
        <v>0</v>
      </c>
      <c r="BB254" s="9">
        <f ca="1">IF(Table1[[#This Row],[Area]]= "Attock",1,0)</f>
        <v>0</v>
      </c>
      <c r="BC254" s="9">
        <f ca="1">IF(Table1[[#This Row],[Area]]="Gujranwala",1,0)</f>
        <v>0</v>
      </c>
      <c r="BD254" s="9">
        <f ca="1">IF(Table1[[#This Row],[Area]]="Islamabad",1,0)</f>
        <v>0</v>
      </c>
      <c r="BE254" s="9">
        <f ca="1">IF(Table1[[#This Row],[Area]]="Karachi",1,0)</f>
        <v>0</v>
      </c>
      <c r="BF254" s="9">
        <f ca="1">IF(Table1[[#This Row],[Area]]="Kashmir",1,0)</f>
        <v>0</v>
      </c>
      <c r="BG254" s="9">
        <f ca="1">IF(Table1[[#This Row],[Area]]="Kohat",1,0)</f>
        <v>0</v>
      </c>
      <c r="BH254" s="9">
        <f ca="1">IF(Table1[[#This Row],[Area]]="Lahore",1,0)</f>
        <v>0</v>
      </c>
      <c r="BI254" s="9">
        <f ca="1">IF(Table1[[#This Row],[Area]]="Multan",1,0)</f>
        <v>0</v>
      </c>
      <c r="BJ254" s="9">
        <f ca="1">IF(Table1[[#This Row],[Area]]="Naran",1,0)</f>
        <v>0</v>
      </c>
      <c r="BK254" s="9">
        <f ca="1">IF(Table1[[#This Row],[Area]]="Peshawar",1,0)</f>
        <v>1</v>
      </c>
      <c r="BL254" s="9">
        <f ca="1">IF(Table1[[#This Row],[Area]]="Queta",1,0)</f>
        <v>0</v>
      </c>
      <c r="BM254" s="9">
        <f ca="1">IF(Table1[[#This Row],[Area]]="Sawat",1,0)</f>
        <v>0</v>
      </c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10"/>
      <c r="CD254" s="14"/>
      <c r="CE254" s="39">
        <f ca="1">Table1[[#This Row],[Value of Cars]]/Table1[[#This Row],[Cars]]</f>
        <v>28518.410557432671</v>
      </c>
      <c r="CF254" s="9"/>
      <c r="CG254" s="10"/>
      <c r="CH254" s="14">
        <f ca="1">IF(Table1[[#This Row],[value of Debts]]&gt;$CI$5,1,0)</f>
        <v>1</v>
      </c>
      <c r="CI254" s="9"/>
      <c r="CJ254" s="10"/>
      <c r="CM254" s="55">
        <f ca="1">Table1[[#This Row],[Mortgage Left]]/Table1[[#This Row],[Value of House]]</f>
        <v>0.72059151153376233</v>
      </c>
      <c r="CN254" s="9">
        <f t="shared" ca="1" si="89"/>
        <v>0</v>
      </c>
      <c r="CO254" s="9"/>
      <c r="CP254" s="9"/>
      <c r="CQ254" s="9"/>
      <c r="CR254" s="9"/>
      <c r="CS254" s="9"/>
      <c r="CT254" s="9"/>
      <c r="CU254" s="9"/>
      <c r="CV254" s="9"/>
      <c r="CW254" s="9"/>
      <c r="CX254" s="14"/>
      <c r="CY254" s="9">
        <f ca="1">IF(Table1[[#This Row],[Area]]= "Pindi",Table1[[#This Row],[Income]],0)</f>
        <v>0</v>
      </c>
      <c r="CZ254" s="9">
        <f ca="1">IF(Table1[[#This Row],[Area]]= "Attock",Table1[[#This Row],[Income]],0)</f>
        <v>0</v>
      </c>
      <c r="DA254" s="9">
        <f ca="1">IF(Table1[[#This Row],[Area]]= "Gujranwala",Table1[[#This Row],[Income]],0)</f>
        <v>0</v>
      </c>
      <c r="DB254" s="9">
        <f ca="1">IF(Table1[[#This Row],[Area]]= "Islamabad",Table1[[#This Row],[Income]],0)</f>
        <v>0</v>
      </c>
      <c r="DC254" s="9">
        <f ca="1">IF(Table1[[#This Row],[Area]]= "Karachi",Table1[[#This Row],[Income]],0)</f>
        <v>0</v>
      </c>
      <c r="DD254" s="9">
        <f ca="1">IF(Table1[[#This Row],[Area]]= "Kashmir",Table1[[#This Row],[Income]],0)</f>
        <v>0</v>
      </c>
      <c r="DE254" s="9">
        <f ca="1">IF(Table1[[#This Row],[Area]]= "Kohat",Table1[[#This Row],[Income]],0)</f>
        <v>0</v>
      </c>
      <c r="DF254" s="9">
        <f ca="1">IF(Table1[[#This Row],[Area]]= "Lahore",Table1[[#This Row],[Income]],0)</f>
        <v>0</v>
      </c>
      <c r="DG254" s="9">
        <f ca="1">IF(Table1[[#This Row],[Area]]= "Multan",Table1[[#This Row],[Income]],0)</f>
        <v>0</v>
      </c>
      <c r="DH254" s="9">
        <f ca="1">IF(Table1[[#This Row],[Area]]= "Naran",Table1[[#This Row],[Income]],0)</f>
        <v>0</v>
      </c>
      <c r="DI254" s="9">
        <f ca="1">IF(Table1[[#This Row],[Area]]= "Peshawar",Table1[[#This Row],[Income]],0)</f>
        <v>45663</v>
      </c>
      <c r="DJ254" s="9">
        <f ca="1">IF(Table1[[#This Row],[Area]]= "Queta",Table1[[#This Row],[Income]],0)</f>
        <v>0</v>
      </c>
      <c r="DK254" s="10">
        <f ca="1">IF(Table1[[#This Row],[Area]]= "Sawat",Table1[[#This Row],[Income]],0)</f>
        <v>0</v>
      </c>
      <c r="DM254" s="14"/>
      <c r="DN254" s="9">
        <f ca="1">IF(Table1[[#This Row],[Field of Work]] = "IT",Table1[[#This Row],[Income]],0)</f>
        <v>45663</v>
      </c>
      <c r="DO254" s="9">
        <f ca="1">IF(Table1[[#This Row],[Field of Work]] = "Agriculture",Table1[[#This Row],[Income]],0)</f>
        <v>0</v>
      </c>
      <c r="DP254" s="9">
        <f ca="1">IF(Table1[[#This Row],[Field of Work]] = "Construction",Table1[[#This Row],[Income]],0)</f>
        <v>0</v>
      </c>
      <c r="DQ254" s="9">
        <f ca="1">IF(Table1[[#This Row],[Field of Work]] = "Health",Table1[[#This Row],[Income]],0)</f>
        <v>0</v>
      </c>
      <c r="DR254" s="9">
        <f ca="1">IF(Table1[[#This Row],[Field of Work]] = "Teaching",Table1[[#This Row],[Income]],0)</f>
        <v>0</v>
      </c>
      <c r="DS254" s="10">
        <f ca="1">IF(Table1[[#This Row],[Field of Work]] = "General work",Table1[[#This Row],[Income]],0)</f>
        <v>0</v>
      </c>
      <c r="DV254" s="14"/>
      <c r="DW254" s="9"/>
      <c r="DX254" s="9">
        <f ca="1">IF(Table1[[#This Row],[Debts]]&gt;Table1[[#This Row],[Income]],1,0)</f>
        <v>1</v>
      </c>
      <c r="DY254" s="9"/>
      <c r="DZ254" s="9"/>
      <c r="EA254" s="9"/>
      <c r="EB254" s="9"/>
      <c r="EC254" s="10"/>
      <c r="EF254" s="14"/>
      <c r="EG254" s="9"/>
      <c r="EH254" s="9">
        <f ca="1">IF(Table1[[#This Row],[Net worth of person (R)]]&gt;$EP$4,Table1[[#This Row],[Age]],0)</f>
        <v>0</v>
      </c>
      <c r="EI254" s="9"/>
      <c r="EJ254" s="9"/>
      <c r="EK254" s="9"/>
      <c r="EL254" s="9"/>
      <c r="EM254" s="9"/>
      <c r="EN254" s="9"/>
      <c r="EO254" s="9"/>
      <c r="EP254" s="10"/>
    </row>
    <row r="255" spans="2:146" x14ac:dyDescent="0.25">
      <c r="B255">
        <f t="shared" ca="1" si="76"/>
        <v>2</v>
      </c>
      <c r="C255" t="str">
        <f t="shared" ca="1" si="77"/>
        <v>women</v>
      </c>
      <c r="D255">
        <f t="shared" ca="1" si="78"/>
        <v>31</v>
      </c>
      <c r="E255">
        <f t="shared" ca="1" si="79"/>
        <v>5</v>
      </c>
      <c r="F255" t="str">
        <f t="shared" ca="1" si="80"/>
        <v>General work</v>
      </c>
      <c r="G255">
        <f t="shared" ca="1" si="81"/>
        <v>1</v>
      </c>
      <c r="H255" t="str">
        <f t="shared" ca="1" si="82"/>
        <v>High School</v>
      </c>
      <c r="I255">
        <f t="shared" ca="1" si="83"/>
        <v>1</v>
      </c>
      <c r="J255">
        <f t="shared" ca="1" si="84"/>
        <v>2</v>
      </c>
      <c r="K255">
        <f t="shared" ca="1" si="85"/>
        <v>43610</v>
      </c>
      <c r="L255">
        <f t="shared" ca="1" si="86"/>
        <v>12</v>
      </c>
      <c r="M255" t="str">
        <f t="shared" ca="1" si="87"/>
        <v>Kohat</v>
      </c>
      <c r="N255">
        <f t="shared" ca="1" si="92"/>
        <v>174440</v>
      </c>
      <c r="O255">
        <f ca="1">RAND()*Table1[[#This Row],[Value of House]]</f>
        <v>115280.60347485209</v>
      </c>
      <c r="P255">
        <f t="shared" ca="1" si="74"/>
        <v>49162.27505114099</v>
      </c>
      <c r="Q255">
        <f t="shared" ca="1" si="88"/>
        <v>42857</v>
      </c>
      <c r="R255">
        <f t="shared" ca="1" si="75"/>
        <v>67618.302681644156</v>
      </c>
      <c r="S255">
        <f t="shared" ca="1" si="93"/>
        <v>17124.983499543705</v>
      </c>
      <c r="T255">
        <f t="shared" ca="1" si="94"/>
        <v>240727.2585506847</v>
      </c>
      <c r="U255">
        <f t="shared" ca="1" si="95"/>
        <v>225755.90615649626</v>
      </c>
      <c r="V255">
        <f t="shared" ca="1" si="96"/>
        <v>14971.352394188434</v>
      </c>
      <c r="AF255" s="14">
        <f t="shared" ca="1" si="90"/>
        <v>1</v>
      </c>
      <c r="AG255" s="9">
        <f t="shared" ca="1" si="91"/>
        <v>0</v>
      </c>
      <c r="AH255" s="9"/>
      <c r="AI255" s="9"/>
      <c r="AJ255" s="9"/>
      <c r="AK255" s="10"/>
      <c r="AL255" s="9"/>
      <c r="AM255" s="14">
        <f ca="1">IF(Table1[[#This Row],[Field of Work]]= "Teaching",1,0)</f>
        <v>0</v>
      </c>
      <c r="AN255" s="9">
        <f ca="1">IF(Table1[[#This Row],[Field of Work]]= "Agriculture",1,0)</f>
        <v>0</v>
      </c>
      <c r="AO255" s="9">
        <f ca="1">IF(Table1[[#This Row],[Field of Work]]= "Construction",1,0)</f>
        <v>0</v>
      </c>
      <c r="AP255" s="9">
        <f ca="1">IF(Table1[[#This Row],[Field of Work]]= "IT",1,0)</f>
        <v>0</v>
      </c>
      <c r="AQ255" s="9">
        <f ca="1">IF(Table1[[#This Row],[Field of Work]]= "Health",1,0)</f>
        <v>0</v>
      </c>
      <c r="AR255" s="9">
        <f ca="1">IF(Table1[[#This Row],[Field of Work]]= "General work",1,0)</f>
        <v>1</v>
      </c>
      <c r="AS255" s="9"/>
      <c r="AT255" s="9"/>
      <c r="AU255" s="9"/>
      <c r="AV255" s="9"/>
      <c r="AW255" s="9"/>
      <c r="AX255" s="9"/>
      <c r="AY255" s="10"/>
      <c r="BA255" s="33">
        <f ca="1">IF(Table1[[#This Row],[Area]]= "Pindi",1,0)</f>
        <v>0</v>
      </c>
      <c r="BB255" s="9">
        <f ca="1">IF(Table1[[#This Row],[Area]]= "Attock",1,0)</f>
        <v>0</v>
      </c>
      <c r="BC255" s="9">
        <f ca="1">IF(Table1[[#This Row],[Area]]="Gujranwala",1,0)</f>
        <v>0</v>
      </c>
      <c r="BD255" s="9">
        <f ca="1">IF(Table1[[#This Row],[Area]]="Islamabad",1,0)</f>
        <v>0</v>
      </c>
      <c r="BE255" s="9">
        <f ca="1">IF(Table1[[#This Row],[Area]]="Karachi",1,0)</f>
        <v>0</v>
      </c>
      <c r="BF255" s="9">
        <f ca="1">IF(Table1[[#This Row],[Area]]="Kashmir",1,0)</f>
        <v>0</v>
      </c>
      <c r="BG255" s="9">
        <f ca="1">IF(Table1[[#This Row],[Area]]="Kohat",1,0)</f>
        <v>1</v>
      </c>
      <c r="BH255" s="9">
        <f ca="1">IF(Table1[[#This Row],[Area]]="Lahore",1,0)</f>
        <v>0</v>
      </c>
      <c r="BI255" s="9">
        <f ca="1">IF(Table1[[#This Row],[Area]]="Multan",1,0)</f>
        <v>0</v>
      </c>
      <c r="BJ255" s="9">
        <f ca="1">IF(Table1[[#This Row],[Area]]="Naran",1,0)</f>
        <v>0</v>
      </c>
      <c r="BK255" s="9">
        <f ca="1">IF(Table1[[#This Row],[Area]]="Peshawar",1,0)</f>
        <v>0</v>
      </c>
      <c r="BL255" s="9">
        <f ca="1">IF(Table1[[#This Row],[Area]]="Queta",1,0)</f>
        <v>0</v>
      </c>
      <c r="BM255" s="9">
        <f ca="1">IF(Table1[[#This Row],[Area]]="Sawat",1,0)</f>
        <v>0</v>
      </c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10"/>
      <c r="CD255" s="14"/>
      <c r="CE255" s="39">
        <f ca="1">Table1[[#This Row],[Value of Cars]]/Table1[[#This Row],[Cars]]</f>
        <v>24581.137525570495</v>
      </c>
      <c r="CF255" s="9"/>
      <c r="CG255" s="10"/>
      <c r="CH255" s="14">
        <f ca="1">IF(Table1[[#This Row],[value of Debts]]&gt;$CI$5,1,0)</f>
        <v>1</v>
      </c>
      <c r="CI255" s="9"/>
      <c r="CJ255" s="10"/>
      <c r="CM255" s="55">
        <f ca="1">Table1[[#This Row],[Mortgage Left]]/Table1[[#This Row],[Value of House]]</f>
        <v>0.66086106096567354</v>
      </c>
      <c r="CN255" s="9">
        <f t="shared" ca="1" si="89"/>
        <v>0</v>
      </c>
      <c r="CO255" s="9"/>
      <c r="CP255" s="9"/>
      <c r="CQ255" s="9"/>
      <c r="CR255" s="9"/>
      <c r="CS255" s="9"/>
      <c r="CT255" s="9"/>
      <c r="CU255" s="9"/>
      <c r="CV255" s="9"/>
      <c r="CW255" s="9"/>
      <c r="CX255" s="14"/>
      <c r="CY255" s="9">
        <f ca="1">IF(Table1[[#This Row],[Area]]= "Pindi",Table1[[#This Row],[Income]],0)</f>
        <v>0</v>
      </c>
      <c r="CZ255" s="9">
        <f ca="1">IF(Table1[[#This Row],[Area]]= "Attock",Table1[[#This Row],[Income]],0)</f>
        <v>0</v>
      </c>
      <c r="DA255" s="9">
        <f ca="1">IF(Table1[[#This Row],[Area]]= "Gujranwala",Table1[[#This Row],[Income]],0)</f>
        <v>0</v>
      </c>
      <c r="DB255" s="9">
        <f ca="1">IF(Table1[[#This Row],[Area]]= "Islamabad",Table1[[#This Row],[Income]],0)</f>
        <v>0</v>
      </c>
      <c r="DC255" s="9">
        <f ca="1">IF(Table1[[#This Row],[Area]]= "Karachi",Table1[[#This Row],[Income]],0)</f>
        <v>0</v>
      </c>
      <c r="DD255" s="9">
        <f ca="1">IF(Table1[[#This Row],[Area]]= "Kashmir",Table1[[#This Row],[Income]],0)</f>
        <v>0</v>
      </c>
      <c r="DE255" s="9">
        <f ca="1">IF(Table1[[#This Row],[Area]]= "Kohat",Table1[[#This Row],[Income]],0)</f>
        <v>43610</v>
      </c>
      <c r="DF255" s="9">
        <f ca="1">IF(Table1[[#This Row],[Area]]= "Lahore",Table1[[#This Row],[Income]],0)</f>
        <v>0</v>
      </c>
      <c r="DG255" s="9">
        <f ca="1">IF(Table1[[#This Row],[Area]]= "Multan",Table1[[#This Row],[Income]],0)</f>
        <v>0</v>
      </c>
      <c r="DH255" s="9">
        <f ca="1">IF(Table1[[#This Row],[Area]]= "Naran",Table1[[#This Row],[Income]],0)</f>
        <v>0</v>
      </c>
      <c r="DI255" s="9">
        <f ca="1">IF(Table1[[#This Row],[Area]]= "Peshawar",Table1[[#This Row],[Income]],0)</f>
        <v>0</v>
      </c>
      <c r="DJ255" s="9">
        <f ca="1">IF(Table1[[#This Row],[Area]]= "Queta",Table1[[#This Row],[Income]],0)</f>
        <v>0</v>
      </c>
      <c r="DK255" s="10">
        <f ca="1">IF(Table1[[#This Row],[Area]]= "Sawat",Table1[[#This Row],[Income]],0)</f>
        <v>0</v>
      </c>
      <c r="DM255" s="14"/>
      <c r="DN255" s="9">
        <f ca="1">IF(Table1[[#This Row],[Field of Work]] = "IT",Table1[[#This Row],[Income]],0)</f>
        <v>0</v>
      </c>
      <c r="DO255" s="9">
        <f ca="1">IF(Table1[[#This Row],[Field of Work]] = "Agriculture",Table1[[#This Row],[Income]],0)</f>
        <v>0</v>
      </c>
      <c r="DP255" s="9">
        <f ca="1">IF(Table1[[#This Row],[Field of Work]] = "Construction",Table1[[#This Row],[Income]],0)</f>
        <v>0</v>
      </c>
      <c r="DQ255" s="9">
        <f ca="1">IF(Table1[[#This Row],[Field of Work]] = "Health",Table1[[#This Row],[Income]],0)</f>
        <v>0</v>
      </c>
      <c r="DR255" s="9">
        <f ca="1">IF(Table1[[#This Row],[Field of Work]] = "Teaching",Table1[[#This Row],[Income]],0)</f>
        <v>0</v>
      </c>
      <c r="DS255" s="10">
        <f ca="1">IF(Table1[[#This Row],[Field of Work]] = "General work",Table1[[#This Row],[Income]],0)</f>
        <v>43610</v>
      </c>
      <c r="DV255" s="14"/>
      <c r="DW255" s="9"/>
      <c r="DX255" s="9">
        <f ca="1">IF(Table1[[#This Row],[Debts]]&gt;Table1[[#This Row],[Income]],1,0)</f>
        <v>1</v>
      </c>
      <c r="DY255" s="9"/>
      <c r="DZ255" s="9"/>
      <c r="EA255" s="9"/>
      <c r="EB255" s="9"/>
      <c r="EC255" s="10"/>
      <c r="EF255" s="14"/>
      <c r="EG255" s="9"/>
      <c r="EH255" s="9">
        <f ca="1">IF(Table1[[#This Row],[Net worth of person (R)]]&gt;$EP$4,Table1[[#This Row],[Age]],0)</f>
        <v>0</v>
      </c>
      <c r="EI255" s="9"/>
      <c r="EJ255" s="9"/>
      <c r="EK255" s="9"/>
      <c r="EL255" s="9"/>
      <c r="EM255" s="9"/>
      <c r="EN255" s="9"/>
      <c r="EO255" s="9"/>
      <c r="EP255" s="10"/>
    </row>
    <row r="256" spans="2:146" x14ac:dyDescent="0.25">
      <c r="B256">
        <f t="shared" ca="1" si="76"/>
        <v>2</v>
      </c>
      <c r="C256" t="str">
        <f t="shared" ca="1" si="77"/>
        <v>women</v>
      </c>
      <c r="D256">
        <f t="shared" ca="1" si="78"/>
        <v>32</v>
      </c>
      <c r="E256">
        <f t="shared" ca="1" si="79"/>
        <v>1</v>
      </c>
      <c r="F256" t="str">
        <f t="shared" ca="1" si="80"/>
        <v>Health</v>
      </c>
      <c r="G256">
        <f t="shared" ca="1" si="81"/>
        <v>2</v>
      </c>
      <c r="H256" t="str">
        <f t="shared" ca="1" si="82"/>
        <v>Colledge</v>
      </c>
      <c r="I256">
        <f t="shared" ca="1" si="83"/>
        <v>1</v>
      </c>
      <c r="J256">
        <f t="shared" ca="1" si="84"/>
        <v>1</v>
      </c>
      <c r="K256">
        <f t="shared" ca="1" si="85"/>
        <v>31840</v>
      </c>
      <c r="L256">
        <f t="shared" ca="1" si="86"/>
        <v>9</v>
      </c>
      <c r="M256" t="str">
        <f t="shared" ca="1" si="87"/>
        <v>Peshawar</v>
      </c>
      <c r="N256">
        <f t="shared" ca="1" si="92"/>
        <v>95520</v>
      </c>
      <c r="O256">
        <f ca="1">RAND()*Table1[[#This Row],[Value of House]]</f>
        <v>78685.132508880954</v>
      </c>
      <c r="P256">
        <f t="shared" ca="1" si="74"/>
        <v>11011.411618907778</v>
      </c>
      <c r="Q256">
        <f t="shared" ca="1" si="88"/>
        <v>1768</v>
      </c>
      <c r="R256">
        <f t="shared" ca="1" si="75"/>
        <v>5783.5493870539995</v>
      </c>
      <c r="S256">
        <f t="shared" ca="1" si="93"/>
        <v>38620.208186517964</v>
      </c>
      <c r="T256">
        <f t="shared" ca="1" si="94"/>
        <v>145151.61980542575</v>
      </c>
      <c r="U256">
        <f t="shared" ca="1" si="95"/>
        <v>86236.681895934948</v>
      </c>
      <c r="V256">
        <f t="shared" ca="1" si="96"/>
        <v>58914.937909490807</v>
      </c>
      <c r="AF256" s="14">
        <f t="shared" ca="1" si="90"/>
        <v>0</v>
      </c>
      <c r="AG256" s="9">
        <f t="shared" ca="1" si="91"/>
        <v>1</v>
      </c>
      <c r="AH256" s="9"/>
      <c r="AI256" s="9"/>
      <c r="AJ256" s="9"/>
      <c r="AK256" s="10"/>
      <c r="AL256" s="9"/>
      <c r="AM256" s="14">
        <f ca="1">IF(Table1[[#This Row],[Field of Work]]= "Teaching",1,0)</f>
        <v>0</v>
      </c>
      <c r="AN256" s="9">
        <f ca="1">IF(Table1[[#This Row],[Field of Work]]= "Agriculture",1,0)</f>
        <v>0</v>
      </c>
      <c r="AO256" s="9">
        <f ca="1">IF(Table1[[#This Row],[Field of Work]]= "Construction",1,0)</f>
        <v>0</v>
      </c>
      <c r="AP256" s="9">
        <f ca="1">IF(Table1[[#This Row],[Field of Work]]= "IT",1,0)</f>
        <v>0</v>
      </c>
      <c r="AQ256" s="9">
        <f ca="1">IF(Table1[[#This Row],[Field of Work]]= "Health",1,0)</f>
        <v>1</v>
      </c>
      <c r="AR256" s="9">
        <f ca="1">IF(Table1[[#This Row],[Field of Work]]= "General work",1,0)</f>
        <v>0</v>
      </c>
      <c r="AS256" s="9"/>
      <c r="AT256" s="9"/>
      <c r="AU256" s="9"/>
      <c r="AV256" s="9"/>
      <c r="AW256" s="9"/>
      <c r="AX256" s="9"/>
      <c r="AY256" s="10"/>
      <c r="BA256" s="33">
        <f ca="1">IF(Table1[[#This Row],[Area]]= "Pindi",1,0)</f>
        <v>0</v>
      </c>
      <c r="BB256" s="9">
        <f ca="1">IF(Table1[[#This Row],[Area]]= "Attock",1,0)</f>
        <v>0</v>
      </c>
      <c r="BC256" s="9">
        <f ca="1">IF(Table1[[#This Row],[Area]]="Gujranwala",1,0)</f>
        <v>0</v>
      </c>
      <c r="BD256" s="9">
        <f ca="1">IF(Table1[[#This Row],[Area]]="Islamabad",1,0)</f>
        <v>0</v>
      </c>
      <c r="BE256" s="9">
        <f ca="1">IF(Table1[[#This Row],[Area]]="Karachi",1,0)</f>
        <v>0</v>
      </c>
      <c r="BF256" s="9">
        <f ca="1">IF(Table1[[#This Row],[Area]]="Kashmir",1,0)</f>
        <v>0</v>
      </c>
      <c r="BG256" s="9">
        <f ca="1">IF(Table1[[#This Row],[Area]]="Kohat",1,0)</f>
        <v>0</v>
      </c>
      <c r="BH256" s="9">
        <f ca="1">IF(Table1[[#This Row],[Area]]="Lahore",1,0)</f>
        <v>0</v>
      </c>
      <c r="BI256" s="9">
        <f ca="1">IF(Table1[[#This Row],[Area]]="Multan",1,0)</f>
        <v>0</v>
      </c>
      <c r="BJ256" s="9">
        <f ca="1">IF(Table1[[#This Row],[Area]]="Naran",1,0)</f>
        <v>0</v>
      </c>
      <c r="BK256" s="9">
        <f ca="1">IF(Table1[[#This Row],[Area]]="Peshawar",1,0)</f>
        <v>1</v>
      </c>
      <c r="BL256" s="9">
        <f ca="1">IF(Table1[[#This Row],[Area]]="Queta",1,0)</f>
        <v>0</v>
      </c>
      <c r="BM256" s="9">
        <f ca="1">IF(Table1[[#This Row],[Area]]="Sawat",1,0)</f>
        <v>0</v>
      </c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10"/>
      <c r="CD256" s="14"/>
      <c r="CE256" s="39">
        <f ca="1">Table1[[#This Row],[Value of Cars]]/Table1[[#This Row],[Cars]]</f>
        <v>11011.411618907778</v>
      </c>
      <c r="CF256" s="9"/>
      <c r="CG256" s="10"/>
      <c r="CH256" s="14">
        <f ca="1">IF(Table1[[#This Row],[value of Debts]]&gt;$CI$5,1,0)</f>
        <v>0</v>
      </c>
      <c r="CI256" s="9"/>
      <c r="CJ256" s="10"/>
      <c r="CM256" s="55">
        <f ca="1">Table1[[#This Row],[Mortgage Left]]/Table1[[#This Row],[Value of House]]</f>
        <v>0.82375557484171857</v>
      </c>
      <c r="CN256" s="9">
        <f t="shared" ca="1" si="89"/>
        <v>0</v>
      </c>
      <c r="CO256" s="9"/>
      <c r="CP256" s="9"/>
      <c r="CQ256" s="9"/>
      <c r="CR256" s="9"/>
      <c r="CS256" s="9"/>
      <c r="CT256" s="9"/>
      <c r="CU256" s="9"/>
      <c r="CV256" s="9"/>
      <c r="CW256" s="9"/>
      <c r="CX256" s="14"/>
      <c r="CY256" s="9">
        <f ca="1">IF(Table1[[#This Row],[Area]]= "Pindi",Table1[[#This Row],[Income]],0)</f>
        <v>0</v>
      </c>
      <c r="CZ256" s="9">
        <f ca="1">IF(Table1[[#This Row],[Area]]= "Attock",Table1[[#This Row],[Income]],0)</f>
        <v>0</v>
      </c>
      <c r="DA256" s="9">
        <f ca="1">IF(Table1[[#This Row],[Area]]= "Gujranwala",Table1[[#This Row],[Income]],0)</f>
        <v>0</v>
      </c>
      <c r="DB256" s="9">
        <f ca="1">IF(Table1[[#This Row],[Area]]= "Islamabad",Table1[[#This Row],[Income]],0)</f>
        <v>0</v>
      </c>
      <c r="DC256" s="9">
        <f ca="1">IF(Table1[[#This Row],[Area]]= "Karachi",Table1[[#This Row],[Income]],0)</f>
        <v>0</v>
      </c>
      <c r="DD256" s="9">
        <f ca="1">IF(Table1[[#This Row],[Area]]= "Kashmir",Table1[[#This Row],[Income]],0)</f>
        <v>0</v>
      </c>
      <c r="DE256" s="9">
        <f ca="1">IF(Table1[[#This Row],[Area]]= "Kohat",Table1[[#This Row],[Income]],0)</f>
        <v>0</v>
      </c>
      <c r="DF256" s="9">
        <f ca="1">IF(Table1[[#This Row],[Area]]= "Lahore",Table1[[#This Row],[Income]],0)</f>
        <v>0</v>
      </c>
      <c r="DG256" s="9">
        <f ca="1">IF(Table1[[#This Row],[Area]]= "Multan",Table1[[#This Row],[Income]],0)</f>
        <v>0</v>
      </c>
      <c r="DH256" s="9">
        <f ca="1">IF(Table1[[#This Row],[Area]]= "Naran",Table1[[#This Row],[Income]],0)</f>
        <v>0</v>
      </c>
      <c r="DI256" s="9">
        <f ca="1">IF(Table1[[#This Row],[Area]]= "Peshawar",Table1[[#This Row],[Income]],0)</f>
        <v>31840</v>
      </c>
      <c r="DJ256" s="9">
        <f ca="1">IF(Table1[[#This Row],[Area]]= "Queta",Table1[[#This Row],[Income]],0)</f>
        <v>0</v>
      </c>
      <c r="DK256" s="10">
        <f ca="1">IF(Table1[[#This Row],[Area]]= "Sawat",Table1[[#This Row],[Income]],0)</f>
        <v>0</v>
      </c>
      <c r="DM256" s="14"/>
      <c r="DN256" s="9">
        <f ca="1">IF(Table1[[#This Row],[Field of Work]] = "IT",Table1[[#This Row],[Income]],0)</f>
        <v>0</v>
      </c>
      <c r="DO256" s="9">
        <f ca="1">IF(Table1[[#This Row],[Field of Work]] = "Agriculture",Table1[[#This Row],[Income]],0)</f>
        <v>0</v>
      </c>
      <c r="DP256" s="9">
        <f ca="1">IF(Table1[[#This Row],[Field of Work]] = "Construction",Table1[[#This Row],[Income]],0)</f>
        <v>0</v>
      </c>
      <c r="DQ256" s="9">
        <f ca="1">IF(Table1[[#This Row],[Field of Work]] = "Health",Table1[[#This Row],[Income]],0)</f>
        <v>31840</v>
      </c>
      <c r="DR256" s="9">
        <f ca="1">IF(Table1[[#This Row],[Field of Work]] = "Teaching",Table1[[#This Row],[Income]],0)</f>
        <v>0</v>
      </c>
      <c r="DS256" s="10">
        <f ca="1">IF(Table1[[#This Row],[Field of Work]] = "General work",Table1[[#This Row],[Income]],0)</f>
        <v>0</v>
      </c>
      <c r="DV256" s="14"/>
      <c r="DW256" s="9"/>
      <c r="DX256" s="9">
        <f ca="1">IF(Table1[[#This Row],[Debts]]&gt;Table1[[#This Row],[Income]],1,0)</f>
        <v>0</v>
      </c>
      <c r="DY256" s="9"/>
      <c r="DZ256" s="9"/>
      <c r="EA256" s="9"/>
      <c r="EB256" s="9"/>
      <c r="EC256" s="10"/>
      <c r="EF256" s="14"/>
      <c r="EG256" s="9"/>
      <c r="EH256" s="9">
        <f ca="1">IF(Table1[[#This Row],[Net worth of person (R)]]&gt;$EP$4,Table1[[#This Row],[Age]],0)</f>
        <v>0</v>
      </c>
      <c r="EI256" s="9"/>
      <c r="EJ256" s="9"/>
      <c r="EK256" s="9"/>
      <c r="EL256" s="9"/>
      <c r="EM256" s="9"/>
      <c r="EN256" s="9"/>
      <c r="EO256" s="9"/>
      <c r="EP256" s="10"/>
    </row>
    <row r="257" spans="2:146" x14ac:dyDescent="0.25">
      <c r="B257">
        <f t="shared" ca="1" si="76"/>
        <v>1</v>
      </c>
      <c r="C257" t="str">
        <f t="shared" ca="1" si="77"/>
        <v>men</v>
      </c>
      <c r="D257">
        <f t="shared" ca="1" si="78"/>
        <v>43</v>
      </c>
      <c r="E257">
        <f t="shared" ca="1" si="79"/>
        <v>3</v>
      </c>
      <c r="F257" t="str">
        <f t="shared" ca="1" si="80"/>
        <v>Agriculture</v>
      </c>
      <c r="G257">
        <f t="shared" ca="1" si="81"/>
        <v>2</v>
      </c>
      <c r="H257" t="str">
        <f t="shared" ca="1" si="82"/>
        <v>Colledge</v>
      </c>
      <c r="I257">
        <f t="shared" ca="1" si="83"/>
        <v>3</v>
      </c>
      <c r="J257">
        <f t="shared" ca="1" si="84"/>
        <v>3</v>
      </c>
      <c r="K257">
        <f t="shared" ca="1" si="85"/>
        <v>73238</v>
      </c>
      <c r="L257">
        <f t="shared" ca="1" si="86"/>
        <v>14</v>
      </c>
      <c r="M257" t="str">
        <f t="shared" ca="1" si="87"/>
        <v>Attock</v>
      </c>
      <c r="N257">
        <f t="shared" ca="1" si="92"/>
        <v>219714</v>
      </c>
      <c r="O257">
        <f ca="1">RAND()*Table1[[#This Row],[Value of House]]</f>
        <v>45089.248242838781</v>
      </c>
      <c r="P257">
        <f t="shared" ca="1" si="74"/>
        <v>64381.619315313757</v>
      </c>
      <c r="Q257">
        <f t="shared" ca="1" si="88"/>
        <v>51368</v>
      </c>
      <c r="R257">
        <f t="shared" ca="1" si="75"/>
        <v>2001.9510450778025</v>
      </c>
      <c r="S257">
        <f t="shared" ca="1" si="93"/>
        <v>9779.1077891676559</v>
      </c>
      <c r="T257">
        <f t="shared" ca="1" si="94"/>
        <v>293874.72710448143</v>
      </c>
      <c r="U257">
        <f t="shared" ca="1" si="95"/>
        <v>98459.199287916577</v>
      </c>
      <c r="V257">
        <f t="shared" ca="1" si="96"/>
        <v>195415.52781656483</v>
      </c>
      <c r="AF257" s="14">
        <f t="shared" ca="1" si="90"/>
        <v>0</v>
      </c>
      <c r="AG257" s="9">
        <f t="shared" ca="1" si="91"/>
        <v>1</v>
      </c>
      <c r="AH257" s="9"/>
      <c r="AI257" s="9"/>
      <c r="AJ257" s="9"/>
      <c r="AK257" s="10"/>
      <c r="AL257" s="9"/>
      <c r="AM257" s="14">
        <f ca="1">IF(Table1[[#This Row],[Field of Work]]= "Teaching",1,0)</f>
        <v>0</v>
      </c>
      <c r="AN257" s="9">
        <f ca="1">IF(Table1[[#This Row],[Field of Work]]= "Agriculture",1,0)</f>
        <v>1</v>
      </c>
      <c r="AO257" s="9">
        <f ca="1">IF(Table1[[#This Row],[Field of Work]]= "Construction",1,0)</f>
        <v>0</v>
      </c>
      <c r="AP257" s="9">
        <f ca="1">IF(Table1[[#This Row],[Field of Work]]= "IT",1,0)</f>
        <v>0</v>
      </c>
      <c r="AQ257" s="9">
        <f ca="1">IF(Table1[[#This Row],[Field of Work]]= "Health",1,0)</f>
        <v>0</v>
      </c>
      <c r="AR257" s="9">
        <f ca="1">IF(Table1[[#This Row],[Field of Work]]= "General work",1,0)</f>
        <v>0</v>
      </c>
      <c r="AS257" s="9"/>
      <c r="AT257" s="9"/>
      <c r="AU257" s="9"/>
      <c r="AV257" s="9"/>
      <c r="AW257" s="9"/>
      <c r="AX257" s="9"/>
      <c r="AY257" s="10"/>
      <c r="BA257" s="33">
        <f ca="1">IF(Table1[[#This Row],[Area]]= "Pindi",1,0)</f>
        <v>0</v>
      </c>
      <c r="BB257" s="9">
        <f ca="1">IF(Table1[[#This Row],[Area]]= "Attock",1,0)</f>
        <v>1</v>
      </c>
      <c r="BC257" s="9">
        <f ca="1">IF(Table1[[#This Row],[Area]]="Gujranwala",1,0)</f>
        <v>0</v>
      </c>
      <c r="BD257" s="9">
        <f ca="1">IF(Table1[[#This Row],[Area]]="Islamabad",1,0)</f>
        <v>0</v>
      </c>
      <c r="BE257" s="9">
        <f ca="1">IF(Table1[[#This Row],[Area]]="Karachi",1,0)</f>
        <v>0</v>
      </c>
      <c r="BF257" s="9">
        <f ca="1">IF(Table1[[#This Row],[Area]]="Kashmir",1,0)</f>
        <v>0</v>
      </c>
      <c r="BG257" s="9">
        <f ca="1">IF(Table1[[#This Row],[Area]]="Kohat",1,0)</f>
        <v>0</v>
      </c>
      <c r="BH257" s="9">
        <f ca="1">IF(Table1[[#This Row],[Area]]="Lahore",1,0)</f>
        <v>0</v>
      </c>
      <c r="BI257" s="9">
        <f ca="1">IF(Table1[[#This Row],[Area]]="Multan",1,0)</f>
        <v>0</v>
      </c>
      <c r="BJ257" s="9">
        <f ca="1">IF(Table1[[#This Row],[Area]]="Naran",1,0)</f>
        <v>0</v>
      </c>
      <c r="BK257" s="9">
        <f ca="1">IF(Table1[[#This Row],[Area]]="Peshawar",1,0)</f>
        <v>0</v>
      </c>
      <c r="BL257" s="9">
        <f ca="1">IF(Table1[[#This Row],[Area]]="Queta",1,0)</f>
        <v>0</v>
      </c>
      <c r="BM257" s="9">
        <f ca="1">IF(Table1[[#This Row],[Area]]="Sawat",1,0)</f>
        <v>0</v>
      </c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10"/>
      <c r="CD257" s="14"/>
      <c r="CE257" s="39">
        <f ca="1">Table1[[#This Row],[Value of Cars]]/Table1[[#This Row],[Cars]]</f>
        <v>21460.539771771251</v>
      </c>
      <c r="CF257" s="9"/>
      <c r="CG257" s="10"/>
      <c r="CH257" s="14">
        <f ca="1">IF(Table1[[#This Row],[value of Debts]]&gt;$CI$5,1,0)</f>
        <v>0</v>
      </c>
      <c r="CI257" s="9"/>
      <c r="CJ257" s="10"/>
      <c r="CM257" s="55">
        <f ca="1">Table1[[#This Row],[Mortgage Left]]/Table1[[#This Row],[Value of House]]</f>
        <v>0.20521791166170011</v>
      </c>
      <c r="CN257" s="9">
        <f t="shared" ca="1" si="89"/>
        <v>1</v>
      </c>
      <c r="CO257" s="9"/>
      <c r="CP257" s="9"/>
      <c r="CQ257" s="9"/>
      <c r="CR257" s="9"/>
      <c r="CS257" s="9"/>
      <c r="CT257" s="9"/>
      <c r="CU257" s="9"/>
      <c r="CV257" s="9"/>
      <c r="CW257" s="9"/>
      <c r="CX257" s="14"/>
      <c r="CY257" s="9">
        <f ca="1">IF(Table1[[#This Row],[Area]]= "Pindi",Table1[[#This Row],[Income]],0)</f>
        <v>0</v>
      </c>
      <c r="CZ257" s="9">
        <f ca="1">IF(Table1[[#This Row],[Area]]= "Attock",Table1[[#This Row],[Income]],0)</f>
        <v>73238</v>
      </c>
      <c r="DA257" s="9">
        <f ca="1">IF(Table1[[#This Row],[Area]]= "Gujranwala",Table1[[#This Row],[Income]],0)</f>
        <v>0</v>
      </c>
      <c r="DB257" s="9">
        <f ca="1">IF(Table1[[#This Row],[Area]]= "Islamabad",Table1[[#This Row],[Income]],0)</f>
        <v>0</v>
      </c>
      <c r="DC257" s="9">
        <f ca="1">IF(Table1[[#This Row],[Area]]= "Karachi",Table1[[#This Row],[Income]],0)</f>
        <v>0</v>
      </c>
      <c r="DD257" s="9">
        <f ca="1">IF(Table1[[#This Row],[Area]]= "Kashmir",Table1[[#This Row],[Income]],0)</f>
        <v>0</v>
      </c>
      <c r="DE257" s="9">
        <f ca="1">IF(Table1[[#This Row],[Area]]= "Kohat",Table1[[#This Row],[Income]],0)</f>
        <v>0</v>
      </c>
      <c r="DF257" s="9">
        <f ca="1">IF(Table1[[#This Row],[Area]]= "Lahore",Table1[[#This Row],[Income]],0)</f>
        <v>0</v>
      </c>
      <c r="DG257" s="9">
        <f ca="1">IF(Table1[[#This Row],[Area]]= "Multan",Table1[[#This Row],[Income]],0)</f>
        <v>0</v>
      </c>
      <c r="DH257" s="9">
        <f ca="1">IF(Table1[[#This Row],[Area]]= "Naran",Table1[[#This Row],[Income]],0)</f>
        <v>0</v>
      </c>
      <c r="DI257" s="9">
        <f ca="1">IF(Table1[[#This Row],[Area]]= "Peshawar",Table1[[#This Row],[Income]],0)</f>
        <v>0</v>
      </c>
      <c r="DJ257" s="9">
        <f ca="1">IF(Table1[[#This Row],[Area]]= "Queta",Table1[[#This Row],[Income]],0)</f>
        <v>0</v>
      </c>
      <c r="DK257" s="10">
        <f ca="1">IF(Table1[[#This Row],[Area]]= "Sawat",Table1[[#This Row],[Income]],0)</f>
        <v>0</v>
      </c>
      <c r="DM257" s="14"/>
      <c r="DN257" s="9">
        <f ca="1">IF(Table1[[#This Row],[Field of Work]] = "IT",Table1[[#This Row],[Income]],0)</f>
        <v>0</v>
      </c>
      <c r="DO257" s="9">
        <f ca="1">IF(Table1[[#This Row],[Field of Work]] = "Agriculture",Table1[[#This Row],[Income]],0)</f>
        <v>73238</v>
      </c>
      <c r="DP257" s="9">
        <f ca="1">IF(Table1[[#This Row],[Field of Work]] = "Construction",Table1[[#This Row],[Income]],0)</f>
        <v>0</v>
      </c>
      <c r="DQ257" s="9">
        <f ca="1">IF(Table1[[#This Row],[Field of Work]] = "Health",Table1[[#This Row],[Income]],0)</f>
        <v>0</v>
      </c>
      <c r="DR257" s="9">
        <f ca="1">IF(Table1[[#This Row],[Field of Work]] = "Teaching",Table1[[#This Row],[Income]],0)</f>
        <v>0</v>
      </c>
      <c r="DS257" s="10">
        <f ca="1">IF(Table1[[#This Row],[Field of Work]] = "General work",Table1[[#This Row],[Income]],0)</f>
        <v>0</v>
      </c>
      <c r="DV257" s="14"/>
      <c r="DW257" s="9"/>
      <c r="DX257" s="9">
        <f ca="1">IF(Table1[[#This Row],[Debts]]&gt;Table1[[#This Row],[Income]],1,0)</f>
        <v>0</v>
      </c>
      <c r="DY257" s="9"/>
      <c r="DZ257" s="9"/>
      <c r="EA257" s="9"/>
      <c r="EB257" s="9"/>
      <c r="EC257" s="10"/>
      <c r="EF257" s="14"/>
      <c r="EG257" s="9"/>
      <c r="EH257" s="9">
        <f ca="1">IF(Table1[[#This Row],[Net worth of person (R)]]&gt;$EP$4,Table1[[#This Row],[Age]],0)</f>
        <v>43</v>
      </c>
      <c r="EI257" s="9"/>
      <c r="EJ257" s="9"/>
      <c r="EK257" s="9"/>
      <c r="EL257" s="9"/>
      <c r="EM257" s="9"/>
      <c r="EN257" s="9"/>
      <c r="EO257" s="9"/>
      <c r="EP257" s="10"/>
    </row>
    <row r="258" spans="2:146" x14ac:dyDescent="0.25">
      <c r="B258">
        <f t="shared" ca="1" si="76"/>
        <v>1</v>
      </c>
      <c r="C258" t="str">
        <f t="shared" ca="1" si="77"/>
        <v>men</v>
      </c>
      <c r="D258">
        <f t="shared" ca="1" si="78"/>
        <v>42</v>
      </c>
      <c r="E258">
        <f t="shared" ca="1" si="79"/>
        <v>2</v>
      </c>
      <c r="F258" t="str">
        <f t="shared" ca="1" si="80"/>
        <v>IT</v>
      </c>
      <c r="G258">
        <f t="shared" ca="1" si="81"/>
        <v>3</v>
      </c>
      <c r="H258" t="str">
        <f t="shared" ca="1" si="82"/>
        <v>University</v>
      </c>
      <c r="I258">
        <f t="shared" ca="1" si="83"/>
        <v>0</v>
      </c>
      <c r="J258">
        <f t="shared" ca="1" si="84"/>
        <v>3</v>
      </c>
      <c r="K258">
        <f t="shared" ca="1" si="85"/>
        <v>72804</v>
      </c>
      <c r="L258">
        <f t="shared" ca="1" si="86"/>
        <v>10</v>
      </c>
      <c r="M258" t="str">
        <f t="shared" ca="1" si="87"/>
        <v>Queta</v>
      </c>
      <c r="N258">
        <f t="shared" ca="1" si="92"/>
        <v>218412</v>
      </c>
      <c r="O258">
        <f ca="1">RAND()*Table1[[#This Row],[Value of House]]</f>
        <v>26554.164471352047</v>
      </c>
      <c r="P258">
        <f t="shared" ca="1" si="74"/>
        <v>137475.89511997573</v>
      </c>
      <c r="Q258">
        <f t="shared" ca="1" si="88"/>
        <v>120116</v>
      </c>
      <c r="R258">
        <f t="shared" ca="1" si="75"/>
        <v>93689.833891272792</v>
      </c>
      <c r="S258">
        <f t="shared" ca="1" si="93"/>
        <v>40799.559063602879</v>
      </c>
      <c r="T258">
        <f t="shared" ca="1" si="94"/>
        <v>396687.45418357861</v>
      </c>
      <c r="U258">
        <f t="shared" ca="1" si="95"/>
        <v>240359.99836262484</v>
      </c>
      <c r="V258">
        <f t="shared" ca="1" si="96"/>
        <v>156327.45582095376</v>
      </c>
      <c r="AF258" s="14">
        <f t="shared" ca="1" si="90"/>
        <v>1</v>
      </c>
      <c r="AG258" s="9">
        <f t="shared" ca="1" si="91"/>
        <v>0</v>
      </c>
      <c r="AH258" s="9"/>
      <c r="AI258" s="9"/>
      <c r="AJ258" s="9"/>
      <c r="AK258" s="10"/>
      <c r="AL258" s="9"/>
      <c r="AM258" s="14">
        <f ca="1">IF(Table1[[#This Row],[Field of Work]]= "Teaching",1,0)</f>
        <v>0</v>
      </c>
      <c r="AN258" s="9">
        <f ca="1">IF(Table1[[#This Row],[Field of Work]]= "Agriculture",1,0)</f>
        <v>0</v>
      </c>
      <c r="AO258" s="9">
        <f ca="1">IF(Table1[[#This Row],[Field of Work]]= "Construction",1,0)</f>
        <v>0</v>
      </c>
      <c r="AP258" s="9">
        <f ca="1">IF(Table1[[#This Row],[Field of Work]]= "IT",1,0)</f>
        <v>1</v>
      </c>
      <c r="AQ258" s="9">
        <f ca="1">IF(Table1[[#This Row],[Field of Work]]= "Health",1,0)</f>
        <v>0</v>
      </c>
      <c r="AR258" s="9">
        <f ca="1">IF(Table1[[#This Row],[Field of Work]]= "General work",1,0)</f>
        <v>0</v>
      </c>
      <c r="AS258" s="9"/>
      <c r="AT258" s="9"/>
      <c r="AU258" s="9"/>
      <c r="AV258" s="9"/>
      <c r="AW258" s="9"/>
      <c r="AX258" s="9"/>
      <c r="AY258" s="10"/>
      <c r="BA258" s="33">
        <f ca="1">IF(Table1[[#This Row],[Area]]= "Pindi",1,0)</f>
        <v>0</v>
      </c>
      <c r="BB258" s="9">
        <f ca="1">IF(Table1[[#This Row],[Area]]= "Attock",1,0)</f>
        <v>0</v>
      </c>
      <c r="BC258" s="9">
        <f ca="1">IF(Table1[[#This Row],[Area]]="Gujranwala",1,0)</f>
        <v>0</v>
      </c>
      <c r="BD258" s="9">
        <f ca="1">IF(Table1[[#This Row],[Area]]="Islamabad",1,0)</f>
        <v>0</v>
      </c>
      <c r="BE258" s="9">
        <f ca="1">IF(Table1[[#This Row],[Area]]="Karachi",1,0)</f>
        <v>0</v>
      </c>
      <c r="BF258" s="9">
        <f ca="1">IF(Table1[[#This Row],[Area]]="Kashmir",1,0)</f>
        <v>0</v>
      </c>
      <c r="BG258" s="9">
        <f ca="1">IF(Table1[[#This Row],[Area]]="Kohat",1,0)</f>
        <v>0</v>
      </c>
      <c r="BH258" s="9">
        <f ca="1">IF(Table1[[#This Row],[Area]]="Lahore",1,0)</f>
        <v>0</v>
      </c>
      <c r="BI258" s="9">
        <f ca="1">IF(Table1[[#This Row],[Area]]="Multan",1,0)</f>
        <v>0</v>
      </c>
      <c r="BJ258" s="9">
        <f ca="1">IF(Table1[[#This Row],[Area]]="Naran",1,0)</f>
        <v>0</v>
      </c>
      <c r="BK258" s="9">
        <f ca="1">IF(Table1[[#This Row],[Area]]="Peshawar",1,0)</f>
        <v>0</v>
      </c>
      <c r="BL258" s="9">
        <f ca="1">IF(Table1[[#This Row],[Area]]="Queta",1,0)</f>
        <v>1</v>
      </c>
      <c r="BM258" s="9">
        <f ca="1">IF(Table1[[#This Row],[Area]]="Sawat",1,0)</f>
        <v>0</v>
      </c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10"/>
      <c r="CD258" s="14"/>
      <c r="CE258" s="39">
        <f ca="1">Table1[[#This Row],[Value of Cars]]/Table1[[#This Row],[Cars]]</f>
        <v>45825.29837332524</v>
      </c>
      <c r="CF258" s="9"/>
      <c r="CG258" s="10"/>
      <c r="CH258" s="14">
        <f ca="1">IF(Table1[[#This Row],[value of Debts]]&gt;$CI$5,1,0)</f>
        <v>1</v>
      </c>
      <c r="CI258" s="9"/>
      <c r="CJ258" s="10"/>
      <c r="CM258" s="55">
        <f ca="1">Table1[[#This Row],[Mortgage Left]]/Table1[[#This Row],[Value of House]]</f>
        <v>0.12157832203062124</v>
      </c>
      <c r="CN258" s="9">
        <f t="shared" ca="1" si="89"/>
        <v>1</v>
      </c>
      <c r="CO258" s="9"/>
      <c r="CP258" s="9"/>
      <c r="CQ258" s="9"/>
      <c r="CR258" s="9"/>
      <c r="CS258" s="9"/>
      <c r="CT258" s="9"/>
      <c r="CU258" s="9"/>
      <c r="CV258" s="9"/>
      <c r="CW258" s="9"/>
      <c r="CX258" s="14"/>
      <c r="CY258" s="9">
        <f ca="1">IF(Table1[[#This Row],[Area]]= "Pindi",Table1[[#This Row],[Income]],0)</f>
        <v>0</v>
      </c>
      <c r="CZ258" s="9">
        <f ca="1">IF(Table1[[#This Row],[Area]]= "Attock",Table1[[#This Row],[Income]],0)</f>
        <v>0</v>
      </c>
      <c r="DA258" s="9">
        <f ca="1">IF(Table1[[#This Row],[Area]]= "Gujranwala",Table1[[#This Row],[Income]],0)</f>
        <v>0</v>
      </c>
      <c r="DB258" s="9">
        <f ca="1">IF(Table1[[#This Row],[Area]]= "Islamabad",Table1[[#This Row],[Income]],0)</f>
        <v>0</v>
      </c>
      <c r="DC258" s="9">
        <f ca="1">IF(Table1[[#This Row],[Area]]= "Karachi",Table1[[#This Row],[Income]],0)</f>
        <v>0</v>
      </c>
      <c r="DD258" s="9">
        <f ca="1">IF(Table1[[#This Row],[Area]]= "Kashmir",Table1[[#This Row],[Income]],0)</f>
        <v>0</v>
      </c>
      <c r="DE258" s="9">
        <f ca="1">IF(Table1[[#This Row],[Area]]= "Kohat",Table1[[#This Row],[Income]],0)</f>
        <v>0</v>
      </c>
      <c r="DF258" s="9">
        <f ca="1">IF(Table1[[#This Row],[Area]]= "Lahore",Table1[[#This Row],[Income]],0)</f>
        <v>0</v>
      </c>
      <c r="DG258" s="9">
        <f ca="1">IF(Table1[[#This Row],[Area]]= "Multan",Table1[[#This Row],[Income]],0)</f>
        <v>0</v>
      </c>
      <c r="DH258" s="9">
        <f ca="1">IF(Table1[[#This Row],[Area]]= "Naran",Table1[[#This Row],[Income]],0)</f>
        <v>0</v>
      </c>
      <c r="DI258" s="9">
        <f ca="1">IF(Table1[[#This Row],[Area]]= "Peshawar",Table1[[#This Row],[Income]],0)</f>
        <v>0</v>
      </c>
      <c r="DJ258" s="9">
        <f ca="1">IF(Table1[[#This Row],[Area]]= "Queta",Table1[[#This Row],[Income]],0)</f>
        <v>72804</v>
      </c>
      <c r="DK258" s="10">
        <f ca="1">IF(Table1[[#This Row],[Area]]= "Sawat",Table1[[#This Row],[Income]],0)</f>
        <v>0</v>
      </c>
      <c r="DM258" s="14"/>
      <c r="DN258" s="9">
        <f ca="1">IF(Table1[[#This Row],[Field of Work]] = "IT",Table1[[#This Row],[Income]],0)</f>
        <v>72804</v>
      </c>
      <c r="DO258" s="9">
        <f ca="1">IF(Table1[[#This Row],[Field of Work]] = "Agriculture",Table1[[#This Row],[Income]],0)</f>
        <v>0</v>
      </c>
      <c r="DP258" s="9">
        <f ca="1">IF(Table1[[#This Row],[Field of Work]] = "Construction",Table1[[#This Row],[Income]],0)</f>
        <v>0</v>
      </c>
      <c r="DQ258" s="9">
        <f ca="1">IF(Table1[[#This Row],[Field of Work]] = "Health",Table1[[#This Row],[Income]],0)</f>
        <v>0</v>
      </c>
      <c r="DR258" s="9">
        <f ca="1">IF(Table1[[#This Row],[Field of Work]] = "Teaching",Table1[[#This Row],[Income]],0)</f>
        <v>0</v>
      </c>
      <c r="DS258" s="10">
        <f ca="1">IF(Table1[[#This Row],[Field of Work]] = "General work",Table1[[#This Row],[Income]],0)</f>
        <v>0</v>
      </c>
      <c r="DV258" s="14"/>
      <c r="DW258" s="9"/>
      <c r="DX258" s="9">
        <f ca="1">IF(Table1[[#This Row],[Debts]]&gt;Table1[[#This Row],[Income]],1,0)</f>
        <v>1</v>
      </c>
      <c r="DY258" s="9"/>
      <c r="DZ258" s="9"/>
      <c r="EA258" s="9"/>
      <c r="EB258" s="9"/>
      <c r="EC258" s="10"/>
      <c r="EF258" s="14"/>
      <c r="EG258" s="9"/>
      <c r="EH258" s="9">
        <f ca="1">IF(Table1[[#This Row],[Net worth of person (R)]]&gt;$EP$4,Table1[[#This Row],[Age]],0)</f>
        <v>42</v>
      </c>
      <c r="EI258" s="9"/>
      <c r="EJ258" s="9"/>
      <c r="EK258" s="9"/>
      <c r="EL258" s="9"/>
      <c r="EM258" s="9"/>
      <c r="EN258" s="9"/>
      <c r="EO258" s="9"/>
      <c r="EP258" s="10"/>
    </row>
    <row r="259" spans="2:146" x14ac:dyDescent="0.25">
      <c r="B259">
        <f t="shared" ca="1" si="76"/>
        <v>2</v>
      </c>
      <c r="C259" t="str">
        <f t="shared" ca="1" si="77"/>
        <v>women</v>
      </c>
      <c r="D259">
        <f t="shared" ca="1" si="78"/>
        <v>40</v>
      </c>
      <c r="E259">
        <f t="shared" ca="1" si="79"/>
        <v>6</v>
      </c>
      <c r="F259" t="str">
        <f t="shared" ca="1" si="80"/>
        <v>Teaching</v>
      </c>
      <c r="G259">
        <f t="shared" ca="1" si="81"/>
        <v>4</v>
      </c>
      <c r="H259" t="str">
        <f t="shared" ca="1" si="82"/>
        <v>Technical</v>
      </c>
      <c r="I259">
        <f t="shared" ca="1" si="83"/>
        <v>0</v>
      </c>
      <c r="J259">
        <f t="shared" ca="1" si="84"/>
        <v>2</v>
      </c>
      <c r="K259">
        <f t="shared" ca="1" si="85"/>
        <v>43868</v>
      </c>
      <c r="L259">
        <f t="shared" ca="1" si="86"/>
        <v>1</v>
      </c>
      <c r="M259" t="str">
        <f t="shared" ca="1" si="87"/>
        <v>Lahore</v>
      </c>
      <c r="N259">
        <f t="shared" ca="1" si="92"/>
        <v>219340</v>
      </c>
      <c r="O259">
        <f ca="1">RAND()*Table1[[#This Row],[Value of House]]</f>
        <v>197154.48623895465</v>
      </c>
      <c r="P259">
        <f t="shared" ca="1" si="74"/>
        <v>60774.451353405864</v>
      </c>
      <c r="Q259">
        <f t="shared" ca="1" si="88"/>
        <v>616</v>
      </c>
      <c r="R259">
        <f t="shared" ca="1" si="75"/>
        <v>21637.189639472708</v>
      </c>
      <c r="S259">
        <f t="shared" ca="1" si="93"/>
        <v>34603.969907854145</v>
      </c>
      <c r="T259">
        <f t="shared" ca="1" si="94"/>
        <v>314718.42126125999</v>
      </c>
      <c r="U259">
        <f t="shared" ca="1" si="95"/>
        <v>219407.67587842734</v>
      </c>
      <c r="V259">
        <f t="shared" ca="1" si="96"/>
        <v>95310.745382832654</v>
      </c>
      <c r="AF259" s="14">
        <f t="shared" ca="1" si="90"/>
        <v>1</v>
      </c>
      <c r="AG259" s="9">
        <f t="shared" ca="1" si="91"/>
        <v>0</v>
      </c>
      <c r="AH259" s="9"/>
      <c r="AI259" s="9"/>
      <c r="AJ259" s="9"/>
      <c r="AK259" s="10"/>
      <c r="AL259" s="9"/>
      <c r="AM259" s="14">
        <f ca="1">IF(Table1[[#This Row],[Field of Work]]= "Teaching",1,0)</f>
        <v>1</v>
      </c>
      <c r="AN259" s="9">
        <f ca="1">IF(Table1[[#This Row],[Field of Work]]= "Agriculture",1,0)</f>
        <v>0</v>
      </c>
      <c r="AO259" s="9">
        <f ca="1">IF(Table1[[#This Row],[Field of Work]]= "Construction",1,0)</f>
        <v>0</v>
      </c>
      <c r="AP259" s="9">
        <f ca="1">IF(Table1[[#This Row],[Field of Work]]= "IT",1,0)</f>
        <v>0</v>
      </c>
      <c r="AQ259" s="9">
        <f ca="1">IF(Table1[[#This Row],[Field of Work]]= "Health",1,0)</f>
        <v>0</v>
      </c>
      <c r="AR259" s="9">
        <f ca="1">IF(Table1[[#This Row],[Field of Work]]= "General work",1,0)</f>
        <v>0</v>
      </c>
      <c r="AS259" s="9"/>
      <c r="AT259" s="9"/>
      <c r="AU259" s="9"/>
      <c r="AV259" s="9"/>
      <c r="AW259" s="9"/>
      <c r="AX259" s="9"/>
      <c r="AY259" s="10"/>
      <c r="BA259" s="33">
        <f ca="1">IF(Table1[[#This Row],[Area]]= "Pindi",1,0)</f>
        <v>0</v>
      </c>
      <c r="BB259" s="9">
        <f ca="1">IF(Table1[[#This Row],[Area]]= "Attock",1,0)</f>
        <v>0</v>
      </c>
      <c r="BC259" s="9">
        <f ca="1">IF(Table1[[#This Row],[Area]]="Gujranwala",1,0)</f>
        <v>0</v>
      </c>
      <c r="BD259" s="9">
        <f ca="1">IF(Table1[[#This Row],[Area]]="Islamabad",1,0)</f>
        <v>0</v>
      </c>
      <c r="BE259" s="9">
        <f ca="1">IF(Table1[[#This Row],[Area]]="Karachi",1,0)</f>
        <v>0</v>
      </c>
      <c r="BF259" s="9">
        <f ca="1">IF(Table1[[#This Row],[Area]]="Kashmir",1,0)</f>
        <v>0</v>
      </c>
      <c r="BG259" s="9">
        <f ca="1">IF(Table1[[#This Row],[Area]]="Kohat",1,0)</f>
        <v>0</v>
      </c>
      <c r="BH259" s="9">
        <f ca="1">IF(Table1[[#This Row],[Area]]="Lahore",1,0)</f>
        <v>1</v>
      </c>
      <c r="BI259" s="9">
        <f ca="1">IF(Table1[[#This Row],[Area]]="Multan",1,0)</f>
        <v>0</v>
      </c>
      <c r="BJ259" s="9">
        <f ca="1">IF(Table1[[#This Row],[Area]]="Naran",1,0)</f>
        <v>0</v>
      </c>
      <c r="BK259" s="9">
        <f ca="1">IF(Table1[[#This Row],[Area]]="Peshawar",1,0)</f>
        <v>0</v>
      </c>
      <c r="BL259" s="9">
        <f ca="1">IF(Table1[[#This Row],[Area]]="Queta",1,0)</f>
        <v>0</v>
      </c>
      <c r="BM259" s="9">
        <f ca="1">IF(Table1[[#This Row],[Area]]="Sawat",1,0)</f>
        <v>0</v>
      </c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10"/>
      <c r="CD259" s="14"/>
      <c r="CE259" s="39">
        <f ca="1">Table1[[#This Row],[Value of Cars]]/Table1[[#This Row],[Cars]]</f>
        <v>30387.225676702932</v>
      </c>
      <c r="CF259" s="9"/>
      <c r="CG259" s="10"/>
      <c r="CH259" s="14">
        <f ca="1">IF(Table1[[#This Row],[value of Debts]]&gt;$CI$5,1,0)</f>
        <v>1</v>
      </c>
      <c r="CI259" s="9"/>
      <c r="CJ259" s="10"/>
      <c r="CM259" s="55">
        <f ca="1">Table1[[#This Row],[Mortgage Left]]/Table1[[#This Row],[Value of House]]</f>
        <v>0.89885331557834702</v>
      </c>
      <c r="CN259" s="9">
        <f t="shared" ca="1" si="89"/>
        <v>0</v>
      </c>
      <c r="CO259" s="9"/>
      <c r="CP259" s="9"/>
      <c r="CQ259" s="9"/>
      <c r="CR259" s="9"/>
      <c r="CS259" s="9"/>
      <c r="CT259" s="9"/>
      <c r="CU259" s="9"/>
      <c r="CV259" s="9"/>
      <c r="CW259" s="9"/>
      <c r="CX259" s="14"/>
      <c r="CY259" s="9">
        <f ca="1">IF(Table1[[#This Row],[Area]]= "Pindi",Table1[[#This Row],[Income]],0)</f>
        <v>0</v>
      </c>
      <c r="CZ259" s="9">
        <f ca="1">IF(Table1[[#This Row],[Area]]= "Attock",Table1[[#This Row],[Income]],0)</f>
        <v>0</v>
      </c>
      <c r="DA259" s="9">
        <f ca="1">IF(Table1[[#This Row],[Area]]= "Gujranwala",Table1[[#This Row],[Income]],0)</f>
        <v>0</v>
      </c>
      <c r="DB259" s="9">
        <f ca="1">IF(Table1[[#This Row],[Area]]= "Islamabad",Table1[[#This Row],[Income]],0)</f>
        <v>0</v>
      </c>
      <c r="DC259" s="9">
        <f ca="1">IF(Table1[[#This Row],[Area]]= "Karachi",Table1[[#This Row],[Income]],0)</f>
        <v>0</v>
      </c>
      <c r="DD259" s="9">
        <f ca="1">IF(Table1[[#This Row],[Area]]= "Kashmir",Table1[[#This Row],[Income]],0)</f>
        <v>0</v>
      </c>
      <c r="DE259" s="9">
        <f ca="1">IF(Table1[[#This Row],[Area]]= "Kohat",Table1[[#This Row],[Income]],0)</f>
        <v>0</v>
      </c>
      <c r="DF259" s="9">
        <f ca="1">IF(Table1[[#This Row],[Area]]= "Lahore",Table1[[#This Row],[Income]],0)</f>
        <v>43868</v>
      </c>
      <c r="DG259" s="9">
        <f ca="1">IF(Table1[[#This Row],[Area]]= "Multan",Table1[[#This Row],[Income]],0)</f>
        <v>0</v>
      </c>
      <c r="DH259" s="9">
        <f ca="1">IF(Table1[[#This Row],[Area]]= "Naran",Table1[[#This Row],[Income]],0)</f>
        <v>0</v>
      </c>
      <c r="DI259" s="9">
        <f ca="1">IF(Table1[[#This Row],[Area]]= "Peshawar",Table1[[#This Row],[Income]],0)</f>
        <v>0</v>
      </c>
      <c r="DJ259" s="9">
        <f ca="1">IF(Table1[[#This Row],[Area]]= "Queta",Table1[[#This Row],[Income]],0)</f>
        <v>0</v>
      </c>
      <c r="DK259" s="10">
        <f ca="1">IF(Table1[[#This Row],[Area]]= "Sawat",Table1[[#This Row],[Income]],0)</f>
        <v>0</v>
      </c>
      <c r="DM259" s="14"/>
      <c r="DN259" s="9">
        <f ca="1">IF(Table1[[#This Row],[Field of Work]] = "IT",Table1[[#This Row],[Income]],0)</f>
        <v>0</v>
      </c>
      <c r="DO259" s="9">
        <f ca="1">IF(Table1[[#This Row],[Field of Work]] = "Agriculture",Table1[[#This Row],[Income]],0)</f>
        <v>0</v>
      </c>
      <c r="DP259" s="9">
        <f ca="1">IF(Table1[[#This Row],[Field of Work]] = "Construction",Table1[[#This Row],[Income]],0)</f>
        <v>0</v>
      </c>
      <c r="DQ259" s="9">
        <f ca="1">IF(Table1[[#This Row],[Field of Work]] = "Health",Table1[[#This Row],[Income]],0)</f>
        <v>0</v>
      </c>
      <c r="DR259" s="9">
        <f ca="1">IF(Table1[[#This Row],[Field of Work]] = "Teaching",Table1[[#This Row],[Income]],0)</f>
        <v>43868</v>
      </c>
      <c r="DS259" s="10">
        <f ca="1">IF(Table1[[#This Row],[Field of Work]] = "General work",Table1[[#This Row],[Income]],0)</f>
        <v>0</v>
      </c>
      <c r="DV259" s="14"/>
      <c r="DW259" s="9"/>
      <c r="DX259" s="9">
        <f ca="1">IF(Table1[[#This Row],[Debts]]&gt;Table1[[#This Row],[Income]],1,0)</f>
        <v>0</v>
      </c>
      <c r="DY259" s="9"/>
      <c r="DZ259" s="9"/>
      <c r="EA259" s="9"/>
      <c r="EB259" s="9"/>
      <c r="EC259" s="10"/>
      <c r="EF259" s="14"/>
      <c r="EG259" s="9"/>
      <c r="EH259" s="9">
        <f ca="1">IF(Table1[[#This Row],[Net worth of person (R)]]&gt;$EP$4,Table1[[#This Row],[Age]],0)</f>
        <v>0</v>
      </c>
      <c r="EI259" s="9"/>
      <c r="EJ259" s="9"/>
      <c r="EK259" s="9"/>
      <c r="EL259" s="9"/>
      <c r="EM259" s="9"/>
      <c r="EN259" s="9"/>
      <c r="EO259" s="9"/>
      <c r="EP259" s="10"/>
    </row>
    <row r="260" spans="2:146" x14ac:dyDescent="0.25">
      <c r="B260">
        <f t="shared" ca="1" si="76"/>
        <v>2</v>
      </c>
      <c r="C260" t="str">
        <f t="shared" ca="1" si="77"/>
        <v>women</v>
      </c>
      <c r="D260">
        <f t="shared" ca="1" si="78"/>
        <v>35</v>
      </c>
      <c r="E260">
        <f t="shared" ca="1" si="79"/>
        <v>6</v>
      </c>
      <c r="F260" t="str">
        <f t="shared" ca="1" si="80"/>
        <v>Teaching</v>
      </c>
      <c r="G260">
        <f t="shared" ca="1" si="81"/>
        <v>1</v>
      </c>
      <c r="H260" t="str">
        <f t="shared" ca="1" si="82"/>
        <v>High School</v>
      </c>
      <c r="I260">
        <f t="shared" ca="1" si="83"/>
        <v>4</v>
      </c>
      <c r="J260">
        <f t="shared" ca="1" si="84"/>
        <v>3</v>
      </c>
      <c r="K260">
        <f t="shared" ca="1" si="85"/>
        <v>25106</v>
      </c>
      <c r="L260">
        <f t="shared" ca="1" si="86"/>
        <v>10</v>
      </c>
      <c r="M260" t="str">
        <f t="shared" ca="1" si="87"/>
        <v>Queta</v>
      </c>
      <c r="N260">
        <f t="shared" ca="1" si="92"/>
        <v>100424</v>
      </c>
      <c r="O260">
        <f ca="1">RAND()*Table1[[#This Row],[Value of House]]</f>
        <v>24362.189134459841</v>
      </c>
      <c r="P260">
        <f t="shared" ca="1" si="74"/>
        <v>6826.3873694102122</v>
      </c>
      <c r="Q260">
        <f t="shared" ca="1" si="88"/>
        <v>4583</v>
      </c>
      <c r="R260">
        <f t="shared" ca="1" si="75"/>
        <v>29746.019341429368</v>
      </c>
      <c r="S260">
        <f t="shared" ca="1" si="93"/>
        <v>25734.889940932069</v>
      </c>
      <c r="T260">
        <f t="shared" ca="1" si="94"/>
        <v>132985.27731034227</v>
      </c>
      <c r="U260">
        <f t="shared" ca="1" si="95"/>
        <v>58691.208475889209</v>
      </c>
      <c r="V260">
        <f t="shared" ca="1" si="96"/>
        <v>74294.068834453064</v>
      </c>
      <c r="AF260" s="14">
        <f t="shared" ca="1" si="90"/>
        <v>0</v>
      </c>
      <c r="AG260" s="9">
        <f t="shared" ca="1" si="91"/>
        <v>1</v>
      </c>
      <c r="AH260" s="9"/>
      <c r="AI260" s="9"/>
      <c r="AJ260" s="9"/>
      <c r="AK260" s="10"/>
      <c r="AL260" s="9"/>
      <c r="AM260" s="14">
        <f ca="1">IF(Table1[[#This Row],[Field of Work]]= "Teaching",1,0)</f>
        <v>1</v>
      </c>
      <c r="AN260" s="9">
        <f ca="1">IF(Table1[[#This Row],[Field of Work]]= "Agriculture",1,0)</f>
        <v>0</v>
      </c>
      <c r="AO260" s="9">
        <f ca="1">IF(Table1[[#This Row],[Field of Work]]= "Construction",1,0)</f>
        <v>0</v>
      </c>
      <c r="AP260" s="9">
        <f ca="1">IF(Table1[[#This Row],[Field of Work]]= "IT",1,0)</f>
        <v>0</v>
      </c>
      <c r="AQ260" s="9">
        <f ca="1">IF(Table1[[#This Row],[Field of Work]]= "Health",1,0)</f>
        <v>0</v>
      </c>
      <c r="AR260" s="9">
        <f ca="1">IF(Table1[[#This Row],[Field of Work]]= "General work",1,0)</f>
        <v>0</v>
      </c>
      <c r="AS260" s="9"/>
      <c r="AT260" s="9"/>
      <c r="AU260" s="9"/>
      <c r="AV260" s="9"/>
      <c r="AW260" s="9"/>
      <c r="AX260" s="9"/>
      <c r="AY260" s="10"/>
      <c r="BA260" s="33">
        <f ca="1">IF(Table1[[#This Row],[Area]]= "Pindi",1,0)</f>
        <v>0</v>
      </c>
      <c r="BB260" s="9">
        <f ca="1">IF(Table1[[#This Row],[Area]]= "Attock",1,0)</f>
        <v>0</v>
      </c>
      <c r="BC260" s="9">
        <f ca="1">IF(Table1[[#This Row],[Area]]="Gujranwala",1,0)</f>
        <v>0</v>
      </c>
      <c r="BD260" s="9">
        <f ca="1">IF(Table1[[#This Row],[Area]]="Islamabad",1,0)</f>
        <v>0</v>
      </c>
      <c r="BE260" s="9">
        <f ca="1">IF(Table1[[#This Row],[Area]]="Karachi",1,0)</f>
        <v>0</v>
      </c>
      <c r="BF260" s="9">
        <f ca="1">IF(Table1[[#This Row],[Area]]="Kashmir",1,0)</f>
        <v>0</v>
      </c>
      <c r="BG260" s="9">
        <f ca="1">IF(Table1[[#This Row],[Area]]="Kohat",1,0)</f>
        <v>0</v>
      </c>
      <c r="BH260" s="9">
        <f ca="1">IF(Table1[[#This Row],[Area]]="Lahore",1,0)</f>
        <v>0</v>
      </c>
      <c r="BI260" s="9">
        <f ca="1">IF(Table1[[#This Row],[Area]]="Multan",1,0)</f>
        <v>0</v>
      </c>
      <c r="BJ260" s="9">
        <f ca="1">IF(Table1[[#This Row],[Area]]="Naran",1,0)</f>
        <v>0</v>
      </c>
      <c r="BK260" s="9">
        <f ca="1">IF(Table1[[#This Row],[Area]]="Peshawar",1,0)</f>
        <v>0</v>
      </c>
      <c r="BL260" s="9">
        <f ca="1">IF(Table1[[#This Row],[Area]]="Queta",1,0)</f>
        <v>1</v>
      </c>
      <c r="BM260" s="9">
        <f ca="1">IF(Table1[[#This Row],[Area]]="Sawat",1,0)</f>
        <v>0</v>
      </c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10"/>
      <c r="CD260" s="14"/>
      <c r="CE260" s="39">
        <f ca="1">Table1[[#This Row],[Value of Cars]]/Table1[[#This Row],[Cars]]</f>
        <v>2275.4624564700707</v>
      </c>
      <c r="CF260" s="9"/>
      <c r="CG260" s="10"/>
      <c r="CH260" s="14">
        <f ca="1">IF(Table1[[#This Row],[value of Debts]]&gt;$CI$5,1,0)</f>
        <v>0</v>
      </c>
      <c r="CI260" s="9"/>
      <c r="CJ260" s="10"/>
      <c r="CM260" s="55">
        <f ca="1">Table1[[#This Row],[Mortgage Left]]/Table1[[#This Row],[Value of House]]</f>
        <v>0.24259329577053135</v>
      </c>
      <c r="CN260" s="9">
        <f t="shared" ca="1" si="89"/>
        <v>1</v>
      </c>
      <c r="CO260" s="9"/>
      <c r="CP260" s="9"/>
      <c r="CQ260" s="9"/>
      <c r="CR260" s="9"/>
      <c r="CS260" s="9"/>
      <c r="CT260" s="9"/>
      <c r="CU260" s="9"/>
      <c r="CV260" s="9"/>
      <c r="CW260" s="9"/>
      <c r="CX260" s="14"/>
      <c r="CY260" s="9">
        <f ca="1">IF(Table1[[#This Row],[Area]]= "Pindi",Table1[[#This Row],[Income]],0)</f>
        <v>0</v>
      </c>
      <c r="CZ260" s="9">
        <f ca="1">IF(Table1[[#This Row],[Area]]= "Attock",Table1[[#This Row],[Income]],0)</f>
        <v>0</v>
      </c>
      <c r="DA260" s="9">
        <f ca="1">IF(Table1[[#This Row],[Area]]= "Gujranwala",Table1[[#This Row],[Income]],0)</f>
        <v>0</v>
      </c>
      <c r="DB260" s="9">
        <f ca="1">IF(Table1[[#This Row],[Area]]= "Islamabad",Table1[[#This Row],[Income]],0)</f>
        <v>0</v>
      </c>
      <c r="DC260" s="9">
        <f ca="1">IF(Table1[[#This Row],[Area]]= "Karachi",Table1[[#This Row],[Income]],0)</f>
        <v>0</v>
      </c>
      <c r="DD260" s="9">
        <f ca="1">IF(Table1[[#This Row],[Area]]= "Kashmir",Table1[[#This Row],[Income]],0)</f>
        <v>0</v>
      </c>
      <c r="DE260" s="9">
        <f ca="1">IF(Table1[[#This Row],[Area]]= "Kohat",Table1[[#This Row],[Income]],0)</f>
        <v>0</v>
      </c>
      <c r="DF260" s="9">
        <f ca="1">IF(Table1[[#This Row],[Area]]= "Lahore",Table1[[#This Row],[Income]],0)</f>
        <v>0</v>
      </c>
      <c r="DG260" s="9">
        <f ca="1">IF(Table1[[#This Row],[Area]]= "Multan",Table1[[#This Row],[Income]],0)</f>
        <v>0</v>
      </c>
      <c r="DH260" s="9">
        <f ca="1">IF(Table1[[#This Row],[Area]]= "Naran",Table1[[#This Row],[Income]],0)</f>
        <v>0</v>
      </c>
      <c r="DI260" s="9">
        <f ca="1">IF(Table1[[#This Row],[Area]]= "Peshawar",Table1[[#This Row],[Income]],0)</f>
        <v>0</v>
      </c>
      <c r="DJ260" s="9">
        <f ca="1">IF(Table1[[#This Row],[Area]]= "Queta",Table1[[#This Row],[Income]],0)</f>
        <v>25106</v>
      </c>
      <c r="DK260" s="10">
        <f ca="1">IF(Table1[[#This Row],[Area]]= "Sawat",Table1[[#This Row],[Income]],0)</f>
        <v>0</v>
      </c>
      <c r="DM260" s="14"/>
      <c r="DN260" s="9">
        <f ca="1">IF(Table1[[#This Row],[Field of Work]] = "IT",Table1[[#This Row],[Income]],0)</f>
        <v>0</v>
      </c>
      <c r="DO260" s="9">
        <f ca="1">IF(Table1[[#This Row],[Field of Work]] = "Agriculture",Table1[[#This Row],[Income]],0)</f>
        <v>0</v>
      </c>
      <c r="DP260" s="9">
        <f ca="1">IF(Table1[[#This Row],[Field of Work]] = "Construction",Table1[[#This Row],[Income]],0)</f>
        <v>0</v>
      </c>
      <c r="DQ260" s="9">
        <f ca="1">IF(Table1[[#This Row],[Field of Work]] = "Health",Table1[[#This Row],[Income]],0)</f>
        <v>0</v>
      </c>
      <c r="DR260" s="9">
        <f ca="1">IF(Table1[[#This Row],[Field of Work]] = "Teaching",Table1[[#This Row],[Income]],0)</f>
        <v>25106</v>
      </c>
      <c r="DS260" s="10">
        <f ca="1">IF(Table1[[#This Row],[Field of Work]] = "General work",Table1[[#This Row],[Income]],0)</f>
        <v>0</v>
      </c>
      <c r="DV260" s="14"/>
      <c r="DW260" s="9"/>
      <c r="DX260" s="9">
        <f ca="1">IF(Table1[[#This Row],[Debts]]&gt;Table1[[#This Row],[Income]],1,0)</f>
        <v>1</v>
      </c>
      <c r="DY260" s="9"/>
      <c r="DZ260" s="9"/>
      <c r="EA260" s="9"/>
      <c r="EB260" s="9"/>
      <c r="EC260" s="10"/>
      <c r="EF260" s="14"/>
      <c r="EG260" s="9"/>
      <c r="EH260" s="9">
        <f ca="1">IF(Table1[[#This Row],[Net worth of person (R)]]&gt;$EP$4,Table1[[#This Row],[Age]],0)</f>
        <v>0</v>
      </c>
      <c r="EI260" s="9"/>
      <c r="EJ260" s="9"/>
      <c r="EK260" s="9"/>
      <c r="EL260" s="9"/>
      <c r="EM260" s="9"/>
      <c r="EN260" s="9"/>
      <c r="EO260" s="9"/>
      <c r="EP260" s="10"/>
    </row>
    <row r="261" spans="2:146" x14ac:dyDescent="0.25">
      <c r="B261">
        <f t="shared" ca="1" si="76"/>
        <v>1</v>
      </c>
      <c r="C261" t="str">
        <f t="shared" ca="1" si="77"/>
        <v>men</v>
      </c>
      <c r="D261">
        <f t="shared" ca="1" si="78"/>
        <v>45</v>
      </c>
      <c r="E261">
        <f t="shared" ca="1" si="79"/>
        <v>1</v>
      </c>
      <c r="F261" t="str">
        <f t="shared" ca="1" si="80"/>
        <v>Health</v>
      </c>
      <c r="G261">
        <f t="shared" ca="1" si="81"/>
        <v>3</v>
      </c>
      <c r="H261" t="str">
        <f t="shared" ca="1" si="82"/>
        <v>University</v>
      </c>
      <c r="I261">
        <f t="shared" ca="1" si="83"/>
        <v>1</v>
      </c>
      <c r="J261">
        <f t="shared" ca="1" si="84"/>
        <v>1</v>
      </c>
      <c r="K261">
        <f t="shared" ca="1" si="85"/>
        <v>84667</v>
      </c>
      <c r="L261">
        <f t="shared" ca="1" si="86"/>
        <v>14</v>
      </c>
      <c r="M261" t="str">
        <f t="shared" ca="1" si="87"/>
        <v>Attock</v>
      </c>
      <c r="N261">
        <f t="shared" ca="1" si="92"/>
        <v>338668</v>
      </c>
      <c r="O261">
        <f ca="1">RAND()*Table1[[#This Row],[Value of House]]</f>
        <v>8983.2978118344636</v>
      </c>
      <c r="P261">
        <f t="shared" ca="1" si="74"/>
        <v>36260.945499651112</v>
      </c>
      <c r="Q261">
        <f t="shared" ca="1" si="88"/>
        <v>9362</v>
      </c>
      <c r="R261">
        <f t="shared" ca="1" si="75"/>
        <v>18013.584870815546</v>
      </c>
      <c r="S261">
        <f t="shared" ca="1" si="93"/>
        <v>56527.959873886968</v>
      </c>
      <c r="T261">
        <f t="shared" ca="1" si="94"/>
        <v>431456.90537353809</v>
      </c>
      <c r="U261">
        <f t="shared" ca="1" si="95"/>
        <v>36358.882682650008</v>
      </c>
      <c r="V261">
        <f t="shared" ca="1" si="96"/>
        <v>395098.02269088809</v>
      </c>
      <c r="AF261" s="14">
        <f t="shared" ca="1" si="90"/>
        <v>0</v>
      </c>
      <c r="AG261" s="9">
        <f t="shared" ca="1" si="91"/>
        <v>1</v>
      </c>
      <c r="AH261" s="9"/>
      <c r="AI261" s="9"/>
      <c r="AJ261" s="9"/>
      <c r="AK261" s="10"/>
      <c r="AL261" s="9"/>
      <c r="AM261" s="14">
        <f ca="1">IF(Table1[[#This Row],[Field of Work]]= "Teaching",1,0)</f>
        <v>0</v>
      </c>
      <c r="AN261" s="9">
        <f ca="1">IF(Table1[[#This Row],[Field of Work]]= "Agriculture",1,0)</f>
        <v>0</v>
      </c>
      <c r="AO261" s="9">
        <f ca="1">IF(Table1[[#This Row],[Field of Work]]= "Construction",1,0)</f>
        <v>0</v>
      </c>
      <c r="AP261" s="9">
        <f ca="1">IF(Table1[[#This Row],[Field of Work]]= "IT",1,0)</f>
        <v>0</v>
      </c>
      <c r="AQ261" s="9">
        <f ca="1">IF(Table1[[#This Row],[Field of Work]]= "Health",1,0)</f>
        <v>1</v>
      </c>
      <c r="AR261" s="9">
        <f ca="1">IF(Table1[[#This Row],[Field of Work]]= "General work",1,0)</f>
        <v>0</v>
      </c>
      <c r="AS261" s="9"/>
      <c r="AT261" s="9"/>
      <c r="AU261" s="9"/>
      <c r="AV261" s="9"/>
      <c r="AW261" s="9"/>
      <c r="AX261" s="9"/>
      <c r="AY261" s="10"/>
      <c r="BA261" s="33">
        <f ca="1">IF(Table1[[#This Row],[Area]]= "Pindi",1,0)</f>
        <v>0</v>
      </c>
      <c r="BB261" s="9">
        <f ca="1">IF(Table1[[#This Row],[Area]]= "Attock",1,0)</f>
        <v>1</v>
      </c>
      <c r="BC261" s="9">
        <f ca="1">IF(Table1[[#This Row],[Area]]="Gujranwala",1,0)</f>
        <v>0</v>
      </c>
      <c r="BD261" s="9">
        <f ca="1">IF(Table1[[#This Row],[Area]]="Islamabad",1,0)</f>
        <v>0</v>
      </c>
      <c r="BE261" s="9">
        <f ca="1">IF(Table1[[#This Row],[Area]]="Karachi",1,0)</f>
        <v>0</v>
      </c>
      <c r="BF261" s="9">
        <f ca="1">IF(Table1[[#This Row],[Area]]="Kashmir",1,0)</f>
        <v>0</v>
      </c>
      <c r="BG261" s="9">
        <f ca="1">IF(Table1[[#This Row],[Area]]="Kohat",1,0)</f>
        <v>0</v>
      </c>
      <c r="BH261" s="9">
        <f ca="1">IF(Table1[[#This Row],[Area]]="Lahore",1,0)</f>
        <v>0</v>
      </c>
      <c r="BI261" s="9">
        <f ca="1">IF(Table1[[#This Row],[Area]]="Multan",1,0)</f>
        <v>0</v>
      </c>
      <c r="BJ261" s="9">
        <f ca="1">IF(Table1[[#This Row],[Area]]="Naran",1,0)</f>
        <v>0</v>
      </c>
      <c r="BK261" s="9">
        <f ca="1">IF(Table1[[#This Row],[Area]]="Peshawar",1,0)</f>
        <v>0</v>
      </c>
      <c r="BL261" s="9">
        <f ca="1">IF(Table1[[#This Row],[Area]]="Queta",1,0)</f>
        <v>0</v>
      </c>
      <c r="BM261" s="9">
        <f ca="1">IF(Table1[[#This Row],[Area]]="Sawat",1,0)</f>
        <v>0</v>
      </c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10"/>
      <c r="CD261" s="14"/>
      <c r="CE261" s="39">
        <f ca="1">Table1[[#This Row],[Value of Cars]]/Table1[[#This Row],[Cars]]</f>
        <v>36260.945499651112</v>
      </c>
      <c r="CF261" s="9"/>
      <c r="CG261" s="10"/>
      <c r="CH261" s="14">
        <f ca="1">IF(Table1[[#This Row],[value of Debts]]&gt;$CI$5,1,0)</f>
        <v>0</v>
      </c>
      <c r="CI261" s="9"/>
      <c r="CJ261" s="10"/>
      <c r="CM261" s="55">
        <f ca="1">Table1[[#This Row],[Mortgage Left]]/Table1[[#This Row],[Value of House]]</f>
        <v>2.652538123423076E-2</v>
      </c>
      <c r="CN261" s="9">
        <f t="shared" ca="1" si="89"/>
        <v>1</v>
      </c>
      <c r="CO261" s="9"/>
      <c r="CP261" s="9"/>
      <c r="CQ261" s="9"/>
      <c r="CR261" s="9"/>
      <c r="CS261" s="9"/>
      <c r="CT261" s="9"/>
      <c r="CU261" s="9"/>
      <c r="CV261" s="9"/>
      <c r="CW261" s="9"/>
      <c r="CX261" s="14"/>
      <c r="CY261" s="9">
        <f ca="1">IF(Table1[[#This Row],[Area]]= "Pindi",Table1[[#This Row],[Income]],0)</f>
        <v>0</v>
      </c>
      <c r="CZ261" s="9">
        <f ca="1">IF(Table1[[#This Row],[Area]]= "Attock",Table1[[#This Row],[Income]],0)</f>
        <v>84667</v>
      </c>
      <c r="DA261" s="9">
        <f ca="1">IF(Table1[[#This Row],[Area]]= "Gujranwala",Table1[[#This Row],[Income]],0)</f>
        <v>0</v>
      </c>
      <c r="DB261" s="9">
        <f ca="1">IF(Table1[[#This Row],[Area]]= "Islamabad",Table1[[#This Row],[Income]],0)</f>
        <v>0</v>
      </c>
      <c r="DC261" s="9">
        <f ca="1">IF(Table1[[#This Row],[Area]]= "Karachi",Table1[[#This Row],[Income]],0)</f>
        <v>0</v>
      </c>
      <c r="DD261" s="9">
        <f ca="1">IF(Table1[[#This Row],[Area]]= "Kashmir",Table1[[#This Row],[Income]],0)</f>
        <v>0</v>
      </c>
      <c r="DE261" s="9">
        <f ca="1">IF(Table1[[#This Row],[Area]]= "Kohat",Table1[[#This Row],[Income]],0)</f>
        <v>0</v>
      </c>
      <c r="DF261" s="9">
        <f ca="1">IF(Table1[[#This Row],[Area]]= "Lahore",Table1[[#This Row],[Income]],0)</f>
        <v>0</v>
      </c>
      <c r="DG261" s="9">
        <f ca="1">IF(Table1[[#This Row],[Area]]= "Multan",Table1[[#This Row],[Income]],0)</f>
        <v>0</v>
      </c>
      <c r="DH261" s="9">
        <f ca="1">IF(Table1[[#This Row],[Area]]= "Naran",Table1[[#This Row],[Income]],0)</f>
        <v>0</v>
      </c>
      <c r="DI261" s="9">
        <f ca="1">IF(Table1[[#This Row],[Area]]= "Peshawar",Table1[[#This Row],[Income]],0)</f>
        <v>0</v>
      </c>
      <c r="DJ261" s="9">
        <f ca="1">IF(Table1[[#This Row],[Area]]= "Queta",Table1[[#This Row],[Income]],0)</f>
        <v>0</v>
      </c>
      <c r="DK261" s="10">
        <f ca="1">IF(Table1[[#This Row],[Area]]= "Sawat",Table1[[#This Row],[Income]],0)</f>
        <v>0</v>
      </c>
      <c r="DM261" s="14"/>
      <c r="DN261" s="9">
        <f ca="1">IF(Table1[[#This Row],[Field of Work]] = "IT",Table1[[#This Row],[Income]],0)</f>
        <v>0</v>
      </c>
      <c r="DO261" s="9">
        <f ca="1">IF(Table1[[#This Row],[Field of Work]] = "Agriculture",Table1[[#This Row],[Income]],0)</f>
        <v>0</v>
      </c>
      <c r="DP261" s="9">
        <f ca="1">IF(Table1[[#This Row],[Field of Work]] = "Construction",Table1[[#This Row],[Income]],0)</f>
        <v>0</v>
      </c>
      <c r="DQ261" s="9">
        <f ca="1">IF(Table1[[#This Row],[Field of Work]] = "Health",Table1[[#This Row],[Income]],0)</f>
        <v>84667</v>
      </c>
      <c r="DR261" s="9">
        <f ca="1">IF(Table1[[#This Row],[Field of Work]] = "Teaching",Table1[[#This Row],[Income]],0)</f>
        <v>0</v>
      </c>
      <c r="DS261" s="10">
        <f ca="1">IF(Table1[[#This Row],[Field of Work]] = "General work",Table1[[#This Row],[Income]],0)</f>
        <v>0</v>
      </c>
      <c r="DV261" s="14"/>
      <c r="DW261" s="9"/>
      <c r="DX261" s="9">
        <f ca="1">IF(Table1[[#This Row],[Debts]]&gt;Table1[[#This Row],[Income]],1,0)</f>
        <v>0</v>
      </c>
      <c r="DY261" s="9"/>
      <c r="DZ261" s="9"/>
      <c r="EA261" s="9"/>
      <c r="EB261" s="9"/>
      <c r="EC261" s="10"/>
      <c r="EF261" s="14"/>
      <c r="EG261" s="9"/>
      <c r="EH261" s="9">
        <f ca="1">IF(Table1[[#This Row],[Net worth of person (R)]]&gt;$EP$4,Table1[[#This Row],[Age]],0)</f>
        <v>45</v>
      </c>
      <c r="EI261" s="9"/>
      <c r="EJ261" s="9"/>
      <c r="EK261" s="9"/>
      <c r="EL261" s="9"/>
      <c r="EM261" s="9"/>
      <c r="EN261" s="9"/>
      <c r="EO261" s="9"/>
      <c r="EP261" s="10"/>
    </row>
    <row r="262" spans="2:146" x14ac:dyDescent="0.25">
      <c r="B262">
        <f t="shared" ca="1" si="76"/>
        <v>1</v>
      </c>
      <c r="C262" t="str">
        <f t="shared" ca="1" si="77"/>
        <v>men</v>
      </c>
      <c r="D262">
        <f t="shared" ca="1" si="78"/>
        <v>28</v>
      </c>
      <c r="E262">
        <f t="shared" ca="1" si="79"/>
        <v>6</v>
      </c>
      <c r="F262" t="str">
        <f t="shared" ca="1" si="80"/>
        <v>Teaching</v>
      </c>
      <c r="G262">
        <f t="shared" ca="1" si="81"/>
        <v>4</v>
      </c>
      <c r="H262" t="str">
        <f t="shared" ca="1" si="82"/>
        <v>Technical</v>
      </c>
      <c r="I262">
        <f t="shared" ca="1" si="83"/>
        <v>3</v>
      </c>
      <c r="J262">
        <f t="shared" ca="1" si="84"/>
        <v>3</v>
      </c>
      <c r="K262">
        <f t="shared" ca="1" si="85"/>
        <v>38114</v>
      </c>
      <c r="L262">
        <f t="shared" ca="1" si="86"/>
        <v>14</v>
      </c>
      <c r="M262" t="str">
        <f t="shared" ca="1" si="87"/>
        <v>Attock</v>
      </c>
      <c r="N262">
        <f t="shared" ca="1" si="92"/>
        <v>228684</v>
      </c>
      <c r="O262">
        <f ca="1">RAND()*Table1[[#This Row],[Value of House]]</f>
        <v>212689.48998014964</v>
      </c>
      <c r="P262">
        <f t="shared" ref="P262:P325" ca="1" si="97">J262*RAND()*K262</f>
        <v>49018.174190483325</v>
      </c>
      <c r="Q262">
        <f t="shared" ca="1" si="88"/>
        <v>24379</v>
      </c>
      <c r="R262">
        <f t="shared" ref="R262:R325" ca="1" si="98">RAND()*K262*2</f>
        <v>31624.431732645822</v>
      </c>
      <c r="S262">
        <f t="shared" ca="1" si="93"/>
        <v>19798.602781715643</v>
      </c>
      <c r="T262">
        <f t="shared" ca="1" si="94"/>
        <v>297500.77697219898</v>
      </c>
      <c r="U262">
        <f t="shared" ca="1" si="95"/>
        <v>268692.92171279545</v>
      </c>
      <c r="V262">
        <f t="shared" ca="1" si="96"/>
        <v>28807.855259403528</v>
      </c>
      <c r="AF262" s="14">
        <f t="shared" ca="1" si="90"/>
        <v>1</v>
      </c>
      <c r="AG262" s="9">
        <f t="shared" ca="1" si="91"/>
        <v>0</v>
      </c>
      <c r="AH262" s="9"/>
      <c r="AI262" s="9"/>
      <c r="AJ262" s="9"/>
      <c r="AK262" s="10"/>
      <c r="AL262" s="9"/>
      <c r="AM262" s="14">
        <f ca="1">IF(Table1[[#This Row],[Field of Work]]= "Teaching",1,0)</f>
        <v>1</v>
      </c>
      <c r="AN262" s="9">
        <f ca="1">IF(Table1[[#This Row],[Field of Work]]= "Agriculture",1,0)</f>
        <v>0</v>
      </c>
      <c r="AO262" s="9">
        <f ca="1">IF(Table1[[#This Row],[Field of Work]]= "Construction",1,0)</f>
        <v>0</v>
      </c>
      <c r="AP262" s="9">
        <f ca="1">IF(Table1[[#This Row],[Field of Work]]= "IT",1,0)</f>
        <v>0</v>
      </c>
      <c r="AQ262" s="9">
        <f ca="1">IF(Table1[[#This Row],[Field of Work]]= "Health",1,0)</f>
        <v>0</v>
      </c>
      <c r="AR262" s="9">
        <f ca="1">IF(Table1[[#This Row],[Field of Work]]= "General work",1,0)</f>
        <v>0</v>
      </c>
      <c r="AS262" s="9"/>
      <c r="AT262" s="9"/>
      <c r="AU262" s="9"/>
      <c r="AV262" s="9"/>
      <c r="AW262" s="9"/>
      <c r="AX262" s="9"/>
      <c r="AY262" s="10"/>
      <c r="BA262" s="33">
        <f ca="1">IF(Table1[[#This Row],[Area]]= "Pindi",1,0)</f>
        <v>0</v>
      </c>
      <c r="BB262" s="9">
        <f ca="1">IF(Table1[[#This Row],[Area]]= "Attock",1,0)</f>
        <v>1</v>
      </c>
      <c r="BC262" s="9">
        <f ca="1">IF(Table1[[#This Row],[Area]]="Gujranwala",1,0)</f>
        <v>0</v>
      </c>
      <c r="BD262" s="9">
        <f ca="1">IF(Table1[[#This Row],[Area]]="Islamabad",1,0)</f>
        <v>0</v>
      </c>
      <c r="BE262" s="9">
        <f ca="1">IF(Table1[[#This Row],[Area]]="Karachi",1,0)</f>
        <v>0</v>
      </c>
      <c r="BF262" s="9">
        <f ca="1">IF(Table1[[#This Row],[Area]]="Kashmir",1,0)</f>
        <v>0</v>
      </c>
      <c r="BG262" s="9">
        <f ca="1">IF(Table1[[#This Row],[Area]]="Kohat",1,0)</f>
        <v>0</v>
      </c>
      <c r="BH262" s="9">
        <f ca="1">IF(Table1[[#This Row],[Area]]="Lahore",1,0)</f>
        <v>0</v>
      </c>
      <c r="BI262" s="9">
        <f ca="1">IF(Table1[[#This Row],[Area]]="Multan",1,0)</f>
        <v>0</v>
      </c>
      <c r="BJ262" s="9">
        <f ca="1">IF(Table1[[#This Row],[Area]]="Naran",1,0)</f>
        <v>0</v>
      </c>
      <c r="BK262" s="9">
        <f ca="1">IF(Table1[[#This Row],[Area]]="Peshawar",1,0)</f>
        <v>0</v>
      </c>
      <c r="BL262" s="9">
        <f ca="1">IF(Table1[[#This Row],[Area]]="Queta",1,0)</f>
        <v>0</v>
      </c>
      <c r="BM262" s="9">
        <f ca="1">IF(Table1[[#This Row],[Area]]="Sawat",1,0)</f>
        <v>0</v>
      </c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10"/>
      <c r="CD262" s="14"/>
      <c r="CE262" s="39">
        <f ca="1">Table1[[#This Row],[Value of Cars]]/Table1[[#This Row],[Cars]]</f>
        <v>16339.391396827776</v>
      </c>
      <c r="CF262" s="9"/>
      <c r="CG262" s="10"/>
      <c r="CH262" s="14">
        <f ca="1">IF(Table1[[#This Row],[value of Debts]]&gt;$CI$5,1,0)</f>
        <v>1</v>
      </c>
      <c r="CI262" s="9"/>
      <c r="CJ262" s="10"/>
      <c r="CM262" s="55">
        <f ca="1">Table1[[#This Row],[Mortgage Left]]/Table1[[#This Row],[Value of House]]</f>
        <v>0.93005846486920662</v>
      </c>
      <c r="CN262" s="9">
        <f t="shared" ca="1" si="89"/>
        <v>0</v>
      </c>
      <c r="CO262" s="9"/>
      <c r="CP262" s="9"/>
      <c r="CQ262" s="9"/>
      <c r="CR262" s="9"/>
      <c r="CS262" s="9"/>
      <c r="CT262" s="9"/>
      <c r="CU262" s="9"/>
      <c r="CV262" s="9"/>
      <c r="CW262" s="9"/>
      <c r="CX262" s="14"/>
      <c r="CY262" s="9">
        <f ca="1">IF(Table1[[#This Row],[Area]]= "Pindi",Table1[[#This Row],[Income]],0)</f>
        <v>0</v>
      </c>
      <c r="CZ262" s="9">
        <f ca="1">IF(Table1[[#This Row],[Area]]= "Attock",Table1[[#This Row],[Income]],0)</f>
        <v>38114</v>
      </c>
      <c r="DA262" s="9">
        <f ca="1">IF(Table1[[#This Row],[Area]]= "Gujranwala",Table1[[#This Row],[Income]],0)</f>
        <v>0</v>
      </c>
      <c r="DB262" s="9">
        <f ca="1">IF(Table1[[#This Row],[Area]]= "Islamabad",Table1[[#This Row],[Income]],0)</f>
        <v>0</v>
      </c>
      <c r="DC262" s="9">
        <f ca="1">IF(Table1[[#This Row],[Area]]= "Karachi",Table1[[#This Row],[Income]],0)</f>
        <v>0</v>
      </c>
      <c r="DD262" s="9">
        <f ca="1">IF(Table1[[#This Row],[Area]]= "Kashmir",Table1[[#This Row],[Income]],0)</f>
        <v>0</v>
      </c>
      <c r="DE262" s="9">
        <f ca="1">IF(Table1[[#This Row],[Area]]= "Kohat",Table1[[#This Row],[Income]],0)</f>
        <v>0</v>
      </c>
      <c r="DF262" s="9">
        <f ca="1">IF(Table1[[#This Row],[Area]]= "Lahore",Table1[[#This Row],[Income]],0)</f>
        <v>0</v>
      </c>
      <c r="DG262" s="9">
        <f ca="1">IF(Table1[[#This Row],[Area]]= "Multan",Table1[[#This Row],[Income]],0)</f>
        <v>0</v>
      </c>
      <c r="DH262" s="9">
        <f ca="1">IF(Table1[[#This Row],[Area]]= "Naran",Table1[[#This Row],[Income]],0)</f>
        <v>0</v>
      </c>
      <c r="DI262" s="9">
        <f ca="1">IF(Table1[[#This Row],[Area]]= "Peshawar",Table1[[#This Row],[Income]],0)</f>
        <v>0</v>
      </c>
      <c r="DJ262" s="9">
        <f ca="1">IF(Table1[[#This Row],[Area]]= "Queta",Table1[[#This Row],[Income]],0)</f>
        <v>0</v>
      </c>
      <c r="DK262" s="10">
        <f ca="1">IF(Table1[[#This Row],[Area]]= "Sawat",Table1[[#This Row],[Income]],0)</f>
        <v>0</v>
      </c>
      <c r="DM262" s="14"/>
      <c r="DN262" s="9">
        <f ca="1">IF(Table1[[#This Row],[Field of Work]] = "IT",Table1[[#This Row],[Income]],0)</f>
        <v>0</v>
      </c>
      <c r="DO262" s="9">
        <f ca="1">IF(Table1[[#This Row],[Field of Work]] = "Agriculture",Table1[[#This Row],[Income]],0)</f>
        <v>0</v>
      </c>
      <c r="DP262" s="9">
        <f ca="1">IF(Table1[[#This Row],[Field of Work]] = "Construction",Table1[[#This Row],[Income]],0)</f>
        <v>0</v>
      </c>
      <c r="DQ262" s="9">
        <f ca="1">IF(Table1[[#This Row],[Field of Work]] = "Health",Table1[[#This Row],[Income]],0)</f>
        <v>0</v>
      </c>
      <c r="DR262" s="9">
        <f ca="1">IF(Table1[[#This Row],[Field of Work]] = "Teaching",Table1[[#This Row],[Income]],0)</f>
        <v>38114</v>
      </c>
      <c r="DS262" s="10">
        <f ca="1">IF(Table1[[#This Row],[Field of Work]] = "General work",Table1[[#This Row],[Income]],0)</f>
        <v>0</v>
      </c>
      <c r="DV262" s="14"/>
      <c r="DW262" s="9"/>
      <c r="DX262" s="9">
        <f ca="1">IF(Table1[[#This Row],[Debts]]&gt;Table1[[#This Row],[Income]],1,0)</f>
        <v>0</v>
      </c>
      <c r="DY262" s="9"/>
      <c r="DZ262" s="9"/>
      <c r="EA262" s="9"/>
      <c r="EB262" s="9"/>
      <c r="EC262" s="10"/>
      <c r="EF262" s="14"/>
      <c r="EG262" s="9"/>
      <c r="EH262" s="9">
        <f ca="1">IF(Table1[[#This Row],[Net worth of person (R)]]&gt;$EP$4,Table1[[#This Row],[Age]],0)</f>
        <v>0</v>
      </c>
      <c r="EI262" s="9"/>
      <c r="EJ262" s="9"/>
      <c r="EK262" s="9"/>
      <c r="EL262" s="9"/>
      <c r="EM262" s="9"/>
      <c r="EN262" s="9"/>
      <c r="EO262" s="9"/>
      <c r="EP262" s="10"/>
    </row>
    <row r="263" spans="2:146" x14ac:dyDescent="0.25">
      <c r="B263">
        <f t="shared" ref="B263:B326" ca="1" si="99">RANDBETWEEN(1,2)</f>
        <v>1</v>
      </c>
      <c r="C263" t="str">
        <f t="shared" ref="C263:C326" ca="1" si="100">IF(B263=1,"men","women")</f>
        <v>men</v>
      </c>
      <c r="D263">
        <f t="shared" ref="D263:D326" ca="1" si="101">RANDBETWEEN(25,45)</f>
        <v>35</v>
      </c>
      <c r="E263">
        <f t="shared" ref="E263:E326" ca="1" si="102">RANDBETWEEN(1,6)</f>
        <v>2</v>
      </c>
      <c r="F263" t="str">
        <f t="shared" ref="F263:F326" ca="1" si="103">VLOOKUP(E263,$Y$3:$Z$9,2)</f>
        <v>IT</v>
      </c>
      <c r="G263">
        <f t="shared" ref="G263:G326" ca="1" si="104">RANDBETWEEN(1,6)</f>
        <v>4</v>
      </c>
      <c r="H263" t="str">
        <f t="shared" ref="H263:H326" ca="1" si="105">VLOOKUP(G263,$AA$2:$AB$8,2)</f>
        <v>Technical</v>
      </c>
      <c r="I263">
        <f t="shared" ref="I263:I326" ca="1" si="106">RANDBETWEEN(0,4)</f>
        <v>4</v>
      </c>
      <c r="J263">
        <f t="shared" ref="J263:J326" ca="1" si="107">RANDBETWEEN(1,3)</f>
        <v>1</v>
      </c>
      <c r="K263">
        <f t="shared" ref="K263:K326" ca="1" si="108">RANDBETWEEN(25000,90000)</f>
        <v>88098</v>
      </c>
      <c r="L263">
        <f t="shared" ref="L263:L326" ca="1" si="109">RANDBETWEEN(1,14)</f>
        <v>3</v>
      </c>
      <c r="M263" t="str">
        <f t="shared" ref="M263:M326" ca="1" si="110">VLOOKUP(L263,$AC$3:$AD$16,2)</f>
        <v>Gujranwala</v>
      </c>
      <c r="N263">
        <f t="shared" ca="1" si="92"/>
        <v>264294</v>
      </c>
      <c r="O263">
        <f ca="1">RAND()*Table1[[#This Row],[Value of House]]</f>
        <v>117922.06267940985</v>
      </c>
      <c r="P263">
        <f t="shared" ca="1" si="97"/>
        <v>67340.813644795882</v>
      </c>
      <c r="Q263">
        <f t="shared" ref="Q263:Q326" ca="1" si="111">RANDBETWEEN(0,P263)</f>
        <v>43113</v>
      </c>
      <c r="R263">
        <f t="shared" ca="1" si="98"/>
        <v>165457.13119924869</v>
      </c>
      <c r="S263">
        <f t="shared" ca="1" si="93"/>
        <v>64866.613117211789</v>
      </c>
      <c r="T263">
        <f t="shared" ca="1" si="94"/>
        <v>396501.4267620077</v>
      </c>
      <c r="U263">
        <f t="shared" ca="1" si="95"/>
        <v>326492.19387865858</v>
      </c>
      <c r="V263">
        <f t="shared" ca="1" si="96"/>
        <v>70009.232883349119</v>
      </c>
      <c r="AF263" s="14">
        <f t="shared" ca="1" si="90"/>
        <v>1</v>
      </c>
      <c r="AG263" s="9">
        <f t="shared" ca="1" si="91"/>
        <v>0</v>
      </c>
      <c r="AH263" s="9"/>
      <c r="AI263" s="9"/>
      <c r="AJ263" s="9"/>
      <c r="AK263" s="10"/>
      <c r="AL263" s="9"/>
      <c r="AM263" s="14">
        <f ca="1">IF(Table1[[#This Row],[Field of Work]]= "Teaching",1,0)</f>
        <v>0</v>
      </c>
      <c r="AN263" s="9">
        <f ca="1">IF(Table1[[#This Row],[Field of Work]]= "Agriculture",1,0)</f>
        <v>0</v>
      </c>
      <c r="AO263" s="9">
        <f ca="1">IF(Table1[[#This Row],[Field of Work]]= "Construction",1,0)</f>
        <v>0</v>
      </c>
      <c r="AP263" s="9">
        <f ca="1">IF(Table1[[#This Row],[Field of Work]]= "IT",1,0)</f>
        <v>1</v>
      </c>
      <c r="AQ263" s="9">
        <f ca="1">IF(Table1[[#This Row],[Field of Work]]= "Health",1,0)</f>
        <v>0</v>
      </c>
      <c r="AR263" s="9">
        <f ca="1">IF(Table1[[#This Row],[Field of Work]]= "General work",1,0)</f>
        <v>0</v>
      </c>
      <c r="AS263" s="9"/>
      <c r="AT263" s="9"/>
      <c r="AU263" s="9"/>
      <c r="AV263" s="9"/>
      <c r="AW263" s="9"/>
      <c r="AX263" s="9"/>
      <c r="AY263" s="10"/>
      <c r="BA263" s="33">
        <f ca="1">IF(Table1[[#This Row],[Area]]= "Pindi",1,0)</f>
        <v>0</v>
      </c>
      <c r="BB263" s="9">
        <f ca="1">IF(Table1[[#This Row],[Area]]= "Attock",1,0)</f>
        <v>0</v>
      </c>
      <c r="BC263" s="9">
        <f ca="1">IF(Table1[[#This Row],[Area]]="Gujranwala",1,0)</f>
        <v>1</v>
      </c>
      <c r="BD263" s="9">
        <f ca="1">IF(Table1[[#This Row],[Area]]="Islamabad",1,0)</f>
        <v>0</v>
      </c>
      <c r="BE263" s="9">
        <f ca="1">IF(Table1[[#This Row],[Area]]="Karachi",1,0)</f>
        <v>0</v>
      </c>
      <c r="BF263" s="9">
        <f ca="1">IF(Table1[[#This Row],[Area]]="Kashmir",1,0)</f>
        <v>0</v>
      </c>
      <c r="BG263" s="9">
        <f ca="1">IF(Table1[[#This Row],[Area]]="Kohat",1,0)</f>
        <v>0</v>
      </c>
      <c r="BH263" s="9">
        <f ca="1">IF(Table1[[#This Row],[Area]]="Lahore",1,0)</f>
        <v>0</v>
      </c>
      <c r="BI263" s="9">
        <f ca="1">IF(Table1[[#This Row],[Area]]="Multan",1,0)</f>
        <v>0</v>
      </c>
      <c r="BJ263" s="9">
        <f ca="1">IF(Table1[[#This Row],[Area]]="Naran",1,0)</f>
        <v>0</v>
      </c>
      <c r="BK263" s="9">
        <f ca="1">IF(Table1[[#This Row],[Area]]="Peshawar",1,0)</f>
        <v>0</v>
      </c>
      <c r="BL263" s="9">
        <f ca="1">IF(Table1[[#This Row],[Area]]="Queta",1,0)</f>
        <v>0</v>
      </c>
      <c r="BM263" s="9">
        <f ca="1">IF(Table1[[#This Row],[Area]]="Sawat",1,0)</f>
        <v>0</v>
      </c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10"/>
      <c r="CD263" s="14"/>
      <c r="CE263" s="39">
        <f ca="1">Table1[[#This Row],[Value of Cars]]/Table1[[#This Row],[Cars]]</f>
        <v>67340.813644795882</v>
      </c>
      <c r="CF263" s="9"/>
      <c r="CG263" s="10"/>
      <c r="CH263" s="14">
        <f ca="1">IF(Table1[[#This Row],[value of Debts]]&gt;$CI$5,1,0)</f>
        <v>1</v>
      </c>
      <c r="CI263" s="9"/>
      <c r="CJ263" s="10"/>
      <c r="CM263" s="55">
        <f ca="1">Table1[[#This Row],[Mortgage Left]]/Table1[[#This Row],[Value of House]]</f>
        <v>0.44617760024597553</v>
      </c>
      <c r="CN263" s="9">
        <f t="shared" ref="CN263:CN326" ca="1" si="112">IF(CM263&lt;$CP$5,1,0)</f>
        <v>0</v>
      </c>
      <c r="CO263" s="9"/>
      <c r="CP263" s="9"/>
      <c r="CQ263" s="9"/>
      <c r="CR263" s="9"/>
      <c r="CS263" s="9"/>
      <c r="CT263" s="9"/>
      <c r="CU263" s="9"/>
      <c r="CV263" s="9"/>
      <c r="CW263" s="9"/>
      <c r="CX263" s="14"/>
      <c r="CY263" s="9">
        <f ca="1">IF(Table1[[#This Row],[Area]]= "Pindi",Table1[[#This Row],[Income]],0)</f>
        <v>0</v>
      </c>
      <c r="CZ263" s="9">
        <f ca="1">IF(Table1[[#This Row],[Area]]= "Attock",Table1[[#This Row],[Income]],0)</f>
        <v>0</v>
      </c>
      <c r="DA263" s="9">
        <f ca="1">IF(Table1[[#This Row],[Area]]= "Gujranwala",Table1[[#This Row],[Income]],0)</f>
        <v>88098</v>
      </c>
      <c r="DB263" s="9">
        <f ca="1">IF(Table1[[#This Row],[Area]]= "Islamabad",Table1[[#This Row],[Income]],0)</f>
        <v>0</v>
      </c>
      <c r="DC263" s="9">
        <f ca="1">IF(Table1[[#This Row],[Area]]= "Karachi",Table1[[#This Row],[Income]],0)</f>
        <v>0</v>
      </c>
      <c r="DD263" s="9">
        <f ca="1">IF(Table1[[#This Row],[Area]]= "Kashmir",Table1[[#This Row],[Income]],0)</f>
        <v>0</v>
      </c>
      <c r="DE263" s="9">
        <f ca="1">IF(Table1[[#This Row],[Area]]= "Kohat",Table1[[#This Row],[Income]],0)</f>
        <v>0</v>
      </c>
      <c r="DF263" s="9">
        <f ca="1">IF(Table1[[#This Row],[Area]]= "Lahore",Table1[[#This Row],[Income]],0)</f>
        <v>0</v>
      </c>
      <c r="DG263" s="9">
        <f ca="1">IF(Table1[[#This Row],[Area]]= "Multan",Table1[[#This Row],[Income]],0)</f>
        <v>0</v>
      </c>
      <c r="DH263" s="9">
        <f ca="1">IF(Table1[[#This Row],[Area]]= "Naran",Table1[[#This Row],[Income]],0)</f>
        <v>0</v>
      </c>
      <c r="DI263" s="9">
        <f ca="1">IF(Table1[[#This Row],[Area]]= "Peshawar",Table1[[#This Row],[Income]],0)</f>
        <v>0</v>
      </c>
      <c r="DJ263" s="9">
        <f ca="1">IF(Table1[[#This Row],[Area]]= "Queta",Table1[[#This Row],[Income]],0)</f>
        <v>0</v>
      </c>
      <c r="DK263" s="10">
        <f ca="1">IF(Table1[[#This Row],[Area]]= "Sawat",Table1[[#This Row],[Income]],0)</f>
        <v>0</v>
      </c>
      <c r="DM263" s="14"/>
      <c r="DN263" s="9">
        <f ca="1">IF(Table1[[#This Row],[Field of Work]] = "IT",Table1[[#This Row],[Income]],0)</f>
        <v>88098</v>
      </c>
      <c r="DO263" s="9">
        <f ca="1">IF(Table1[[#This Row],[Field of Work]] = "Agriculture",Table1[[#This Row],[Income]],0)</f>
        <v>0</v>
      </c>
      <c r="DP263" s="9">
        <f ca="1">IF(Table1[[#This Row],[Field of Work]] = "Construction",Table1[[#This Row],[Income]],0)</f>
        <v>0</v>
      </c>
      <c r="DQ263" s="9">
        <f ca="1">IF(Table1[[#This Row],[Field of Work]] = "Health",Table1[[#This Row],[Income]],0)</f>
        <v>0</v>
      </c>
      <c r="DR263" s="9">
        <f ca="1">IF(Table1[[#This Row],[Field of Work]] = "Teaching",Table1[[#This Row],[Income]],0)</f>
        <v>0</v>
      </c>
      <c r="DS263" s="10">
        <f ca="1">IF(Table1[[#This Row],[Field of Work]] = "General work",Table1[[#This Row],[Income]],0)</f>
        <v>0</v>
      </c>
      <c r="DV263" s="14"/>
      <c r="DW263" s="9"/>
      <c r="DX263" s="9">
        <f ca="1">IF(Table1[[#This Row],[Debts]]&gt;Table1[[#This Row],[Income]],1,0)</f>
        <v>1</v>
      </c>
      <c r="DY263" s="9"/>
      <c r="DZ263" s="9"/>
      <c r="EA263" s="9"/>
      <c r="EB263" s="9"/>
      <c r="EC263" s="10"/>
      <c r="EF263" s="14"/>
      <c r="EG263" s="9"/>
      <c r="EH263" s="9">
        <f ca="1">IF(Table1[[#This Row],[Net worth of person (R)]]&gt;$EP$4,Table1[[#This Row],[Age]],0)</f>
        <v>0</v>
      </c>
      <c r="EI263" s="9"/>
      <c r="EJ263" s="9"/>
      <c r="EK263" s="9"/>
      <c r="EL263" s="9"/>
      <c r="EM263" s="9"/>
      <c r="EN263" s="9"/>
      <c r="EO263" s="9"/>
      <c r="EP263" s="10"/>
    </row>
    <row r="264" spans="2:146" x14ac:dyDescent="0.25">
      <c r="B264">
        <f t="shared" ca="1" si="99"/>
        <v>2</v>
      </c>
      <c r="C264" t="str">
        <f t="shared" ca="1" si="100"/>
        <v>women</v>
      </c>
      <c r="D264">
        <f t="shared" ca="1" si="101"/>
        <v>27</v>
      </c>
      <c r="E264">
        <f t="shared" ca="1" si="102"/>
        <v>4</v>
      </c>
      <c r="F264" t="str">
        <f t="shared" ca="1" si="103"/>
        <v>Construction</v>
      </c>
      <c r="G264">
        <f t="shared" ca="1" si="104"/>
        <v>3</v>
      </c>
      <c r="H264" t="str">
        <f t="shared" ca="1" si="105"/>
        <v>University</v>
      </c>
      <c r="I264">
        <f t="shared" ca="1" si="106"/>
        <v>1</v>
      </c>
      <c r="J264">
        <f t="shared" ca="1" si="107"/>
        <v>3</v>
      </c>
      <c r="K264">
        <f t="shared" ca="1" si="108"/>
        <v>59627</v>
      </c>
      <c r="L264">
        <f t="shared" ca="1" si="109"/>
        <v>7</v>
      </c>
      <c r="M264" t="str">
        <f t="shared" ca="1" si="110"/>
        <v>Pindi</v>
      </c>
      <c r="N264">
        <f t="shared" ca="1" si="92"/>
        <v>298135</v>
      </c>
      <c r="O264">
        <f ca="1">RAND()*Table1[[#This Row],[Value of House]]</f>
        <v>221182.69305714555</v>
      </c>
      <c r="P264">
        <f t="shared" ca="1" si="97"/>
        <v>139311.4373725167</v>
      </c>
      <c r="Q264">
        <f t="shared" ca="1" si="111"/>
        <v>2780</v>
      </c>
      <c r="R264">
        <f t="shared" ca="1" si="98"/>
        <v>23610.086719136696</v>
      </c>
      <c r="S264">
        <f t="shared" ca="1" si="93"/>
        <v>22977.616111805502</v>
      </c>
      <c r="T264">
        <f t="shared" ca="1" si="94"/>
        <v>460424.05348432221</v>
      </c>
      <c r="U264">
        <f t="shared" ca="1" si="95"/>
        <v>247572.77977628223</v>
      </c>
      <c r="V264">
        <f t="shared" ca="1" si="96"/>
        <v>212851.27370803998</v>
      </c>
      <c r="AF264" s="14">
        <f t="shared" ref="AF264:AF327" ca="1" si="113">IF(C263 = "men", 1,0)</f>
        <v>1</v>
      </c>
      <c r="AG264" s="9">
        <f t="shared" ref="AG264:AG327" ca="1" si="114">IF(C263 = "women",1,0)</f>
        <v>0</v>
      </c>
      <c r="AH264" s="9"/>
      <c r="AI264" s="9"/>
      <c r="AJ264" s="9"/>
      <c r="AK264" s="10"/>
      <c r="AL264" s="9"/>
      <c r="AM264" s="14">
        <f ca="1">IF(Table1[[#This Row],[Field of Work]]= "Teaching",1,0)</f>
        <v>0</v>
      </c>
      <c r="AN264" s="9">
        <f ca="1">IF(Table1[[#This Row],[Field of Work]]= "Agriculture",1,0)</f>
        <v>0</v>
      </c>
      <c r="AO264" s="9">
        <f ca="1">IF(Table1[[#This Row],[Field of Work]]= "Construction",1,0)</f>
        <v>1</v>
      </c>
      <c r="AP264" s="9">
        <f ca="1">IF(Table1[[#This Row],[Field of Work]]= "IT",1,0)</f>
        <v>0</v>
      </c>
      <c r="AQ264" s="9">
        <f ca="1">IF(Table1[[#This Row],[Field of Work]]= "Health",1,0)</f>
        <v>0</v>
      </c>
      <c r="AR264" s="9">
        <f ca="1">IF(Table1[[#This Row],[Field of Work]]= "General work",1,0)</f>
        <v>0</v>
      </c>
      <c r="AS264" s="9"/>
      <c r="AT264" s="9"/>
      <c r="AU264" s="9"/>
      <c r="AV264" s="9"/>
      <c r="AW264" s="9"/>
      <c r="AX264" s="9"/>
      <c r="AY264" s="10"/>
      <c r="BA264" s="33">
        <f ca="1">IF(Table1[[#This Row],[Area]]= "Pindi",1,0)</f>
        <v>1</v>
      </c>
      <c r="BB264" s="9">
        <f ca="1">IF(Table1[[#This Row],[Area]]= "Attock",1,0)</f>
        <v>0</v>
      </c>
      <c r="BC264" s="9">
        <f ca="1">IF(Table1[[#This Row],[Area]]="Gujranwala",1,0)</f>
        <v>0</v>
      </c>
      <c r="BD264" s="9">
        <f ca="1">IF(Table1[[#This Row],[Area]]="Islamabad",1,0)</f>
        <v>0</v>
      </c>
      <c r="BE264" s="9">
        <f ca="1">IF(Table1[[#This Row],[Area]]="Karachi",1,0)</f>
        <v>0</v>
      </c>
      <c r="BF264" s="9">
        <f ca="1">IF(Table1[[#This Row],[Area]]="Kashmir",1,0)</f>
        <v>0</v>
      </c>
      <c r="BG264" s="9">
        <f ca="1">IF(Table1[[#This Row],[Area]]="Kohat",1,0)</f>
        <v>0</v>
      </c>
      <c r="BH264" s="9">
        <f ca="1">IF(Table1[[#This Row],[Area]]="Lahore",1,0)</f>
        <v>0</v>
      </c>
      <c r="BI264" s="9">
        <f ca="1">IF(Table1[[#This Row],[Area]]="Multan",1,0)</f>
        <v>0</v>
      </c>
      <c r="BJ264" s="9">
        <f ca="1">IF(Table1[[#This Row],[Area]]="Naran",1,0)</f>
        <v>0</v>
      </c>
      <c r="BK264" s="9">
        <f ca="1">IF(Table1[[#This Row],[Area]]="Peshawar",1,0)</f>
        <v>0</v>
      </c>
      <c r="BL264" s="9">
        <f ca="1">IF(Table1[[#This Row],[Area]]="Queta",1,0)</f>
        <v>0</v>
      </c>
      <c r="BM264" s="9">
        <f ca="1">IF(Table1[[#This Row],[Area]]="Sawat",1,0)</f>
        <v>0</v>
      </c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10"/>
      <c r="CD264" s="14"/>
      <c r="CE264" s="39">
        <f ca="1">Table1[[#This Row],[Value of Cars]]/Table1[[#This Row],[Cars]]</f>
        <v>46437.145790838898</v>
      </c>
      <c r="CF264" s="9"/>
      <c r="CG264" s="10"/>
      <c r="CH264" s="14">
        <f ca="1">IF(Table1[[#This Row],[value of Debts]]&gt;$CI$5,1,0)</f>
        <v>1</v>
      </c>
      <c r="CI264" s="9"/>
      <c r="CJ264" s="10"/>
      <c r="CM264" s="55">
        <f ca="1">Table1[[#This Row],[Mortgage Left]]/Table1[[#This Row],[Value of House]]</f>
        <v>0.74188771213425309</v>
      </c>
      <c r="CN264" s="9">
        <f t="shared" ca="1" si="112"/>
        <v>0</v>
      </c>
      <c r="CO264" s="9"/>
      <c r="CP264" s="9"/>
      <c r="CQ264" s="9"/>
      <c r="CR264" s="9"/>
      <c r="CS264" s="9"/>
      <c r="CT264" s="9"/>
      <c r="CU264" s="9"/>
      <c r="CV264" s="9"/>
      <c r="CW264" s="9"/>
      <c r="CX264" s="14"/>
      <c r="CY264" s="9">
        <f ca="1">IF(Table1[[#This Row],[Area]]= "Pindi",Table1[[#This Row],[Income]],0)</f>
        <v>59627</v>
      </c>
      <c r="CZ264" s="9">
        <f ca="1">IF(Table1[[#This Row],[Area]]= "Attock",Table1[[#This Row],[Income]],0)</f>
        <v>0</v>
      </c>
      <c r="DA264" s="9">
        <f ca="1">IF(Table1[[#This Row],[Area]]= "Gujranwala",Table1[[#This Row],[Income]],0)</f>
        <v>0</v>
      </c>
      <c r="DB264" s="9">
        <f ca="1">IF(Table1[[#This Row],[Area]]= "Islamabad",Table1[[#This Row],[Income]],0)</f>
        <v>0</v>
      </c>
      <c r="DC264" s="9">
        <f ca="1">IF(Table1[[#This Row],[Area]]= "Karachi",Table1[[#This Row],[Income]],0)</f>
        <v>0</v>
      </c>
      <c r="DD264" s="9">
        <f ca="1">IF(Table1[[#This Row],[Area]]= "Kashmir",Table1[[#This Row],[Income]],0)</f>
        <v>0</v>
      </c>
      <c r="DE264" s="9">
        <f ca="1">IF(Table1[[#This Row],[Area]]= "Kohat",Table1[[#This Row],[Income]],0)</f>
        <v>0</v>
      </c>
      <c r="DF264" s="9">
        <f ca="1">IF(Table1[[#This Row],[Area]]= "Lahore",Table1[[#This Row],[Income]],0)</f>
        <v>0</v>
      </c>
      <c r="DG264" s="9">
        <f ca="1">IF(Table1[[#This Row],[Area]]= "Multan",Table1[[#This Row],[Income]],0)</f>
        <v>0</v>
      </c>
      <c r="DH264" s="9">
        <f ca="1">IF(Table1[[#This Row],[Area]]= "Naran",Table1[[#This Row],[Income]],0)</f>
        <v>0</v>
      </c>
      <c r="DI264" s="9">
        <f ca="1">IF(Table1[[#This Row],[Area]]= "Peshawar",Table1[[#This Row],[Income]],0)</f>
        <v>0</v>
      </c>
      <c r="DJ264" s="9">
        <f ca="1">IF(Table1[[#This Row],[Area]]= "Queta",Table1[[#This Row],[Income]],0)</f>
        <v>0</v>
      </c>
      <c r="DK264" s="10">
        <f ca="1">IF(Table1[[#This Row],[Area]]= "Sawat",Table1[[#This Row],[Income]],0)</f>
        <v>0</v>
      </c>
      <c r="DM264" s="14"/>
      <c r="DN264" s="9">
        <f ca="1">IF(Table1[[#This Row],[Field of Work]] = "IT",Table1[[#This Row],[Income]],0)</f>
        <v>0</v>
      </c>
      <c r="DO264" s="9">
        <f ca="1">IF(Table1[[#This Row],[Field of Work]] = "Agriculture",Table1[[#This Row],[Income]],0)</f>
        <v>0</v>
      </c>
      <c r="DP264" s="9">
        <f ca="1">IF(Table1[[#This Row],[Field of Work]] = "Construction",Table1[[#This Row],[Income]],0)</f>
        <v>59627</v>
      </c>
      <c r="DQ264" s="9">
        <f ca="1">IF(Table1[[#This Row],[Field of Work]] = "Health",Table1[[#This Row],[Income]],0)</f>
        <v>0</v>
      </c>
      <c r="DR264" s="9">
        <f ca="1">IF(Table1[[#This Row],[Field of Work]] = "Teaching",Table1[[#This Row],[Income]],0)</f>
        <v>0</v>
      </c>
      <c r="DS264" s="10">
        <f ca="1">IF(Table1[[#This Row],[Field of Work]] = "General work",Table1[[#This Row],[Income]],0)</f>
        <v>0</v>
      </c>
      <c r="DV264" s="14"/>
      <c r="DW264" s="9"/>
      <c r="DX264" s="9">
        <f ca="1">IF(Table1[[#This Row],[Debts]]&gt;Table1[[#This Row],[Income]],1,0)</f>
        <v>0</v>
      </c>
      <c r="DY264" s="9"/>
      <c r="DZ264" s="9"/>
      <c r="EA264" s="9"/>
      <c r="EB264" s="9"/>
      <c r="EC264" s="10"/>
      <c r="EF264" s="14"/>
      <c r="EG264" s="9"/>
      <c r="EH264" s="9">
        <f ca="1">IF(Table1[[#This Row],[Net worth of person (R)]]&gt;$EP$4,Table1[[#This Row],[Age]],0)</f>
        <v>27</v>
      </c>
      <c r="EI264" s="9"/>
      <c r="EJ264" s="9"/>
      <c r="EK264" s="9"/>
      <c r="EL264" s="9"/>
      <c r="EM264" s="9"/>
      <c r="EN264" s="9"/>
      <c r="EO264" s="9"/>
      <c r="EP264" s="10"/>
    </row>
    <row r="265" spans="2:146" x14ac:dyDescent="0.25">
      <c r="B265">
        <f t="shared" ca="1" si="99"/>
        <v>2</v>
      </c>
      <c r="C265" t="str">
        <f t="shared" ca="1" si="100"/>
        <v>women</v>
      </c>
      <c r="D265">
        <f t="shared" ca="1" si="101"/>
        <v>37</v>
      </c>
      <c r="E265">
        <f t="shared" ca="1" si="102"/>
        <v>3</v>
      </c>
      <c r="F265" t="str">
        <f t="shared" ca="1" si="103"/>
        <v>Agriculture</v>
      </c>
      <c r="G265">
        <f t="shared" ca="1" si="104"/>
        <v>6</v>
      </c>
      <c r="H265" t="str">
        <f t="shared" ca="1" si="105"/>
        <v>other</v>
      </c>
      <c r="I265">
        <f t="shared" ca="1" si="106"/>
        <v>1</v>
      </c>
      <c r="J265">
        <f t="shared" ca="1" si="107"/>
        <v>3</v>
      </c>
      <c r="K265">
        <f t="shared" ca="1" si="108"/>
        <v>58281</v>
      </c>
      <c r="L265">
        <f t="shared" ca="1" si="109"/>
        <v>8</v>
      </c>
      <c r="M265" t="str">
        <f t="shared" ca="1" si="110"/>
        <v>Pindi</v>
      </c>
      <c r="N265">
        <f t="shared" ca="1" si="92"/>
        <v>174843</v>
      </c>
      <c r="O265">
        <f ca="1">RAND()*Table1[[#This Row],[Value of House]]</f>
        <v>94997.065731743933</v>
      </c>
      <c r="P265">
        <f t="shared" ca="1" si="97"/>
        <v>90167.252881115463</v>
      </c>
      <c r="Q265">
        <f t="shared" ca="1" si="111"/>
        <v>30739</v>
      </c>
      <c r="R265">
        <f t="shared" ca="1" si="98"/>
        <v>56036.886800247856</v>
      </c>
      <c r="S265">
        <f t="shared" ca="1" si="93"/>
        <v>54997.000068189664</v>
      </c>
      <c r="T265">
        <f t="shared" ca="1" si="94"/>
        <v>320007.25294930511</v>
      </c>
      <c r="U265">
        <f t="shared" ca="1" si="95"/>
        <v>181772.95253199179</v>
      </c>
      <c r="V265">
        <f t="shared" ca="1" si="96"/>
        <v>138234.30041731332</v>
      </c>
      <c r="AF265" s="14">
        <f t="shared" ca="1" si="113"/>
        <v>0</v>
      </c>
      <c r="AG265" s="9">
        <f t="shared" ca="1" si="114"/>
        <v>1</v>
      </c>
      <c r="AH265" s="9"/>
      <c r="AI265" s="9"/>
      <c r="AJ265" s="9"/>
      <c r="AK265" s="10"/>
      <c r="AL265" s="9"/>
      <c r="AM265" s="14">
        <f ca="1">IF(Table1[[#This Row],[Field of Work]]= "Teaching",1,0)</f>
        <v>0</v>
      </c>
      <c r="AN265" s="9">
        <f ca="1">IF(Table1[[#This Row],[Field of Work]]= "Agriculture",1,0)</f>
        <v>1</v>
      </c>
      <c r="AO265" s="9">
        <f ca="1">IF(Table1[[#This Row],[Field of Work]]= "Construction",1,0)</f>
        <v>0</v>
      </c>
      <c r="AP265" s="9">
        <f ca="1">IF(Table1[[#This Row],[Field of Work]]= "IT",1,0)</f>
        <v>0</v>
      </c>
      <c r="AQ265" s="9">
        <f ca="1">IF(Table1[[#This Row],[Field of Work]]= "Health",1,0)</f>
        <v>0</v>
      </c>
      <c r="AR265" s="9">
        <f ca="1">IF(Table1[[#This Row],[Field of Work]]= "General work",1,0)</f>
        <v>0</v>
      </c>
      <c r="AS265" s="9"/>
      <c r="AT265" s="9"/>
      <c r="AU265" s="9"/>
      <c r="AV265" s="9"/>
      <c r="AW265" s="9"/>
      <c r="AX265" s="9"/>
      <c r="AY265" s="10"/>
      <c r="BA265" s="33">
        <f ca="1">IF(Table1[[#This Row],[Area]]= "Pindi",1,0)</f>
        <v>1</v>
      </c>
      <c r="BB265" s="9">
        <f ca="1">IF(Table1[[#This Row],[Area]]= "Attock",1,0)</f>
        <v>0</v>
      </c>
      <c r="BC265" s="9">
        <f ca="1">IF(Table1[[#This Row],[Area]]="Gujranwala",1,0)</f>
        <v>0</v>
      </c>
      <c r="BD265" s="9">
        <f ca="1">IF(Table1[[#This Row],[Area]]="Islamabad",1,0)</f>
        <v>0</v>
      </c>
      <c r="BE265" s="9">
        <f ca="1">IF(Table1[[#This Row],[Area]]="Karachi",1,0)</f>
        <v>0</v>
      </c>
      <c r="BF265" s="9">
        <f ca="1">IF(Table1[[#This Row],[Area]]="Kashmir",1,0)</f>
        <v>0</v>
      </c>
      <c r="BG265" s="9">
        <f ca="1">IF(Table1[[#This Row],[Area]]="Kohat",1,0)</f>
        <v>0</v>
      </c>
      <c r="BH265" s="9">
        <f ca="1">IF(Table1[[#This Row],[Area]]="Lahore",1,0)</f>
        <v>0</v>
      </c>
      <c r="BI265" s="9">
        <f ca="1">IF(Table1[[#This Row],[Area]]="Multan",1,0)</f>
        <v>0</v>
      </c>
      <c r="BJ265" s="9">
        <f ca="1">IF(Table1[[#This Row],[Area]]="Naran",1,0)</f>
        <v>0</v>
      </c>
      <c r="BK265" s="9">
        <f ca="1">IF(Table1[[#This Row],[Area]]="Peshawar",1,0)</f>
        <v>0</v>
      </c>
      <c r="BL265" s="9">
        <f ca="1">IF(Table1[[#This Row],[Area]]="Queta",1,0)</f>
        <v>0</v>
      </c>
      <c r="BM265" s="9">
        <f ca="1">IF(Table1[[#This Row],[Area]]="Sawat",1,0)</f>
        <v>0</v>
      </c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10"/>
      <c r="CD265" s="14"/>
      <c r="CE265" s="39">
        <f ca="1">Table1[[#This Row],[Value of Cars]]/Table1[[#This Row],[Cars]]</f>
        <v>30055.750960371821</v>
      </c>
      <c r="CF265" s="9"/>
      <c r="CG265" s="10"/>
      <c r="CH265" s="14">
        <f ca="1">IF(Table1[[#This Row],[value of Debts]]&gt;$CI$5,1,0)</f>
        <v>1</v>
      </c>
      <c r="CI265" s="9"/>
      <c r="CJ265" s="10"/>
      <c r="CM265" s="55">
        <f ca="1">Table1[[#This Row],[Mortgage Left]]/Table1[[#This Row],[Value of House]]</f>
        <v>0.54332781828122334</v>
      </c>
      <c r="CN265" s="9">
        <f t="shared" ca="1" si="112"/>
        <v>0</v>
      </c>
      <c r="CO265" s="9"/>
      <c r="CP265" s="9"/>
      <c r="CQ265" s="9"/>
      <c r="CR265" s="9"/>
      <c r="CS265" s="9"/>
      <c r="CT265" s="9"/>
      <c r="CU265" s="9"/>
      <c r="CV265" s="9"/>
      <c r="CW265" s="9"/>
      <c r="CX265" s="14"/>
      <c r="CY265" s="9">
        <f ca="1">IF(Table1[[#This Row],[Area]]= "Pindi",Table1[[#This Row],[Income]],0)</f>
        <v>58281</v>
      </c>
      <c r="CZ265" s="9">
        <f ca="1">IF(Table1[[#This Row],[Area]]= "Attock",Table1[[#This Row],[Income]],0)</f>
        <v>0</v>
      </c>
      <c r="DA265" s="9">
        <f ca="1">IF(Table1[[#This Row],[Area]]= "Gujranwala",Table1[[#This Row],[Income]],0)</f>
        <v>0</v>
      </c>
      <c r="DB265" s="9">
        <f ca="1">IF(Table1[[#This Row],[Area]]= "Islamabad",Table1[[#This Row],[Income]],0)</f>
        <v>0</v>
      </c>
      <c r="DC265" s="9">
        <f ca="1">IF(Table1[[#This Row],[Area]]= "Karachi",Table1[[#This Row],[Income]],0)</f>
        <v>0</v>
      </c>
      <c r="DD265" s="9">
        <f ca="1">IF(Table1[[#This Row],[Area]]= "Kashmir",Table1[[#This Row],[Income]],0)</f>
        <v>0</v>
      </c>
      <c r="DE265" s="9">
        <f ca="1">IF(Table1[[#This Row],[Area]]= "Kohat",Table1[[#This Row],[Income]],0)</f>
        <v>0</v>
      </c>
      <c r="DF265" s="9">
        <f ca="1">IF(Table1[[#This Row],[Area]]= "Lahore",Table1[[#This Row],[Income]],0)</f>
        <v>0</v>
      </c>
      <c r="DG265" s="9">
        <f ca="1">IF(Table1[[#This Row],[Area]]= "Multan",Table1[[#This Row],[Income]],0)</f>
        <v>0</v>
      </c>
      <c r="DH265" s="9">
        <f ca="1">IF(Table1[[#This Row],[Area]]= "Naran",Table1[[#This Row],[Income]],0)</f>
        <v>0</v>
      </c>
      <c r="DI265" s="9">
        <f ca="1">IF(Table1[[#This Row],[Area]]= "Peshawar",Table1[[#This Row],[Income]],0)</f>
        <v>0</v>
      </c>
      <c r="DJ265" s="9">
        <f ca="1">IF(Table1[[#This Row],[Area]]= "Queta",Table1[[#This Row],[Income]],0)</f>
        <v>0</v>
      </c>
      <c r="DK265" s="10">
        <f ca="1">IF(Table1[[#This Row],[Area]]= "Sawat",Table1[[#This Row],[Income]],0)</f>
        <v>0</v>
      </c>
      <c r="DM265" s="14"/>
      <c r="DN265" s="9">
        <f ca="1">IF(Table1[[#This Row],[Field of Work]] = "IT",Table1[[#This Row],[Income]],0)</f>
        <v>0</v>
      </c>
      <c r="DO265" s="9">
        <f ca="1">IF(Table1[[#This Row],[Field of Work]] = "Agriculture",Table1[[#This Row],[Income]],0)</f>
        <v>58281</v>
      </c>
      <c r="DP265" s="9">
        <f ca="1">IF(Table1[[#This Row],[Field of Work]] = "Construction",Table1[[#This Row],[Income]],0)</f>
        <v>0</v>
      </c>
      <c r="DQ265" s="9">
        <f ca="1">IF(Table1[[#This Row],[Field of Work]] = "Health",Table1[[#This Row],[Income]],0)</f>
        <v>0</v>
      </c>
      <c r="DR265" s="9">
        <f ca="1">IF(Table1[[#This Row],[Field of Work]] = "Teaching",Table1[[#This Row],[Income]],0)</f>
        <v>0</v>
      </c>
      <c r="DS265" s="10">
        <f ca="1">IF(Table1[[#This Row],[Field of Work]] = "General work",Table1[[#This Row],[Income]],0)</f>
        <v>0</v>
      </c>
      <c r="DV265" s="14"/>
      <c r="DW265" s="9"/>
      <c r="DX265" s="9">
        <f ca="1">IF(Table1[[#This Row],[Debts]]&gt;Table1[[#This Row],[Income]],1,0)</f>
        <v>0</v>
      </c>
      <c r="DY265" s="9"/>
      <c r="DZ265" s="9"/>
      <c r="EA265" s="9"/>
      <c r="EB265" s="9"/>
      <c r="EC265" s="10"/>
      <c r="EF265" s="14"/>
      <c r="EG265" s="9"/>
      <c r="EH265" s="9">
        <f ca="1">IF(Table1[[#This Row],[Net worth of person (R)]]&gt;$EP$4,Table1[[#This Row],[Age]],0)</f>
        <v>37</v>
      </c>
      <c r="EI265" s="9"/>
      <c r="EJ265" s="9"/>
      <c r="EK265" s="9"/>
      <c r="EL265" s="9"/>
      <c r="EM265" s="9"/>
      <c r="EN265" s="9"/>
      <c r="EO265" s="9"/>
      <c r="EP265" s="10"/>
    </row>
    <row r="266" spans="2:146" x14ac:dyDescent="0.25">
      <c r="B266">
        <f t="shared" ca="1" si="99"/>
        <v>1</v>
      </c>
      <c r="C266" t="str">
        <f t="shared" ca="1" si="100"/>
        <v>men</v>
      </c>
      <c r="D266">
        <f t="shared" ca="1" si="101"/>
        <v>31</v>
      </c>
      <c r="E266">
        <f t="shared" ca="1" si="102"/>
        <v>4</v>
      </c>
      <c r="F266" t="str">
        <f t="shared" ca="1" si="103"/>
        <v>Construction</v>
      </c>
      <c r="G266">
        <f t="shared" ca="1" si="104"/>
        <v>4</v>
      </c>
      <c r="H266" t="str">
        <f t="shared" ca="1" si="105"/>
        <v>Technical</v>
      </c>
      <c r="I266">
        <f t="shared" ca="1" si="106"/>
        <v>2</v>
      </c>
      <c r="J266">
        <f t="shared" ca="1" si="107"/>
        <v>3</v>
      </c>
      <c r="K266">
        <f t="shared" ca="1" si="108"/>
        <v>61833</v>
      </c>
      <c r="L266">
        <f t="shared" ca="1" si="109"/>
        <v>13</v>
      </c>
      <c r="M266" t="str">
        <f t="shared" ca="1" si="110"/>
        <v>Naran</v>
      </c>
      <c r="N266">
        <f t="shared" ca="1" si="92"/>
        <v>370998</v>
      </c>
      <c r="O266">
        <f ca="1">RAND()*Table1[[#This Row],[Value of House]]</f>
        <v>182627.43013465437</v>
      </c>
      <c r="P266">
        <f t="shared" ca="1" si="97"/>
        <v>18468.289954995907</v>
      </c>
      <c r="Q266">
        <f t="shared" ca="1" si="111"/>
        <v>14202</v>
      </c>
      <c r="R266">
        <f t="shared" ca="1" si="98"/>
        <v>98943.701640461004</v>
      </c>
      <c r="S266">
        <f t="shared" ca="1" si="93"/>
        <v>15312.751649186288</v>
      </c>
      <c r="T266">
        <f t="shared" ca="1" si="94"/>
        <v>404779.04160418222</v>
      </c>
      <c r="U266">
        <f t="shared" ca="1" si="95"/>
        <v>295773.13177511538</v>
      </c>
      <c r="V266">
        <f t="shared" ca="1" si="96"/>
        <v>109005.90982906683</v>
      </c>
      <c r="AF266" s="14">
        <f t="shared" ca="1" si="113"/>
        <v>0</v>
      </c>
      <c r="AG266" s="9">
        <f t="shared" ca="1" si="114"/>
        <v>1</v>
      </c>
      <c r="AH266" s="9"/>
      <c r="AI266" s="9"/>
      <c r="AJ266" s="9"/>
      <c r="AK266" s="10"/>
      <c r="AL266" s="9"/>
      <c r="AM266" s="14">
        <f ca="1">IF(Table1[[#This Row],[Field of Work]]= "Teaching",1,0)</f>
        <v>0</v>
      </c>
      <c r="AN266" s="9">
        <f ca="1">IF(Table1[[#This Row],[Field of Work]]= "Agriculture",1,0)</f>
        <v>0</v>
      </c>
      <c r="AO266" s="9">
        <f ca="1">IF(Table1[[#This Row],[Field of Work]]= "Construction",1,0)</f>
        <v>1</v>
      </c>
      <c r="AP266" s="9">
        <f ca="1">IF(Table1[[#This Row],[Field of Work]]= "IT",1,0)</f>
        <v>0</v>
      </c>
      <c r="AQ266" s="9">
        <f ca="1">IF(Table1[[#This Row],[Field of Work]]= "Health",1,0)</f>
        <v>0</v>
      </c>
      <c r="AR266" s="9">
        <f ca="1">IF(Table1[[#This Row],[Field of Work]]= "General work",1,0)</f>
        <v>0</v>
      </c>
      <c r="AS266" s="9"/>
      <c r="AT266" s="9"/>
      <c r="AU266" s="9"/>
      <c r="AV266" s="9"/>
      <c r="AW266" s="9"/>
      <c r="AX266" s="9"/>
      <c r="AY266" s="10"/>
      <c r="BA266" s="33">
        <f ca="1">IF(Table1[[#This Row],[Area]]= "Pindi",1,0)</f>
        <v>0</v>
      </c>
      <c r="BB266" s="9">
        <f ca="1">IF(Table1[[#This Row],[Area]]= "Attock",1,0)</f>
        <v>0</v>
      </c>
      <c r="BC266" s="9">
        <f ca="1">IF(Table1[[#This Row],[Area]]="Gujranwala",1,0)</f>
        <v>0</v>
      </c>
      <c r="BD266" s="9">
        <f ca="1">IF(Table1[[#This Row],[Area]]="Islamabad",1,0)</f>
        <v>0</v>
      </c>
      <c r="BE266" s="9">
        <f ca="1">IF(Table1[[#This Row],[Area]]="Karachi",1,0)</f>
        <v>0</v>
      </c>
      <c r="BF266" s="9">
        <f ca="1">IF(Table1[[#This Row],[Area]]="Kashmir",1,0)</f>
        <v>0</v>
      </c>
      <c r="BG266" s="9">
        <f ca="1">IF(Table1[[#This Row],[Area]]="Kohat",1,0)</f>
        <v>0</v>
      </c>
      <c r="BH266" s="9">
        <f ca="1">IF(Table1[[#This Row],[Area]]="Lahore",1,0)</f>
        <v>0</v>
      </c>
      <c r="BI266" s="9">
        <f ca="1">IF(Table1[[#This Row],[Area]]="Multan",1,0)</f>
        <v>0</v>
      </c>
      <c r="BJ266" s="9">
        <f ca="1">IF(Table1[[#This Row],[Area]]="Naran",1,0)</f>
        <v>1</v>
      </c>
      <c r="BK266" s="9">
        <f ca="1">IF(Table1[[#This Row],[Area]]="Peshawar",1,0)</f>
        <v>0</v>
      </c>
      <c r="BL266" s="9">
        <f ca="1">IF(Table1[[#This Row],[Area]]="Queta",1,0)</f>
        <v>0</v>
      </c>
      <c r="BM266" s="9">
        <f ca="1">IF(Table1[[#This Row],[Area]]="Sawat",1,0)</f>
        <v>0</v>
      </c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10"/>
      <c r="CD266" s="14"/>
      <c r="CE266" s="39">
        <f ca="1">Table1[[#This Row],[Value of Cars]]/Table1[[#This Row],[Cars]]</f>
        <v>6156.0966516653025</v>
      </c>
      <c r="CF266" s="9"/>
      <c r="CG266" s="10"/>
      <c r="CH266" s="14">
        <f ca="1">IF(Table1[[#This Row],[value of Debts]]&gt;$CI$5,1,0)</f>
        <v>1</v>
      </c>
      <c r="CI266" s="9"/>
      <c r="CJ266" s="10"/>
      <c r="CM266" s="55">
        <f ca="1">Table1[[#This Row],[Mortgage Left]]/Table1[[#This Row],[Value of House]]</f>
        <v>0.49225987777468977</v>
      </c>
      <c r="CN266" s="9">
        <f t="shared" ca="1" si="112"/>
        <v>0</v>
      </c>
      <c r="CO266" s="9"/>
      <c r="CP266" s="9"/>
      <c r="CQ266" s="9"/>
      <c r="CR266" s="9"/>
      <c r="CS266" s="9"/>
      <c r="CT266" s="9"/>
      <c r="CU266" s="9"/>
      <c r="CV266" s="9"/>
      <c r="CW266" s="9"/>
      <c r="CX266" s="14"/>
      <c r="CY266" s="9">
        <f ca="1">IF(Table1[[#This Row],[Area]]= "Pindi",Table1[[#This Row],[Income]],0)</f>
        <v>0</v>
      </c>
      <c r="CZ266" s="9">
        <f ca="1">IF(Table1[[#This Row],[Area]]= "Attock",Table1[[#This Row],[Income]],0)</f>
        <v>0</v>
      </c>
      <c r="DA266" s="9">
        <f ca="1">IF(Table1[[#This Row],[Area]]= "Gujranwala",Table1[[#This Row],[Income]],0)</f>
        <v>0</v>
      </c>
      <c r="DB266" s="9">
        <f ca="1">IF(Table1[[#This Row],[Area]]= "Islamabad",Table1[[#This Row],[Income]],0)</f>
        <v>0</v>
      </c>
      <c r="DC266" s="9">
        <f ca="1">IF(Table1[[#This Row],[Area]]= "Karachi",Table1[[#This Row],[Income]],0)</f>
        <v>0</v>
      </c>
      <c r="DD266" s="9">
        <f ca="1">IF(Table1[[#This Row],[Area]]= "Kashmir",Table1[[#This Row],[Income]],0)</f>
        <v>0</v>
      </c>
      <c r="DE266" s="9">
        <f ca="1">IF(Table1[[#This Row],[Area]]= "Kohat",Table1[[#This Row],[Income]],0)</f>
        <v>0</v>
      </c>
      <c r="DF266" s="9">
        <f ca="1">IF(Table1[[#This Row],[Area]]= "Lahore",Table1[[#This Row],[Income]],0)</f>
        <v>0</v>
      </c>
      <c r="DG266" s="9">
        <f ca="1">IF(Table1[[#This Row],[Area]]= "Multan",Table1[[#This Row],[Income]],0)</f>
        <v>0</v>
      </c>
      <c r="DH266" s="9">
        <f ca="1">IF(Table1[[#This Row],[Area]]= "Naran",Table1[[#This Row],[Income]],0)</f>
        <v>61833</v>
      </c>
      <c r="DI266" s="9">
        <f ca="1">IF(Table1[[#This Row],[Area]]= "Peshawar",Table1[[#This Row],[Income]],0)</f>
        <v>0</v>
      </c>
      <c r="DJ266" s="9">
        <f ca="1">IF(Table1[[#This Row],[Area]]= "Queta",Table1[[#This Row],[Income]],0)</f>
        <v>0</v>
      </c>
      <c r="DK266" s="10">
        <f ca="1">IF(Table1[[#This Row],[Area]]= "Sawat",Table1[[#This Row],[Income]],0)</f>
        <v>0</v>
      </c>
      <c r="DM266" s="14"/>
      <c r="DN266" s="9">
        <f ca="1">IF(Table1[[#This Row],[Field of Work]] = "IT",Table1[[#This Row],[Income]],0)</f>
        <v>0</v>
      </c>
      <c r="DO266" s="9">
        <f ca="1">IF(Table1[[#This Row],[Field of Work]] = "Agriculture",Table1[[#This Row],[Income]],0)</f>
        <v>0</v>
      </c>
      <c r="DP266" s="9">
        <f ca="1">IF(Table1[[#This Row],[Field of Work]] = "Construction",Table1[[#This Row],[Income]],0)</f>
        <v>61833</v>
      </c>
      <c r="DQ266" s="9">
        <f ca="1">IF(Table1[[#This Row],[Field of Work]] = "Health",Table1[[#This Row],[Income]],0)</f>
        <v>0</v>
      </c>
      <c r="DR266" s="9">
        <f ca="1">IF(Table1[[#This Row],[Field of Work]] = "Teaching",Table1[[#This Row],[Income]],0)</f>
        <v>0</v>
      </c>
      <c r="DS266" s="10">
        <f ca="1">IF(Table1[[#This Row],[Field of Work]] = "General work",Table1[[#This Row],[Income]],0)</f>
        <v>0</v>
      </c>
      <c r="DV266" s="14"/>
      <c r="DW266" s="9"/>
      <c r="DX266" s="9">
        <f ca="1">IF(Table1[[#This Row],[Debts]]&gt;Table1[[#This Row],[Income]],1,0)</f>
        <v>1</v>
      </c>
      <c r="DY266" s="9"/>
      <c r="DZ266" s="9"/>
      <c r="EA266" s="9"/>
      <c r="EB266" s="9"/>
      <c r="EC266" s="10"/>
      <c r="EF266" s="14"/>
      <c r="EG266" s="9"/>
      <c r="EH266" s="9">
        <f ca="1">IF(Table1[[#This Row],[Net worth of person (R)]]&gt;$EP$4,Table1[[#This Row],[Age]],0)</f>
        <v>31</v>
      </c>
      <c r="EI266" s="9"/>
      <c r="EJ266" s="9"/>
      <c r="EK266" s="9"/>
      <c r="EL266" s="9"/>
      <c r="EM266" s="9"/>
      <c r="EN266" s="9"/>
      <c r="EO266" s="9"/>
      <c r="EP266" s="10"/>
    </row>
    <row r="267" spans="2:146" x14ac:dyDescent="0.25">
      <c r="B267">
        <f t="shared" ca="1" si="99"/>
        <v>2</v>
      </c>
      <c r="C267" t="str">
        <f t="shared" ca="1" si="100"/>
        <v>women</v>
      </c>
      <c r="D267">
        <f t="shared" ca="1" si="101"/>
        <v>43</v>
      </c>
      <c r="E267">
        <f t="shared" ca="1" si="102"/>
        <v>4</v>
      </c>
      <c r="F267" t="str">
        <f t="shared" ca="1" si="103"/>
        <v>Construction</v>
      </c>
      <c r="G267">
        <f t="shared" ca="1" si="104"/>
        <v>1</v>
      </c>
      <c r="H267" t="str">
        <f t="shared" ca="1" si="105"/>
        <v>High School</v>
      </c>
      <c r="I267">
        <f t="shared" ca="1" si="106"/>
        <v>1</v>
      </c>
      <c r="J267">
        <f t="shared" ca="1" si="107"/>
        <v>1</v>
      </c>
      <c r="K267">
        <f t="shared" ca="1" si="108"/>
        <v>35947</v>
      </c>
      <c r="L267">
        <f t="shared" ca="1" si="109"/>
        <v>6</v>
      </c>
      <c r="M267" t="str">
        <f t="shared" ca="1" si="110"/>
        <v>Islamabad</v>
      </c>
      <c r="N267">
        <f t="shared" ca="1" si="92"/>
        <v>179735</v>
      </c>
      <c r="O267">
        <f ca="1">RAND()*Table1[[#This Row],[Value of House]]</f>
        <v>137536.58365820549</v>
      </c>
      <c r="P267">
        <f t="shared" ca="1" si="97"/>
        <v>18701.864910307097</v>
      </c>
      <c r="Q267">
        <f t="shared" ca="1" si="111"/>
        <v>10447</v>
      </c>
      <c r="R267">
        <f t="shared" ca="1" si="98"/>
        <v>68990.711012836386</v>
      </c>
      <c r="S267">
        <f t="shared" ca="1" si="93"/>
        <v>22984.893304602501</v>
      </c>
      <c r="T267">
        <f t="shared" ca="1" si="94"/>
        <v>221421.75821490961</v>
      </c>
      <c r="U267">
        <f t="shared" ca="1" si="95"/>
        <v>216974.29467104189</v>
      </c>
      <c r="V267">
        <f t="shared" ca="1" si="96"/>
        <v>4447.4635438677215</v>
      </c>
      <c r="AF267" s="14">
        <f t="shared" ca="1" si="113"/>
        <v>1</v>
      </c>
      <c r="AG267" s="9">
        <f t="shared" ca="1" si="114"/>
        <v>0</v>
      </c>
      <c r="AH267" s="9"/>
      <c r="AI267" s="9"/>
      <c r="AJ267" s="9"/>
      <c r="AK267" s="10"/>
      <c r="AL267" s="9"/>
      <c r="AM267" s="14">
        <f ca="1">IF(Table1[[#This Row],[Field of Work]]= "Teaching",1,0)</f>
        <v>0</v>
      </c>
      <c r="AN267" s="9">
        <f ca="1">IF(Table1[[#This Row],[Field of Work]]= "Agriculture",1,0)</f>
        <v>0</v>
      </c>
      <c r="AO267" s="9">
        <f ca="1">IF(Table1[[#This Row],[Field of Work]]= "Construction",1,0)</f>
        <v>1</v>
      </c>
      <c r="AP267" s="9">
        <f ca="1">IF(Table1[[#This Row],[Field of Work]]= "IT",1,0)</f>
        <v>0</v>
      </c>
      <c r="AQ267" s="9">
        <f ca="1">IF(Table1[[#This Row],[Field of Work]]= "Health",1,0)</f>
        <v>0</v>
      </c>
      <c r="AR267" s="9">
        <f ca="1">IF(Table1[[#This Row],[Field of Work]]= "General work",1,0)</f>
        <v>0</v>
      </c>
      <c r="AS267" s="9"/>
      <c r="AT267" s="9"/>
      <c r="AU267" s="9"/>
      <c r="AV267" s="9"/>
      <c r="AW267" s="9"/>
      <c r="AX267" s="9"/>
      <c r="AY267" s="10"/>
      <c r="BA267" s="33">
        <f ca="1">IF(Table1[[#This Row],[Area]]= "Pindi",1,0)</f>
        <v>0</v>
      </c>
      <c r="BB267" s="9">
        <f ca="1">IF(Table1[[#This Row],[Area]]= "Attock",1,0)</f>
        <v>0</v>
      </c>
      <c r="BC267" s="9">
        <f ca="1">IF(Table1[[#This Row],[Area]]="Gujranwala",1,0)</f>
        <v>0</v>
      </c>
      <c r="BD267" s="9">
        <f ca="1">IF(Table1[[#This Row],[Area]]="Islamabad",1,0)</f>
        <v>1</v>
      </c>
      <c r="BE267" s="9">
        <f ca="1">IF(Table1[[#This Row],[Area]]="Karachi",1,0)</f>
        <v>0</v>
      </c>
      <c r="BF267" s="9">
        <f ca="1">IF(Table1[[#This Row],[Area]]="Kashmir",1,0)</f>
        <v>0</v>
      </c>
      <c r="BG267" s="9">
        <f ca="1">IF(Table1[[#This Row],[Area]]="Kohat",1,0)</f>
        <v>0</v>
      </c>
      <c r="BH267" s="9">
        <f ca="1">IF(Table1[[#This Row],[Area]]="Lahore",1,0)</f>
        <v>0</v>
      </c>
      <c r="BI267" s="9">
        <f ca="1">IF(Table1[[#This Row],[Area]]="Multan",1,0)</f>
        <v>0</v>
      </c>
      <c r="BJ267" s="9">
        <f ca="1">IF(Table1[[#This Row],[Area]]="Naran",1,0)</f>
        <v>0</v>
      </c>
      <c r="BK267" s="9">
        <f ca="1">IF(Table1[[#This Row],[Area]]="Peshawar",1,0)</f>
        <v>0</v>
      </c>
      <c r="BL267" s="9">
        <f ca="1">IF(Table1[[#This Row],[Area]]="Queta",1,0)</f>
        <v>0</v>
      </c>
      <c r="BM267" s="9">
        <f ca="1">IF(Table1[[#This Row],[Area]]="Sawat",1,0)</f>
        <v>0</v>
      </c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10"/>
      <c r="CD267" s="14"/>
      <c r="CE267" s="39">
        <f ca="1">Table1[[#This Row],[Value of Cars]]/Table1[[#This Row],[Cars]]</f>
        <v>18701.864910307097</v>
      </c>
      <c r="CF267" s="9"/>
      <c r="CG267" s="10"/>
      <c r="CH267" s="14">
        <f ca="1">IF(Table1[[#This Row],[value of Debts]]&gt;$CI$5,1,0)</f>
        <v>1</v>
      </c>
      <c r="CI267" s="9"/>
      <c r="CJ267" s="10"/>
      <c r="CM267" s="55">
        <f ca="1">Table1[[#This Row],[Mortgage Left]]/Table1[[#This Row],[Value of House]]</f>
        <v>0.76521870341450182</v>
      </c>
      <c r="CN267" s="9">
        <f t="shared" ca="1" si="112"/>
        <v>0</v>
      </c>
      <c r="CO267" s="9"/>
      <c r="CP267" s="9"/>
      <c r="CQ267" s="9"/>
      <c r="CR267" s="9"/>
      <c r="CS267" s="9"/>
      <c r="CT267" s="9"/>
      <c r="CU267" s="9"/>
      <c r="CV267" s="9"/>
      <c r="CW267" s="9"/>
      <c r="CX267" s="14"/>
      <c r="CY267" s="9">
        <f ca="1">IF(Table1[[#This Row],[Area]]= "Pindi",Table1[[#This Row],[Income]],0)</f>
        <v>0</v>
      </c>
      <c r="CZ267" s="9">
        <f ca="1">IF(Table1[[#This Row],[Area]]= "Attock",Table1[[#This Row],[Income]],0)</f>
        <v>0</v>
      </c>
      <c r="DA267" s="9">
        <f ca="1">IF(Table1[[#This Row],[Area]]= "Gujranwala",Table1[[#This Row],[Income]],0)</f>
        <v>0</v>
      </c>
      <c r="DB267" s="9">
        <f ca="1">IF(Table1[[#This Row],[Area]]= "Islamabad",Table1[[#This Row],[Income]],0)</f>
        <v>35947</v>
      </c>
      <c r="DC267" s="9">
        <f ca="1">IF(Table1[[#This Row],[Area]]= "Karachi",Table1[[#This Row],[Income]],0)</f>
        <v>0</v>
      </c>
      <c r="DD267" s="9">
        <f ca="1">IF(Table1[[#This Row],[Area]]= "Kashmir",Table1[[#This Row],[Income]],0)</f>
        <v>0</v>
      </c>
      <c r="DE267" s="9">
        <f ca="1">IF(Table1[[#This Row],[Area]]= "Kohat",Table1[[#This Row],[Income]],0)</f>
        <v>0</v>
      </c>
      <c r="DF267" s="9">
        <f ca="1">IF(Table1[[#This Row],[Area]]= "Lahore",Table1[[#This Row],[Income]],0)</f>
        <v>0</v>
      </c>
      <c r="DG267" s="9">
        <f ca="1">IF(Table1[[#This Row],[Area]]= "Multan",Table1[[#This Row],[Income]],0)</f>
        <v>0</v>
      </c>
      <c r="DH267" s="9">
        <f ca="1">IF(Table1[[#This Row],[Area]]= "Naran",Table1[[#This Row],[Income]],0)</f>
        <v>0</v>
      </c>
      <c r="DI267" s="9">
        <f ca="1">IF(Table1[[#This Row],[Area]]= "Peshawar",Table1[[#This Row],[Income]],0)</f>
        <v>0</v>
      </c>
      <c r="DJ267" s="9">
        <f ca="1">IF(Table1[[#This Row],[Area]]= "Queta",Table1[[#This Row],[Income]],0)</f>
        <v>0</v>
      </c>
      <c r="DK267" s="10">
        <f ca="1">IF(Table1[[#This Row],[Area]]= "Sawat",Table1[[#This Row],[Income]],0)</f>
        <v>0</v>
      </c>
      <c r="DM267" s="14"/>
      <c r="DN267" s="9">
        <f ca="1">IF(Table1[[#This Row],[Field of Work]] = "IT",Table1[[#This Row],[Income]],0)</f>
        <v>0</v>
      </c>
      <c r="DO267" s="9">
        <f ca="1">IF(Table1[[#This Row],[Field of Work]] = "Agriculture",Table1[[#This Row],[Income]],0)</f>
        <v>0</v>
      </c>
      <c r="DP267" s="9">
        <f ca="1">IF(Table1[[#This Row],[Field of Work]] = "Construction",Table1[[#This Row],[Income]],0)</f>
        <v>35947</v>
      </c>
      <c r="DQ267" s="9">
        <f ca="1">IF(Table1[[#This Row],[Field of Work]] = "Health",Table1[[#This Row],[Income]],0)</f>
        <v>0</v>
      </c>
      <c r="DR267" s="9">
        <f ca="1">IF(Table1[[#This Row],[Field of Work]] = "Teaching",Table1[[#This Row],[Income]],0)</f>
        <v>0</v>
      </c>
      <c r="DS267" s="10">
        <f ca="1">IF(Table1[[#This Row],[Field of Work]] = "General work",Table1[[#This Row],[Income]],0)</f>
        <v>0</v>
      </c>
      <c r="DV267" s="14"/>
      <c r="DW267" s="9"/>
      <c r="DX267" s="9">
        <f ca="1">IF(Table1[[#This Row],[Debts]]&gt;Table1[[#This Row],[Income]],1,0)</f>
        <v>1</v>
      </c>
      <c r="DY267" s="9"/>
      <c r="DZ267" s="9"/>
      <c r="EA267" s="9"/>
      <c r="EB267" s="9"/>
      <c r="EC267" s="10"/>
      <c r="EF267" s="14"/>
      <c r="EG267" s="9"/>
      <c r="EH267" s="9">
        <f ca="1">IF(Table1[[#This Row],[Net worth of person (R)]]&gt;$EP$4,Table1[[#This Row],[Age]],0)</f>
        <v>0</v>
      </c>
      <c r="EI267" s="9"/>
      <c r="EJ267" s="9"/>
      <c r="EK267" s="9"/>
      <c r="EL267" s="9"/>
      <c r="EM267" s="9"/>
      <c r="EN267" s="9"/>
      <c r="EO267" s="9"/>
      <c r="EP267" s="10"/>
    </row>
    <row r="268" spans="2:146" x14ac:dyDescent="0.25">
      <c r="B268">
        <f t="shared" ca="1" si="99"/>
        <v>1</v>
      </c>
      <c r="C268" t="str">
        <f t="shared" ca="1" si="100"/>
        <v>men</v>
      </c>
      <c r="D268">
        <f t="shared" ca="1" si="101"/>
        <v>30</v>
      </c>
      <c r="E268">
        <f t="shared" ca="1" si="102"/>
        <v>4</v>
      </c>
      <c r="F268" t="str">
        <f t="shared" ca="1" si="103"/>
        <v>Construction</v>
      </c>
      <c r="G268">
        <f t="shared" ca="1" si="104"/>
        <v>1</v>
      </c>
      <c r="H268" t="str">
        <f t="shared" ca="1" si="105"/>
        <v>High School</v>
      </c>
      <c r="I268">
        <f t="shared" ca="1" si="106"/>
        <v>0</v>
      </c>
      <c r="J268">
        <f t="shared" ca="1" si="107"/>
        <v>1</v>
      </c>
      <c r="K268">
        <f t="shared" ca="1" si="108"/>
        <v>34776</v>
      </c>
      <c r="L268">
        <f t="shared" ca="1" si="109"/>
        <v>4</v>
      </c>
      <c r="M268" t="str">
        <f t="shared" ca="1" si="110"/>
        <v>Multan</v>
      </c>
      <c r="N268">
        <f t="shared" ca="1" si="92"/>
        <v>173880</v>
      </c>
      <c r="O268">
        <f ca="1">RAND()*Table1[[#This Row],[Value of House]]</f>
        <v>29094.650768150666</v>
      </c>
      <c r="P268">
        <f t="shared" ca="1" si="97"/>
        <v>87.990470518114989</v>
      </c>
      <c r="Q268">
        <f t="shared" ca="1" si="111"/>
        <v>2</v>
      </c>
      <c r="R268">
        <f t="shared" ca="1" si="98"/>
        <v>41325.886511284567</v>
      </c>
      <c r="S268">
        <f t="shared" ca="1" si="93"/>
        <v>22027.531176211483</v>
      </c>
      <c r="T268">
        <f t="shared" ca="1" si="94"/>
        <v>195995.52164672961</v>
      </c>
      <c r="U268">
        <f t="shared" ca="1" si="95"/>
        <v>70422.53727943523</v>
      </c>
      <c r="V268">
        <f t="shared" ca="1" si="96"/>
        <v>125572.98436729438</v>
      </c>
      <c r="AF268" s="14">
        <f t="shared" ca="1" si="113"/>
        <v>0</v>
      </c>
      <c r="AG268" s="9">
        <f t="shared" ca="1" si="114"/>
        <v>1</v>
      </c>
      <c r="AH268" s="9"/>
      <c r="AI268" s="9"/>
      <c r="AJ268" s="9"/>
      <c r="AK268" s="10"/>
      <c r="AL268" s="9"/>
      <c r="AM268" s="14">
        <f ca="1">IF(Table1[[#This Row],[Field of Work]]= "Teaching",1,0)</f>
        <v>0</v>
      </c>
      <c r="AN268" s="9">
        <f ca="1">IF(Table1[[#This Row],[Field of Work]]= "Agriculture",1,0)</f>
        <v>0</v>
      </c>
      <c r="AO268" s="9">
        <f ca="1">IF(Table1[[#This Row],[Field of Work]]= "Construction",1,0)</f>
        <v>1</v>
      </c>
      <c r="AP268" s="9">
        <f ca="1">IF(Table1[[#This Row],[Field of Work]]= "IT",1,0)</f>
        <v>0</v>
      </c>
      <c r="AQ268" s="9">
        <f ca="1">IF(Table1[[#This Row],[Field of Work]]= "Health",1,0)</f>
        <v>0</v>
      </c>
      <c r="AR268" s="9">
        <f ca="1">IF(Table1[[#This Row],[Field of Work]]= "General work",1,0)</f>
        <v>0</v>
      </c>
      <c r="AS268" s="9"/>
      <c r="AT268" s="9"/>
      <c r="AU268" s="9"/>
      <c r="AV268" s="9"/>
      <c r="AW268" s="9"/>
      <c r="AX268" s="9"/>
      <c r="AY268" s="10"/>
      <c r="BA268" s="33">
        <f ca="1">IF(Table1[[#This Row],[Area]]= "Pindi",1,0)</f>
        <v>0</v>
      </c>
      <c r="BB268" s="9">
        <f ca="1">IF(Table1[[#This Row],[Area]]= "Attock",1,0)</f>
        <v>0</v>
      </c>
      <c r="BC268" s="9">
        <f ca="1">IF(Table1[[#This Row],[Area]]="Gujranwala",1,0)</f>
        <v>0</v>
      </c>
      <c r="BD268" s="9">
        <f ca="1">IF(Table1[[#This Row],[Area]]="Islamabad",1,0)</f>
        <v>0</v>
      </c>
      <c r="BE268" s="9">
        <f ca="1">IF(Table1[[#This Row],[Area]]="Karachi",1,0)</f>
        <v>0</v>
      </c>
      <c r="BF268" s="9">
        <f ca="1">IF(Table1[[#This Row],[Area]]="Kashmir",1,0)</f>
        <v>0</v>
      </c>
      <c r="BG268" s="9">
        <f ca="1">IF(Table1[[#This Row],[Area]]="Kohat",1,0)</f>
        <v>0</v>
      </c>
      <c r="BH268" s="9">
        <f ca="1">IF(Table1[[#This Row],[Area]]="Lahore",1,0)</f>
        <v>0</v>
      </c>
      <c r="BI268" s="9">
        <f ca="1">IF(Table1[[#This Row],[Area]]="Multan",1,0)</f>
        <v>1</v>
      </c>
      <c r="BJ268" s="9">
        <f ca="1">IF(Table1[[#This Row],[Area]]="Naran",1,0)</f>
        <v>0</v>
      </c>
      <c r="BK268" s="9">
        <f ca="1">IF(Table1[[#This Row],[Area]]="Peshawar",1,0)</f>
        <v>0</v>
      </c>
      <c r="BL268" s="9">
        <f ca="1">IF(Table1[[#This Row],[Area]]="Queta",1,0)</f>
        <v>0</v>
      </c>
      <c r="BM268" s="9">
        <f ca="1">IF(Table1[[#This Row],[Area]]="Sawat",1,0)</f>
        <v>0</v>
      </c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10"/>
      <c r="CD268" s="14"/>
      <c r="CE268" s="39">
        <f ca="1">Table1[[#This Row],[Value of Cars]]/Table1[[#This Row],[Cars]]</f>
        <v>87.990470518114989</v>
      </c>
      <c r="CF268" s="9"/>
      <c r="CG268" s="10"/>
      <c r="CH268" s="14">
        <f ca="1">IF(Table1[[#This Row],[value of Debts]]&gt;$CI$5,1,0)</f>
        <v>0</v>
      </c>
      <c r="CI268" s="9"/>
      <c r="CJ268" s="10"/>
      <c r="CM268" s="55">
        <f ca="1">Table1[[#This Row],[Mortgage Left]]/Table1[[#This Row],[Value of House]]</f>
        <v>0.16732603386330036</v>
      </c>
      <c r="CN268" s="9">
        <f t="shared" ca="1" si="112"/>
        <v>1</v>
      </c>
      <c r="CO268" s="9"/>
      <c r="CP268" s="9"/>
      <c r="CQ268" s="9"/>
      <c r="CR268" s="9"/>
      <c r="CS268" s="9"/>
      <c r="CT268" s="9"/>
      <c r="CU268" s="9"/>
      <c r="CV268" s="9"/>
      <c r="CW268" s="9"/>
      <c r="CX268" s="14"/>
      <c r="CY268" s="9">
        <f ca="1">IF(Table1[[#This Row],[Area]]= "Pindi",Table1[[#This Row],[Income]],0)</f>
        <v>0</v>
      </c>
      <c r="CZ268" s="9">
        <f ca="1">IF(Table1[[#This Row],[Area]]= "Attock",Table1[[#This Row],[Income]],0)</f>
        <v>0</v>
      </c>
      <c r="DA268" s="9">
        <f ca="1">IF(Table1[[#This Row],[Area]]= "Gujranwala",Table1[[#This Row],[Income]],0)</f>
        <v>0</v>
      </c>
      <c r="DB268" s="9">
        <f ca="1">IF(Table1[[#This Row],[Area]]= "Islamabad",Table1[[#This Row],[Income]],0)</f>
        <v>0</v>
      </c>
      <c r="DC268" s="9">
        <f ca="1">IF(Table1[[#This Row],[Area]]= "Karachi",Table1[[#This Row],[Income]],0)</f>
        <v>0</v>
      </c>
      <c r="DD268" s="9">
        <f ca="1">IF(Table1[[#This Row],[Area]]= "Kashmir",Table1[[#This Row],[Income]],0)</f>
        <v>0</v>
      </c>
      <c r="DE268" s="9">
        <f ca="1">IF(Table1[[#This Row],[Area]]= "Kohat",Table1[[#This Row],[Income]],0)</f>
        <v>0</v>
      </c>
      <c r="DF268" s="9">
        <f ca="1">IF(Table1[[#This Row],[Area]]= "Lahore",Table1[[#This Row],[Income]],0)</f>
        <v>0</v>
      </c>
      <c r="DG268" s="9">
        <f ca="1">IF(Table1[[#This Row],[Area]]= "Multan",Table1[[#This Row],[Income]],0)</f>
        <v>34776</v>
      </c>
      <c r="DH268" s="9">
        <f ca="1">IF(Table1[[#This Row],[Area]]= "Naran",Table1[[#This Row],[Income]],0)</f>
        <v>0</v>
      </c>
      <c r="DI268" s="9">
        <f ca="1">IF(Table1[[#This Row],[Area]]= "Peshawar",Table1[[#This Row],[Income]],0)</f>
        <v>0</v>
      </c>
      <c r="DJ268" s="9">
        <f ca="1">IF(Table1[[#This Row],[Area]]= "Queta",Table1[[#This Row],[Income]],0)</f>
        <v>0</v>
      </c>
      <c r="DK268" s="10">
        <f ca="1">IF(Table1[[#This Row],[Area]]= "Sawat",Table1[[#This Row],[Income]],0)</f>
        <v>0</v>
      </c>
      <c r="DM268" s="14"/>
      <c r="DN268" s="9">
        <f ca="1">IF(Table1[[#This Row],[Field of Work]] = "IT",Table1[[#This Row],[Income]],0)</f>
        <v>0</v>
      </c>
      <c r="DO268" s="9">
        <f ca="1">IF(Table1[[#This Row],[Field of Work]] = "Agriculture",Table1[[#This Row],[Income]],0)</f>
        <v>0</v>
      </c>
      <c r="DP268" s="9">
        <f ca="1">IF(Table1[[#This Row],[Field of Work]] = "Construction",Table1[[#This Row],[Income]],0)</f>
        <v>34776</v>
      </c>
      <c r="DQ268" s="9">
        <f ca="1">IF(Table1[[#This Row],[Field of Work]] = "Health",Table1[[#This Row],[Income]],0)</f>
        <v>0</v>
      </c>
      <c r="DR268" s="9">
        <f ca="1">IF(Table1[[#This Row],[Field of Work]] = "Teaching",Table1[[#This Row],[Income]],0)</f>
        <v>0</v>
      </c>
      <c r="DS268" s="10">
        <f ca="1">IF(Table1[[#This Row],[Field of Work]] = "General work",Table1[[#This Row],[Income]],0)</f>
        <v>0</v>
      </c>
      <c r="DV268" s="14"/>
      <c r="DW268" s="9"/>
      <c r="DX268" s="9">
        <f ca="1">IF(Table1[[#This Row],[Debts]]&gt;Table1[[#This Row],[Income]],1,0)</f>
        <v>1</v>
      </c>
      <c r="DY268" s="9"/>
      <c r="DZ268" s="9"/>
      <c r="EA268" s="9"/>
      <c r="EB268" s="9"/>
      <c r="EC268" s="10"/>
      <c r="EF268" s="14"/>
      <c r="EG268" s="9"/>
      <c r="EH268" s="9">
        <f ca="1">IF(Table1[[#This Row],[Net worth of person (R)]]&gt;$EP$4,Table1[[#This Row],[Age]],0)</f>
        <v>30</v>
      </c>
      <c r="EI268" s="9"/>
      <c r="EJ268" s="9"/>
      <c r="EK268" s="9"/>
      <c r="EL268" s="9"/>
      <c r="EM268" s="9"/>
      <c r="EN268" s="9"/>
      <c r="EO268" s="9"/>
      <c r="EP268" s="10"/>
    </row>
    <row r="269" spans="2:146" x14ac:dyDescent="0.25">
      <c r="B269">
        <f t="shared" ca="1" si="99"/>
        <v>2</v>
      </c>
      <c r="C269" t="str">
        <f t="shared" ca="1" si="100"/>
        <v>women</v>
      </c>
      <c r="D269">
        <f t="shared" ca="1" si="101"/>
        <v>29</v>
      </c>
      <c r="E269">
        <f t="shared" ca="1" si="102"/>
        <v>2</v>
      </c>
      <c r="F269" t="str">
        <f t="shared" ca="1" si="103"/>
        <v>IT</v>
      </c>
      <c r="G269">
        <f t="shared" ca="1" si="104"/>
        <v>1</v>
      </c>
      <c r="H269" t="str">
        <f t="shared" ca="1" si="105"/>
        <v>High School</v>
      </c>
      <c r="I269">
        <f t="shared" ca="1" si="106"/>
        <v>3</v>
      </c>
      <c r="J269">
        <f t="shared" ca="1" si="107"/>
        <v>3</v>
      </c>
      <c r="K269">
        <f t="shared" ca="1" si="108"/>
        <v>61807</v>
      </c>
      <c r="L269">
        <f t="shared" ca="1" si="109"/>
        <v>5</v>
      </c>
      <c r="M269" t="str">
        <f t="shared" ca="1" si="110"/>
        <v>Sawat</v>
      </c>
      <c r="N269">
        <f t="shared" ca="1" si="92"/>
        <v>370842</v>
      </c>
      <c r="O269">
        <f ca="1">RAND()*Table1[[#This Row],[Value of House]]</f>
        <v>247070.29512726376</v>
      </c>
      <c r="P269">
        <f t="shared" ca="1" si="97"/>
        <v>30303.565565094548</v>
      </c>
      <c r="Q269">
        <f t="shared" ca="1" si="111"/>
        <v>15796</v>
      </c>
      <c r="R269">
        <f t="shared" ca="1" si="98"/>
        <v>85922.9905510971</v>
      </c>
      <c r="S269">
        <f t="shared" ca="1" si="93"/>
        <v>32315.965981394795</v>
      </c>
      <c r="T269">
        <f t="shared" ca="1" si="94"/>
        <v>433461.53154648934</v>
      </c>
      <c r="U269">
        <f t="shared" ca="1" si="95"/>
        <v>348789.28567836084</v>
      </c>
      <c r="V269">
        <f t="shared" ca="1" si="96"/>
        <v>84672.245868128492</v>
      </c>
      <c r="AF269" s="14">
        <f t="shared" ca="1" si="113"/>
        <v>1</v>
      </c>
      <c r="AG269" s="9">
        <f t="shared" ca="1" si="114"/>
        <v>0</v>
      </c>
      <c r="AH269" s="9"/>
      <c r="AI269" s="9"/>
      <c r="AJ269" s="9"/>
      <c r="AK269" s="10"/>
      <c r="AL269" s="9"/>
      <c r="AM269" s="14">
        <f ca="1">IF(Table1[[#This Row],[Field of Work]]= "Teaching",1,0)</f>
        <v>0</v>
      </c>
      <c r="AN269" s="9">
        <f ca="1">IF(Table1[[#This Row],[Field of Work]]= "Agriculture",1,0)</f>
        <v>0</v>
      </c>
      <c r="AO269" s="9">
        <f ca="1">IF(Table1[[#This Row],[Field of Work]]= "Construction",1,0)</f>
        <v>0</v>
      </c>
      <c r="AP269" s="9">
        <f ca="1">IF(Table1[[#This Row],[Field of Work]]= "IT",1,0)</f>
        <v>1</v>
      </c>
      <c r="AQ269" s="9">
        <f ca="1">IF(Table1[[#This Row],[Field of Work]]= "Health",1,0)</f>
        <v>0</v>
      </c>
      <c r="AR269" s="9">
        <f ca="1">IF(Table1[[#This Row],[Field of Work]]= "General work",1,0)</f>
        <v>0</v>
      </c>
      <c r="AS269" s="9"/>
      <c r="AT269" s="9"/>
      <c r="AU269" s="9"/>
      <c r="AV269" s="9"/>
      <c r="AW269" s="9"/>
      <c r="AX269" s="9"/>
      <c r="AY269" s="10"/>
      <c r="BA269" s="33">
        <f ca="1">IF(Table1[[#This Row],[Area]]= "Pindi",1,0)</f>
        <v>0</v>
      </c>
      <c r="BB269" s="9">
        <f ca="1">IF(Table1[[#This Row],[Area]]= "Attock",1,0)</f>
        <v>0</v>
      </c>
      <c r="BC269" s="9">
        <f ca="1">IF(Table1[[#This Row],[Area]]="Gujranwala",1,0)</f>
        <v>0</v>
      </c>
      <c r="BD269" s="9">
        <f ca="1">IF(Table1[[#This Row],[Area]]="Islamabad",1,0)</f>
        <v>0</v>
      </c>
      <c r="BE269" s="9">
        <f ca="1">IF(Table1[[#This Row],[Area]]="Karachi",1,0)</f>
        <v>0</v>
      </c>
      <c r="BF269" s="9">
        <f ca="1">IF(Table1[[#This Row],[Area]]="Kashmir",1,0)</f>
        <v>0</v>
      </c>
      <c r="BG269" s="9">
        <f ca="1">IF(Table1[[#This Row],[Area]]="Kohat",1,0)</f>
        <v>0</v>
      </c>
      <c r="BH269" s="9">
        <f ca="1">IF(Table1[[#This Row],[Area]]="Lahore",1,0)</f>
        <v>0</v>
      </c>
      <c r="BI269" s="9">
        <f ca="1">IF(Table1[[#This Row],[Area]]="Multan",1,0)</f>
        <v>0</v>
      </c>
      <c r="BJ269" s="9">
        <f ca="1">IF(Table1[[#This Row],[Area]]="Naran",1,0)</f>
        <v>0</v>
      </c>
      <c r="BK269" s="9">
        <f ca="1">IF(Table1[[#This Row],[Area]]="Peshawar",1,0)</f>
        <v>0</v>
      </c>
      <c r="BL269" s="9">
        <f ca="1">IF(Table1[[#This Row],[Area]]="Queta",1,0)</f>
        <v>0</v>
      </c>
      <c r="BM269" s="9">
        <f ca="1">IF(Table1[[#This Row],[Area]]="Sawat",1,0)</f>
        <v>1</v>
      </c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10"/>
      <c r="CD269" s="14"/>
      <c r="CE269" s="39">
        <f ca="1">Table1[[#This Row],[Value of Cars]]/Table1[[#This Row],[Cars]]</f>
        <v>10101.188521698183</v>
      </c>
      <c r="CF269" s="9"/>
      <c r="CG269" s="10"/>
      <c r="CH269" s="14">
        <f ca="1">IF(Table1[[#This Row],[value of Debts]]&gt;$CI$5,1,0)</f>
        <v>1</v>
      </c>
      <c r="CI269" s="9"/>
      <c r="CJ269" s="10"/>
      <c r="CM269" s="55">
        <f ca="1">Table1[[#This Row],[Mortgage Left]]/Table1[[#This Row],[Value of House]]</f>
        <v>0.66624140503843621</v>
      </c>
      <c r="CN269" s="9">
        <f t="shared" ca="1" si="112"/>
        <v>0</v>
      </c>
      <c r="CO269" s="9"/>
      <c r="CP269" s="9"/>
      <c r="CQ269" s="9"/>
      <c r="CR269" s="9"/>
      <c r="CS269" s="9"/>
      <c r="CT269" s="9"/>
      <c r="CU269" s="9"/>
      <c r="CV269" s="9"/>
      <c r="CW269" s="9"/>
      <c r="CX269" s="14"/>
      <c r="CY269" s="9">
        <f ca="1">IF(Table1[[#This Row],[Area]]= "Pindi",Table1[[#This Row],[Income]],0)</f>
        <v>0</v>
      </c>
      <c r="CZ269" s="9">
        <f ca="1">IF(Table1[[#This Row],[Area]]= "Attock",Table1[[#This Row],[Income]],0)</f>
        <v>0</v>
      </c>
      <c r="DA269" s="9">
        <f ca="1">IF(Table1[[#This Row],[Area]]= "Gujranwala",Table1[[#This Row],[Income]],0)</f>
        <v>0</v>
      </c>
      <c r="DB269" s="9">
        <f ca="1">IF(Table1[[#This Row],[Area]]= "Islamabad",Table1[[#This Row],[Income]],0)</f>
        <v>0</v>
      </c>
      <c r="DC269" s="9">
        <f ca="1">IF(Table1[[#This Row],[Area]]= "Karachi",Table1[[#This Row],[Income]],0)</f>
        <v>0</v>
      </c>
      <c r="DD269" s="9">
        <f ca="1">IF(Table1[[#This Row],[Area]]= "Kashmir",Table1[[#This Row],[Income]],0)</f>
        <v>0</v>
      </c>
      <c r="DE269" s="9">
        <f ca="1">IF(Table1[[#This Row],[Area]]= "Kohat",Table1[[#This Row],[Income]],0)</f>
        <v>0</v>
      </c>
      <c r="DF269" s="9">
        <f ca="1">IF(Table1[[#This Row],[Area]]= "Lahore",Table1[[#This Row],[Income]],0)</f>
        <v>0</v>
      </c>
      <c r="DG269" s="9">
        <f ca="1">IF(Table1[[#This Row],[Area]]= "Multan",Table1[[#This Row],[Income]],0)</f>
        <v>0</v>
      </c>
      <c r="DH269" s="9">
        <f ca="1">IF(Table1[[#This Row],[Area]]= "Naran",Table1[[#This Row],[Income]],0)</f>
        <v>0</v>
      </c>
      <c r="DI269" s="9">
        <f ca="1">IF(Table1[[#This Row],[Area]]= "Peshawar",Table1[[#This Row],[Income]],0)</f>
        <v>0</v>
      </c>
      <c r="DJ269" s="9">
        <f ca="1">IF(Table1[[#This Row],[Area]]= "Queta",Table1[[#This Row],[Income]],0)</f>
        <v>0</v>
      </c>
      <c r="DK269" s="10">
        <f ca="1">IF(Table1[[#This Row],[Area]]= "Sawat",Table1[[#This Row],[Income]],0)</f>
        <v>61807</v>
      </c>
      <c r="DM269" s="14"/>
      <c r="DN269" s="9">
        <f ca="1">IF(Table1[[#This Row],[Field of Work]] = "IT",Table1[[#This Row],[Income]],0)</f>
        <v>61807</v>
      </c>
      <c r="DO269" s="9">
        <f ca="1">IF(Table1[[#This Row],[Field of Work]] = "Agriculture",Table1[[#This Row],[Income]],0)</f>
        <v>0</v>
      </c>
      <c r="DP269" s="9">
        <f ca="1">IF(Table1[[#This Row],[Field of Work]] = "Construction",Table1[[#This Row],[Income]],0)</f>
        <v>0</v>
      </c>
      <c r="DQ269" s="9">
        <f ca="1">IF(Table1[[#This Row],[Field of Work]] = "Health",Table1[[#This Row],[Income]],0)</f>
        <v>0</v>
      </c>
      <c r="DR269" s="9">
        <f ca="1">IF(Table1[[#This Row],[Field of Work]] = "Teaching",Table1[[#This Row],[Income]],0)</f>
        <v>0</v>
      </c>
      <c r="DS269" s="10">
        <f ca="1">IF(Table1[[#This Row],[Field of Work]] = "General work",Table1[[#This Row],[Income]],0)</f>
        <v>0</v>
      </c>
      <c r="DV269" s="14"/>
      <c r="DW269" s="9"/>
      <c r="DX269" s="9">
        <f ca="1">IF(Table1[[#This Row],[Debts]]&gt;Table1[[#This Row],[Income]],1,0)</f>
        <v>1</v>
      </c>
      <c r="DY269" s="9"/>
      <c r="DZ269" s="9"/>
      <c r="EA269" s="9"/>
      <c r="EB269" s="9"/>
      <c r="EC269" s="10"/>
      <c r="EF269" s="14"/>
      <c r="EG269" s="9"/>
      <c r="EH269" s="9">
        <f ca="1">IF(Table1[[#This Row],[Net worth of person (R)]]&gt;$EP$4,Table1[[#This Row],[Age]],0)</f>
        <v>0</v>
      </c>
      <c r="EI269" s="9"/>
      <c r="EJ269" s="9"/>
      <c r="EK269" s="9"/>
      <c r="EL269" s="9"/>
      <c r="EM269" s="9"/>
      <c r="EN269" s="9"/>
      <c r="EO269" s="9"/>
      <c r="EP269" s="10"/>
    </row>
    <row r="270" spans="2:146" x14ac:dyDescent="0.25">
      <c r="B270">
        <f t="shared" ca="1" si="99"/>
        <v>2</v>
      </c>
      <c r="C270" t="str">
        <f t="shared" ca="1" si="100"/>
        <v>women</v>
      </c>
      <c r="D270">
        <f t="shared" ca="1" si="101"/>
        <v>43</v>
      </c>
      <c r="E270">
        <f t="shared" ca="1" si="102"/>
        <v>6</v>
      </c>
      <c r="F270" t="str">
        <f t="shared" ca="1" si="103"/>
        <v>Teaching</v>
      </c>
      <c r="G270">
        <f t="shared" ca="1" si="104"/>
        <v>3</v>
      </c>
      <c r="H270" t="str">
        <f t="shared" ca="1" si="105"/>
        <v>University</v>
      </c>
      <c r="I270">
        <f t="shared" ca="1" si="106"/>
        <v>0</v>
      </c>
      <c r="J270">
        <f t="shared" ca="1" si="107"/>
        <v>1</v>
      </c>
      <c r="K270">
        <f t="shared" ca="1" si="108"/>
        <v>32820</v>
      </c>
      <c r="L270">
        <f t="shared" ca="1" si="109"/>
        <v>13</v>
      </c>
      <c r="M270" t="str">
        <f t="shared" ca="1" si="110"/>
        <v>Naran</v>
      </c>
      <c r="N270">
        <f t="shared" ca="1" si="92"/>
        <v>196920</v>
      </c>
      <c r="O270">
        <f ca="1">RAND()*Table1[[#This Row],[Value of House]]</f>
        <v>33007.004205512952</v>
      </c>
      <c r="P270">
        <f t="shared" ca="1" si="97"/>
        <v>522.78222400165066</v>
      </c>
      <c r="Q270">
        <f t="shared" ca="1" si="111"/>
        <v>266</v>
      </c>
      <c r="R270">
        <f t="shared" ca="1" si="98"/>
        <v>24258.160915995162</v>
      </c>
      <c r="S270">
        <f t="shared" ca="1" si="93"/>
        <v>31028.049256437189</v>
      </c>
      <c r="T270">
        <f t="shared" ca="1" si="94"/>
        <v>228470.83148043885</v>
      </c>
      <c r="U270">
        <f t="shared" ca="1" si="95"/>
        <v>57531.165121508115</v>
      </c>
      <c r="V270">
        <f t="shared" ca="1" si="96"/>
        <v>170939.66635893073</v>
      </c>
      <c r="AF270" s="14">
        <f t="shared" ca="1" si="113"/>
        <v>0</v>
      </c>
      <c r="AG270" s="9">
        <f t="shared" ca="1" si="114"/>
        <v>1</v>
      </c>
      <c r="AH270" s="9"/>
      <c r="AI270" s="9"/>
      <c r="AJ270" s="9"/>
      <c r="AK270" s="10"/>
      <c r="AL270" s="9"/>
      <c r="AM270" s="14">
        <f ca="1">IF(Table1[[#This Row],[Field of Work]]= "Teaching",1,0)</f>
        <v>1</v>
      </c>
      <c r="AN270" s="9">
        <f ca="1">IF(Table1[[#This Row],[Field of Work]]= "Agriculture",1,0)</f>
        <v>0</v>
      </c>
      <c r="AO270" s="9">
        <f ca="1">IF(Table1[[#This Row],[Field of Work]]= "Construction",1,0)</f>
        <v>0</v>
      </c>
      <c r="AP270" s="9">
        <f ca="1">IF(Table1[[#This Row],[Field of Work]]= "IT",1,0)</f>
        <v>0</v>
      </c>
      <c r="AQ270" s="9">
        <f ca="1">IF(Table1[[#This Row],[Field of Work]]= "Health",1,0)</f>
        <v>0</v>
      </c>
      <c r="AR270" s="9">
        <f ca="1">IF(Table1[[#This Row],[Field of Work]]= "General work",1,0)</f>
        <v>0</v>
      </c>
      <c r="AS270" s="9"/>
      <c r="AT270" s="9"/>
      <c r="AU270" s="9"/>
      <c r="AV270" s="9"/>
      <c r="AW270" s="9"/>
      <c r="AX270" s="9"/>
      <c r="AY270" s="10"/>
      <c r="BA270" s="33">
        <f ca="1">IF(Table1[[#This Row],[Area]]= "Pindi",1,0)</f>
        <v>0</v>
      </c>
      <c r="BB270" s="9">
        <f ca="1">IF(Table1[[#This Row],[Area]]= "Attock",1,0)</f>
        <v>0</v>
      </c>
      <c r="BC270" s="9">
        <f ca="1">IF(Table1[[#This Row],[Area]]="Gujranwala",1,0)</f>
        <v>0</v>
      </c>
      <c r="BD270" s="9">
        <f ca="1">IF(Table1[[#This Row],[Area]]="Islamabad",1,0)</f>
        <v>0</v>
      </c>
      <c r="BE270" s="9">
        <f ca="1">IF(Table1[[#This Row],[Area]]="Karachi",1,0)</f>
        <v>0</v>
      </c>
      <c r="BF270" s="9">
        <f ca="1">IF(Table1[[#This Row],[Area]]="Kashmir",1,0)</f>
        <v>0</v>
      </c>
      <c r="BG270" s="9">
        <f ca="1">IF(Table1[[#This Row],[Area]]="Kohat",1,0)</f>
        <v>0</v>
      </c>
      <c r="BH270" s="9">
        <f ca="1">IF(Table1[[#This Row],[Area]]="Lahore",1,0)</f>
        <v>0</v>
      </c>
      <c r="BI270" s="9">
        <f ca="1">IF(Table1[[#This Row],[Area]]="Multan",1,0)</f>
        <v>0</v>
      </c>
      <c r="BJ270" s="9">
        <f ca="1">IF(Table1[[#This Row],[Area]]="Naran",1,0)</f>
        <v>1</v>
      </c>
      <c r="BK270" s="9">
        <f ca="1">IF(Table1[[#This Row],[Area]]="Peshawar",1,0)</f>
        <v>0</v>
      </c>
      <c r="BL270" s="9">
        <f ca="1">IF(Table1[[#This Row],[Area]]="Queta",1,0)</f>
        <v>0</v>
      </c>
      <c r="BM270" s="9">
        <f ca="1">IF(Table1[[#This Row],[Area]]="Sawat",1,0)</f>
        <v>0</v>
      </c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10"/>
      <c r="CD270" s="14"/>
      <c r="CE270" s="39">
        <f ca="1">Table1[[#This Row],[Value of Cars]]/Table1[[#This Row],[Cars]]</f>
        <v>522.78222400165066</v>
      </c>
      <c r="CF270" s="9"/>
      <c r="CG270" s="10"/>
      <c r="CH270" s="14">
        <f ca="1">IF(Table1[[#This Row],[value of Debts]]&gt;$CI$5,1,0)</f>
        <v>0</v>
      </c>
      <c r="CI270" s="9"/>
      <c r="CJ270" s="10"/>
      <c r="CM270" s="55">
        <f ca="1">Table1[[#This Row],[Mortgage Left]]/Table1[[#This Row],[Value of House]]</f>
        <v>0.16761631223599915</v>
      </c>
      <c r="CN270" s="9">
        <f t="shared" ca="1" si="112"/>
        <v>1</v>
      </c>
      <c r="CO270" s="9"/>
      <c r="CP270" s="9"/>
      <c r="CQ270" s="9"/>
      <c r="CR270" s="9"/>
      <c r="CS270" s="9"/>
      <c r="CT270" s="9"/>
      <c r="CU270" s="9"/>
      <c r="CV270" s="9"/>
      <c r="CW270" s="9"/>
      <c r="CX270" s="14"/>
      <c r="CY270" s="9">
        <f ca="1">IF(Table1[[#This Row],[Area]]= "Pindi",Table1[[#This Row],[Income]],0)</f>
        <v>0</v>
      </c>
      <c r="CZ270" s="9">
        <f ca="1">IF(Table1[[#This Row],[Area]]= "Attock",Table1[[#This Row],[Income]],0)</f>
        <v>0</v>
      </c>
      <c r="DA270" s="9">
        <f ca="1">IF(Table1[[#This Row],[Area]]= "Gujranwala",Table1[[#This Row],[Income]],0)</f>
        <v>0</v>
      </c>
      <c r="DB270" s="9">
        <f ca="1">IF(Table1[[#This Row],[Area]]= "Islamabad",Table1[[#This Row],[Income]],0)</f>
        <v>0</v>
      </c>
      <c r="DC270" s="9">
        <f ca="1">IF(Table1[[#This Row],[Area]]= "Karachi",Table1[[#This Row],[Income]],0)</f>
        <v>0</v>
      </c>
      <c r="DD270" s="9">
        <f ca="1">IF(Table1[[#This Row],[Area]]= "Kashmir",Table1[[#This Row],[Income]],0)</f>
        <v>0</v>
      </c>
      <c r="DE270" s="9">
        <f ca="1">IF(Table1[[#This Row],[Area]]= "Kohat",Table1[[#This Row],[Income]],0)</f>
        <v>0</v>
      </c>
      <c r="DF270" s="9">
        <f ca="1">IF(Table1[[#This Row],[Area]]= "Lahore",Table1[[#This Row],[Income]],0)</f>
        <v>0</v>
      </c>
      <c r="DG270" s="9">
        <f ca="1">IF(Table1[[#This Row],[Area]]= "Multan",Table1[[#This Row],[Income]],0)</f>
        <v>0</v>
      </c>
      <c r="DH270" s="9">
        <f ca="1">IF(Table1[[#This Row],[Area]]= "Naran",Table1[[#This Row],[Income]],0)</f>
        <v>32820</v>
      </c>
      <c r="DI270" s="9">
        <f ca="1">IF(Table1[[#This Row],[Area]]= "Peshawar",Table1[[#This Row],[Income]],0)</f>
        <v>0</v>
      </c>
      <c r="DJ270" s="9">
        <f ca="1">IF(Table1[[#This Row],[Area]]= "Queta",Table1[[#This Row],[Income]],0)</f>
        <v>0</v>
      </c>
      <c r="DK270" s="10">
        <f ca="1">IF(Table1[[#This Row],[Area]]= "Sawat",Table1[[#This Row],[Income]],0)</f>
        <v>0</v>
      </c>
      <c r="DM270" s="14"/>
      <c r="DN270" s="9">
        <f ca="1">IF(Table1[[#This Row],[Field of Work]] = "IT",Table1[[#This Row],[Income]],0)</f>
        <v>0</v>
      </c>
      <c r="DO270" s="9">
        <f ca="1">IF(Table1[[#This Row],[Field of Work]] = "Agriculture",Table1[[#This Row],[Income]],0)</f>
        <v>0</v>
      </c>
      <c r="DP270" s="9">
        <f ca="1">IF(Table1[[#This Row],[Field of Work]] = "Construction",Table1[[#This Row],[Income]],0)</f>
        <v>0</v>
      </c>
      <c r="DQ270" s="9">
        <f ca="1">IF(Table1[[#This Row],[Field of Work]] = "Health",Table1[[#This Row],[Income]],0)</f>
        <v>0</v>
      </c>
      <c r="DR270" s="9">
        <f ca="1">IF(Table1[[#This Row],[Field of Work]] = "Teaching",Table1[[#This Row],[Income]],0)</f>
        <v>32820</v>
      </c>
      <c r="DS270" s="10">
        <f ca="1">IF(Table1[[#This Row],[Field of Work]] = "General work",Table1[[#This Row],[Income]],0)</f>
        <v>0</v>
      </c>
      <c r="DV270" s="14"/>
      <c r="DW270" s="9"/>
      <c r="DX270" s="9">
        <f ca="1">IF(Table1[[#This Row],[Debts]]&gt;Table1[[#This Row],[Income]],1,0)</f>
        <v>0</v>
      </c>
      <c r="DY270" s="9"/>
      <c r="DZ270" s="9"/>
      <c r="EA270" s="9"/>
      <c r="EB270" s="9"/>
      <c r="EC270" s="10"/>
      <c r="EF270" s="14"/>
      <c r="EG270" s="9"/>
      <c r="EH270" s="9">
        <f ca="1">IF(Table1[[#This Row],[Net worth of person (R)]]&gt;$EP$4,Table1[[#This Row],[Age]],0)</f>
        <v>43</v>
      </c>
      <c r="EI270" s="9"/>
      <c r="EJ270" s="9"/>
      <c r="EK270" s="9"/>
      <c r="EL270" s="9"/>
      <c r="EM270" s="9"/>
      <c r="EN270" s="9"/>
      <c r="EO270" s="9"/>
      <c r="EP270" s="10"/>
    </row>
    <row r="271" spans="2:146" x14ac:dyDescent="0.25">
      <c r="B271">
        <f t="shared" ca="1" si="99"/>
        <v>2</v>
      </c>
      <c r="C271" t="str">
        <f t="shared" ca="1" si="100"/>
        <v>women</v>
      </c>
      <c r="D271">
        <f t="shared" ca="1" si="101"/>
        <v>39</v>
      </c>
      <c r="E271">
        <f t="shared" ca="1" si="102"/>
        <v>4</v>
      </c>
      <c r="F271" t="str">
        <f t="shared" ca="1" si="103"/>
        <v>Construction</v>
      </c>
      <c r="G271">
        <f t="shared" ca="1" si="104"/>
        <v>5</v>
      </c>
      <c r="H271" t="str">
        <f t="shared" ca="1" si="105"/>
        <v>other</v>
      </c>
      <c r="I271">
        <f t="shared" ca="1" si="106"/>
        <v>4</v>
      </c>
      <c r="J271">
        <f t="shared" ca="1" si="107"/>
        <v>2</v>
      </c>
      <c r="K271">
        <f t="shared" ca="1" si="108"/>
        <v>88499</v>
      </c>
      <c r="L271">
        <f t="shared" ca="1" si="109"/>
        <v>8</v>
      </c>
      <c r="M271" t="str">
        <f t="shared" ca="1" si="110"/>
        <v>Pindi</v>
      </c>
      <c r="N271">
        <f t="shared" ca="1" si="92"/>
        <v>442495</v>
      </c>
      <c r="O271">
        <f ca="1">RAND()*Table1[[#This Row],[Value of House]]</f>
        <v>374177.4119840145</v>
      </c>
      <c r="P271">
        <f t="shared" ca="1" si="97"/>
        <v>34895.191923408653</v>
      </c>
      <c r="Q271">
        <f t="shared" ca="1" si="111"/>
        <v>13633</v>
      </c>
      <c r="R271">
        <f t="shared" ca="1" si="98"/>
        <v>1026.4435402427223</v>
      </c>
      <c r="S271">
        <f t="shared" ca="1" si="93"/>
        <v>41087.804680412752</v>
      </c>
      <c r="T271">
        <f t="shared" ca="1" si="94"/>
        <v>518477.9966038214</v>
      </c>
      <c r="U271">
        <f t="shared" ca="1" si="95"/>
        <v>388836.85552425723</v>
      </c>
      <c r="V271">
        <f t="shared" ca="1" si="96"/>
        <v>129641.14107956417</v>
      </c>
      <c r="AF271" s="14">
        <f t="shared" ca="1" si="113"/>
        <v>0</v>
      </c>
      <c r="AG271" s="9">
        <f t="shared" ca="1" si="114"/>
        <v>1</v>
      </c>
      <c r="AH271" s="9"/>
      <c r="AI271" s="9"/>
      <c r="AJ271" s="9"/>
      <c r="AK271" s="10"/>
      <c r="AL271" s="9"/>
      <c r="AM271" s="14">
        <f ca="1">IF(Table1[[#This Row],[Field of Work]]= "Teaching",1,0)</f>
        <v>0</v>
      </c>
      <c r="AN271" s="9">
        <f ca="1">IF(Table1[[#This Row],[Field of Work]]= "Agriculture",1,0)</f>
        <v>0</v>
      </c>
      <c r="AO271" s="9">
        <f ca="1">IF(Table1[[#This Row],[Field of Work]]= "Construction",1,0)</f>
        <v>1</v>
      </c>
      <c r="AP271" s="9">
        <f ca="1">IF(Table1[[#This Row],[Field of Work]]= "IT",1,0)</f>
        <v>0</v>
      </c>
      <c r="AQ271" s="9">
        <f ca="1">IF(Table1[[#This Row],[Field of Work]]= "Health",1,0)</f>
        <v>0</v>
      </c>
      <c r="AR271" s="9">
        <f ca="1">IF(Table1[[#This Row],[Field of Work]]= "General work",1,0)</f>
        <v>0</v>
      </c>
      <c r="AS271" s="9"/>
      <c r="AT271" s="9"/>
      <c r="AU271" s="9"/>
      <c r="AV271" s="9"/>
      <c r="AW271" s="9"/>
      <c r="AX271" s="9"/>
      <c r="AY271" s="10"/>
      <c r="BA271" s="33">
        <f ca="1">IF(Table1[[#This Row],[Area]]= "Pindi",1,0)</f>
        <v>1</v>
      </c>
      <c r="BB271" s="9">
        <f ca="1">IF(Table1[[#This Row],[Area]]= "Attock",1,0)</f>
        <v>0</v>
      </c>
      <c r="BC271" s="9">
        <f ca="1">IF(Table1[[#This Row],[Area]]="Gujranwala",1,0)</f>
        <v>0</v>
      </c>
      <c r="BD271" s="9">
        <f ca="1">IF(Table1[[#This Row],[Area]]="Islamabad",1,0)</f>
        <v>0</v>
      </c>
      <c r="BE271" s="9">
        <f ca="1">IF(Table1[[#This Row],[Area]]="Karachi",1,0)</f>
        <v>0</v>
      </c>
      <c r="BF271" s="9">
        <f ca="1">IF(Table1[[#This Row],[Area]]="Kashmir",1,0)</f>
        <v>0</v>
      </c>
      <c r="BG271" s="9">
        <f ca="1">IF(Table1[[#This Row],[Area]]="Kohat",1,0)</f>
        <v>0</v>
      </c>
      <c r="BH271" s="9">
        <f ca="1">IF(Table1[[#This Row],[Area]]="Lahore",1,0)</f>
        <v>0</v>
      </c>
      <c r="BI271" s="9">
        <f ca="1">IF(Table1[[#This Row],[Area]]="Multan",1,0)</f>
        <v>0</v>
      </c>
      <c r="BJ271" s="9">
        <f ca="1">IF(Table1[[#This Row],[Area]]="Naran",1,0)</f>
        <v>0</v>
      </c>
      <c r="BK271" s="9">
        <f ca="1">IF(Table1[[#This Row],[Area]]="Peshawar",1,0)</f>
        <v>0</v>
      </c>
      <c r="BL271" s="9">
        <f ca="1">IF(Table1[[#This Row],[Area]]="Queta",1,0)</f>
        <v>0</v>
      </c>
      <c r="BM271" s="9">
        <f ca="1">IF(Table1[[#This Row],[Area]]="Sawat",1,0)</f>
        <v>0</v>
      </c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10"/>
      <c r="CD271" s="14"/>
      <c r="CE271" s="39">
        <f ca="1">Table1[[#This Row],[Value of Cars]]/Table1[[#This Row],[Cars]]</f>
        <v>17447.595961704326</v>
      </c>
      <c r="CF271" s="9"/>
      <c r="CG271" s="10"/>
      <c r="CH271" s="14">
        <f ca="1">IF(Table1[[#This Row],[value of Debts]]&gt;$CI$5,1,0)</f>
        <v>1</v>
      </c>
      <c r="CI271" s="9"/>
      <c r="CJ271" s="10"/>
      <c r="CM271" s="55">
        <f ca="1">Table1[[#This Row],[Mortgage Left]]/Table1[[#This Row],[Value of House]]</f>
        <v>0.84560822604552477</v>
      </c>
      <c r="CN271" s="9">
        <f t="shared" ca="1" si="112"/>
        <v>0</v>
      </c>
      <c r="CO271" s="9"/>
      <c r="CP271" s="9"/>
      <c r="CQ271" s="9"/>
      <c r="CR271" s="9"/>
      <c r="CS271" s="9"/>
      <c r="CT271" s="9"/>
      <c r="CU271" s="9"/>
      <c r="CV271" s="9"/>
      <c r="CW271" s="9"/>
      <c r="CX271" s="14"/>
      <c r="CY271" s="9">
        <f ca="1">IF(Table1[[#This Row],[Area]]= "Pindi",Table1[[#This Row],[Income]],0)</f>
        <v>88499</v>
      </c>
      <c r="CZ271" s="9">
        <f ca="1">IF(Table1[[#This Row],[Area]]= "Attock",Table1[[#This Row],[Income]],0)</f>
        <v>0</v>
      </c>
      <c r="DA271" s="9">
        <f ca="1">IF(Table1[[#This Row],[Area]]= "Gujranwala",Table1[[#This Row],[Income]],0)</f>
        <v>0</v>
      </c>
      <c r="DB271" s="9">
        <f ca="1">IF(Table1[[#This Row],[Area]]= "Islamabad",Table1[[#This Row],[Income]],0)</f>
        <v>0</v>
      </c>
      <c r="DC271" s="9">
        <f ca="1">IF(Table1[[#This Row],[Area]]= "Karachi",Table1[[#This Row],[Income]],0)</f>
        <v>0</v>
      </c>
      <c r="DD271" s="9">
        <f ca="1">IF(Table1[[#This Row],[Area]]= "Kashmir",Table1[[#This Row],[Income]],0)</f>
        <v>0</v>
      </c>
      <c r="DE271" s="9">
        <f ca="1">IF(Table1[[#This Row],[Area]]= "Kohat",Table1[[#This Row],[Income]],0)</f>
        <v>0</v>
      </c>
      <c r="DF271" s="9">
        <f ca="1">IF(Table1[[#This Row],[Area]]= "Lahore",Table1[[#This Row],[Income]],0)</f>
        <v>0</v>
      </c>
      <c r="DG271" s="9">
        <f ca="1">IF(Table1[[#This Row],[Area]]= "Multan",Table1[[#This Row],[Income]],0)</f>
        <v>0</v>
      </c>
      <c r="DH271" s="9">
        <f ca="1">IF(Table1[[#This Row],[Area]]= "Naran",Table1[[#This Row],[Income]],0)</f>
        <v>0</v>
      </c>
      <c r="DI271" s="9">
        <f ca="1">IF(Table1[[#This Row],[Area]]= "Peshawar",Table1[[#This Row],[Income]],0)</f>
        <v>0</v>
      </c>
      <c r="DJ271" s="9">
        <f ca="1">IF(Table1[[#This Row],[Area]]= "Queta",Table1[[#This Row],[Income]],0)</f>
        <v>0</v>
      </c>
      <c r="DK271" s="10">
        <f ca="1">IF(Table1[[#This Row],[Area]]= "Sawat",Table1[[#This Row],[Income]],0)</f>
        <v>0</v>
      </c>
      <c r="DM271" s="14"/>
      <c r="DN271" s="9">
        <f ca="1">IF(Table1[[#This Row],[Field of Work]] = "IT",Table1[[#This Row],[Income]],0)</f>
        <v>0</v>
      </c>
      <c r="DO271" s="9">
        <f ca="1">IF(Table1[[#This Row],[Field of Work]] = "Agriculture",Table1[[#This Row],[Income]],0)</f>
        <v>0</v>
      </c>
      <c r="DP271" s="9">
        <f ca="1">IF(Table1[[#This Row],[Field of Work]] = "Construction",Table1[[#This Row],[Income]],0)</f>
        <v>88499</v>
      </c>
      <c r="DQ271" s="9">
        <f ca="1">IF(Table1[[#This Row],[Field of Work]] = "Health",Table1[[#This Row],[Income]],0)</f>
        <v>0</v>
      </c>
      <c r="DR271" s="9">
        <f ca="1">IF(Table1[[#This Row],[Field of Work]] = "Teaching",Table1[[#This Row],[Income]],0)</f>
        <v>0</v>
      </c>
      <c r="DS271" s="10">
        <f ca="1">IF(Table1[[#This Row],[Field of Work]] = "General work",Table1[[#This Row],[Income]],0)</f>
        <v>0</v>
      </c>
      <c r="DV271" s="14"/>
      <c r="DW271" s="9"/>
      <c r="DX271" s="9">
        <f ca="1">IF(Table1[[#This Row],[Debts]]&gt;Table1[[#This Row],[Income]],1,0)</f>
        <v>0</v>
      </c>
      <c r="DY271" s="9"/>
      <c r="DZ271" s="9"/>
      <c r="EA271" s="9"/>
      <c r="EB271" s="9"/>
      <c r="EC271" s="10"/>
      <c r="EF271" s="14"/>
      <c r="EG271" s="9"/>
      <c r="EH271" s="9">
        <f ca="1">IF(Table1[[#This Row],[Net worth of person (R)]]&gt;$EP$4,Table1[[#This Row],[Age]],0)</f>
        <v>39</v>
      </c>
      <c r="EI271" s="9"/>
      <c r="EJ271" s="9"/>
      <c r="EK271" s="9"/>
      <c r="EL271" s="9"/>
      <c r="EM271" s="9"/>
      <c r="EN271" s="9"/>
      <c r="EO271" s="9"/>
      <c r="EP271" s="10"/>
    </row>
    <row r="272" spans="2:146" x14ac:dyDescent="0.25">
      <c r="B272">
        <f t="shared" ca="1" si="99"/>
        <v>2</v>
      </c>
      <c r="C272" t="str">
        <f t="shared" ca="1" si="100"/>
        <v>women</v>
      </c>
      <c r="D272">
        <f t="shared" ca="1" si="101"/>
        <v>35</v>
      </c>
      <c r="E272">
        <f t="shared" ca="1" si="102"/>
        <v>6</v>
      </c>
      <c r="F272" t="str">
        <f t="shared" ca="1" si="103"/>
        <v>Teaching</v>
      </c>
      <c r="G272">
        <f t="shared" ca="1" si="104"/>
        <v>3</v>
      </c>
      <c r="H272" t="str">
        <f t="shared" ca="1" si="105"/>
        <v>University</v>
      </c>
      <c r="I272">
        <f t="shared" ca="1" si="106"/>
        <v>0</v>
      </c>
      <c r="J272">
        <f t="shared" ca="1" si="107"/>
        <v>2</v>
      </c>
      <c r="K272">
        <f t="shared" ca="1" si="108"/>
        <v>56817</v>
      </c>
      <c r="L272">
        <f t="shared" ca="1" si="109"/>
        <v>13</v>
      </c>
      <c r="M272" t="str">
        <f t="shared" ca="1" si="110"/>
        <v>Naran</v>
      </c>
      <c r="N272">
        <f t="shared" ca="1" si="92"/>
        <v>227268</v>
      </c>
      <c r="O272">
        <f ca="1">RAND()*Table1[[#This Row],[Value of House]]</f>
        <v>130353.99030001511</v>
      </c>
      <c r="P272">
        <f t="shared" ca="1" si="97"/>
        <v>27647.989272364684</v>
      </c>
      <c r="Q272">
        <f t="shared" ca="1" si="111"/>
        <v>9346</v>
      </c>
      <c r="R272">
        <f t="shared" ca="1" si="98"/>
        <v>8449.0936742675112</v>
      </c>
      <c r="S272">
        <f t="shared" ca="1" si="93"/>
        <v>64410.018450457501</v>
      </c>
      <c r="T272">
        <f t="shared" ca="1" si="94"/>
        <v>319326.00772282219</v>
      </c>
      <c r="U272">
        <f t="shared" ca="1" si="95"/>
        <v>148149.08397428261</v>
      </c>
      <c r="V272">
        <f t="shared" ca="1" si="96"/>
        <v>171176.92374853959</v>
      </c>
      <c r="AF272" s="14">
        <f t="shared" ca="1" si="113"/>
        <v>0</v>
      </c>
      <c r="AG272" s="9">
        <f t="shared" ca="1" si="114"/>
        <v>1</v>
      </c>
      <c r="AH272" s="9"/>
      <c r="AI272" s="9"/>
      <c r="AJ272" s="9"/>
      <c r="AK272" s="10"/>
      <c r="AL272" s="9"/>
      <c r="AM272" s="14">
        <f ca="1">IF(Table1[[#This Row],[Field of Work]]= "Teaching",1,0)</f>
        <v>1</v>
      </c>
      <c r="AN272" s="9">
        <f ca="1">IF(Table1[[#This Row],[Field of Work]]= "Agriculture",1,0)</f>
        <v>0</v>
      </c>
      <c r="AO272" s="9">
        <f ca="1">IF(Table1[[#This Row],[Field of Work]]= "Construction",1,0)</f>
        <v>0</v>
      </c>
      <c r="AP272" s="9">
        <f ca="1">IF(Table1[[#This Row],[Field of Work]]= "IT",1,0)</f>
        <v>0</v>
      </c>
      <c r="AQ272" s="9">
        <f ca="1">IF(Table1[[#This Row],[Field of Work]]= "Health",1,0)</f>
        <v>0</v>
      </c>
      <c r="AR272" s="9">
        <f ca="1">IF(Table1[[#This Row],[Field of Work]]= "General work",1,0)</f>
        <v>0</v>
      </c>
      <c r="AS272" s="9"/>
      <c r="AT272" s="9"/>
      <c r="AU272" s="9"/>
      <c r="AV272" s="9"/>
      <c r="AW272" s="9"/>
      <c r="AX272" s="9"/>
      <c r="AY272" s="10"/>
      <c r="BA272" s="33">
        <f ca="1">IF(Table1[[#This Row],[Area]]= "Pindi",1,0)</f>
        <v>0</v>
      </c>
      <c r="BB272" s="9">
        <f ca="1">IF(Table1[[#This Row],[Area]]= "Attock",1,0)</f>
        <v>0</v>
      </c>
      <c r="BC272" s="9">
        <f ca="1">IF(Table1[[#This Row],[Area]]="Gujranwala",1,0)</f>
        <v>0</v>
      </c>
      <c r="BD272" s="9">
        <f ca="1">IF(Table1[[#This Row],[Area]]="Islamabad",1,0)</f>
        <v>0</v>
      </c>
      <c r="BE272" s="9">
        <f ca="1">IF(Table1[[#This Row],[Area]]="Karachi",1,0)</f>
        <v>0</v>
      </c>
      <c r="BF272" s="9">
        <f ca="1">IF(Table1[[#This Row],[Area]]="Kashmir",1,0)</f>
        <v>0</v>
      </c>
      <c r="BG272" s="9">
        <f ca="1">IF(Table1[[#This Row],[Area]]="Kohat",1,0)</f>
        <v>0</v>
      </c>
      <c r="BH272" s="9">
        <f ca="1">IF(Table1[[#This Row],[Area]]="Lahore",1,0)</f>
        <v>0</v>
      </c>
      <c r="BI272" s="9">
        <f ca="1">IF(Table1[[#This Row],[Area]]="Multan",1,0)</f>
        <v>0</v>
      </c>
      <c r="BJ272" s="9">
        <f ca="1">IF(Table1[[#This Row],[Area]]="Naran",1,0)</f>
        <v>1</v>
      </c>
      <c r="BK272" s="9">
        <f ca="1">IF(Table1[[#This Row],[Area]]="Peshawar",1,0)</f>
        <v>0</v>
      </c>
      <c r="BL272" s="9">
        <f ca="1">IF(Table1[[#This Row],[Area]]="Queta",1,0)</f>
        <v>0</v>
      </c>
      <c r="BM272" s="9">
        <f ca="1">IF(Table1[[#This Row],[Area]]="Sawat",1,0)</f>
        <v>0</v>
      </c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10"/>
      <c r="CD272" s="14"/>
      <c r="CE272" s="39">
        <f ca="1">Table1[[#This Row],[Value of Cars]]/Table1[[#This Row],[Cars]]</f>
        <v>13823.994636182342</v>
      </c>
      <c r="CF272" s="9"/>
      <c r="CG272" s="10"/>
      <c r="CH272" s="14">
        <f ca="1">IF(Table1[[#This Row],[value of Debts]]&gt;$CI$5,1,0)</f>
        <v>1</v>
      </c>
      <c r="CI272" s="9"/>
      <c r="CJ272" s="10"/>
      <c r="CM272" s="55">
        <f ca="1">Table1[[#This Row],[Mortgage Left]]/Table1[[#This Row],[Value of House]]</f>
        <v>0.57356948756540782</v>
      </c>
      <c r="CN272" s="9">
        <f t="shared" ca="1" si="112"/>
        <v>0</v>
      </c>
      <c r="CO272" s="9"/>
      <c r="CP272" s="9"/>
      <c r="CQ272" s="9"/>
      <c r="CR272" s="9"/>
      <c r="CS272" s="9"/>
      <c r="CT272" s="9"/>
      <c r="CU272" s="9"/>
      <c r="CV272" s="9"/>
      <c r="CW272" s="9"/>
      <c r="CX272" s="14"/>
      <c r="CY272" s="9">
        <f ca="1">IF(Table1[[#This Row],[Area]]= "Pindi",Table1[[#This Row],[Income]],0)</f>
        <v>0</v>
      </c>
      <c r="CZ272" s="9">
        <f ca="1">IF(Table1[[#This Row],[Area]]= "Attock",Table1[[#This Row],[Income]],0)</f>
        <v>0</v>
      </c>
      <c r="DA272" s="9">
        <f ca="1">IF(Table1[[#This Row],[Area]]= "Gujranwala",Table1[[#This Row],[Income]],0)</f>
        <v>0</v>
      </c>
      <c r="DB272" s="9">
        <f ca="1">IF(Table1[[#This Row],[Area]]= "Islamabad",Table1[[#This Row],[Income]],0)</f>
        <v>0</v>
      </c>
      <c r="DC272" s="9">
        <f ca="1">IF(Table1[[#This Row],[Area]]= "Karachi",Table1[[#This Row],[Income]],0)</f>
        <v>0</v>
      </c>
      <c r="DD272" s="9">
        <f ca="1">IF(Table1[[#This Row],[Area]]= "Kashmir",Table1[[#This Row],[Income]],0)</f>
        <v>0</v>
      </c>
      <c r="DE272" s="9">
        <f ca="1">IF(Table1[[#This Row],[Area]]= "Kohat",Table1[[#This Row],[Income]],0)</f>
        <v>0</v>
      </c>
      <c r="DF272" s="9">
        <f ca="1">IF(Table1[[#This Row],[Area]]= "Lahore",Table1[[#This Row],[Income]],0)</f>
        <v>0</v>
      </c>
      <c r="DG272" s="9">
        <f ca="1">IF(Table1[[#This Row],[Area]]= "Multan",Table1[[#This Row],[Income]],0)</f>
        <v>0</v>
      </c>
      <c r="DH272" s="9">
        <f ca="1">IF(Table1[[#This Row],[Area]]= "Naran",Table1[[#This Row],[Income]],0)</f>
        <v>56817</v>
      </c>
      <c r="DI272" s="9">
        <f ca="1">IF(Table1[[#This Row],[Area]]= "Peshawar",Table1[[#This Row],[Income]],0)</f>
        <v>0</v>
      </c>
      <c r="DJ272" s="9">
        <f ca="1">IF(Table1[[#This Row],[Area]]= "Queta",Table1[[#This Row],[Income]],0)</f>
        <v>0</v>
      </c>
      <c r="DK272" s="10">
        <f ca="1">IF(Table1[[#This Row],[Area]]= "Sawat",Table1[[#This Row],[Income]],0)</f>
        <v>0</v>
      </c>
      <c r="DM272" s="14"/>
      <c r="DN272" s="9">
        <f ca="1">IF(Table1[[#This Row],[Field of Work]] = "IT",Table1[[#This Row],[Income]],0)</f>
        <v>0</v>
      </c>
      <c r="DO272" s="9">
        <f ca="1">IF(Table1[[#This Row],[Field of Work]] = "Agriculture",Table1[[#This Row],[Income]],0)</f>
        <v>0</v>
      </c>
      <c r="DP272" s="9">
        <f ca="1">IF(Table1[[#This Row],[Field of Work]] = "Construction",Table1[[#This Row],[Income]],0)</f>
        <v>0</v>
      </c>
      <c r="DQ272" s="9">
        <f ca="1">IF(Table1[[#This Row],[Field of Work]] = "Health",Table1[[#This Row],[Income]],0)</f>
        <v>0</v>
      </c>
      <c r="DR272" s="9">
        <f ca="1">IF(Table1[[#This Row],[Field of Work]] = "Teaching",Table1[[#This Row],[Income]],0)</f>
        <v>56817</v>
      </c>
      <c r="DS272" s="10">
        <f ca="1">IF(Table1[[#This Row],[Field of Work]] = "General work",Table1[[#This Row],[Income]],0)</f>
        <v>0</v>
      </c>
      <c r="DV272" s="14"/>
      <c r="DW272" s="9"/>
      <c r="DX272" s="9">
        <f ca="1">IF(Table1[[#This Row],[Debts]]&gt;Table1[[#This Row],[Income]],1,0)</f>
        <v>0</v>
      </c>
      <c r="DY272" s="9"/>
      <c r="DZ272" s="9"/>
      <c r="EA272" s="9"/>
      <c r="EB272" s="9"/>
      <c r="EC272" s="10"/>
      <c r="EF272" s="14"/>
      <c r="EG272" s="9"/>
      <c r="EH272" s="9">
        <f ca="1">IF(Table1[[#This Row],[Net worth of person (R)]]&gt;$EP$4,Table1[[#This Row],[Age]],0)</f>
        <v>35</v>
      </c>
      <c r="EI272" s="9"/>
      <c r="EJ272" s="9"/>
      <c r="EK272" s="9"/>
      <c r="EL272" s="9"/>
      <c r="EM272" s="9"/>
      <c r="EN272" s="9"/>
      <c r="EO272" s="9"/>
      <c r="EP272" s="10"/>
    </row>
    <row r="273" spans="2:146" x14ac:dyDescent="0.25">
      <c r="B273">
        <f t="shared" ca="1" si="99"/>
        <v>2</v>
      </c>
      <c r="C273" t="str">
        <f t="shared" ca="1" si="100"/>
        <v>women</v>
      </c>
      <c r="D273">
        <f t="shared" ca="1" si="101"/>
        <v>29</v>
      </c>
      <c r="E273">
        <f t="shared" ca="1" si="102"/>
        <v>4</v>
      </c>
      <c r="F273" t="str">
        <f t="shared" ca="1" si="103"/>
        <v>Construction</v>
      </c>
      <c r="G273">
        <f t="shared" ca="1" si="104"/>
        <v>5</v>
      </c>
      <c r="H273" t="str">
        <f t="shared" ca="1" si="105"/>
        <v>other</v>
      </c>
      <c r="I273">
        <f t="shared" ca="1" si="106"/>
        <v>4</v>
      </c>
      <c r="J273">
        <f t="shared" ca="1" si="107"/>
        <v>3</v>
      </c>
      <c r="K273">
        <f t="shared" ca="1" si="108"/>
        <v>71149</v>
      </c>
      <c r="L273">
        <f t="shared" ca="1" si="109"/>
        <v>2</v>
      </c>
      <c r="M273" t="str">
        <f t="shared" ca="1" si="110"/>
        <v>Karachi</v>
      </c>
      <c r="N273">
        <f t="shared" ca="1" si="92"/>
        <v>355745</v>
      </c>
      <c r="O273">
        <f ca="1">RAND()*Table1[[#This Row],[Value of House]]</f>
        <v>204008.58762082731</v>
      </c>
      <c r="P273">
        <f t="shared" ca="1" si="97"/>
        <v>178670.16195727061</v>
      </c>
      <c r="Q273">
        <f t="shared" ca="1" si="111"/>
        <v>71541</v>
      </c>
      <c r="R273">
        <f t="shared" ca="1" si="98"/>
        <v>119289.0699234756</v>
      </c>
      <c r="S273">
        <f t="shared" ca="1" si="93"/>
        <v>90661.84163064012</v>
      </c>
      <c r="T273">
        <f t="shared" ca="1" si="94"/>
        <v>625077.00358791067</v>
      </c>
      <c r="U273">
        <f t="shared" ca="1" si="95"/>
        <v>394838.65754430293</v>
      </c>
      <c r="V273">
        <f t="shared" ca="1" si="96"/>
        <v>230238.34604360774</v>
      </c>
      <c r="AF273" s="14">
        <f t="shared" ca="1" si="113"/>
        <v>0</v>
      </c>
      <c r="AG273" s="9">
        <f t="shared" ca="1" si="114"/>
        <v>1</v>
      </c>
      <c r="AH273" s="9"/>
      <c r="AI273" s="9"/>
      <c r="AJ273" s="9"/>
      <c r="AK273" s="10"/>
      <c r="AL273" s="9"/>
      <c r="AM273" s="14">
        <f ca="1">IF(Table1[[#This Row],[Field of Work]]= "Teaching",1,0)</f>
        <v>0</v>
      </c>
      <c r="AN273" s="9">
        <f ca="1">IF(Table1[[#This Row],[Field of Work]]= "Agriculture",1,0)</f>
        <v>0</v>
      </c>
      <c r="AO273" s="9">
        <f ca="1">IF(Table1[[#This Row],[Field of Work]]= "Construction",1,0)</f>
        <v>1</v>
      </c>
      <c r="AP273" s="9">
        <f ca="1">IF(Table1[[#This Row],[Field of Work]]= "IT",1,0)</f>
        <v>0</v>
      </c>
      <c r="AQ273" s="9">
        <f ca="1">IF(Table1[[#This Row],[Field of Work]]= "Health",1,0)</f>
        <v>0</v>
      </c>
      <c r="AR273" s="9">
        <f ca="1">IF(Table1[[#This Row],[Field of Work]]= "General work",1,0)</f>
        <v>0</v>
      </c>
      <c r="AS273" s="9"/>
      <c r="AT273" s="9"/>
      <c r="AU273" s="9"/>
      <c r="AV273" s="9"/>
      <c r="AW273" s="9"/>
      <c r="AX273" s="9"/>
      <c r="AY273" s="10"/>
      <c r="BA273" s="33">
        <f ca="1">IF(Table1[[#This Row],[Area]]= "Pindi",1,0)</f>
        <v>0</v>
      </c>
      <c r="BB273" s="9">
        <f ca="1">IF(Table1[[#This Row],[Area]]= "Attock",1,0)</f>
        <v>0</v>
      </c>
      <c r="BC273" s="9">
        <f ca="1">IF(Table1[[#This Row],[Area]]="Gujranwala",1,0)</f>
        <v>0</v>
      </c>
      <c r="BD273" s="9">
        <f ca="1">IF(Table1[[#This Row],[Area]]="Islamabad",1,0)</f>
        <v>0</v>
      </c>
      <c r="BE273" s="9">
        <f ca="1">IF(Table1[[#This Row],[Area]]="Karachi",1,0)</f>
        <v>1</v>
      </c>
      <c r="BF273" s="9">
        <f ca="1">IF(Table1[[#This Row],[Area]]="Kashmir",1,0)</f>
        <v>0</v>
      </c>
      <c r="BG273" s="9">
        <f ca="1">IF(Table1[[#This Row],[Area]]="Kohat",1,0)</f>
        <v>0</v>
      </c>
      <c r="BH273" s="9">
        <f ca="1">IF(Table1[[#This Row],[Area]]="Lahore",1,0)</f>
        <v>0</v>
      </c>
      <c r="BI273" s="9">
        <f ca="1">IF(Table1[[#This Row],[Area]]="Multan",1,0)</f>
        <v>0</v>
      </c>
      <c r="BJ273" s="9">
        <f ca="1">IF(Table1[[#This Row],[Area]]="Naran",1,0)</f>
        <v>0</v>
      </c>
      <c r="BK273" s="9">
        <f ca="1">IF(Table1[[#This Row],[Area]]="Peshawar",1,0)</f>
        <v>0</v>
      </c>
      <c r="BL273" s="9">
        <f ca="1">IF(Table1[[#This Row],[Area]]="Queta",1,0)</f>
        <v>0</v>
      </c>
      <c r="BM273" s="9">
        <f ca="1">IF(Table1[[#This Row],[Area]]="Sawat",1,0)</f>
        <v>0</v>
      </c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10"/>
      <c r="CD273" s="14"/>
      <c r="CE273" s="39">
        <f ca="1">Table1[[#This Row],[Value of Cars]]/Table1[[#This Row],[Cars]]</f>
        <v>59556.720652423537</v>
      </c>
      <c r="CF273" s="9"/>
      <c r="CG273" s="10"/>
      <c r="CH273" s="14">
        <f ca="1">IF(Table1[[#This Row],[value of Debts]]&gt;$CI$5,1,0)</f>
        <v>1</v>
      </c>
      <c r="CI273" s="9"/>
      <c r="CJ273" s="10"/>
      <c r="CM273" s="55">
        <f ca="1">Table1[[#This Row],[Mortgage Left]]/Table1[[#This Row],[Value of House]]</f>
        <v>0.57346860144436973</v>
      </c>
      <c r="CN273" s="9">
        <f t="shared" ca="1" si="112"/>
        <v>0</v>
      </c>
      <c r="CO273" s="9"/>
      <c r="CP273" s="9"/>
      <c r="CQ273" s="9"/>
      <c r="CR273" s="9"/>
      <c r="CS273" s="9"/>
      <c r="CT273" s="9"/>
      <c r="CU273" s="9"/>
      <c r="CV273" s="9"/>
      <c r="CW273" s="9"/>
      <c r="CX273" s="14"/>
      <c r="CY273" s="9">
        <f ca="1">IF(Table1[[#This Row],[Area]]= "Pindi",Table1[[#This Row],[Income]],0)</f>
        <v>0</v>
      </c>
      <c r="CZ273" s="9">
        <f ca="1">IF(Table1[[#This Row],[Area]]= "Attock",Table1[[#This Row],[Income]],0)</f>
        <v>0</v>
      </c>
      <c r="DA273" s="9">
        <f ca="1">IF(Table1[[#This Row],[Area]]= "Gujranwala",Table1[[#This Row],[Income]],0)</f>
        <v>0</v>
      </c>
      <c r="DB273" s="9">
        <f ca="1">IF(Table1[[#This Row],[Area]]= "Islamabad",Table1[[#This Row],[Income]],0)</f>
        <v>0</v>
      </c>
      <c r="DC273" s="9">
        <f ca="1">IF(Table1[[#This Row],[Area]]= "Karachi",Table1[[#This Row],[Income]],0)</f>
        <v>71149</v>
      </c>
      <c r="DD273" s="9">
        <f ca="1">IF(Table1[[#This Row],[Area]]= "Kashmir",Table1[[#This Row],[Income]],0)</f>
        <v>0</v>
      </c>
      <c r="DE273" s="9">
        <f ca="1">IF(Table1[[#This Row],[Area]]= "Kohat",Table1[[#This Row],[Income]],0)</f>
        <v>0</v>
      </c>
      <c r="DF273" s="9">
        <f ca="1">IF(Table1[[#This Row],[Area]]= "Lahore",Table1[[#This Row],[Income]],0)</f>
        <v>0</v>
      </c>
      <c r="DG273" s="9">
        <f ca="1">IF(Table1[[#This Row],[Area]]= "Multan",Table1[[#This Row],[Income]],0)</f>
        <v>0</v>
      </c>
      <c r="DH273" s="9">
        <f ca="1">IF(Table1[[#This Row],[Area]]= "Naran",Table1[[#This Row],[Income]],0)</f>
        <v>0</v>
      </c>
      <c r="DI273" s="9">
        <f ca="1">IF(Table1[[#This Row],[Area]]= "Peshawar",Table1[[#This Row],[Income]],0)</f>
        <v>0</v>
      </c>
      <c r="DJ273" s="9">
        <f ca="1">IF(Table1[[#This Row],[Area]]= "Queta",Table1[[#This Row],[Income]],0)</f>
        <v>0</v>
      </c>
      <c r="DK273" s="10">
        <f ca="1">IF(Table1[[#This Row],[Area]]= "Sawat",Table1[[#This Row],[Income]],0)</f>
        <v>0</v>
      </c>
      <c r="DM273" s="14"/>
      <c r="DN273" s="9">
        <f ca="1">IF(Table1[[#This Row],[Field of Work]] = "IT",Table1[[#This Row],[Income]],0)</f>
        <v>0</v>
      </c>
      <c r="DO273" s="9">
        <f ca="1">IF(Table1[[#This Row],[Field of Work]] = "Agriculture",Table1[[#This Row],[Income]],0)</f>
        <v>0</v>
      </c>
      <c r="DP273" s="9">
        <f ca="1">IF(Table1[[#This Row],[Field of Work]] = "Construction",Table1[[#This Row],[Income]],0)</f>
        <v>71149</v>
      </c>
      <c r="DQ273" s="9">
        <f ca="1">IF(Table1[[#This Row],[Field of Work]] = "Health",Table1[[#This Row],[Income]],0)</f>
        <v>0</v>
      </c>
      <c r="DR273" s="9">
        <f ca="1">IF(Table1[[#This Row],[Field of Work]] = "Teaching",Table1[[#This Row],[Income]],0)</f>
        <v>0</v>
      </c>
      <c r="DS273" s="10">
        <f ca="1">IF(Table1[[#This Row],[Field of Work]] = "General work",Table1[[#This Row],[Income]],0)</f>
        <v>0</v>
      </c>
      <c r="DV273" s="14"/>
      <c r="DW273" s="9"/>
      <c r="DX273" s="9">
        <f ca="1">IF(Table1[[#This Row],[Debts]]&gt;Table1[[#This Row],[Income]],1,0)</f>
        <v>1</v>
      </c>
      <c r="DY273" s="9"/>
      <c r="DZ273" s="9"/>
      <c r="EA273" s="9"/>
      <c r="EB273" s="9"/>
      <c r="EC273" s="10"/>
      <c r="EF273" s="14"/>
      <c r="EG273" s="9"/>
      <c r="EH273" s="9">
        <f ca="1">IF(Table1[[#This Row],[Net worth of person (R)]]&gt;$EP$4,Table1[[#This Row],[Age]],0)</f>
        <v>29</v>
      </c>
      <c r="EI273" s="9"/>
      <c r="EJ273" s="9"/>
      <c r="EK273" s="9"/>
      <c r="EL273" s="9"/>
      <c r="EM273" s="9"/>
      <c r="EN273" s="9"/>
      <c r="EO273" s="9"/>
      <c r="EP273" s="10"/>
    </row>
    <row r="274" spans="2:146" x14ac:dyDescent="0.25">
      <c r="B274">
        <f t="shared" ca="1" si="99"/>
        <v>2</v>
      </c>
      <c r="C274" t="str">
        <f t="shared" ca="1" si="100"/>
        <v>women</v>
      </c>
      <c r="D274">
        <f t="shared" ca="1" si="101"/>
        <v>40</v>
      </c>
      <c r="E274">
        <f t="shared" ca="1" si="102"/>
        <v>3</v>
      </c>
      <c r="F274" t="str">
        <f t="shared" ca="1" si="103"/>
        <v>Agriculture</v>
      </c>
      <c r="G274">
        <f t="shared" ca="1" si="104"/>
        <v>6</v>
      </c>
      <c r="H274" t="str">
        <f t="shared" ca="1" si="105"/>
        <v>other</v>
      </c>
      <c r="I274">
        <f t="shared" ca="1" si="106"/>
        <v>0</v>
      </c>
      <c r="J274">
        <f t="shared" ca="1" si="107"/>
        <v>1</v>
      </c>
      <c r="K274">
        <f t="shared" ca="1" si="108"/>
        <v>32319</v>
      </c>
      <c r="L274">
        <f t="shared" ca="1" si="109"/>
        <v>4</v>
      </c>
      <c r="M274" t="str">
        <f t="shared" ca="1" si="110"/>
        <v>Multan</v>
      </c>
      <c r="N274">
        <f t="shared" ca="1" si="92"/>
        <v>161595</v>
      </c>
      <c r="O274">
        <f ca="1">RAND()*Table1[[#This Row],[Value of House]]</f>
        <v>32692.11803124347</v>
      </c>
      <c r="P274">
        <f t="shared" ca="1" si="97"/>
        <v>24321.052604247827</v>
      </c>
      <c r="Q274">
        <f t="shared" ca="1" si="111"/>
        <v>7426</v>
      </c>
      <c r="R274">
        <f t="shared" ca="1" si="98"/>
        <v>3239.2740146960514</v>
      </c>
      <c r="S274">
        <f t="shared" ca="1" si="93"/>
        <v>44170.418027388099</v>
      </c>
      <c r="T274">
        <f t="shared" ca="1" si="94"/>
        <v>230086.47063163592</v>
      </c>
      <c r="U274">
        <f t="shared" ca="1" si="95"/>
        <v>43357.392045939523</v>
      </c>
      <c r="V274">
        <f t="shared" ca="1" si="96"/>
        <v>186729.07858569641</v>
      </c>
      <c r="AF274" s="14">
        <f t="shared" ca="1" si="113"/>
        <v>0</v>
      </c>
      <c r="AG274" s="9">
        <f t="shared" ca="1" si="114"/>
        <v>1</v>
      </c>
      <c r="AH274" s="9"/>
      <c r="AI274" s="9"/>
      <c r="AJ274" s="9"/>
      <c r="AK274" s="10"/>
      <c r="AL274" s="9"/>
      <c r="AM274" s="14">
        <f ca="1">IF(Table1[[#This Row],[Field of Work]]= "Teaching",1,0)</f>
        <v>0</v>
      </c>
      <c r="AN274" s="9">
        <f ca="1">IF(Table1[[#This Row],[Field of Work]]= "Agriculture",1,0)</f>
        <v>1</v>
      </c>
      <c r="AO274" s="9">
        <f ca="1">IF(Table1[[#This Row],[Field of Work]]= "Construction",1,0)</f>
        <v>0</v>
      </c>
      <c r="AP274" s="9">
        <f ca="1">IF(Table1[[#This Row],[Field of Work]]= "IT",1,0)</f>
        <v>0</v>
      </c>
      <c r="AQ274" s="9">
        <f ca="1">IF(Table1[[#This Row],[Field of Work]]= "Health",1,0)</f>
        <v>0</v>
      </c>
      <c r="AR274" s="9">
        <f ca="1">IF(Table1[[#This Row],[Field of Work]]= "General work",1,0)</f>
        <v>0</v>
      </c>
      <c r="AS274" s="9"/>
      <c r="AT274" s="9"/>
      <c r="AU274" s="9"/>
      <c r="AV274" s="9"/>
      <c r="AW274" s="9"/>
      <c r="AX274" s="9"/>
      <c r="AY274" s="10"/>
      <c r="BA274" s="33">
        <f ca="1">IF(Table1[[#This Row],[Area]]= "Pindi",1,0)</f>
        <v>0</v>
      </c>
      <c r="BB274" s="9">
        <f ca="1">IF(Table1[[#This Row],[Area]]= "Attock",1,0)</f>
        <v>0</v>
      </c>
      <c r="BC274" s="9">
        <f ca="1">IF(Table1[[#This Row],[Area]]="Gujranwala",1,0)</f>
        <v>0</v>
      </c>
      <c r="BD274" s="9">
        <f ca="1">IF(Table1[[#This Row],[Area]]="Islamabad",1,0)</f>
        <v>0</v>
      </c>
      <c r="BE274" s="9">
        <f ca="1">IF(Table1[[#This Row],[Area]]="Karachi",1,0)</f>
        <v>0</v>
      </c>
      <c r="BF274" s="9">
        <f ca="1">IF(Table1[[#This Row],[Area]]="Kashmir",1,0)</f>
        <v>0</v>
      </c>
      <c r="BG274" s="9">
        <f ca="1">IF(Table1[[#This Row],[Area]]="Kohat",1,0)</f>
        <v>0</v>
      </c>
      <c r="BH274" s="9">
        <f ca="1">IF(Table1[[#This Row],[Area]]="Lahore",1,0)</f>
        <v>0</v>
      </c>
      <c r="BI274" s="9">
        <f ca="1">IF(Table1[[#This Row],[Area]]="Multan",1,0)</f>
        <v>1</v>
      </c>
      <c r="BJ274" s="9">
        <f ca="1">IF(Table1[[#This Row],[Area]]="Naran",1,0)</f>
        <v>0</v>
      </c>
      <c r="BK274" s="9">
        <f ca="1">IF(Table1[[#This Row],[Area]]="Peshawar",1,0)</f>
        <v>0</v>
      </c>
      <c r="BL274" s="9">
        <f ca="1">IF(Table1[[#This Row],[Area]]="Queta",1,0)</f>
        <v>0</v>
      </c>
      <c r="BM274" s="9">
        <f ca="1">IF(Table1[[#This Row],[Area]]="Sawat",1,0)</f>
        <v>0</v>
      </c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10"/>
      <c r="CD274" s="14"/>
      <c r="CE274" s="39">
        <f ca="1">Table1[[#This Row],[Value of Cars]]/Table1[[#This Row],[Cars]]</f>
        <v>24321.052604247827</v>
      </c>
      <c r="CF274" s="9"/>
      <c r="CG274" s="10"/>
      <c r="CH274" s="14">
        <f ca="1">IF(Table1[[#This Row],[value of Debts]]&gt;$CI$5,1,0)</f>
        <v>0</v>
      </c>
      <c r="CI274" s="9"/>
      <c r="CJ274" s="10"/>
      <c r="CM274" s="55">
        <f ca="1">Table1[[#This Row],[Mortgage Left]]/Table1[[#This Row],[Value of House]]</f>
        <v>0.20230897014909788</v>
      </c>
      <c r="CN274" s="9">
        <f t="shared" ca="1" si="112"/>
        <v>1</v>
      </c>
      <c r="CO274" s="9"/>
      <c r="CP274" s="9"/>
      <c r="CQ274" s="9"/>
      <c r="CR274" s="9"/>
      <c r="CS274" s="9"/>
      <c r="CT274" s="9"/>
      <c r="CU274" s="9"/>
      <c r="CV274" s="9"/>
      <c r="CW274" s="9"/>
      <c r="CX274" s="14"/>
      <c r="CY274" s="9">
        <f ca="1">IF(Table1[[#This Row],[Area]]= "Pindi",Table1[[#This Row],[Income]],0)</f>
        <v>0</v>
      </c>
      <c r="CZ274" s="9">
        <f ca="1">IF(Table1[[#This Row],[Area]]= "Attock",Table1[[#This Row],[Income]],0)</f>
        <v>0</v>
      </c>
      <c r="DA274" s="9">
        <f ca="1">IF(Table1[[#This Row],[Area]]= "Gujranwala",Table1[[#This Row],[Income]],0)</f>
        <v>0</v>
      </c>
      <c r="DB274" s="9">
        <f ca="1">IF(Table1[[#This Row],[Area]]= "Islamabad",Table1[[#This Row],[Income]],0)</f>
        <v>0</v>
      </c>
      <c r="DC274" s="9">
        <f ca="1">IF(Table1[[#This Row],[Area]]= "Karachi",Table1[[#This Row],[Income]],0)</f>
        <v>0</v>
      </c>
      <c r="DD274" s="9">
        <f ca="1">IF(Table1[[#This Row],[Area]]= "Kashmir",Table1[[#This Row],[Income]],0)</f>
        <v>0</v>
      </c>
      <c r="DE274" s="9">
        <f ca="1">IF(Table1[[#This Row],[Area]]= "Kohat",Table1[[#This Row],[Income]],0)</f>
        <v>0</v>
      </c>
      <c r="DF274" s="9">
        <f ca="1">IF(Table1[[#This Row],[Area]]= "Lahore",Table1[[#This Row],[Income]],0)</f>
        <v>0</v>
      </c>
      <c r="DG274" s="9">
        <f ca="1">IF(Table1[[#This Row],[Area]]= "Multan",Table1[[#This Row],[Income]],0)</f>
        <v>32319</v>
      </c>
      <c r="DH274" s="9">
        <f ca="1">IF(Table1[[#This Row],[Area]]= "Naran",Table1[[#This Row],[Income]],0)</f>
        <v>0</v>
      </c>
      <c r="DI274" s="9">
        <f ca="1">IF(Table1[[#This Row],[Area]]= "Peshawar",Table1[[#This Row],[Income]],0)</f>
        <v>0</v>
      </c>
      <c r="DJ274" s="9">
        <f ca="1">IF(Table1[[#This Row],[Area]]= "Queta",Table1[[#This Row],[Income]],0)</f>
        <v>0</v>
      </c>
      <c r="DK274" s="10">
        <f ca="1">IF(Table1[[#This Row],[Area]]= "Sawat",Table1[[#This Row],[Income]],0)</f>
        <v>0</v>
      </c>
      <c r="DM274" s="14"/>
      <c r="DN274" s="9">
        <f ca="1">IF(Table1[[#This Row],[Field of Work]] = "IT",Table1[[#This Row],[Income]],0)</f>
        <v>0</v>
      </c>
      <c r="DO274" s="9">
        <f ca="1">IF(Table1[[#This Row],[Field of Work]] = "Agriculture",Table1[[#This Row],[Income]],0)</f>
        <v>32319</v>
      </c>
      <c r="DP274" s="9">
        <f ca="1">IF(Table1[[#This Row],[Field of Work]] = "Construction",Table1[[#This Row],[Income]],0)</f>
        <v>0</v>
      </c>
      <c r="DQ274" s="9">
        <f ca="1">IF(Table1[[#This Row],[Field of Work]] = "Health",Table1[[#This Row],[Income]],0)</f>
        <v>0</v>
      </c>
      <c r="DR274" s="9">
        <f ca="1">IF(Table1[[#This Row],[Field of Work]] = "Teaching",Table1[[#This Row],[Income]],0)</f>
        <v>0</v>
      </c>
      <c r="DS274" s="10">
        <f ca="1">IF(Table1[[#This Row],[Field of Work]] = "General work",Table1[[#This Row],[Income]],0)</f>
        <v>0</v>
      </c>
      <c r="DV274" s="14"/>
      <c r="DW274" s="9"/>
      <c r="DX274" s="9">
        <f ca="1">IF(Table1[[#This Row],[Debts]]&gt;Table1[[#This Row],[Income]],1,0)</f>
        <v>0</v>
      </c>
      <c r="DY274" s="9"/>
      <c r="DZ274" s="9"/>
      <c r="EA274" s="9"/>
      <c r="EB274" s="9"/>
      <c r="EC274" s="10"/>
      <c r="EF274" s="14"/>
      <c r="EG274" s="9"/>
      <c r="EH274" s="9">
        <f ca="1">IF(Table1[[#This Row],[Net worth of person (R)]]&gt;$EP$4,Table1[[#This Row],[Age]],0)</f>
        <v>40</v>
      </c>
      <c r="EI274" s="9"/>
      <c r="EJ274" s="9"/>
      <c r="EK274" s="9"/>
      <c r="EL274" s="9"/>
      <c r="EM274" s="9"/>
      <c r="EN274" s="9"/>
      <c r="EO274" s="9"/>
      <c r="EP274" s="10"/>
    </row>
    <row r="275" spans="2:146" x14ac:dyDescent="0.25">
      <c r="B275">
        <f t="shared" ca="1" si="99"/>
        <v>1</v>
      </c>
      <c r="C275" t="str">
        <f t="shared" ca="1" si="100"/>
        <v>men</v>
      </c>
      <c r="D275">
        <f t="shared" ca="1" si="101"/>
        <v>27</v>
      </c>
      <c r="E275">
        <f t="shared" ca="1" si="102"/>
        <v>6</v>
      </c>
      <c r="F275" t="str">
        <f t="shared" ca="1" si="103"/>
        <v>Teaching</v>
      </c>
      <c r="G275">
        <f t="shared" ca="1" si="104"/>
        <v>6</v>
      </c>
      <c r="H275" t="str">
        <f t="shared" ca="1" si="105"/>
        <v>other</v>
      </c>
      <c r="I275">
        <f t="shared" ca="1" si="106"/>
        <v>4</v>
      </c>
      <c r="J275">
        <f t="shared" ca="1" si="107"/>
        <v>3</v>
      </c>
      <c r="K275">
        <f t="shared" ca="1" si="108"/>
        <v>45956</v>
      </c>
      <c r="L275">
        <f t="shared" ca="1" si="109"/>
        <v>13</v>
      </c>
      <c r="M275" t="str">
        <f t="shared" ca="1" si="110"/>
        <v>Naran</v>
      </c>
      <c r="N275">
        <f t="shared" ca="1" si="92"/>
        <v>137868</v>
      </c>
      <c r="O275">
        <f ca="1">RAND()*Table1[[#This Row],[Value of House]]</f>
        <v>77570.900876609361</v>
      </c>
      <c r="P275">
        <f t="shared" ca="1" si="97"/>
        <v>120876.44048004519</v>
      </c>
      <c r="Q275">
        <f t="shared" ca="1" si="111"/>
        <v>35554</v>
      </c>
      <c r="R275">
        <f t="shared" ca="1" si="98"/>
        <v>84244.496290528288</v>
      </c>
      <c r="S275">
        <f t="shared" ca="1" si="93"/>
        <v>55459.785447242408</v>
      </c>
      <c r="T275">
        <f t="shared" ca="1" si="94"/>
        <v>314204.2259272876</v>
      </c>
      <c r="U275">
        <f t="shared" ca="1" si="95"/>
        <v>197369.39716713765</v>
      </c>
      <c r="V275">
        <f t="shared" ca="1" si="96"/>
        <v>116834.82876014995</v>
      </c>
      <c r="AF275" s="14">
        <f t="shared" ca="1" si="113"/>
        <v>0</v>
      </c>
      <c r="AG275" s="9">
        <f t="shared" ca="1" si="114"/>
        <v>1</v>
      </c>
      <c r="AH275" s="9"/>
      <c r="AI275" s="9"/>
      <c r="AJ275" s="9"/>
      <c r="AK275" s="10"/>
      <c r="AL275" s="9"/>
      <c r="AM275" s="14">
        <f ca="1">IF(Table1[[#This Row],[Field of Work]]= "Teaching",1,0)</f>
        <v>1</v>
      </c>
      <c r="AN275" s="9">
        <f ca="1">IF(Table1[[#This Row],[Field of Work]]= "Agriculture",1,0)</f>
        <v>0</v>
      </c>
      <c r="AO275" s="9">
        <f ca="1">IF(Table1[[#This Row],[Field of Work]]= "Construction",1,0)</f>
        <v>0</v>
      </c>
      <c r="AP275" s="9">
        <f ca="1">IF(Table1[[#This Row],[Field of Work]]= "IT",1,0)</f>
        <v>0</v>
      </c>
      <c r="AQ275" s="9">
        <f ca="1">IF(Table1[[#This Row],[Field of Work]]= "Health",1,0)</f>
        <v>0</v>
      </c>
      <c r="AR275" s="9">
        <f ca="1">IF(Table1[[#This Row],[Field of Work]]= "General work",1,0)</f>
        <v>0</v>
      </c>
      <c r="AS275" s="9"/>
      <c r="AT275" s="9"/>
      <c r="AU275" s="9"/>
      <c r="AV275" s="9"/>
      <c r="AW275" s="9"/>
      <c r="AX275" s="9"/>
      <c r="AY275" s="10"/>
      <c r="BA275" s="33">
        <f ca="1">IF(Table1[[#This Row],[Area]]= "Pindi",1,0)</f>
        <v>0</v>
      </c>
      <c r="BB275" s="9">
        <f ca="1">IF(Table1[[#This Row],[Area]]= "Attock",1,0)</f>
        <v>0</v>
      </c>
      <c r="BC275" s="9">
        <f ca="1">IF(Table1[[#This Row],[Area]]="Gujranwala",1,0)</f>
        <v>0</v>
      </c>
      <c r="BD275" s="9">
        <f ca="1">IF(Table1[[#This Row],[Area]]="Islamabad",1,0)</f>
        <v>0</v>
      </c>
      <c r="BE275" s="9">
        <f ca="1">IF(Table1[[#This Row],[Area]]="Karachi",1,0)</f>
        <v>0</v>
      </c>
      <c r="BF275" s="9">
        <f ca="1">IF(Table1[[#This Row],[Area]]="Kashmir",1,0)</f>
        <v>0</v>
      </c>
      <c r="BG275" s="9">
        <f ca="1">IF(Table1[[#This Row],[Area]]="Kohat",1,0)</f>
        <v>0</v>
      </c>
      <c r="BH275" s="9">
        <f ca="1">IF(Table1[[#This Row],[Area]]="Lahore",1,0)</f>
        <v>0</v>
      </c>
      <c r="BI275" s="9">
        <f ca="1">IF(Table1[[#This Row],[Area]]="Multan",1,0)</f>
        <v>0</v>
      </c>
      <c r="BJ275" s="9">
        <f ca="1">IF(Table1[[#This Row],[Area]]="Naran",1,0)</f>
        <v>1</v>
      </c>
      <c r="BK275" s="9">
        <f ca="1">IF(Table1[[#This Row],[Area]]="Peshawar",1,0)</f>
        <v>0</v>
      </c>
      <c r="BL275" s="9">
        <f ca="1">IF(Table1[[#This Row],[Area]]="Queta",1,0)</f>
        <v>0</v>
      </c>
      <c r="BM275" s="9">
        <f ca="1">IF(Table1[[#This Row],[Area]]="Sawat",1,0)</f>
        <v>0</v>
      </c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10"/>
      <c r="CD275" s="14"/>
      <c r="CE275" s="39">
        <f ca="1">Table1[[#This Row],[Value of Cars]]/Table1[[#This Row],[Cars]]</f>
        <v>40292.146826681732</v>
      </c>
      <c r="CF275" s="9"/>
      <c r="CG275" s="10"/>
      <c r="CH275" s="14">
        <f ca="1">IF(Table1[[#This Row],[value of Debts]]&gt;$CI$5,1,0)</f>
        <v>1</v>
      </c>
      <c r="CI275" s="9"/>
      <c r="CJ275" s="10"/>
      <c r="CM275" s="55">
        <f ca="1">Table1[[#This Row],[Mortgage Left]]/Table1[[#This Row],[Value of House]]</f>
        <v>0.56264616065083528</v>
      </c>
      <c r="CN275" s="9">
        <f t="shared" ca="1" si="112"/>
        <v>0</v>
      </c>
      <c r="CO275" s="9"/>
      <c r="CP275" s="9"/>
      <c r="CQ275" s="9"/>
      <c r="CR275" s="9"/>
      <c r="CS275" s="9"/>
      <c r="CT275" s="9"/>
      <c r="CU275" s="9"/>
      <c r="CV275" s="9"/>
      <c r="CW275" s="9"/>
      <c r="CX275" s="14"/>
      <c r="CY275" s="9">
        <f ca="1">IF(Table1[[#This Row],[Area]]= "Pindi",Table1[[#This Row],[Income]],0)</f>
        <v>0</v>
      </c>
      <c r="CZ275" s="9">
        <f ca="1">IF(Table1[[#This Row],[Area]]= "Attock",Table1[[#This Row],[Income]],0)</f>
        <v>0</v>
      </c>
      <c r="DA275" s="9">
        <f ca="1">IF(Table1[[#This Row],[Area]]= "Gujranwala",Table1[[#This Row],[Income]],0)</f>
        <v>0</v>
      </c>
      <c r="DB275" s="9">
        <f ca="1">IF(Table1[[#This Row],[Area]]= "Islamabad",Table1[[#This Row],[Income]],0)</f>
        <v>0</v>
      </c>
      <c r="DC275" s="9">
        <f ca="1">IF(Table1[[#This Row],[Area]]= "Karachi",Table1[[#This Row],[Income]],0)</f>
        <v>0</v>
      </c>
      <c r="DD275" s="9">
        <f ca="1">IF(Table1[[#This Row],[Area]]= "Kashmir",Table1[[#This Row],[Income]],0)</f>
        <v>0</v>
      </c>
      <c r="DE275" s="9">
        <f ca="1">IF(Table1[[#This Row],[Area]]= "Kohat",Table1[[#This Row],[Income]],0)</f>
        <v>0</v>
      </c>
      <c r="DF275" s="9">
        <f ca="1">IF(Table1[[#This Row],[Area]]= "Lahore",Table1[[#This Row],[Income]],0)</f>
        <v>0</v>
      </c>
      <c r="DG275" s="9">
        <f ca="1">IF(Table1[[#This Row],[Area]]= "Multan",Table1[[#This Row],[Income]],0)</f>
        <v>0</v>
      </c>
      <c r="DH275" s="9">
        <f ca="1">IF(Table1[[#This Row],[Area]]= "Naran",Table1[[#This Row],[Income]],0)</f>
        <v>45956</v>
      </c>
      <c r="DI275" s="9">
        <f ca="1">IF(Table1[[#This Row],[Area]]= "Peshawar",Table1[[#This Row],[Income]],0)</f>
        <v>0</v>
      </c>
      <c r="DJ275" s="9">
        <f ca="1">IF(Table1[[#This Row],[Area]]= "Queta",Table1[[#This Row],[Income]],0)</f>
        <v>0</v>
      </c>
      <c r="DK275" s="10">
        <f ca="1">IF(Table1[[#This Row],[Area]]= "Sawat",Table1[[#This Row],[Income]],0)</f>
        <v>0</v>
      </c>
      <c r="DM275" s="14"/>
      <c r="DN275" s="9">
        <f ca="1">IF(Table1[[#This Row],[Field of Work]] = "IT",Table1[[#This Row],[Income]],0)</f>
        <v>0</v>
      </c>
      <c r="DO275" s="9">
        <f ca="1">IF(Table1[[#This Row],[Field of Work]] = "Agriculture",Table1[[#This Row],[Income]],0)</f>
        <v>0</v>
      </c>
      <c r="DP275" s="9">
        <f ca="1">IF(Table1[[#This Row],[Field of Work]] = "Construction",Table1[[#This Row],[Income]],0)</f>
        <v>0</v>
      </c>
      <c r="DQ275" s="9">
        <f ca="1">IF(Table1[[#This Row],[Field of Work]] = "Health",Table1[[#This Row],[Income]],0)</f>
        <v>0</v>
      </c>
      <c r="DR275" s="9">
        <f ca="1">IF(Table1[[#This Row],[Field of Work]] = "Teaching",Table1[[#This Row],[Income]],0)</f>
        <v>45956</v>
      </c>
      <c r="DS275" s="10">
        <f ca="1">IF(Table1[[#This Row],[Field of Work]] = "General work",Table1[[#This Row],[Income]],0)</f>
        <v>0</v>
      </c>
      <c r="DV275" s="14"/>
      <c r="DW275" s="9"/>
      <c r="DX275" s="9">
        <f ca="1">IF(Table1[[#This Row],[Debts]]&gt;Table1[[#This Row],[Income]],1,0)</f>
        <v>1</v>
      </c>
      <c r="DY275" s="9"/>
      <c r="DZ275" s="9"/>
      <c r="EA275" s="9"/>
      <c r="EB275" s="9"/>
      <c r="EC275" s="10"/>
      <c r="EF275" s="14"/>
      <c r="EG275" s="9"/>
      <c r="EH275" s="9">
        <f ca="1">IF(Table1[[#This Row],[Net worth of person (R)]]&gt;$EP$4,Table1[[#This Row],[Age]],0)</f>
        <v>27</v>
      </c>
      <c r="EI275" s="9"/>
      <c r="EJ275" s="9"/>
      <c r="EK275" s="9"/>
      <c r="EL275" s="9"/>
      <c r="EM275" s="9"/>
      <c r="EN275" s="9"/>
      <c r="EO275" s="9"/>
      <c r="EP275" s="10"/>
    </row>
    <row r="276" spans="2:146" x14ac:dyDescent="0.25">
      <c r="B276">
        <f t="shared" ca="1" si="99"/>
        <v>2</v>
      </c>
      <c r="C276" t="str">
        <f t="shared" ca="1" si="100"/>
        <v>women</v>
      </c>
      <c r="D276">
        <f t="shared" ca="1" si="101"/>
        <v>38</v>
      </c>
      <c r="E276">
        <f t="shared" ca="1" si="102"/>
        <v>3</v>
      </c>
      <c r="F276" t="str">
        <f t="shared" ca="1" si="103"/>
        <v>Agriculture</v>
      </c>
      <c r="G276">
        <f t="shared" ca="1" si="104"/>
        <v>4</v>
      </c>
      <c r="H276" t="str">
        <f t="shared" ca="1" si="105"/>
        <v>Technical</v>
      </c>
      <c r="I276">
        <f t="shared" ca="1" si="106"/>
        <v>0</v>
      </c>
      <c r="J276">
        <f t="shared" ca="1" si="107"/>
        <v>1</v>
      </c>
      <c r="K276">
        <f t="shared" ca="1" si="108"/>
        <v>74610</v>
      </c>
      <c r="L276">
        <f t="shared" ca="1" si="109"/>
        <v>8</v>
      </c>
      <c r="M276" t="str">
        <f t="shared" ca="1" si="110"/>
        <v>Pindi</v>
      </c>
      <c r="N276">
        <f t="shared" ca="1" si="92"/>
        <v>373050</v>
      </c>
      <c r="O276">
        <f ca="1">RAND()*Table1[[#This Row],[Value of House]]</f>
        <v>64089.802799792698</v>
      </c>
      <c r="P276">
        <f t="shared" ca="1" si="97"/>
        <v>57109.424715960493</v>
      </c>
      <c r="Q276">
        <f t="shared" ca="1" si="111"/>
        <v>11605</v>
      </c>
      <c r="R276">
        <f t="shared" ca="1" si="98"/>
        <v>133161.88138632351</v>
      </c>
      <c r="S276">
        <f t="shared" ca="1" si="93"/>
        <v>2145.3544400711603</v>
      </c>
      <c r="T276">
        <f t="shared" ca="1" si="94"/>
        <v>432304.77915603167</v>
      </c>
      <c r="U276">
        <f t="shared" ca="1" si="95"/>
        <v>208856.68418611621</v>
      </c>
      <c r="V276">
        <f t="shared" ca="1" si="96"/>
        <v>223448.09496991546</v>
      </c>
      <c r="AF276" s="14">
        <f t="shared" ca="1" si="113"/>
        <v>1</v>
      </c>
      <c r="AG276" s="9">
        <f t="shared" ca="1" si="114"/>
        <v>0</v>
      </c>
      <c r="AH276" s="9"/>
      <c r="AI276" s="9"/>
      <c r="AJ276" s="9"/>
      <c r="AK276" s="10"/>
      <c r="AL276" s="9"/>
      <c r="AM276" s="14">
        <f ca="1">IF(Table1[[#This Row],[Field of Work]]= "Teaching",1,0)</f>
        <v>0</v>
      </c>
      <c r="AN276" s="9">
        <f ca="1">IF(Table1[[#This Row],[Field of Work]]= "Agriculture",1,0)</f>
        <v>1</v>
      </c>
      <c r="AO276" s="9">
        <f ca="1">IF(Table1[[#This Row],[Field of Work]]= "Construction",1,0)</f>
        <v>0</v>
      </c>
      <c r="AP276" s="9">
        <f ca="1">IF(Table1[[#This Row],[Field of Work]]= "IT",1,0)</f>
        <v>0</v>
      </c>
      <c r="AQ276" s="9">
        <f ca="1">IF(Table1[[#This Row],[Field of Work]]= "Health",1,0)</f>
        <v>0</v>
      </c>
      <c r="AR276" s="9">
        <f ca="1">IF(Table1[[#This Row],[Field of Work]]= "General work",1,0)</f>
        <v>0</v>
      </c>
      <c r="AS276" s="9"/>
      <c r="AT276" s="9"/>
      <c r="AU276" s="9"/>
      <c r="AV276" s="9"/>
      <c r="AW276" s="9"/>
      <c r="AX276" s="9"/>
      <c r="AY276" s="10"/>
      <c r="BA276" s="33">
        <f ca="1">IF(Table1[[#This Row],[Area]]= "Pindi",1,0)</f>
        <v>1</v>
      </c>
      <c r="BB276" s="9">
        <f ca="1">IF(Table1[[#This Row],[Area]]= "Attock",1,0)</f>
        <v>0</v>
      </c>
      <c r="BC276" s="9">
        <f ca="1">IF(Table1[[#This Row],[Area]]="Gujranwala",1,0)</f>
        <v>0</v>
      </c>
      <c r="BD276" s="9">
        <f ca="1">IF(Table1[[#This Row],[Area]]="Islamabad",1,0)</f>
        <v>0</v>
      </c>
      <c r="BE276" s="9">
        <f ca="1">IF(Table1[[#This Row],[Area]]="Karachi",1,0)</f>
        <v>0</v>
      </c>
      <c r="BF276" s="9">
        <f ca="1">IF(Table1[[#This Row],[Area]]="Kashmir",1,0)</f>
        <v>0</v>
      </c>
      <c r="BG276" s="9">
        <f ca="1">IF(Table1[[#This Row],[Area]]="Kohat",1,0)</f>
        <v>0</v>
      </c>
      <c r="BH276" s="9">
        <f ca="1">IF(Table1[[#This Row],[Area]]="Lahore",1,0)</f>
        <v>0</v>
      </c>
      <c r="BI276" s="9">
        <f ca="1">IF(Table1[[#This Row],[Area]]="Multan",1,0)</f>
        <v>0</v>
      </c>
      <c r="BJ276" s="9">
        <f ca="1">IF(Table1[[#This Row],[Area]]="Naran",1,0)</f>
        <v>0</v>
      </c>
      <c r="BK276" s="9">
        <f ca="1">IF(Table1[[#This Row],[Area]]="Peshawar",1,0)</f>
        <v>0</v>
      </c>
      <c r="BL276" s="9">
        <f ca="1">IF(Table1[[#This Row],[Area]]="Queta",1,0)</f>
        <v>0</v>
      </c>
      <c r="BM276" s="9">
        <f ca="1">IF(Table1[[#This Row],[Area]]="Sawat",1,0)</f>
        <v>0</v>
      </c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10"/>
      <c r="CD276" s="14"/>
      <c r="CE276" s="39">
        <f ca="1">Table1[[#This Row],[Value of Cars]]/Table1[[#This Row],[Cars]]</f>
        <v>57109.424715960493</v>
      </c>
      <c r="CF276" s="9"/>
      <c r="CG276" s="10"/>
      <c r="CH276" s="14">
        <f ca="1">IF(Table1[[#This Row],[value of Debts]]&gt;$CI$5,1,0)</f>
        <v>1</v>
      </c>
      <c r="CI276" s="9"/>
      <c r="CJ276" s="10"/>
      <c r="CM276" s="55">
        <f ca="1">Table1[[#This Row],[Mortgage Left]]/Table1[[#This Row],[Value of House]]</f>
        <v>0.17179949819003537</v>
      </c>
      <c r="CN276" s="9">
        <f t="shared" ca="1" si="112"/>
        <v>1</v>
      </c>
      <c r="CO276" s="9"/>
      <c r="CP276" s="9"/>
      <c r="CQ276" s="9"/>
      <c r="CR276" s="9"/>
      <c r="CS276" s="9"/>
      <c r="CT276" s="9"/>
      <c r="CU276" s="9"/>
      <c r="CV276" s="9"/>
      <c r="CW276" s="9"/>
      <c r="CX276" s="14"/>
      <c r="CY276" s="9">
        <f ca="1">IF(Table1[[#This Row],[Area]]= "Pindi",Table1[[#This Row],[Income]],0)</f>
        <v>74610</v>
      </c>
      <c r="CZ276" s="9">
        <f ca="1">IF(Table1[[#This Row],[Area]]= "Attock",Table1[[#This Row],[Income]],0)</f>
        <v>0</v>
      </c>
      <c r="DA276" s="9">
        <f ca="1">IF(Table1[[#This Row],[Area]]= "Gujranwala",Table1[[#This Row],[Income]],0)</f>
        <v>0</v>
      </c>
      <c r="DB276" s="9">
        <f ca="1">IF(Table1[[#This Row],[Area]]= "Islamabad",Table1[[#This Row],[Income]],0)</f>
        <v>0</v>
      </c>
      <c r="DC276" s="9">
        <f ca="1">IF(Table1[[#This Row],[Area]]= "Karachi",Table1[[#This Row],[Income]],0)</f>
        <v>0</v>
      </c>
      <c r="DD276" s="9">
        <f ca="1">IF(Table1[[#This Row],[Area]]= "Kashmir",Table1[[#This Row],[Income]],0)</f>
        <v>0</v>
      </c>
      <c r="DE276" s="9">
        <f ca="1">IF(Table1[[#This Row],[Area]]= "Kohat",Table1[[#This Row],[Income]],0)</f>
        <v>0</v>
      </c>
      <c r="DF276" s="9">
        <f ca="1">IF(Table1[[#This Row],[Area]]= "Lahore",Table1[[#This Row],[Income]],0)</f>
        <v>0</v>
      </c>
      <c r="DG276" s="9">
        <f ca="1">IF(Table1[[#This Row],[Area]]= "Multan",Table1[[#This Row],[Income]],0)</f>
        <v>0</v>
      </c>
      <c r="DH276" s="9">
        <f ca="1">IF(Table1[[#This Row],[Area]]= "Naran",Table1[[#This Row],[Income]],0)</f>
        <v>0</v>
      </c>
      <c r="DI276" s="9">
        <f ca="1">IF(Table1[[#This Row],[Area]]= "Peshawar",Table1[[#This Row],[Income]],0)</f>
        <v>0</v>
      </c>
      <c r="DJ276" s="9">
        <f ca="1">IF(Table1[[#This Row],[Area]]= "Queta",Table1[[#This Row],[Income]],0)</f>
        <v>0</v>
      </c>
      <c r="DK276" s="10">
        <f ca="1">IF(Table1[[#This Row],[Area]]= "Sawat",Table1[[#This Row],[Income]],0)</f>
        <v>0</v>
      </c>
      <c r="DM276" s="14"/>
      <c r="DN276" s="9">
        <f ca="1">IF(Table1[[#This Row],[Field of Work]] = "IT",Table1[[#This Row],[Income]],0)</f>
        <v>0</v>
      </c>
      <c r="DO276" s="9">
        <f ca="1">IF(Table1[[#This Row],[Field of Work]] = "Agriculture",Table1[[#This Row],[Income]],0)</f>
        <v>74610</v>
      </c>
      <c r="DP276" s="9">
        <f ca="1">IF(Table1[[#This Row],[Field of Work]] = "Construction",Table1[[#This Row],[Income]],0)</f>
        <v>0</v>
      </c>
      <c r="DQ276" s="9">
        <f ca="1">IF(Table1[[#This Row],[Field of Work]] = "Health",Table1[[#This Row],[Income]],0)</f>
        <v>0</v>
      </c>
      <c r="DR276" s="9">
        <f ca="1">IF(Table1[[#This Row],[Field of Work]] = "Teaching",Table1[[#This Row],[Income]],0)</f>
        <v>0</v>
      </c>
      <c r="DS276" s="10">
        <f ca="1">IF(Table1[[#This Row],[Field of Work]] = "General work",Table1[[#This Row],[Income]],0)</f>
        <v>0</v>
      </c>
      <c r="DV276" s="14"/>
      <c r="DW276" s="9"/>
      <c r="DX276" s="9">
        <f ca="1">IF(Table1[[#This Row],[Debts]]&gt;Table1[[#This Row],[Income]],1,0)</f>
        <v>1</v>
      </c>
      <c r="DY276" s="9"/>
      <c r="DZ276" s="9"/>
      <c r="EA276" s="9"/>
      <c r="EB276" s="9"/>
      <c r="EC276" s="10"/>
      <c r="EF276" s="14"/>
      <c r="EG276" s="9"/>
      <c r="EH276" s="9">
        <f ca="1">IF(Table1[[#This Row],[Net worth of person (R)]]&gt;$EP$4,Table1[[#This Row],[Age]],0)</f>
        <v>38</v>
      </c>
      <c r="EI276" s="9"/>
      <c r="EJ276" s="9"/>
      <c r="EK276" s="9"/>
      <c r="EL276" s="9"/>
      <c r="EM276" s="9"/>
      <c r="EN276" s="9"/>
      <c r="EO276" s="9"/>
      <c r="EP276" s="10"/>
    </row>
    <row r="277" spans="2:146" x14ac:dyDescent="0.25">
      <c r="B277">
        <f t="shared" ca="1" si="99"/>
        <v>1</v>
      </c>
      <c r="C277" t="str">
        <f t="shared" ca="1" si="100"/>
        <v>men</v>
      </c>
      <c r="D277">
        <f t="shared" ca="1" si="101"/>
        <v>33</v>
      </c>
      <c r="E277">
        <f t="shared" ca="1" si="102"/>
        <v>3</v>
      </c>
      <c r="F277" t="str">
        <f t="shared" ca="1" si="103"/>
        <v>Agriculture</v>
      </c>
      <c r="G277">
        <f t="shared" ca="1" si="104"/>
        <v>1</v>
      </c>
      <c r="H277" t="str">
        <f t="shared" ca="1" si="105"/>
        <v>High School</v>
      </c>
      <c r="I277">
        <f t="shared" ca="1" si="106"/>
        <v>3</v>
      </c>
      <c r="J277">
        <f t="shared" ca="1" si="107"/>
        <v>3</v>
      </c>
      <c r="K277">
        <f t="shared" ca="1" si="108"/>
        <v>35841</v>
      </c>
      <c r="L277">
        <f t="shared" ca="1" si="109"/>
        <v>8</v>
      </c>
      <c r="M277" t="str">
        <f t="shared" ca="1" si="110"/>
        <v>Pindi</v>
      </c>
      <c r="N277">
        <f t="shared" ca="1" si="92"/>
        <v>215046</v>
      </c>
      <c r="O277">
        <f ca="1">RAND()*Table1[[#This Row],[Value of House]]</f>
        <v>52585.87455406371</v>
      </c>
      <c r="P277">
        <f t="shared" ca="1" si="97"/>
        <v>82606.500152609064</v>
      </c>
      <c r="Q277">
        <f t="shared" ca="1" si="111"/>
        <v>71412</v>
      </c>
      <c r="R277">
        <f t="shared" ca="1" si="98"/>
        <v>13357.26515150034</v>
      </c>
      <c r="S277">
        <f t="shared" ca="1" si="93"/>
        <v>22752.89504160103</v>
      </c>
      <c r="T277">
        <f t="shared" ca="1" si="94"/>
        <v>320405.39519421011</v>
      </c>
      <c r="U277">
        <f t="shared" ca="1" si="95"/>
        <v>137355.13970556407</v>
      </c>
      <c r="V277">
        <f t="shared" ca="1" si="96"/>
        <v>183050.25548864604</v>
      </c>
      <c r="AF277" s="14">
        <f t="shared" ca="1" si="113"/>
        <v>0</v>
      </c>
      <c r="AG277" s="9">
        <f t="shared" ca="1" si="114"/>
        <v>1</v>
      </c>
      <c r="AH277" s="9"/>
      <c r="AI277" s="9"/>
      <c r="AJ277" s="9"/>
      <c r="AK277" s="10"/>
      <c r="AL277" s="9"/>
      <c r="AM277" s="14">
        <f ca="1">IF(Table1[[#This Row],[Field of Work]]= "Teaching",1,0)</f>
        <v>0</v>
      </c>
      <c r="AN277" s="9">
        <f ca="1">IF(Table1[[#This Row],[Field of Work]]= "Agriculture",1,0)</f>
        <v>1</v>
      </c>
      <c r="AO277" s="9">
        <f ca="1">IF(Table1[[#This Row],[Field of Work]]= "Construction",1,0)</f>
        <v>0</v>
      </c>
      <c r="AP277" s="9">
        <f ca="1">IF(Table1[[#This Row],[Field of Work]]= "IT",1,0)</f>
        <v>0</v>
      </c>
      <c r="AQ277" s="9">
        <f ca="1">IF(Table1[[#This Row],[Field of Work]]= "Health",1,0)</f>
        <v>0</v>
      </c>
      <c r="AR277" s="9">
        <f ca="1">IF(Table1[[#This Row],[Field of Work]]= "General work",1,0)</f>
        <v>0</v>
      </c>
      <c r="AS277" s="9"/>
      <c r="AT277" s="9"/>
      <c r="AU277" s="9"/>
      <c r="AV277" s="9"/>
      <c r="AW277" s="9"/>
      <c r="AX277" s="9"/>
      <c r="AY277" s="10"/>
      <c r="BA277" s="33">
        <f ca="1">IF(Table1[[#This Row],[Area]]= "Pindi",1,0)</f>
        <v>1</v>
      </c>
      <c r="BB277" s="9">
        <f ca="1">IF(Table1[[#This Row],[Area]]= "Attock",1,0)</f>
        <v>0</v>
      </c>
      <c r="BC277" s="9">
        <f ca="1">IF(Table1[[#This Row],[Area]]="Gujranwala",1,0)</f>
        <v>0</v>
      </c>
      <c r="BD277" s="9">
        <f ca="1">IF(Table1[[#This Row],[Area]]="Islamabad",1,0)</f>
        <v>0</v>
      </c>
      <c r="BE277" s="9">
        <f ca="1">IF(Table1[[#This Row],[Area]]="Karachi",1,0)</f>
        <v>0</v>
      </c>
      <c r="BF277" s="9">
        <f ca="1">IF(Table1[[#This Row],[Area]]="Kashmir",1,0)</f>
        <v>0</v>
      </c>
      <c r="BG277" s="9">
        <f ca="1">IF(Table1[[#This Row],[Area]]="Kohat",1,0)</f>
        <v>0</v>
      </c>
      <c r="BH277" s="9">
        <f ca="1">IF(Table1[[#This Row],[Area]]="Lahore",1,0)</f>
        <v>0</v>
      </c>
      <c r="BI277" s="9">
        <f ca="1">IF(Table1[[#This Row],[Area]]="Multan",1,0)</f>
        <v>0</v>
      </c>
      <c r="BJ277" s="9">
        <f ca="1">IF(Table1[[#This Row],[Area]]="Naran",1,0)</f>
        <v>0</v>
      </c>
      <c r="BK277" s="9">
        <f ca="1">IF(Table1[[#This Row],[Area]]="Peshawar",1,0)</f>
        <v>0</v>
      </c>
      <c r="BL277" s="9">
        <f ca="1">IF(Table1[[#This Row],[Area]]="Queta",1,0)</f>
        <v>0</v>
      </c>
      <c r="BM277" s="9">
        <f ca="1">IF(Table1[[#This Row],[Area]]="Sawat",1,0)</f>
        <v>0</v>
      </c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10"/>
      <c r="CD277" s="14"/>
      <c r="CE277" s="39">
        <f ca="1">Table1[[#This Row],[Value of Cars]]/Table1[[#This Row],[Cars]]</f>
        <v>27535.500050869687</v>
      </c>
      <c r="CF277" s="9"/>
      <c r="CG277" s="10"/>
      <c r="CH277" s="14">
        <f ca="1">IF(Table1[[#This Row],[value of Debts]]&gt;$CI$5,1,0)</f>
        <v>1</v>
      </c>
      <c r="CI277" s="9"/>
      <c r="CJ277" s="10"/>
      <c r="CM277" s="55">
        <f ca="1">Table1[[#This Row],[Mortgage Left]]/Table1[[#This Row],[Value of House]]</f>
        <v>0.24453314432290632</v>
      </c>
      <c r="CN277" s="9">
        <f t="shared" ca="1" si="112"/>
        <v>1</v>
      </c>
      <c r="CO277" s="9"/>
      <c r="CP277" s="9"/>
      <c r="CQ277" s="9"/>
      <c r="CR277" s="9"/>
      <c r="CS277" s="9"/>
      <c r="CT277" s="9"/>
      <c r="CU277" s="9"/>
      <c r="CV277" s="9"/>
      <c r="CW277" s="9"/>
      <c r="CX277" s="14"/>
      <c r="CY277" s="9">
        <f ca="1">IF(Table1[[#This Row],[Area]]= "Pindi",Table1[[#This Row],[Income]],0)</f>
        <v>35841</v>
      </c>
      <c r="CZ277" s="9">
        <f ca="1">IF(Table1[[#This Row],[Area]]= "Attock",Table1[[#This Row],[Income]],0)</f>
        <v>0</v>
      </c>
      <c r="DA277" s="9">
        <f ca="1">IF(Table1[[#This Row],[Area]]= "Gujranwala",Table1[[#This Row],[Income]],0)</f>
        <v>0</v>
      </c>
      <c r="DB277" s="9">
        <f ca="1">IF(Table1[[#This Row],[Area]]= "Islamabad",Table1[[#This Row],[Income]],0)</f>
        <v>0</v>
      </c>
      <c r="DC277" s="9">
        <f ca="1">IF(Table1[[#This Row],[Area]]= "Karachi",Table1[[#This Row],[Income]],0)</f>
        <v>0</v>
      </c>
      <c r="DD277" s="9">
        <f ca="1">IF(Table1[[#This Row],[Area]]= "Kashmir",Table1[[#This Row],[Income]],0)</f>
        <v>0</v>
      </c>
      <c r="DE277" s="9">
        <f ca="1">IF(Table1[[#This Row],[Area]]= "Kohat",Table1[[#This Row],[Income]],0)</f>
        <v>0</v>
      </c>
      <c r="DF277" s="9">
        <f ca="1">IF(Table1[[#This Row],[Area]]= "Lahore",Table1[[#This Row],[Income]],0)</f>
        <v>0</v>
      </c>
      <c r="DG277" s="9">
        <f ca="1">IF(Table1[[#This Row],[Area]]= "Multan",Table1[[#This Row],[Income]],0)</f>
        <v>0</v>
      </c>
      <c r="DH277" s="9">
        <f ca="1">IF(Table1[[#This Row],[Area]]= "Naran",Table1[[#This Row],[Income]],0)</f>
        <v>0</v>
      </c>
      <c r="DI277" s="9">
        <f ca="1">IF(Table1[[#This Row],[Area]]= "Peshawar",Table1[[#This Row],[Income]],0)</f>
        <v>0</v>
      </c>
      <c r="DJ277" s="9">
        <f ca="1">IF(Table1[[#This Row],[Area]]= "Queta",Table1[[#This Row],[Income]],0)</f>
        <v>0</v>
      </c>
      <c r="DK277" s="10">
        <f ca="1">IF(Table1[[#This Row],[Area]]= "Sawat",Table1[[#This Row],[Income]],0)</f>
        <v>0</v>
      </c>
      <c r="DM277" s="14"/>
      <c r="DN277" s="9">
        <f ca="1">IF(Table1[[#This Row],[Field of Work]] = "IT",Table1[[#This Row],[Income]],0)</f>
        <v>0</v>
      </c>
      <c r="DO277" s="9">
        <f ca="1">IF(Table1[[#This Row],[Field of Work]] = "Agriculture",Table1[[#This Row],[Income]],0)</f>
        <v>35841</v>
      </c>
      <c r="DP277" s="9">
        <f ca="1">IF(Table1[[#This Row],[Field of Work]] = "Construction",Table1[[#This Row],[Income]],0)</f>
        <v>0</v>
      </c>
      <c r="DQ277" s="9">
        <f ca="1">IF(Table1[[#This Row],[Field of Work]] = "Health",Table1[[#This Row],[Income]],0)</f>
        <v>0</v>
      </c>
      <c r="DR277" s="9">
        <f ca="1">IF(Table1[[#This Row],[Field of Work]] = "Teaching",Table1[[#This Row],[Income]],0)</f>
        <v>0</v>
      </c>
      <c r="DS277" s="10">
        <f ca="1">IF(Table1[[#This Row],[Field of Work]] = "General work",Table1[[#This Row],[Income]],0)</f>
        <v>0</v>
      </c>
      <c r="DV277" s="14"/>
      <c r="DW277" s="9"/>
      <c r="DX277" s="9">
        <f ca="1">IF(Table1[[#This Row],[Debts]]&gt;Table1[[#This Row],[Income]],1,0)</f>
        <v>0</v>
      </c>
      <c r="DY277" s="9"/>
      <c r="DZ277" s="9"/>
      <c r="EA277" s="9"/>
      <c r="EB277" s="9"/>
      <c r="EC277" s="10"/>
      <c r="EF277" s="14"/>
      <c r="EG277" s="9"/>
      <c r="EH277" s="9">
        <f ca="1">IF(Table1[[#This Row],[Net worth of person (R)]]&gt;$EP$4,Table1[[#This Row],[Age]],0)</f>
        <v>33</v>
      </c>
      <c r="EI277" s="9"/>
      <c r="EJ277" s="9"/>
      <c r="EK277" s="9"/>
      <c r="EL277" s="9"/>
      <c r="EM277" s="9"/>
      <c r="EN277" s="9"/>
      <c r="EO277" s="9"/>
      <c r="EP277" s="10"/>
    </row>
    <row r="278" spans="2:146" x14ac:dyDescent="0.25">
      <c r="B278">
        <f t="shared" ca="1" si="99"/>
        <v>1</v>
      </c>
      <c r="C278" t="str">
        <f t="shared" ca="1" si="100"/>
        <v>men</v>
      </c>
      <c r="D278">
        <f t="shared" ca="1" si="101"/>
        <v>39</v>
      </c>
      <c r="E278">
        <f t="shared" ca="1" si="102"/>
        <v>5</v>
      </c>
      <c r="F278" t="str">
        <f t="shared" ca="1" si="103"/>
        <v>General work</v>
      </c>
      <c r="G278">
        <f t="shared" ca="1" si="104"/>
        <v>5</v>
      </c>
      <c r="H278" t="str">
        <f t="shared" ca="1" si="105"/>
        <v>other</v>
      </c>
      <c r="I278">
        <f t="shared" ca="1" si="106"/>
        <v>3</v>
      </c>
      <c r="J278">
        <f t="shared" ca="1" si="107"/>
        <v>1</v>
      </c>
      <c r="K278">
        <f t="shared" ca="1" si="108"/>
        <v>47717</v>
      </c>
      <c r="L278">
        <f t="shared" ca="1" si="109"/>
        <v>1</v>
      </c>
      <c r="M278" t="str">
        <f t="shared" ca="1" si="110"/>
        <v>Lahore</v>
      </c>
      <c r="N278">
        <f t="shared" ca="1" si="92"/>
        <v>238585</v>
      </c>
      <c r="O278">
        <f ca="1">RAND()*Table1[[#This Row],[Value of House]]</f>
        <v>209832.45248616204</v>
      </c>
      <c r="P278">
        <f t="shared" ca="1" si="97"/>
        <v>33715.402784063313</v>
      </c>
      <c r="Q278">
        <f t="shared" ca="1" si="111"/>
        <v>14739</v>
      </c>
      <c r="R278">
        <f t="shared" ca="1" si="98"/>
        <v>41285.180982457969</v>
      </c>
      <c r="S278">
        <f t="shared" ca="1" si="93"/>
        <v>38687.00230987589</v>
      </c>
      <c r="T278">
        <f t="shared" ca="1" si="94"/>
        <v>310987.40509393922</v>
      </c>
      <c r="U278">
        <f t="shared" ca="1" si="95"/>
        <v>265856.63346862001</v>
      </c>
      <c r="V278">
        <f t="shared" ca="1" si="96"/>
        <v>45130.771625319205</v>
      </c>
      <c r="AF278" s="14">
        <f t="shared" ca="1" si="113"/>
        <v>1</v>
      </c>
      <c r="AG278" s="9">
        <f t="shared" ca="1" si="114"/>
        <v>0</v>
      </c>
      <c r="AH278" s="9"/>
      <c r="AI278" s="9"/>
      <c r="AJ278" s="9"/>
      <c r="AK278" s="10"/>
      <c r="AL278" s="9"/>
      <c r="AM278" s="14">
        <f ca="1">IF(Table1[[#This Row],[Field of Work]]= "Teaching",1,0)</f>
        <v>0</v>
      </c>
      <c r="AN278" s="9">
        <f ca="1">IF(Table1[[#This Row],[Field of Work]]= "Agriculture",1,0)</f>
        <v>0</v>
      </c>
      <c r="AO278" s="9">
        <f ca="1">IF(Table1[[#This Row],[Field of Work]]= "Construction",1,0)</f>
        <v>0</v>
      </c>
      <c r="AP278" s="9">
        <f ca="1">IF(Table1[[#This Row],[Field of Work]]= "IT",1,0)</f>
        <v>0</v>
      </c>
      <c r="AQ278" s="9">
        <f ca="1">IF(Table1[[#This Row],[Field of Work]]= "Health",1,0)</f>
        <v>0</v>
      </c>
      <c r="AR278" s="9">
        <f ca="1">IF(Table1[[#This Row],[Field of Work]]= "General work",1,0)</f>
        <v>1</v>
      </c>
      <c r="AS278" s="9"/>
      <c r="AT278" s="9"/>
      <c r="AU278" s="9"/>
      <c r="AV278" s="9"/>
      <c r="AW278" s="9"/>
      <c r="AX278" s="9"/>
      <c r="AY278" s="10"/>
      <c r="BA278" s="33">
        <f ca="1">IF(Table1[[#This Row],[Area]]= "Pindi",1,0)</f>
        <v>0</v>
      </c>
      <c r="BB278" s="9">
        <f ca="1">IF(Table1[[#This Row],[Area]]= "Attock",1,0)</f>
        <v>0</v>
      </c>
      <c r="BC278" s="9">
        <f ca="1">IF(Table1[[#This Row],[Area]]="Gujranwala",1,0)</f>
        <v>0</v>
      </c>
      <c r="BD278" s="9">
        <f ca="1">IF(Table1[[#This Row],[Area]]="Islamabad",1,0)</f>
        <v>0</v>
      </c>
      <c r="BE278" s="9">
        <f ca="1">IF(Table1[[#This Row],[Area]]="Karachi",1,0)</f>
        <v>0</v>
      </c>
      <c r="BF278" s="9">
        <f ca="1">IF(Table1[[#This Row],[Area]]="Kashmir",1,0)</f>
        <v>0</v>
      </c>
      <c r="BG278" s="9">
        <f ca="1">IF(Table1[[#This Row],[Area]]="Kohat",1,0)</f>
        <v>0</v>
      </c>
      <c r="BH278" s="9">
        <f ca="1">IF(Table1[[#This Row],[Area]]="Lahore",1,0)</f>
        <v>1</v>
      </c>
      <c r="BI278" s="9">
        <f ca="1">IF(Table1[[#This Row],[Area]]="Multan",1,0)</f>
        <v>0</v>
      </c>
      <c r="BJ278" s="9">
        <f ca="1">IF(Table1[[#This Row],[Area]]="Naran",1,0)</f>
        <v>0</v>
      </c>
      <c r="BK278" s="9">
        <f ca="1">IF(Table1[[#This Row],[Area]]="Peshawar",1,0)</f>
        <v>0</v>
      </c>
      <c r="BL278" s="9">
        <f ca="1">IF(Table1[[#This Row],[Area]]="Queta",1,0)</f>
        <v>0</v>
      </c>
      <c r="BM278" s="9">
        <f ca="1">IF(Table1[[#This Row],[Area]]="Sawat",1,0)</f>
        <v>0</v>
      </c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10"/>
      <c r="CD278" s="14"/>
      <c r="CE278" s="39">
        <f ca="1">Table1[[#This Row],[Value of Cars]]/Table1[[#This Row],[Cars]]</f>
        <v>33715.402784063313</v>
      </c>
      <c r="CF278" s="9"/>
      <c r="CG278" s="10"/>
      <c r="CH278" s="14">
        <f ca="1">IF(Table1[[#This Row],[value of Debts]]&gt;$CI$5,1,0)</f>
        <v>1</v>
      </c>
      <c r="CI278" s="9"/>
      <c r="CJ278" s="10"/>
      <c r="CM278" s="55">
        <f ca="1">Table1[[#This Row],[Mortgage Left]]/Table1[[#This Row],[Value of House]]</f>
        <v>0.87948719528118724</v>
      </c>
      <c r="CN278" s="9">
        <f t="shared" ca="1" si="112"/>
        <v>0</v>
      </c>
      <c r="CO278" s="9"/>
      <c r="CP278" s="9"/>
      <c r="CQ278" s="9"/>
      <c r="CR278" s="9"/>
      <c r="CS278" s="9"/>
      <c r="CT278" s="9"/>
      <c r="CU278" s="9"/>
      <c r="CV278" s="9"/>
      <c r="CW278" s="9"/>
      <c r="CX278" s="14"/>
      <c r="CY278" s="9">
        <f ca="1">IF(Table1[[#This Row],[Area]]= "Pindi",Table1[[#This Row],[Income]],0)</f>
        <v>0</v>
      </c>
      <c r="CZ278" s="9">
        <f ca="1">IF(Table1[[#This Row],[Area]]= "Attock",Table1[[#This Row],[Income]],0)</f>
        <v>0</v>
      </c>
      <c r="DA278" s="9">
        <f ca="1">IF(Table1[[#This Row],[Area]]= "Gujranwala",Table1[[#This Row],[Income]],0)</f>
        <v>0</v>
      </c>
      <c r="DB278" s="9">
        <f ca="1">IF(Table1[[#This Row],[Area]]= "Islamabad",Table1[[#This Row],[Income]],0)</f>
        <v>0</v>
      </c>
      <c r="DC278" s="9">
        <f ca="1">IF(Table1[[#This Row],[Area]]= "Karachi",Table1[[#This Row],[Income]],0)</f>
        <v>0</v>
      </c>
      <c r="DD278" s="9">
        <f ca="1">IF(Table1[[#This Row],[Area]]= "Kashmir",Table1[[#This Row],[Income]],0)</f>
        <v>0</v>
      </c>
      <c r="DE278" s="9">
        <f ca="1">IF(Table1[[#This Row],[Area]]= "Kohat",Table1[[#This Row],[Income]],0)</f>
        <v>0</v>
      </c>
      <c r="DF278" s="9">
        <f ca="1">IF(Table1[[#This Row],[Area]]= "Lahore",Table1[[#This Row],[Income]],0)</f>
        <v>47717</v>
      </c>
      <c r="DG278" s="9">
        <f ca="1">IF(Table1[[#This Row],[Area]]= "Multan",Table1[[#This Row],[Income]],0)</f>
        <v>0</v>
      </c>
      <c r="DH278" s="9">
        <f ca="1">IF(Table1[[#This Row],[Area]]= "Naran",Table1[[#This Row],[Income]],0)</f>
        <v>0</v>
      </c>
      <c r="DI278" s="9">
        <f ca="1">IF(Table1[[#This Row],[Area]]= "Peshawar",Table1[[#This Row],[Income]],0)</f>
        <v>0</v>
      </c>
      <c r="DJ278" s="9">
        <f ca="1">IF(Table1[[#This Row],[Area]]= "Queta",Table1[[#This Row],[Income]],0)</f>
        <v>0</v>
      </c>
      <c r="DK278" s="10">
        <f ca="1">IF(Table1[[#This Row],[Area]]= "Sawat",Table1[[#This Row],[Income]],0)</f>
        <v>0</v>
      </c>
      <c r="DM278" s="14"/>
      <c r="DN278" s="9">
        <f ca="1">IF(Table1[[#This Row],[Field of Work]] = "IT",Table1[[#This Row],[Income]],0)</f>
        <v>0</v>
      </c>
      <c r="DO278" s="9">
        <f ca="1">IF(Table1[[#This Row],[Field of Work]] = "Agriculture",Table1[[#This Row],[Income]],0)</f>
        <v>0</v>
      </c>
      <c r="DP278" s="9">
        <f ca="1">IF(Table1[[#This Row],[Field of Work]] = "Construction",Table1[[#This Row],[Income]],0)</f>
        <v>0</v>
      </c>
      <c r="DQ278" s="9">
        <f ca="1">IF(Table1[[#This Row],[Field of Work]] = "Health",Table1[[#This Row],[Income]],0)</f>
        <v>0</v>
      </c>
      <c r="DR278" s="9">
        <f ca="1">IF(Table1[[#This Row],[Field of Work]] = "Teaching",Table1[[#This Row],[Income]],0)</f>
        <v>0</v>
      </c>
      <c r="DS278" s="10">
        <f ca="1">IF(Table1[[#This Row],[Field of Work]] = "General work",Table1[[#This Row],[Income]],0)</f>
        <v>47717</v>
      </c>
      <c r="DV278" s="14"/>
      <c r="DW278" s="9"/>
      <c r="DX278" s="9">
        <f ca="1">IF(Table1[[#This Row],[Debts]]&gt;Table1[[#This Row],[Income]],1,0)</f>
        <v>0</v>
      </c>
      <c r="DY278" s="9"/>
      <c r="DZ278" s="9"/>
      <c r="EA278" s="9"/>
      <c r="EB278" s="9"/>
      <c r="EC278" s="10"/>
      <c r="EF278" s="14"/>
      <c r="EG278" s="9"/>
      <c r="EH278" s="9">
        <f ca="1">IF(Table1[[#This Row],[Net worth of person (R)]]&gt;$EP$4,Table1[[#This Row],[Age]],0)</f>
        <v>0</v>
      </c>
      <c r="EI278" s="9"/>
      <c r="EJ278" s="9"/>
      <c r="EK278" s="9"/>
      <c r="EL278" s="9"/>
      <c r="EM278" s="9"/>
      <c r="EN278" s="9"/>
      <c r="EO278" s="9"/>
      <c r="EP278" s="10"/>
    </row>
    <row r="279" spans="2:146" x14ac:dyDescent="0.25">
      <c r="B279">
        <f t="shared" ca="1" si="99"/>
        <v>2</v>
      </c>
      <c r="C279" t="str">
        <f t="shared" ca="1" si="100"/>
        <v>women</v>
      </c>
      <c r="D279">
        <f t="shared" ca="1" si="101"/>
        <v>35</v>
      </c>
      <c r="E279">
        <f t="shared" ca="1" si="102"/>
        <v>2</v>
      </c>
      <c r="F279" t="str">
        <f t="shared" ca="1" si="103"/>
        <v>IT</v>
      </c>
      <c r="G279">
        <f t="shared" ca="1" si="104"/>
        <v>1</v>
      </c>
      <c r="H279" t="str">
        <f t="shared" ca="1" si="105"/>
        <v>High School</v>
      </c>
      <c r="I279">
        <f t="shared" ca="1" si="106"/>
        <v>1</v>
      </c>
      <c r="J279">
        <f t="shared" ca="1" si="107"/>
        <v>2</v>
      </c>
      <c r="K279">
        <f t="shared" ca="1" si="108"/>
        <v>58179</v>
      </c>
      <c r="L279">
        <f t="shared" ca="1" si="109"/>
        <v>8</v>
      </c>
      <c r="M279" t="str">
        <f t="shared" ca="1" si="110"/>
        <v>Pindi</v>
      </c>
      <c r="N279">
        <f t="shared" ref="N279:N342" ca="1" si="115">K279*RANDBETWEEN(3,6)</f>
        <v>174537</v>
      </c>
      <c r="O279">
        <f ca="1">RAND()*Table1[[#This Row],[Value of House]]</f>
        <v>92369.86903097108</v>
      </c>
      <c r="P279">
        <f t="shared" ca="1" si="97"/>
        <v>29991.080825479999</v>
      </c>
      <c r="Q279">
        <f t="shared" ca="1" si="111"/>
        <v>14681</v>
      </c>
      <c r="R279">
        <f t="shared" ca="1" si="98"/>
        <v>7212.3422578241116</v>
      </c>
      <c r="S279">
        <f t="shared" ref="S279:S342" ca="1" si="116">RAND()*K279*1.5</f>
        <v>28910.013135390458</v>
      </c>
      <c r="T279">
        <f t="shared" ref="T279:T342" ca="1" si="117">N279+P279+S279</f>
        <v>233438.09396087046</v>
      </c>
      <c r="U279">
        <f t="shared" ref="U279:U342" ca="1" si="118">O279+Q279+R279</f>
        <v>114263.2112887952</v>
      </c>
      <c r="V279">
        <f t="shared" ref="V279:V342" ca="1" si="119">T279-U279</f>
        <v>119174.88267207527</v>
      </c>
      <c r="AF279" s="14">
        <f t="shared" ca="1" si="113"/>
        <v>1</v>
      </c>
      <c r="AG279" s="9">
        <f t="shared" ca="1" si="114"/>
        <v>0</v>
      </c>
      <c r="AH279" s="9"/>
      <c r="AI279" s="9"/>
      <c r="AJ279" s="9"/>
      <c r="AK279" s="10"/>
      <c r="AL279" s="9"/>
      <c r="AM279" s="14">
        <f ca="1">IF(Table1[[#This Row],[Field of Work]]= "Teaching",1,0)</f>
        <v>0</v>
      </c>
      <c r="AN279" s="9">
        <f ca="1">IF(Table1[[#This Row],[Field of Work]]= "Agriculture",1,0)</f>
        <v>0</v>
      </c>
      <c r="AO279" s="9">
        <f ca="1">IF(Table1[[#This Row],[Field of Work]]= "Construction",1,0)</f>
        <v>0</v>
      </c>
      <c r="AP279" s="9">
        <f ca="1">IF(Table1[[#This Row],[Field of Work]]= "IT",1,0)</f>
        <v>1</v>
      </c>
      <c r="AQ279" s="9">
        <f ca="1">IF(Table1[[#This Row],[Field of Work]]= "Health",1,0)</f>
        <v>0</v>
      </c>
      <c r="AR279" s="9">
        <f ca="1">IF(Table1[[#This Row],[Field of Work]]= "General work",1,0)</f>
        <v>0</v>
      </c>
      <c r="AS279" s="9"/>
      <c r="AT279" s="9"/>
      <c r="AU279" s="9"/>
      <c r="AV279" s="9"/>
      <c r="AW279" s="9"/>
      <c r="AX279" s="9"/>
      <c r="AY279" s="10"/>
      <c r="BA279" s="33">
        <f ca="1">IF(Table1[[#This Row],[Area]]= "Pindi",1,0)</f>
        <v>1</v>
      </c>
      <c r="BB279" s="9">
        <f ca="1">IF(Table1[[#This Row],[Area]]= "Attock",1,0)</f>
        <v>0</v>
      </c>
      <c r="BC279" s="9">
        <f ca="1">IF(Table1[[#This Row],[Area]]="Gujranwala",1,0)</f>
        <v>0</v>
      </c>
      <c r="BD279" s="9">
        <f ca="1">IF(Table1[[#This Row],[Area]]="Islamabad",1,0)</f>
        <v>0</v>
      </c>
      <c r="BE279" s="9">
        <f ca="1">IF(Table1[[#This Row],[Area]]="Karachi",1,0)</f>
        <v>0</v>
      </c>
      <c r="BF279" s="9">
        <f ca="1">IF(Table1[[#This Row],[Area]]="Kashmir",1,0)</f>
        <v>0</v>
      </c>
      <c r="BG279" s="9">
        <f ca="1">IF(Table1[[#This Row],[Area]]="Kohat",1,0)</f>
        <v>0</v>
      </c>
      <c r="BH279" s="9">
        <f ca="1">IF(Table1[[#This Row],[Area]]="Lahore",1,0)</f>
        <v>0</v>
      </c>
      <c r="BI279" s="9">
        <f ca="1">IF(Table1[[#This Row],[Area]]="Multan",1,0)</f>
        <v>0</v>
      </c>
      <c r="BJ279" s="9">
        <f ca="1">IF(Table1[[#This Row],[Area]]="Naran",1,0)</f>
        <v>0</v>
      </c>
      <c r="BK279" s="9">
        <f ca="1">IF(Table1[[#This Row],[Area]]="Peshawar",1,0)</f>
        <v>0</v>
      </c>
      <c r="BL279" s="9">
        <f ca="1">IF(Table1[[#This Row],[Area]]="Queta",1,0)</f>
        <v>0</v>
      </c>
      <c r="BM279" s="9">
        <f ca="1">IF(Table1[[#This Row],[Area]]="Sawat",1,0)</f>
        <v>0</v>
      </c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10"/>
      <c r="CD279" s="14"/>
      <c r="CE279" s="39">
        <f ca="1">Table1[[#This Row],[Value of Cars]]/Table1[[#This Row],[Cars]]</f>
        <v>14995.54041274</v>
      </c>
      <c r="CF279" s="9"/>
      <c r="CG279" s="10"/>
      <c r="CH279" s="14">
        <f ca="1">IF(Table1[[#This Row],[value of Debts]]&gt;$CI$5,1,0)</f>
        <v>1</v>
      </c>
      <c r="CI279" s="9"/>
      <c r="CJ279" s="10"/>
      <c r="CM279" s="55">
        <f ca="1">Table1[[#This Row],[Mortgage Left]]/Table1[[#This Row],[Value of House]]</f>
        <v>0.52922800913829782</v>
      </c>
      <c r="CN279" s="9">
        <f t="shared" ca="1" si="112"/>
        <v>0</v>
      </c>
      <c r="CO279" s="9"/>
      <c r="CP279" s="9"/>
      <c r="CQ279" s="9"/>
      <c r="CR279" s="9"/>
      <c r="CS279" s="9"/>
      <c r="CT279" s="9"/>
      <c r="CU279" s="9"/>
      <c r="CV279" s="9"/>
      <c r="CW279" s="9"/>
      <c r="CX279" s="14"/>
      <c r="CY279" s="9">
        <f ca="1">IF(Table1[[#This Row],[Area]]= "Pindi",Table1[[#This Row],[Income]],0)</f>
        <v>58179</v>
      </c>
      <c r="CZ279" s="9">
        <f ca="1">IF(Table1[[#This Row],[Area]]= "Attock",Table1[[#This Row],[Income]],0)</f>
        <v>0</v>
      </c>
      <c r="DA279" s="9">
        <f ca="1">IF(Table1[[#This Row],[Area]]= "Gujranwala",Table1[[#This Row],[Income]],0)</f>
        <v>0</v>
      </c>
      <c r="DB279" s="9">
        <f ca="1">IF(Table1[[#This Row],[Area]]= "Islamabad",Table1[[#This Row],[Income]],0)</f>
        <v>0</v>
      </c>
      <c r="DC279" s="9">
        <f ca="1">IF(Table1[[#This Row],[Area]]= "Karachi",Table1[[#This Row],[Income]],0)</f>
        <v>0</v>
      </c>
      <c r="DD279" s="9">
        <f ca="1">IF(Table1[[#This Row],[Area]]= "Kashmir",Table1[[#This Row],[Income]],0)</f>
        <v>0</v>
      </c>
      <c r="DE279" s="9">
        <f ca="1">IF(Table1[[#This Row],[Area]]= "Kohat",Table1[[#This Row],[Income]],0)</f>
        <v>0</v>
      </c>
      <c r="DF279" s="9">
        <f ca="1">IF(Table1[[#This Row],[Area]]= "Lahore",Table1[[#This Row],[Income]],0)</f>
        <v>0</v>
      </c>
      <c r="DG279" s="9">
        <f ca="1">IF(Table1[[#This Row],[Area]]= "Multan",Table1[[#This Row],[Income]],0)</f>
        <v>0</v>
      </c>
      <c r="DH279" s="9">
        <f ca="1">IF(Table1[[#This Row],[Area]]= "Naran",Table1[[#This Row],[Income]],0)</f>
        <v>0</v>
      </c>
      <c r="DI279" s="9">
        <f ca="1">IF(Table1[[#This Row],[Area]]= "Peshawar",Table1[[#This Row],[Income]],0)</f>
        <v>0</v>
      </c>
      <c r="DJ279" s="9">
        <f ca="1">IF(Table1[[#This Row],[Area]]= "Queta",Table1[[#This Row],[Income]],0)</f>
        <v>0</v>
      </c>
      <c r="DK279" s="10">
        <f ca="1">IF(Table1[[#This Row],[Area]]= "Sawat",Table1[[#This Row],[Income]],0)</f>
        <v>0</v>
      </c>
      <c r="DM279" s="14"/>
      <c r="DN279" s="9">
        <f ca="1">IF(Table1[[#This Row],[Field of Work]] = "IT",Table1[[#This Row],[Income]],0)</f>
        <v>58179</v>
      </c>
      <c r="DO279" s="9">
        <f ca="1">IF(Table1[[#This Row],[Field of Work]] = "Agriculture",Table1[[#This Row],[Income]],0)</f>
        <v>0</v>
      </c>
      <c r="DP279" s="9">
        <f ca="1">IF(Table1[[#This Row],[Field of Work]] = "Construction",Table1[[#This Row],[Income]],0)</f>
        <v>0</v>
      </c>
      <c r="DQ279" s="9">
        <f ca="1">IF(Table1[[#This Row],[Field of Work]] = "Health",Table1[[#This Row],[Income]],0)</f>
        <v>0</v>
      </c>
      <c r="DR279" s="9">
        <f ca="1">IF(Table1[[#This Row],[Field of Work]] = "Teaching",Table1[[#This Row],[Income]],0)</f>
        <v>0</v>
      </c>
      <c r="DS279" s="10">
        <f ca="1">IF(Table1[[#This Row],[Field of Work]] = "General work",Table1[[#This Row],[Income]],0)</f>
        <v>0</v>
      </c>
      <c r="DV279" s="14"/>
      <c r="DW279" s="9"/>
      <c r="DX279" s="9">
        <f ca="1">IF(Table1[[#This Row],[Debts]]&gt;Table1[[#This Row],[Income]],1,0)</f>
        <v>0</v>
      </c>
      <c r="DY279" s="9"/>
      <c r="DZ279" s="9"/>
      <c r="EA279" s="9"/>
      <c r="EB279" s="9"/>
      <c r="EC279" s="10"/>
      <c r="EF279" s="14"/>
      <c r="EG279" s="9"/>
      <c r="EH279" s="9">
        <f ca="1">IF(Table1[[#This Row],[Net worth of person (R)]]&gt;$EP$4,Table1[[#This Row],[Age]],0)</f>
        <v>35</v>
      </c>
      <c r="EI279" s="9"/>
      <c r="EJ279" s="9"/>
      <c r="EK279" s="9"/>
      <c r="EL279" s="9"/>
      <c r="EM279" s="9"/>
      <c r="EN279" s="9"/>
      <c r="EO279" s="9"/>
      <c r="EP279" s="10"/>
    </row>
    <row r="280" spans="2:146" x14ac:dyDescent="0.25">
      <c r="B280">
        <f t="shared" ca="1" si="99"/>
        <v>2</v>
      </c>
      <c r="C280" t="str">
        <f t="shared" ca="1" si="100"/>
        <v>women</v>
      </c>
      <c r="D280">
        <f t="shared" ca="1" si="101"/>
        <v>28</v>
      </c>
      <c r="E280">
        <f t="shared" ca="1" si="102"/>
        <v>3</v>
      </c>
      <c r="F280" t="str">
        <f t="shared" ca="1" si="103"/>
        <v>Agriculture</v>
      </c>
      <c r="G280">
        <f t="shared" ca="1" si="104"/>
        <v>2</v>
      </c>
      <c r="H280" t="str">
        <f t="shared" ca="1" si="105"/>
        <v>Colledge</v>
      </c>
      <c r="I280">
        <f t="shared" ca="1" si="106"/>
        <v>1</v>
      </c>
      <c r="J280">
        <f t="shared" ca="1" si="107"/>
        <v>3</v>
      </c>
      <c r="K280">
        <f t="shared" ca="1" si="108"/>
        <v>47739</v>
      </c>
      <c r="L280">
        <f t="shared" ca="1" si="109"/>
        <v>14</v>
      </c>
      <c r="M280" t="str">
        <f t="shared" ca="1" si="110"/>
        <v>Attock</v>
      </c>
      <c r="N280">
        <f t="shared" ca="1" si="115"/>
        <v>190956</v>
      </c>
      <c r="O280">
        <f ca="1">RAND()*Table1[[#This Row],[Value of House]]</f>
        <v>119039.66719702061</v>
      </c>
      <c r="P280">
        <f t="shared" ca="1" si="97"/>
        <v>63973.416563659048</v>
      </c>
      <c r="Q280">
        <f t="shared" ca="1" si="111"/>
        <v>1903</v>
      </c>
      <c r="R280">
        <f t="shared" ca="1" si="98"/>
        <v>87180.271773757748</v>
      </c>
      <c r="S280">
        <f t="shared" ca="1" si="116"/>
        <v>27728.074391810664</v>
      </c>
      <c r="T280">
        <f t="shared" ca="1" si="117"/>
        <v>282657.49095546972</v>
      </c>
      <c r="U280">
        <f t="shared" ca="1" si="118"/>
        <v>208122.93897077837</v>
      </c>
      <c r="V280">
        <f t="shared" ca="1" si="119"/>
        <v>74534.551984691352</v>
      </c>
      <c r="AF280" s="14">
        <f t="shared" ca="1" si="113"/>
        <v>0</v>
      </c>
      <c r="AG280" s="9">
        <f t="shared" ca="1" si="114"/>
        <v>1</v>
      </c>
      <c r="AH280" s="9"/>
      <c r="AI280" s="9"/>
      <c r="AJ280" s="9"/>
      <c r="AK280" s="10"/>
      <c r="AL280" s="9"/>
      <c r="AM280" s="14">
        <f ca="1">IF(Table1[[#This Row],[Field of Work]]= "Teaching",1,0)</f>
        <v>0</v>
      </c>
      <c r="AN280" s="9">
        <f ca="1">IF(Table1[[#This Row],[Field of Work]]= "Agriculture",1,0)</f>
        <v>1</v>
      </c>
      <c r="AO280" s="9">
        <f ca="1">IF(Table1[[#This Row],[Field of Work]]= "Construction",1,0)</f>
        <v>0</v>
      </c>
      <c r="AP280" s="9">
        <f ca="1">IF(Table1[[#This Row],[Field of Work]]= "IT",1,0)</f>
        <v>0</v>
      </c>
      <c r="AQ280" s="9">
        <f ca="1">IF(Table1[[#This Row],[Field of Work]]= "Health",1,0)</f>
        <v>0</v>
      </c>
      <c r="AR280" s="9">
        <f ca="1">IF(Table1[[#This Row],[Field of Work]]= "General work",1,0)</f>
        <v>0</v>
      </c>
      <c r="AS280" s="9"/>
      <c r="AT280" s="9"/>
      <c r="AU280" s="9"/>
      <c r="AV280" s="9"/>
      <c r="AW280" s="9"/>
      <c r="AX280" s="9"/>
      <c r="AY280" s="10"/>
      <c r="BA280" s="33">
        <f ca="1">IF(Table1[[#This Row],[Area]]= "Pindi",1,0)</f>
        <v>0</v>
      </c>
      <c r="BB280" s="9">
        <f ca="1">IF(Table1[[#This Row],[Area]]= "Attock",1,0)</f>
        <v>1</v>
      </c>
      <c r="BC280" s="9">
        <f ca="1">IF(Table1[[#This Row],[Area]]="Gujranwala",1,0)</f>
        <v>0</v>
      </c>
      <c r="BD280" s="9">
        <f ca="1">IF(Table1[[#This Row],[Area]]="Islamabad",1,0)</f>
        <v>0</v>
      </c>
      <c r="BE280" s="9">
        <f ca="1">IF(Table1[[#This Row],[Area]]="Karachi",1,0)</f>
        <v>0</v>
      </c>
      <c r="BF280" s="9">
        <f ca="1">IF(Table1[[#This Row],[Area]]="Kashmir",1,0)</f>
        <v>0</v>
      </c>
      <c r="BG280" s="9">
        <f ca="1">IF(Table1[[#This Row],[Area]]="Kohat",1,0)</f>
        <v>0</v>
      </c>
      <c r="BH280" s="9">
        <f ca="1">IF(Table1[[#This Row],[Area]]="Lahore",1,0)</f>
        <v>0</v>
      </c>
      <c r="BI280" s="9">
        <f ca="1">IF(Table1[[#This Row],[Area]]="Multan",1,0)</f>
        <v>0</v>
      </c>
      <c r="BJ280" s="9">
        <f ca="1">IF(Table1[[#This Row],[Area]]="Naran",1,0)</f>
        <v>0</v>
      </c>
      <c r="BK280" s="9">
        <f ca="1">IF(Table1[[#This Row],[Area]]="Peshawar",1,0)</f>
        <v>0</v>
      </c>
      <c r="BL280" s="9">
        <f ca="1">IF(Table1[[#This Row],[Area]]="Queta",1,0)</f>
        <v>0</v>
      </c>
      <c r="BM280" s="9">
        <f ca="1">IF(Table1[[#This Row],[Area]]="Sawat",1,0)</f>
        <v>0</v>
      </c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10"/>
      <c r="CD280" s="14"/>
      <c r="CE280" s="39">
        <f ca="1">Table1[[#This Row],[Value of Cars]]/Table1[[#This Row],[Cars]]</f>
        <v>21324.472187886349</v>
      </c>
      <c r="CF280" s="9"/>
      <c r="CG280" s="10"/>
      <c r="CH280" s="14">
        <f ca="1">IF(Table1[[#This Row],[value of Debts]]&gt;$CI$5,1,0)</f>
        <v>1</v>
      </c>
      <c r="CI280" s="9"/>
      <c r="CJ280" s="10"/>
      <c r="CM280" s="55">
        <f ca="1">Table1[[#This Row],[Mortgage Left]]/Table1[[#This Row],[Value of House]]</f>
        <v>0.62338793856710761</v>
      </c>
      <c r="CN280" s="9">
        <f t="shared" ca="1" si="112"/>
        <v>0</v>
      </c>
      <c r="CO280" s="9"/>
      <c r="CP280" s="9"/>
      <c r="CQ280" s="9"/>
      <c r="CR280" s="9"/>
      <c r="CS280" s="9"/>
      <c r="CT280" s="9"/>
      <c r="CU280" s="9"/>
      <c r="CV280" s="9"/>
      <c r="CW280" s="9"/>
      <c r="CX280" s="14"/>
      <c r="CY280" s="9">
        <f ca="1">IF(Table1[[#This Row],[Area]]= "Pindi",Table1[[#This Row],[Income]],0)</f>
        <v>0</v>
      </c>
      <c r="CZ280" s="9">
        <f ca="1">IF(Table1[[#This Row],[Area]]= "Attock",Table1[[#This Row],[Income]],0)</f>
        <v>47739</v>
      </c>
      <c r="DA280" s="9">
        <f ca="1">IF(Table1[[#This Row],[Area]]= "Gujranwala",Table1[[#This Row],[Income]],0)</f>
        <v>0</v>
      </c>
      <c r="DB280" s="9">
        <f ca="1">IF(Table1[[#This Row],[Area]]= "Islamabad",Table1[[#This Row],[Income]],0)</f>
        <v>0</v>
      </c>
      <c r="DC280" s="9">
        <f ca="1">IF(Table1[[#This Row],[Area]]= "Karachi",Table1[[#This Row],[Income]],0)</f>
        <v>0</v>
      </c>
      <c r="DD280" s="9">
        <f ca="1">IF(Table1[[#This Row],[Area]]= "Kashmir",Table1[[#This Row],[Income]],0)</f>
        <v>0</v>
      </c>
      <c r="DE280" s="9">
        <f ca="1">IF(Table1[[#This Row],[Area]]= "Kohat",Table1[[#This Row],[Income]],0)</f>
        <v>0</v>
      </c>
      <c r="DF280" s="9">
        <f ca="1">IF(Table1[[#This Row],[Area]]= "Lahore",Table1[[#This Row],[Income]],0)</f>
        <v>0</v>
      </c>
      <c r="DG280" s="9">
        <f ca="1">IF(Table1[[#This Row],[Area]]= "Multan",Table1[[#This Row],[Income]],0)</f>
        <v>0</v>
      </c>
      <c r="DH280" s="9">
        <f ca="1">IF(Table1[[#This Row],[Area]]= "Naran",Table1[[#This Row],[Income]],0)</f>
        <v>0</v>
      </c>
      <c r="DI280" s="9">
        <f ca="1">IF(Table1[[#This Row],[Area]]= "Peshawar",Table1[[#This Row],[Income]],0)</f>
        <v>0</v>
      </c>
      <c r="DJ280" s="9">
        <f ca="1">IF(Table1[[#This Row],[Area]]= "Queta",Table1[[#This Row],[Income]],0)</f>
        <v>0</v>
      </c>
      <c r="DK280" s="10">
        <f ca="1">IF(Table1[[#This Row],[Area]]= "Sawat",Table1[[#This Row],[Income]],0)</f>
        <v>0</v>
      </c>
      <c r="DM280" s="14"/>
      <c r="DN280" s="9">
        <f ca="1">IF(Table1[[#This Row],[Field of Work]] = "IT",Table1[[#This Row],[Income]],0)</f>
        <v>0</v>
      </c>
      <c r="DO280" s="9">
        <f ca="1">IF(Table1[[#This Row],[Field of Work]] = "Agriculture",Table1[[#This Row],[Income]],0)</f>
        <v>47739</v>
      </c>
      <c r="DP280" s="9">
        <f ca="1">IF(Table1[[#This Row],[Field of Work]] = "Construction",Table1[[#This Row],[Income]],0)</f>
        <v>0</v>
      </c>
      <c r="DQ280" s="9">
        <f ca="1">IF(Table1[[#This Row],[Field of Work]] = "Health",Table1[[#This Row],[Income]],0)</f>
        <v>0</v>
      </c>
      <c r="DR280" s="9">
        <f ca="1">IF(Table1[[#This Row],[Field of Work]] = "Teaching",Table1[[#This Row],[Income]],0)</f>
        <v>0</v>
      </c>
      <c r="DS280" s="10">
        <f ca="1">IF(Table1[[#This Row],[Field of Work]] = "General work",Table1[[#This Row],[Income]],0)</f>
        <v>0</v>
      </c>
      <c r="DV280" s="14"/>
      <c r="DW280" s="9"/>
      <c r="DX280" s="9">
        <f ca="1">IF(Table1[[#This Row],[Debts]]&gt;Table1[[#This Row],[Income]],1,0)</f>
        <v>1</v>
      </c>
      <c r="DY280" s="9"/>
      <c r="DZ280" s="9"/>
      <c r="EA280" s="9"/>
      <c r="EB280" s="9"/>
      <c r="EC280" s="10"/>
      <c r="EF280" s="14"/>
      <c r="EG280" s="9"/>
      <c r="EH280" s="9">
        <f ca="1">IF(Table1[[#This Row],[Net worth of person (R)]]&gt;$EP$4,Table1[[#This Row],[Age]],0)</f>
        <v>0</v>
      </c>
      <c r="EI280" s="9"/>
      <c r="EJ280" s="9"/>
      <c r="EK280" s="9"/>
      <c r="EL280" s="9"/>
      <c r="EM280" s="9"/>
      <c r="EN280" s="9"/>
      <c r="EO280" s="9"/>
      <c r="EP280" s="10"/>
    </row>
    <row r="281" spans="2:146" x14ac:dyDescent="0.25">
      <c r="B281">
        <f t="shared" ca="1" si="99"/>
        <v>1</v>
      </c>
      <c r="C281" t="str">
        <f t="shared" ca="1" si="100"/>
        <v>men</v>
      </c>
      <c r="D281">
        <f t="shared" ca="1" si="101"/>
        <v>40</v>
      </c>
      <c r="E281">
        <f t="shared" ca="1" si="102"/>
        <v>2</v>
      </c>
      <c r="F281" t="str">
        <f t="shared" ca="1" si="103"/>
        <v>IT</v>
      </c>
      <c r="G281">
        <f t="shared" ca="1" si="104"/>
        <v>1</v>
      </c>
      <c r="H281" t="str">
        <f t="shared" ca="1" si="105"/>
        <v>High School</v>
      </c>
      <c r="I281">
        <f t="shared" ca="1" si="106"/>
        <v>3</v>
      </c>
      <c r="J281">
        <f t="shared" ca="1" si="107"/>
        <v>2</v>
      </c>
      <c r="K281">
        <f t="shared" ca="1" si="108"/>
        <v>33526</v>
      </c>
      <c r="L281">
        <f t="shared" ca="1" si="109"/>
        <v>5</v>
      </c>
      <c r="M281" t="str">
        <f t="shared" ca="1" si="110"/>
        <v>Sawat</v>
      </c>
      <c r="N281">
        <f t="shared" ca="1" si="115"/>
        <v>167630</v>
      </c>
      <c r="O281">
        <f ca="1">RAND()*Table1[[#This Row],[Value of House]]</f>
        <v>136969.79360544716</v>
      </c>
      <c r="P281">
        <f t="shared" ca="1" si="97"/>
        <v>48214.658145051246</v>
      </c>
      <c r="Q281">
        <f t="shared" ca="1" si="111"/>
        <v>20216</v>
      </c>
      <c r="R281">
        <f t="shared" ca="1" si="98"/>
        <v>36446.414472104436</v>
      </c>
      <c r="S281">
        <f t="shared" ca="1" si="116"/>
        <v>3826.3551794497998</v>
      </c>
      <c r="T281">
        <f t="shared" ca="1" si="117"/>
        <v>219671.01332450105</v>
      </c>
      <c r="U281">
        <f t="shared" ca="1" si="118"/>
        <v>193632.20807755159</v>
      </c>
      <c r="V281">
        <f t="shared" ca="1" si="119"/>
        <v>26038.805246949458</v>
      </c>
      <c r="AF281" s="14">
        <f t="shared" ca="1" si="113"/>
        <v>0</v>
      </c>
      <c r="AG281" s="9">
        <f t="shared" ca="1" si="114"/>
        <v>1</v>
      </c>
      <c r="AH281" s="9"/>
      <c r="AI281" s="9"/>
      <c r="AJ281" s="9"/>
      <c r="AK281" s="10"/>
      <c r="AL281" s="9"/>
      <c r="AM281" s="14">
        <f ca="1">IF(Table1[[#This Row],[Field of Work]]= "Teaching",1,0)</f>
        <v>0</v>
      </c>
      <c r="AN281" s="9">
        <f ca="1">IF(Table1[[#This Row],[Field of Work]]= "Agriculture",1,0)</f>
        <v>0</v>
      </c>
      <c r="AO281" s="9">
        <f ca="1">IF(Table1[[#This Row],[Field of Work]]= "Construction",1,0)</f>
        <v>0</v>
      </c>
      <c r="AP281" s="9">
        <f ca="1">IF(Table1[[#This Row],[Field of Work]]= "IT",1,0)</f>
        <v>1</v>
      </c>
      <c r="AQ281" s="9">
        <f ca="1">IF(Table1[[#This Row],[Field of Work]]= "Health",1,0)</f>
        <v>0</v>
      </c>
      <c r="AR281" s="9">
        <f ca="1">IF(Table1[[#This Row],[Field of Work]]= "General work",1,0)</f>
        <v>0</v>
      </c>
      <c r="AS281" s="9"/>
      <c r="AT281" s="9"/>
      <c r="AU281" s="9"/>
      <c r="AV281" s="9"/>
      <c r="AW281" s="9"/>
      <c r="AX281" s="9"/>
      <c r="AY281" s="10"/>
      <c r="BA281" s="33">
        <f ca="1">IF(Table1[[#This Row],[Area]]= "Pindi",1,0)</f>
        <v>0</v>
      </c>
      <c r="BB281" s="9">
        <f ca="1">IF(Table1[[#This Row],[Area]]= "Attock",1,0)</f>
        <v>0</v>
      </c>
      <c r="BC281" s="9">
        <f ca="1">IF(Table1[[#This Row],[Area]]="Gujranwala",1,0)</f>
        <v>0</v>
      </c>
      <c r="BD281" s="9">
        <f ca="1">IF(Table1[[#This Row],[Area]]="Islamabad",1,0)</f>
        <v>0</v>
      </c>
      <c r="BE281" s="9">
        <f ca="1">IF(Table1[[#This Row],[Area]]="Karachi",1,0)</f>
        <v>0</v>
      </c>
      <c r="BF281" s="9">
        <f ca="1">IF(Table1[[#This Row],[Area]]="Kashmir",1,0)</f>
        <v>0</v>
      </c>
      <c r="BG281" s="9">
        <f ca="1">IF(Table1[[#This Row],[Area]]="Kohat",1,0)</f>
        <v>0</v>
      </c>
      <c r="BH281" s="9">
        <f ca="1">IF(Table1[[#This Row],[Area]]="Lahore",1,0)</f>
        <v>0</v>
      </c>
      <c r="BI281" s="9">
        <f ca="1">IF(Table1[[#This Row],[Area]]="Multan",1,0)</f>
        <v>0</v>
      </c>
      <c r="BJ281" s="9">
        <f ca="1">IF(Table1[[#This Row],[Area]]="Naran",1,0)</f>
        <v>0</v>
      </c>
      <c r="BK281" s="9">
        <f ca="1">IF(Table1[[#This Row],[Area]]="Peshawar",1,0)</f>
        <v>0</v>
      </c>
      <c r="BL281" s="9">
        <f ca="1">IF(Table1[[#This Row],[Area]]="Queta",1,0)</f>
        <v>0</v>
      </c>
      <c r="BM281" s="9">
        <f ca="1">IF(Table1[[#This Row],[Area]]="Sawat",1,0)</f>
        <v>1</v>
      </c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10"/>
      <c r="CD281" s="14"/>
      <c r="CE281" s="39">
        <f ca="1">Table1[[#This Row],[Value of Cars]]/Table1[[#This Row],[Cars]]</f>
        <v>24107.329072525623</v>
      </c>
      <c r="CF281" s="9"/>
      <c r="CG281" s="10"/>
      <c r="CH281" s="14">
        <f ca="1">IF(Table1[[#This Row],[value of Debts]]&gt;$CI$5,1,0)</f>
        <v>1</v>
      </c>
      <c r="CI281" s="9"/>
      <c r="CJ281" s="10"/>
      <c r="CM281" s="55">
        <f ca="1">Table1[[#This Row],[Mortgage Left]]/Table1[[#This Row],[Value of House]]</f>
        <v>0.81709594705868382</v>
      </c>
      <c r="CN281" s="9">
        <f t="shared" ca="1" si="112"/>
        <v>0</v>
      </c>
      <c r="CO281" s="9"/>
      <c r="CP281" s="9"/>
      <c r="CQ281" s="9"/>
      <c r="CR281" s="9"/>
      <c r="CS281" s="9"/>
      <c r="CT281" s="9"/>
      <c r="CU281" s="9"/>
      <c r="CV281" s="9"/>
      <c r="CW281" s="9"/>
      <c r="CX281" s="14"/>
      <c r="CY281" s="9">
        <f ca="1">IF(Table1[[#This Row],[Area]]= "Pindi",Table1[[#This Row],[Income]],0)</f>
        <v>0</v>
      </c>
      <c r="CZ281" s="9">
        <f ca="1">IF(Table1[[#This Row],[Area]]= "Attock",Table1[[#This Row],[Income]],0)</f>
        <v>0</v>
      </c>
      <c r="DA281" s="9">
        <f ca="1">IF(Table1[[#This Row],[Area]]= "Gujranwala",Table1[[#This Row],[Income]],0)</f>
        <v>0</v>
      </c>
      <c r="DB281" s="9">
        <f ca="1">IF(Table1[[#This Row],[Area]]= "Islamabad",Table1[[#This Row],[Income]],0)</f>
        <v>0</v>
      </c>
      <c r="DC281" s="9">
        <f ca="1">IF(Table1[[#This Row],[Area]]= "Karachi",Table1[[#This Row],[Income]],0)</f>
        <v>0</v>
      </c>
      <c r="DD281" s="9">
        <f ca="1">IF(Table1[[#This Row],[Area]]= "Kashmir",Table1[[#This Row],[Income]],0)</f>
        <v>0</v>
      </c>
      <c r="DE281" s="9">
        <f ca="1">IF(Table1[[#This Row],[Area]]= "Kohat",Table1[[#This Row],[Income]],0)</f>
        <v>0</v>
      </c>
      <c r="DF281" s="9">
        <f ca="1">IF(Table1[[#This Row],[Area]]= "Lahore",Table1[[#This Row],[Income]],0)</f>
        <v>0</v>
      </c>
      <c r="DG281" s="9">
        <f ca="1">IF(Table1[[#This Row],[Area]]= "Multan",Table1[[#This Row],[Income]],0)</f>
        <v>0</v>
      </c>
      <c r="DH281" s="9">
        <f ca="1">IF(Table1[[#This Row],[Area]]= "Naran",Table1[[#This Row],[Income]],0)</f>
        <v>0</v>
      </c>
      <c r="DI281" s="9">
        <f ca="1">IF(Table1[[#This Row],[Area]]= "Peshawar",Table1[[#This Row],[Income]],0)</f>
        <v>0</v>
      </c>
      <c r="DJ281" s="9">
        <f ca="1">IF(Table1[[#This Row],[Area]]= "Queta",Table1[[#This Row],[Income]],0)</f>
        <v>0</v>
      </c>
      <c r="DK281" s="10">
        <f ca="1">IF(Table1[[#This Row],[Area]]= "Sawat",Table1[[#This Row],[Income]],0)</f>
        <v>33526</v>
      </c>
      <c r="DM281" s="14"/>
      <c r="DN281" s="9">
        <f ca="1">IF(Table1[[#This Row],[Field of Work]] = "IT",Table1[[#This Row],[Income]],0)</f>
        <v>33526</v>
      </c>
      <c r="DO281" s="9">
        <f ca="1">IF(Table1[[#This Row],[Field of Work]] = "Agriculture",Table1[[#This Row],[Income]],0)</f>
        <v>0</v>
      </c>
      <c r="DP281" s="9">
        <f ca="1">IF(Table1[[#This Row],[Field of Work]] = "Construction",Table1[[#This Row],[Income]],0)</f>
        <v>0</v>
      </c>
      <c r="DQ281" s="9">
        <f ca="1">IF(Table1[[#This Row],[Field of Work]] = "Health",Table1[[#This Row],[Income]],0)</f>
        <v>0</v>
      </c>
      <c r="DR281" s="9">
        <f ca="1">IF(Table1[[#This Row],[Field of Work]] = "Teaching",Table1[[#This Row],[Income]],0)</f>
        <v>0</v>
      </c>
      <c r="DS281" s="10">
        <f ca="1">IF(Table1[[#This Row],[Field of Work]] = "General work",Table1[[#This Row],[Income]],0)</f>
        <v>0</v>
      </c>
      <c r="DV281" s="14"/>
      <c r="DW281" s="9"/>
      <c r="DX281" s="9">
        <f ca="1">IF(Table1[[#This Row],[Debts]]&gt;Table1[[#This Row],[Income]],1,0)</f>
        <v>1</v>
      </c>
      <c r="DY281" s="9"/>
      <c r="DZ281" s="9"/>
      <c r="EA281" s="9"/>
      <c r="EB281" s="9"/>
      <c r="EC281" s="10"/>
      <c r="EF281" s="14"/>
      <c r="EG281" s="9"/>
      <c r="EH281" s="9">
        <f ca="1">IF(Table1[[#This Row],[Net worth of person (R)]]&gt;$EP$4,Table1[[#This Row],[Age]],0)</f>
        <v>0</v>
      </c>
      <c r="EI281" s="9"/>
      <c r="EJ281" s="9"/>
      <c r="EK281" s="9"/>
      <c r="EL281" s="9"/>
      <c r="EM281" s="9"/>
      <c r="EN281" s="9"/>
      <c r="EO281" s="9"/>
      <c r="EP281" s="10"/>
    </row>
    <row r="282" spans="2:146" x14ac:dyDescent="0.25">
      <c r="B282">
        <f t="shared" ca="1" si="99"/>
        <v>2</v>
      </c>
      <c r="C282" t="str">
        <f t="shared" ca="1" si="100"/>
        <v>women</v>
      </c>
      <c r="D282">
        <f t="shared" ca="1" si="101"/>
        <v>33</v>
      </c>
      <c r="E282">
        <f t="shared" ca="1" si="102"/>
        <v>6</v>
      </c>
      <c r="F282" t="str">
        <f t="shared" ca="1" si="103"/>
        <v>Teaching</v>
      </c>
      <c r="G282">
        <f t="shared" ca="1" si="104"/>
        <v>1</v>
      </c>
      <c r="H282" t="str">
        <f t="shared" ca="1" si="105"/>
        <v>High School</v>
      </c>
      <c r="I282">
        <f t="shared" ca="1" si="106"/>
        <v>2</v>
      </c>
      <c r="J282">
        <f t="shared" ca="1" si="107"/>
        <v>3</v>
      </c>
      <c r="K282">
        <f t="shared" ca="1" si="108"/>
        <v>74515</v>
      </c>
      <c r="L282">
        <f t="shared" ca="1" si="109"/>
        <v>12</v>
      </c>
      <c r="M282" t="str">
        <f t="shared" ca="1" si="110"/>
        <v>Kohat</v>
      </c>
      <c r="N282">
        <f t="shared" ca="1" si="115"/>
        <v>447090</v>
      </c>
      <c r="O282">
        <f ca="1">RAND()*Table1[[#This Row],[Value of House]]</f>
        <v>227842.1351276864</v>
      </c>
      <c r="P282">
        <f t="shared" ca="1" si="97"/>
        <v>83364.703054854574</v>
      </c>
      <c r="Q282">
        <f t="shared" ca="1" si="111"/>
        <v>68929</v>
      </c>
      <c r="R282">
        <f t="shared" ca="1" si="98"/>
        <v>78451.961085348914</v>
      </c>
      <c r="S282">
        <f t="shared" ca="1" si="116"/>
        <v>14075.284449945746</v>
      </c>
      <c r="T282">
        <f t="shared" ca="1" si="117"/>
        <v>544529.98750480032</v>
      </c>
      <c r="U282">
        <f t="shared" ca="1" si="118"/>
        <v>375223.09621303534</v>
      </c>
      <c r="V282">
        <f t="shared" ca="1" si="119"/>
        <v>169306.89129176497</v>
      </c>
      <c r="AF282" s="14">
        <f t="shared" ca="1" si="113"/>
        <v>1</v>
      </c>
      <c r="AG282" s="9">
        <f t="shared" ca="1" si="114"/>
        <v>0</v>
      </c>
      <c r="AH282" s="9"/>
      <c r="AI282" s="9"/>
      <c r="AJ282" s="9"/>
      <c r="AK282" s="10"/>
      <c r="AL282" s="9"/>
      <c r="AM282" s="14">
        <f ca="1">IF(Table1[[#This Row],[Field of Work]]= "Teaching",1,0)</f>
        <v>1</v>
      </c>
      <c r="AN282" s="9">
        <f ca="1">IF(Table1[[#This Row],[Field of Work]]= "Agriculture",1,0)</f>
        <v>0</v>
      </c>
      <c r="AO282" s="9">
        <f ca="1">IF(Table1[[#This Row],[Field of Work]]= "Construction",1,0)</f>
        <v>0</v>
      </c>
      <c r="AP282" s="9">
        <f ca="1">IF(Table1[[#This Row],[Field of Work]]= "IT",1,0)</f>
        <v>0</v>
      </c>
      <c r="AQ282" s="9">
        <f ca="1">IF(Table1[[#This Row],[Field of Work]]= "Health",1,0)</f>
        <v>0</v>
      </c>
      <c r="AR282" s="9">
        <f ca="1">IF(Table1[[#This Row],[Field of Work]]= "General work",1,0)</f>
        <v>0</v>
      </c>
      <c r="AS282" s="9"/>
      <c r="AT282" s="9"/>
      <c r="AU282" s="9"/>
      <c r="AV282" s="9"/>
      <c r="AW282" s="9"/>
      <c r="AX282" s="9"/>
      <c r="AY282" s="10"/>
      <c r="BA282" s="33">
        <f ca="1">IF(Table1[[#This Row],[Area]]= "Pindi",1,0)</f>
        <v>0</v>
      </c>
      <c r="BB282" s="9">
        <f ca="1">IF(Table1[[#This Row],[Area]]= "Attock",1,0)</f>
        <v>0</v>
      </c>
      <c r="BC282" s="9">
        <f ca="1">IF(Table1[[#This Row],[Area]]="Gujranwala",1,0)</f>
        <v>0</v>
      </c>
      <c r="BD282" s="9">
        <f ca="1">IF(Table1[[#This Row],[Area]]="Islamabad",1,0)</f>
        <v>0</v>
      </c>
      <c r="BE282" s="9">
        <f ca="1">IF(Table1[[#This Row],[Area]]="Karachi",1,0)</f>
        <v>0</v>
      </c>
      <c r="BF282" s="9">
        <f ca="1">IF(Table1[[#This Row],[Area]]="Kashmir",1,0)</f>
        <v>0</v>
      </c>
      <c r="BG282" s="9">
        <f ca="1">IF(Table1[[#This Row],[Area]]="Kohat",1,0)</f>
        <v>1</v>
      </c>
      <c r="BH282" s="9">
        <f ca="1">IF(Table1[[#This Row],[Area]]="Lahore",1,0)</f>
        <v>0</v>
      </c>
      <c r="BI282" s="9">
        <f ca="1">IF(Table1[[#This Row],[Area]]="Multan",1,0)</f>
        <v>0</v>
      </c>
      <c r="BJ282" s="9">
        <f ca="1">IF(Table1[[#This Row],[Area]]="Naran",1,0)</f>
        <v>0</v>
      </c>
      <c r="BK282" s="9">
        <f ca="1">IF(Table1[[#This Row],[Area]]="Peshawar",1,0)</f>
        <v>0</v>
      </c>
      <c r="BL282" s="9">
        <f ca="1">IF(Table1[[#This Row],[Area]]="Queta",1,0)</f>
        <v>0</v>
      </c>
      <c r="BM282" s="9">
        <f ca="1">IF(Table1[[#This Row],[Area]]="Sawat",1,0)</f>
        <v>0</v>
      </c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10"/>
      <c r="CD282" s="14"/>
      <c r="CE282" s="39">
        <f ca="1">Table1[[#This Row],[Value of Cars]]/Table1[[#This Row],[Cars]]</f>
        <v>27788.23435161819</v>
      </c>
      <c r="CF282" s="9"/>
      <c r="CG282" s="10"/>
      <c r="CH282" s="14">
        <f ca="1">IF(Table1[[#This Row],[value of Debts]]&gt;$CI$5,1,0)</f>
        <v>1</v>
      </c>
      <c r="CI282" s="9"/>
      <c r="CJ282" s="10"/>
      <c r="CM282" s="55">
        <f ca="1">Table1[[#This Row],[Mortgage Left]]/Table1[[#This Row],[Value of House]]</f>
        <v>0.50961134252093854</v>
      </c>
      <c r="CN282" s="9">
        <f t="shared" ca="1" si="112"/>
        <v>0</v>
      </c>
      <c r="CO282" s="9"/>
      <c r="CP282" s="9"/>
      <c r="CQ282" s="9"/>
      <c r="CR282" s="9"/>
      <c r="CS282" s="9"/>
      <c r="CT282" s="9"/>
      <c r="CU282" s="9"/>
      <c r="CV282" s="9"/>
      <c r="CW282" s="9"/>
      <c r="CX282" s="14"/>
      <c r="CY282" s="9">
        <f ca="1">IF(Table1[[#This Row],[Area]]= "Pindi",Table1[[#This Row],[Income]],0)</f>
        <v>0</v>
      </c>
      <c r="CZ282" s="9">
        <f ca="1">IF(Table1[[#This Row],[Area]]= "Attock",Table1[[#This Row],[Income]],0)</f>
        <v>0</v>
      </c>
      <c r="DA282" s="9">
        <f ca="1">IF(Table1[[#This Row],[Area]]= "Gujranwala",Table1[[#This Row],[Income]],0)</f>
        <v>0</v>
      </c>
      <c r="DB282" s="9">
        <f ca="1">IF(Table1[[#This Row],[Area]]= "Islamabad",Table1[[#This Row],[Income]],0)</f>
        <v>0</v>
      </c>
      <c r="DC282" s="9">
        <f ca="1">IF(Table1[[#This Row],[Area]]= "Karachi",Table1[[#This Row],[Income]],0)</f>
        <v>0</v>
      </c>
      <c r="DD282" s="9">
        <f ca="1">IF(Table1[[#This Row],[Area]]= "Kashmir",Table1[[#This Row],[Income]],0)</f>
        <v>0</v>
      </c>
      <c r="DE282" s="9">
        <f ca="1">IF(Table1[[#This Row],[Area]]= "Kohat",Table1[[#This Row],[Income]],0)</f>
        <v>74515</v>
      </c>
      <c r="DF282" s="9">
        <f ca="1">IF(Table1[[#This Row],[Area]]= "Lahore",Table1[[#This Row],[Income]],0)</f>
        <v>0</v>
      </c>
      <c r="DG282" s="9">
        <f ca="1">IF(Table1[[#This Row],[Area]]= "Multan",Table1[[#This Row],[Income]],0)</f>
        <v>0</v>
      </c>
      <c r="DH282" s="9">
        <f ca="1">IF(Table1[[#This Row],[Area]]= "Naran",Table1[[#This Row],[Income]],0)</f>
        <v>0</v>
      </c>
      <c r="DI282" s="9">
        <f ca="1">IF(Table1[[#This Row],[Area]]= "Peshawar",Table1[[#This Row],[Income]],0)</f>
        <v>0</v>
      </c>
      <c r="DJ282" s="9">
        <f ca="1">IF(Table1[[#This Row],[Area]]= "Queta",Table1[[#This Row],[Income]],0)</f>
        <v>0</v>
      </c>
      <c r="DK282" s="10">
        <f ca="1">IF(Table1[[#This Row],[Area]]= "Sawat",Table1[[#This Row],[Income]],0)</f>
        <v>0</v>
      </c>
      <c r="DM282" s="14"/>
      <c r="DN282" s="9">
        <f ca="1">IF(Table1[[#This Row],[Field of Work]] = "IT",Table1[[#This Row],[Income]],0)</f>
        <v>0</v>
      </c>
      <c r="DO282" s="9">
        <f ca="1">IF(Table1[[#This Row],[Field of Work]] = "Agriculture",Table1[[#This Row],[Income]],0)</f>
        <v>0</v>
      </c>
      <c r="DP282" s="9">
        <f ca="1">IF(Table1[[#This Row],[Field of Work]] = "Construction",Table1[[#This Row],[Income]],0)</f>
        <v>0</v>
      </c>
      <c r="DQ282" s="9">
        <f ca="1">IF(Table1[[#This Row],[Field of Work]] = "Health",Table1[[#This Row],[Income]],0)</f>
        <v>0</v>
      </c>
      <c r="DR282" s="9">
        <f ca="1">IF(Table1[[#This Row],[Field of Work]] = "Teaching",Table1[[#This Row],[Income]],0)</f>
        <v>74515</v>
      </c>
      <c r="DS282" s="10">
        <f ca="1">IF(Table1[[#This Row],[Field of Work]] = "General work",Table1[[#This Row],[Income]],0)</f>
        <v>0</v>
      </c>
      <c r="DV282" s="14"/>
      <c r="DW282" s="9"/>
      <c r="DX282" s="9">
        <f ca="1">IF(Table1[[#This Row],[Debts]]&gt;Table1[[#This Row],[Income]],1,0)</f>
        <v>1</v>
      </c>
      <c r="DY282" s="9"/>
      <c r="DZ282" s="9"/>
      <c r="EA282" s="9"/>
      <c r="EB282" s="9"/>
      <c r="EC282" s="10"/>
      <c r="EF282" s="14"/>
      <c r="EG282" s="9"/>
      <c r="EH282" s="9">
        <f ca="1">IF(Table1[[#This Row],[Net worth of person (R)]]&gt;$EP$4,Table1[[#This Row],[Age]],0)</f>
        <v>33</v>
      </c>
      <c r="EI282" s="9"/>
      <c r="EJ282" s="9"/>
      <c r="EK282" s="9"/>
      <c r="EL282" s="9"/>
      <c r="EM282" s="9"/>
      <c r="EN282" s="9"/>
      <c r="EO282" s="9"/>
      <c r="EP282" s="10"/>
    </row>
    <row r="283" spans="2:146" x14ac:dyDescent="0.25">
      <c r="B283">
        <f t="shared" ca="1" si="99"/>
        <v>1</v>
      </c>
      <c r="C283" t="str">
        <f t="shared" ca="1" si="100"/>
        <v>men</v>
      </c>
      <c r="D283">
        <f t="shared" ca="1" si="101"/>
        <v>29</v>
      </c>
      <c r="E283">
        <f t="shared" ca="1" si="102"/>
        <v>4</v>
      </c>
      <c r="F283" t="str">
        <f t="shared" ca="1" si="103"/>
        <v>Construction</v>
      </c>
      <c r="G283">
        <f t="shared" ca="1" si="104"/>
        <v>4</v>
      </c>
      <c r="H283" t="str">
        <f t="shared" ca="1" si="105"/>
        <v>Technical</v>
      </c>
      <c r="I283">
        <f t="shared" ca="1" si="106"/>
        <v>2</v>
      </c>
      <c r="J283">
        <f t="shared" ca="1" si="107"/>
        <v>1</v>
      </c>
      <c r="K283">
        <f t="shared" ca="1" si="108"/>
        <v>86970</v>
      </c>
      <c r="L283">
        <f t="shared" ca="1" si="109"/>
        <v>9</v>
      </c>
      <c r="M283" t="str">
        <f t="shared" ca="1" si="110"/>
        <v>Peshawar</v>
      </c>
      <c r="N283">
        <f t="shared" ca="1" si="115"/>
        <v>434850</v>
      </c>
      <c r="O283">
        <f ca="1">RAND()*Table1[[#This Row],[Value of House]]</f>
        <v>229710.18223660914</v>
      </c>
      <c r="P283">
        <f t="shared" ca="1" si="97"/>
        <v>9629.8697754247696</v>
      </c>
      <c r="Q283">
        <f t="shared" ca="1" si="111"/>
        <v>7692</v>
      </c>
      <c r="R283">
        <f t="shared" ca="1" si="98"/>
        <v>86220.7804635637</v>
      </c>
      <c r="S283">
        <f t="shared" ca="1" si="116"/>
        <v>117382.45382609442</v>
      </c>
      <c r="T283">
        <f t="shared" ca="1" si="117"/>
        <v>561862.32360151922</v>
      </c>
      <c r="U283">
        <f t="shared" ca="1" si="118"/>
        <v>323622.96270017285</v>
      </c>
      <c r="V283">
        <f t="shared" ca="1" si="119"/>
        <v>238239.36090134637</v>
      </c>
      <c r="AF283" s="14">
        <f t="shared" ca="1" si="113"/>
        <v>0</v>
      </c>
      <c r="AG283" s="9">
        <f t="shared" ca="1" si="114"/>
        <v>1</v>
      </c>
      <c r="AH283" s="9"/>
      <c r="AI283" s="9"/>
      <c r="AJ283" s="9"/>
      <c r="AK283" s="10"/>
      <c r="AL283" s="9"/>
      <c r="AM283" s="14">
        <f ca="1">IF(Table1[[#This Row],[Field of Work]]= "Teaching",1,0)</f>
        <v>0</v>
      </c>
      <c r="AN283" s="9">
        <f ca="1">IF(Table1[[#This Row],[Field of Work]]= "Agriculture",1,0)</f>
        <v>0</v>
      </c>
      <c r="AO283" s="9">
        <f ca="1">IF(Table1[[#This Row],[Field of Work]]= "Construction",1,0)</f>
        <v>1</v>
      </c>
      <c r="AP283" s="9">
        <f ca="1">IF(Table1[[#This Row],[Field of Work]]= "IT",1,0)</f>
        <v>0</v>
      </c>
      <c r="AQ283" s="9">
        <f ca="1">IF(Table1[[#This Row],[Field of Work]]= "Health",1,0)</f>
        <v>0</v>
      </c>
      <c r="AR283" s="9">
        <f ca="1">IF(Table1[[#This Row],[Field of Work]]= "General work",1,0)</f>
        <v>0</v>
      </c>
      <c r="AS283" s="9"/>
      <c r="AT283" s="9"/>
      <c r="AU283" s="9"/>
      <c r="AV283" s="9"/>
      <c r="AW283" s="9"/>
      <c r="AX283" s="9"/>
      <c r="AY283" s="10"/>
      <c r="BA283" s="33">
        <f ca="1">IF(Table1[[#This Row],[Area]]= "Pindi",1,0)</f>
        <v>0</v>
      </c>
      <c r="BB283" s="9">
        <f ca="1">IF(Table1[[#This Row],[Area]]= "Attock",1,0)</f>
        <v>0</v>
      </c>
      <c r="BC283" s="9">
        <f ca="1">IF(Table1[[#This Row],[Area]]="Gujranwala",1,0)</f>
        <v>0</v>
      </c>
      <c r="BD283" s="9">
        <f ca="1">IF(Table1[[#This Row],[Area]]="Islamabad",1,0)</f>
        <v>0</v>
      </c>
      <c r="BE283" s="9">
        <f ca="1">IF(Table1[[#This Row],[Area]]="Karachi",1,0)</f>
        <v>0</v>
      </c>
      <c r="BF283" s="9">
        <f ca="1">IF(Table1[[#This Row],[Area]]="Kashmir",1,0)</f>
        <v>0</v>
      </c>
      <c r="BG283" s="9">
        <f ca="1">IF(Table1[[#This Row],[Area]]="Kohat",1,0)</f>
        <v>0</v>
      </c>
      <c r="BH283" s="9">
        <f ca="1">IF(Table1[[#This Row],[Area]]="Lahore",1,0)</f>
        <v>0</v>
      </c>
      <c r="BI283" s="9">
        <f ca="1">IF(Table1[[#This Row],[Area]]="Multan",1,0)</f>
        <v>0</v>
      </c>
      <c r="BJ283" s="9">
        <f ca="1">IF(Table1[[#This Row],[Area]]="Naran",1,0)</f>
        <v>0</v>
      </c>
      <c r="BK283" s="9">
        <f ca="1">IF(Table1[[#This Row],[Area]]="Peshawar",1,0)</f>
        <v>1</v>
      </c>
      <c r="BL283" s="9">
        <f ca="1">IF(Table1[[#This Row],[Area]]="Queta",1,0)</f>
        <v>0</v>
      </c>
      <c r="BM283" s="9">
        <f ca="1">IF(Table1[[#This Row],[Area]]="Sawat",1,0)</f>
        <v>0</v>
      </c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10"/>
      <c r="CD283" s="14"/>
      <c r="CE283" s="39">
        <f ca="1">Table1[[#This Row],[Value of Cars]]/Table1[[#This Row],[Cars]]</f>
        <v>9629.8697754247696</v>
      </c>
      <c r="CF283" s="9"/>
      <c r="CG283" s="10"/>
      <c r="CH283" s="14">
        <f ca="1">IF(Table1[[#This Row],[value of Debts]]&gt;$CI$5,1,0)</f>
        <v>1</v>
      </c>
      <c r="CI283" s="9"/>
      <c r="CJ283" s="10"/>
      <c r="CM283" s="55">
        <f ca="1">Table1[[#This Row],[Mortgage Left]]/Table1[[#This Row],[Value of House]]</f>
        <v>0.52825154015547693</v>
      </c>
      <c r="CN283" s="9">
        <f t="shared" ca="1" si="112"/>
        <v>0</v>
      </c>
      <c r="CO283" s="9"/>
      <c r="CP283" s="9"/>
      <c r="CQ283" s="9"/>
      <c r="CR283" s="9"/>
      <c r="CS283" s="9"/>
      <c r="CT283" s="9"/>
      <c r="CU283" s="9"/>
      <c r="CV283" s="9"/>
      <c r="CW283" s="9"/>
      <c r="CX283" s="14"/>
      <c r="CY283" s="9">
        <f ca="1">IF(Table1[[#This Row],[Area]]= "Pindi",Table1[[#This Row],[Income]],0)</f>
        <v>0</v>
      </c>
      <c r="CZ283" s="9">
        <f ca="1">IF(Table1[[#This Row],[Area]]= "Attock",Table1[[#This Row],[Income]],0)</f>
        <v>0</v>
      </c>
      <c r="DA283" s="9">
        <f ca="1">IF(Table1[[#This Row],[Area]]= "Gujranwala",Table1[[#This Row],[Income]],0)</f>
        <v>0</v>
      </c>
      <c r="DB283" s="9">
        <f ca="1">IF(Table1[[#This Row],[Area]]= "Islamabad",Table1[[#This Row],[Income]],0)</f>
        <v>0</v>
      </c>
      <c r="DC283" s="9">
        <f ca="1">IF(Table1[[#This Row],[Area]]= "Karachi",Table1[[#This Row],[Income]],0)</f>
        <v>0</v>
      </c>
      <c r="DD283" s="9">
        <f ca="1">IF(Table1[[#This Row],[Area]]= "Kashmir",Table1[[#This Row],[Income]],0)</f>
        <v>0</v>
      </c>
      <c r="DE283" s="9">
        <f ca="1">IF(Table1[[#This Row],[Area]]= "Kohat",Table1[[#This Row],[Income]],0)</f>
        <v>0</v>
      </c>
      <c r="DF283" s="9">
        <f ca="1">IF(Table1[[#This Row],[Area]]= "Lahore",Table1[[#This Row],[Income]],0)</f>
        <v>0</v>
      </c>
      <c r="DG283" s="9">
        <f ca="1">IF(Table1[[#This Row],[Area]]= "Multan",Table1[[#This Row],[Income]],0)</f>
        <v>0</v>
      </c>
      <c r="DH283" s="9">
        <f ca="1">IF(Table1[[#This Row],[Area]]= "Naran",Table1[[#This Row],[Income]],0)</f>
        <v>0</v>
      </c>
      <c r="DI283" s="9">
        <f ca="1">IF(Table1[[#This Row],[Area]]= "Peshawar",Table1[[#This Row],[Income]],0)</f>
        <v>86970</v>
      </c>
      <c r="DJ283" s="9">
        <f ca="1">IF(Table1[[#This Row],[Area]]= "Queta",Table1[[#This Row],[Income]],0)</f>
        <v>0</v>
      </c>
      <c r="DK283" s="10">
        <f ca="1">IF(Table1[[#This Row],[Area]]= "Sawat",Table1[[#This Row],[Income]],0)</f>
        <v>0</v>
      </c>
      <c r="DM283" s="14"/>
      <c r="DN283" s="9">
        <f ca="1">IF(Table1[[#This Row],[Field of Work]] = "IT",Table1[[#This Row],[Income]],0)</f>
        <v>0</v>
      </c>
      <c r="DO283" s="9">
        <f ca="1">IF(Table1[[#This Row],[Field of Work]] = "Agriculture",Table1[[#This Row],[Income]],0)</f>
        <v>0</v>
      </c>
      <c r="DP283" s="9">
        <f ca="1">IF(Table1[[#This Row],[Field of Work]] = "Construction",Table1[[#This Row],[Income]],0)</f>
        <v>86970</v>
      </c>
      <c r="DQ283" s="9">
        <f ca="1">IF(Table1[[#This Row],[Field of Work]] = "Health",Table1[[#This Row],[Income]],0)</f>
        <v>0</v>
      </c>
      <c r="DR283" s="9">
        <f ca="1">IF(Table1[[#This Row],[Field of Work]] = "Teaching",Table1[[#This Row],[Income]],0)</f>
        <v>0</v>
      </c>
      <c r="DS283" s="10">
        <f ca="1">IF(Table1[[#This Row],[Field of Work]] = "General work",Table1[[#This Row],[Income]],0)</f>
        <v>0</v>
      </c>
      <c r="DV283" s="14"/>
      <c r="DW283" s="9"/>
      <c r="DX283" s="9">
        <f ca="1">IF(Table1[[#This Row],[Debts]]&gt;Table1[[#This Row],[Income]],1,0)</f>
        <v>0</v>
      </c>
      <c r="DY283" s="9"/>
      <c r="DZ283" s="9"/>
      <c r="EA283" s="9"/>
      <c r="EB283" s="9"/>
      <c r="EC283" s="10"/>
      <c r="EF283" s="14"/>
      <c r="EG283" s="9"/>
      <c r="EH283" s="9">
        <f ca="1">IF(Table1[[#This Row],[Net worth of person (R)]]&gt;$EP$4,Table1[[#This Row],[Age]],0)</f>
        <v>29</v>
      </c>
      <c r="EI283" s="9"/>
      <c r="EJ283" s="9"/>
      <c r="EK283" s="9"/>
      <c r="EL283" s="9"/>
      <c r="EM283" s="9"/>
      <c r="EN283" s="9"/>
      <c r="EO283" s="9"/>
      <c r="EP283" s="10"/>
    </row>
    <row r="284" spans="2:146" x14ac:dyDescent="0.25">
      <c r="B284">
        <f t="shared" ca="1" si="99"/>
        <v>2</v>
      </c>
      <c r="C284" t="str">
        <f t="shared" ca="1" si="100"/>
        <v>women</v>
      </c>
      <c r="D284">
        <f t="shared" ca="1" si="101"/>
        <v>37</v>
      </c>
      <c r="E284">
        <f t="shared" ca="1" si="102"/>
        <v>5</v>
      </c>
      <c r="F284" t="str">
        <f t="shared" ca="1" si="103"/>
        <v>General work</v>
      </c>
      <c r="G284">
        <f t="shared" ca="1" si="104"/>
        <v>1</v>
      </c>
      <c r="H284" t="str">
        <f t="shared" ca="1" si="105"/>
        <v>High School</v>
      </c>
      <c r="I284">
        <f t="shared" ca="1" si="106"/>
        <v>1</v>
      </c>
      <c r="J284">
        <f t="shared" ca="1" si="107"/>
        <v>3</v>
      </c>
      <c r="K284">
        <f t="shared" ca="1" si="108"/>
        <v>52633</v>
      </c>
      <c r="L284">
        <f t="shared" ca="1" si="109"/>
        <v>12</v>
      </c>
      <c r="M284" t="str">
        <f t="shared" ca="1" si="110"/>
        <v>Kohat</v>
      </c>
      <c r="N284">
        <f t="shared" ca="1" si="115"/>
        <v>263165</v>
      </c>
      <c r="O284">
        <f ca="1">RAND()*Table1[[#This Row],[Value of House]]</f>
        <v>123468.05552697803</v>
      </c>
      <c r="P284">
        <f t="shared" ca="1" si="97"/>
        <v>130514.77195858238</v>
      </c>
      <c r="Q284">
        <f t="shared" ca="1" si="111"/>
        <v>92642</v>
      </c>
      <c r="R284">
        <f t="shared" ca="1" si="98"/>
        <v>22294.406064236322</v>
      </c>
      <c r="S284">
        <f t="shared" ca="1" si="116"/>
        <v>77666.006143479695</v>
      </c>
      <c r="T284">
        <f t="shared" ca="1" si="117"/>
        <v>471345.77810206206</v>
      </c>
      <c r="U284">
        <f t="shared" ca="1" si="118"/>
        <v>238404.46159121438</v>
      </c>
      <c r="V284">
        <f t="shared" ca="1" si="119"/>
        <v>232941.31651084768</v>
      </c>
      <c r="AF284" s="14">
        <f t="shared" ca="1" si="113"/>
        <v>1</v>
      </c>
      <c r="AG284" s="9">
        <f t="shared" ca="1" si="114"/>
        <v>0</v>
      </c>
      <c r="AH284" s="9"/>
      <c r="AI284" s="9"/>
      <c r="AJ284" s="9"/>
      <c r="AK284" s="10"/>
      <c r="AL284" s="9"/>
      <c r="AM284" s="14">
        <f ca="1">IF(Table1[[#This Row],[Field of Work]]= "Teaching",1,0)</f>
        <v>0</v>
      </c>
      <c r="AN284" s="9">
        <f ca="1">IF(Table1[[#This Row],[Field of Work]]= "Agriculture",1,0)</f>
        <v>0</v>
      </c>
      <c r="AO284" s="9">
        <f ca="1">IF(Table1[[#This Row],[Field of Work]]= "Construction",1,0)</f>
        <v>0</v>
      </c>
      <c r="AP284" s="9">
        <f ca="1">IF(Table1[[#This Row],[Field of Work]]= "IT",1,0)</f>
        <v>0</v>
      </c>
      <c r="AQ284" s="9">
        <f ca="1">IF(Table1[[#This Row],[Field of Work]]= "Health",1,0)</f>
        <v>0</v>
      </c>
      <c r="AR284" s="9">
        <f ca="1">IF(Table1[[#This Row],[Field of Work]]= "General work",1,0)</f>
        <v>1</v>
      </c>
      <c r="AS284" s="9"/>
      <c r="AT284" s="9"/>
      <c r="AU284" s="9"/>
      <c r="AV284" s="9"/>
      <c r="AW284" s="9"/>
      <c r="AX284" s="9"/>
      <c r="AY284" s="10"/>
      <c r="BA284" s="33">
        <f ca="1">IF(Table1[[#This Row],[Area]]= "Pindi",1,0)</f>
        <v>0</v>
      </c>
      <c r="BB284" s="9">
        <f ca="1">IF(Table1[[#This Row],[Area]]= "Attock",1,0)</f>
        <v>0</v>
      </c>
      <c r="BC284" s="9">
        <f ca="1">IF(Table1[[#This Row],[Area]]="Gujranwala",1,0)</f>
        <v>0</v>
      </c>
      <c r="BD284" s="9">
        <f ca="1">IF(Table1[[#This Row],[Area]]="Islamabad",1,0)</f>
        <v>0</v>
      </c>
      <c r="BE284" s="9">
        <f ca="1">IF(Table1[[#This Row],[Area]]="Karachi",1,0)</f>
        <v>0</v>
      </c>
      <c r="BF284" s="9">
        <f ca="1">IF(Table1[[#This Row],[Area]]="Kashmir",1,0)</f>
        <v>0</v>
      </c>
      <c r="BG284" s="9">
        <f ca="1">IF(Table1[[#This Row],[Area]]="Kohat",1,0)</f>
        <v>1</v>
      </c>
      <c r="BH284" s="9">
        <f ca="1">IF(Table1[[#This Row],[Area]]="Lahore",1,0)</f>
        <v>0</v>
      </c>
      <c r="BI284" s="9">
        <f ca="1">IF(Table1[[#This Row],[Area]]="Multan",1,0)</f>
        <v>0</v>
      </c>
      <c r="BJ284" s="9">
        <f ca="1">IF(Table1[[#This Row],[Area]]="Naran",1,0)</f>
        <v>0</v>
      </c>
      <c r="BK284" s="9">
        <f ca="1">IF(Table1[[#This Row],[Area]]="Peshawar",1,0)</f>
        <v>0</v>
      </c>
      <c r="BL284" s="9">
        <f ca="1">IF(Table1[[#This Row],[Area]]="Queta",1,0)</f>
        <v>0</v>
      </c>
      <c r="BM284" s="9">
        <f ca="1">IF(Table1[[#This Row],[Area]]="Sawat",1,0)</f>
        <v>0</v>
      </c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10"/>
      <c r="CD284" s="14"/>
      <c r="CE284" s="39">
        <f ca="1">Table1[[#This Row],[Value of Cars]]/Table1[[#This Row],[Cars]]</f>
        <v>43504.923986194124</v>
      </c>
      <c r="CF284" s="9"/>
      <c r="CG284" s="10"/>
      <c r="CH284" s="14">
        <f ca="1">IF(Table1[[#This Row],[value of Debts]]&gt;$CI$5,1,0)</f>
        <v>1</v>
      </c>
      <c r="CI284" s="9"/>
      <c r="CJ284" s="10"/>
      <c r="CM284" s="55">
        <f ca="1">Table1[[#This Row],[Mortgage Left]]/Table1[[#This Row],[Value of House]]</f>
        <v>0.46916594352204144</v>
      </c>
      <c r="CN284" s="9">
        <f t="shared" ca="1" si="112"/>
        <v>0</v>
      </c>
      <c r="CO284" s="9"/>
      <c r="CP284" s="9"/>
      <c r="CQ284" s="9"/>
      <c r="CR284" s="9"/>
      <c r="CS284" s="9"/>
      <c r="CT284" s="9"/>
      <c r="CU284" s="9"/>
      <c r="CV284" s="9"/>
      <c r="CW284" s="9"/>
      <c r="CX284" s="14"/>
      <c r="CY284" s="9">
        <f ca="1">IF(Table1[[#This Row],[Area]]= "Pindi",Table1[[#This Row],[Income]],0)</f>
        <v>0</v>
      </c>
      <c r="CZ284" s="9">
        <f ca="1">IF(Table1[[#This Row],[Area]]= "Attock",Table1[[#This Row],[Income]],0)</f>
        <v>0</v>
      </c>
      <c r="DA284" s="9">
        <f ca="1">IF(Table1[[#This Row],[Area]]= "Gujranwala",Table1[[#This Row],[Income]],0)</f>
        <v>0</v>
      </c>
      <c r="DB284" s="9">
        <f ca="1">IF(Table1[[#This Row],[Area]]= "Islamabad",Table1[[#This Row],[Income]],0)</f>
        <v>0</v>
      </c>
      <c r="DC284" s="9">
        <f ca="1">IF(Table1[[#This Row],[Area]]= "Karachi",Table1[[#This Row],[Income]],0)</f>
        <v>0</v>
      </c>
      <c r="DD284" s="9">
        <f ca="1">IF(Table1[[#This Row],[Area]]= "Kashmir",Table1[[#This Row],[Income]],0)</f>
        <v>0</v>
      </c>
      <c r="DE284" s="9">
        <f ca="1">IF(Table1[[#This Row],[Area]]= "Kohat",Table1[[#This Row],[Income]],0)</f>
        <v>52633</v>
      </c>
      <c r="DF284" s="9">
        <f ca="1">IF(Table1[[#This Row],[Area]]= "Lahore",Table1[[#This Row],[Income]],0)</f>
        <v>0</v>
      </c>
      <c r="DG284" s="9">
        <f ca="1">IF(Table1[[#This Row],[Area]]= "Multan",Table1[[#This Row],[Income]],0)</f>
        <v>0</v>
      </c>
      <c r="DH284" s="9">
        <f ca="1">IF(Table1[[#This Row],[Area]]= "Naran",Table1[[#This Row],[Income]],0)</f>
        <v>0</v>
      </c>
      <c r="DI284" s="9">
        <f ca="1">IF(Table1[[#This Row],[Area]]= "Peshawar",Table1[[#This Row],[Income]],0)</f>
        <v>0</v>
      </c>
      <c r="DJ284" s="9">
        <f ca="1">IF(Table1[[#This Row],[Area]]= "Queta",Table1[[#This Row],[Income]],0)</f>
        <v>0</v>
      </c>
      <c r="DK284" s="10">
        <f ca="1">IF(Table1[[#This Row],[Area]]= "Sawat",Table1[[#This Row],[Income]],0)</f>
        <v>0</v>
      </c>
      <c r="DM284" s="14"/>
      <c r="DN284" s="9">
        <f ca="1">IF(Table1[[#This Row],[Field of Work]] = "IT",Table1[[#This Row],[Income]],0)</f>
        <v>0</v>
      </c>
      <c r="DO284" s="9">
        <f ca="1">IF(Table1[[#This Row],[Field of Work]] = "Agriculture",Table1[[#This Row],[Income]],0)</f>
        <v>0</v>
      </c>
      <c r="DP284" s="9">
        <f ca="1">IF(Table1[[#This Row],[Field of Work]] = "Construction",Table1[[#This Row],[Income]],0)</f>
        <v>0</v>
      </c>
      <c r="DQ284" s="9">
        <f ca="1">IF(Table1[[#This Row],[Field of Work]] = "Health",Table1[[#This Row],[Income]],0)</f>
        <v>0</v>
      </c>
      <c r="DR284" s="9">
        <f ca="1">IF(Table1[[#This Row],[Field of Work]] = "Teaching",Table1[[#This Row],[Income]],0)</f>
        <v>0</v>
      </c>
      <c r="DS284" s="10">
        <f ca="1">IF(Table1[[#This Row],[Field of Work]] = "General work",Table1[[#This Row],[Income]],0)</f>
        <v>52633</v>
      </c>
      <c r="DV284" s="14"/>
      <c r="DW284" s="9"/>
      <c r="DX284" s="9">
        <f ca="1">IF(Table1[[#This Row],[Debts]]&gt;Table1[[#This Row],[Income]],1,0)</f>
        <v>0</v>
      </c>
      <c r="DY284" s="9"/>
      <c r="DZ284" s="9"/>
      <c r="EA284" s="9"/>
      <c r="EB284" s="9"/>
      <c r="EC284" s="10"/>
      <c r="EF284" s="14"/>
      <c r="EG284" s="9"/>
      <c r="EH284" s="9">
        <f ca="1">IF(Table1[[#This Row],[Net worth of person (R)]]&gt;$EP$4,Table1[[#This Row],[Age]],0)</f>
        <v>37</v>
      </c>
      <c r="EI284" s="9"/>
      <c r="EJ284" s="9"/>
      <c r="EK284" s="9"/>
      <c r="EL284" s="9"/>
      <c r="EM284" s="9"/>
      <c r="EN284" s="9"/>
      <c r="EO284" s="9"/>
      <c r="EP284" s="10"/>
    </row>
    <row r="285" spans="2:146" x14ac:dyDescent="0.25">
      <c r="B285">
        <f t="shared" ca="1" si="99"/>
        <v>1</v>
      </c>
      <c r="C285" t="str">
        <f t="shared" ca="1" si="100"/>
        <v>men</v>
      </c>
      <c r="D285">
        <f t="shared" ca="1" si="101"/>
        <v>32</v>
      </c>
      <c r="E285">
        <f t="shared" ca="1" si="102"/>
        <v>4</v>
      </c>
      <c r="F285" t="str">
        <f t="shared" ca="1" si="103"/>
        <v>Construction</v>
      </c>
      <c r="G285">
        <f t="shared" ca="1" si="104"/>
        <v>1</v>
      </c>
      <c r="H285" t="str">
        <f t="shared" ca="1" si="105"/>
        <v>High School</v>
      </c>
      <c r="I285">
        <f t="shared" ca="1" si="106"/>
        <v>2</v>
      </c>
      <c r="J285">
        <f t="shared" ca="1" si="107"/>
        <v>1</v>
      </c>
      <c r="K285">
        <f t="shared" ca="1" si="108"/>
        <v>87036</v>
      </c>
      <c r="L285">
        <f t="shared" ca="1" si="109"/>
        <v>10</v>
      </c>
      <c r="M285" t="str">
        <f t="shared" ca="1" si="110"/>
        <v>Queta</v>
      </c>
      <c r="N285">
        <f t="shared" ca="1" si="115"/>
        <v>435180</v>
      </c>
      <c r="O285">
        <f ca="1">RAND()*Table1[[#This Row],[Value of House]]</f>
        <v>290386.57194831967</v>
      </c>
      <c r="P285">
        <f t="shared" ca="1" si="97"/>
        <v>35525.125960709891</v>
      </c>
      <c r="Q285">
        <f t="shared" ca="1" si="111"/>
        <v>20745</v>
      </c>
      <c r="R285">
        <f t="shared" ca="1" si="98"/>
        <v>30215.35956004422</v>
      </c>
      <c r="S285">
        <f t="shared" ca="1" si="116"/>
        <v>31021.361807020534</v>
      </c>
      <c r="T285">
        <f t="shared" ca="1" si="117"/>
        <v>501726.48776773043</v>
      </c>
      <c r="U285">
        <f t="shared" ca="1" si="118"/>
        <v>341346.93150836392</v>
      </c>
      <c r="V285">
        <f t="shared" ca="1" si="119"/>
        <v>160379.55625936651</v>
      </c>
      <c r="AF285" s="14">
        <f t="shared" ca="1" si="113"/>
        <v>0</v>
      </c>
      <c r="AG285" s="9">
        <f t="shared" ca="1" si="114"/>
        <v>1</v>
      </c>
      <c r="AH285" s="9"/>
      <c r="AI285" s="9"/>
      <c r="AJ285" s="9"/>
      <c r="AK285" s="10"/>
      <c r="AL285" s="9"/>
      <c r="AM285" s="14">
        <f ca="1">IF(Table1[[#This Row],[Field of Work]]= "Teaching",1,0)</f>
        <v>0</v>
      </c>
      <c r="AN285" s="9">
        <f ca="1">IF(Table1[[#This Row],[Field of Work]]= "Agriculture",1,0)</f>
        <v>0</v>
      </c>
      <c r="AO285" s="9">
        <f ca="1">IF(Table1[[#This Row],[Field of Work]]= "Construction",1,0)</f>
        <v>1</v>
      </c>
      <c r="AP285" s="9">
        <f ca="1">IF(Table1[[#This Row],[Field of Work]]= "IT",1,0)</f>
        <v>0</v>
      </c>
      <c r="AQ285" s="9">
        <f ca="1">IF(Table1[[#This Row],[Field of Work]]= "Health",1,0)</f>
        <v>0</v>
      </c>
      <c r="AR285" s="9">
        <f ca="1">IF(Table1[[#This Row],[Field of Work]]= "General work",1,0)</f>
        <v>0</v>
      </c>
      <c r="AS285" s="9"/>
      <c r="AT285" s="9"/>
      <c r="AU285" s="9"/>
      <c r="AV285" s="9"/>
      <c r="AW285" s="9"/>
      <c r="AX285" s="9"/>
      <c r="AY285" s="10"/>
      <c r="BA285" s="33">
        <f ca="1">IF(Table1[[#This Row],[Area]]= "Pindi",1,0)</f>
        <v>0</v>
      </c>
      <c r="BB285" s="9">
        <f ca="1">IF(Table1[[#This Row],[Area]]= "Attock",1,0)</f>
        <v>0</v>
      </c>
      <c r="BC285" s="9">
        <f ca="1">IF(Table1[[#This Row],[Area]]="Gujranwala",1,0)</f>
        <v>0</v>
      </c>
      <c r="BD285" s="9">
        <f ca="1">IF(Table1[[#This Row],[Area]]="Islamabad",1,0)</f>
        <v>0</v>
      </c>
      <c r="BE285" s="9">
        <f ca="1">IF(Table1[[#This Row],[Area]]="Karachi",1,0)</f>
        <v>0</v>
      </c>
      <c r="BF285" s="9">
        <f ca="1">IF(Table1[[#This Row],[Area]]="Kashmir",1,0)</f>
        <v>0</v>
      </c>
      <c r="BG285" s="9">
        <f ca="1">IF(Table1[[#This Row],[Area]]="Kohat",1,0)</f>
        <v>0</v>
      </c>
      <c r="BH285" s="9">
        <f ca="1">IF(Table1[[#This Row],[Area]]="Lahore",1,0)</f>
        <v>0</v>
      </c>
      <c r="BI285" s="9">
        <f ca="1">IF(Table1[[#This Row],[Area]]="Multan",1,0)</f>
        <v>0</v>
      </c>
      <c r="BJ285" s="9">
        <f ca="1">IF(Table1[[#This Row],[Area]]="Naran",1,0)</f>
        <v>0</v>
      </c>
      <c r="BK285" s="9">
        <f ca="1">IF(Table1[[#This Row],[Area]]="Peshawar",1,0)</f>
        <v>0</v>
      </c>
      <c r="BL285" s="9">
        <f ca="1">IF(Table1[[#This Row],[Area]]="Queta",1,0)</f>
        <v>1</v>
      </c>
      <c r="BM285" s="9">
        <f ca="1">IF(Table1[[#This Row],[Area]]="Sawat",1,0)</f>
        <v>0</v>
      </c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10"/>
      <c r="CD285" s="14"/>
      <c r="CE285" s="39">
        <f ca="1">Table1[[#This Row],[Value of Cars]]/Table1[[#This Row],[Cars]]</f>
        <v>35525.125960709891</v>
      </c>
      <c r="CF285" s="9"/>
      <c r="CG285" s="10"/>
      <c r="CH285" s="14">
        <f ca="1">IF(Table1[[#This Row],[value of Debts]]&gt;$CI$5,1,0)</f>
        <v>1</v>
      </c>
      <c r="CI285" s="9"/>
      <c r="CJ285" s="10"/>
      <c r="CM285" s="55">
        <f ca="1">Table1[[#This Row],[Mortgage Left]]/Table1[[#This Row],[Value of House]]</f>
        <v>0.66727922227197867</v>
      </c>
      <c r="CN285" s="9">
        <f t="shared" ca="1" si="112"/>
        <v>0</v>
      </c>
      <c r="CO285" s="9"/>
      <c r="CP285" s="9"/>
      <c r="CQ285" s="9"/>
      <c r="CR285" s="9"/>
      <c r="CS285" s="9"/>
      <c r="CT285" s="9"/>
      <c r="CU285" s="9"/>
      <c r="CV285" s="9"/>
      <c r="CW285" s="9"/>
      <c r="CX285" s="14"/>
      <c r="CY285" s="9">
        <f ca="1">IF(Table1[[#This Row],[Area]]= "Pindi",Table1[[#This Row],[Income]],0)</f>
        <v>0</v>
      </c>
      <c r="CZ285" s="9">
        <f ca="1">IF(Table1[[#This Row],[Area]]= "Attock",Table1[[#This Row],[Income]],0)</f>
        <v>0</v>
      </c>
      <c r="DA285" s="9">
        <f ca="1">IF(Table1[[#This Row],[Area]]= "Gujranwala",Table1[[#This Row],[Income]],0)</f>
        <v>0</v>
      </c>
      <c r="DB285" s="9">
        <f ca="1">IF(Table1[[#This Row],[Area]]= "Islamabad",Table1[[#This Row],[Income]],0)</f>
        <v>0</v>
      </c>
      <c r="DC285" s="9">
        <f ca="1">IF(Table1[[#This Row],[Area]]= "Karachi",Table1[[#This Row],[Income]],0)</f>
        <v>0</v>
      </c>
      <c r="DD285" s="9">
        <f ca="1">IF(Table1[[#This Row],[Area]]= "Kashmir",Table1[[#This Row],[Income]],0)</f>
        <v>0</v>
      </c>
      <c r="DE285" s="9">
        <f ca="1">IF(Table1[[#This Row],[Area]]= "Kohat",Table1[[#This Row],[Income]],0)</f>
        <v>0</v>
      </c>
      <c r="DF285" s="9">
        <f ca="1">IF(Table1[[#This Row],[Area]]= "Lahore",Table1[[#This Row],[Income]],0)</f>
        <v>0</v>
      </c>
      <c r="DG285" s="9">
        <f ca="1">IF(Table1[[#This Row],[Area]]= "Multan",Table1[[#This Row],[Income]],0)</f>
        <v>0</v>
      </c>
      <c r="DH285" s="9">
        <f ca="1">IF(Table1[[#This Row],[Area]]= "Naran",Table1[[#This Row],[Income]],0)</f>
        <v>0</v>
      </c>
      <c r="DI285" s="9">
        <f ca="1">IF(Table1[[#This Row],[Area]]= "Peshawar",Table1[[#This Row],[Income]],0)</f>
        <v>0</v>
      </c>
      <c r="DJ285" s="9">
        <f ca="1">IF(Table1[[#This Row],[Area]]= "Queta",Table1[[#This Row],[Income]],0)</f>
        <v>87036</v>
      </c>
      <c r="DK285" s="10">
        <f ca="1">IF(Table1[[#This Row],[Area]]= "Sawat",Table1[[#This Row],[Income]],0)</f>
        <v>0</v>
      </c>
      <c r="DM285" s="14"/>
      <c r="DN285" s="9">
        <f ca="1">IF(Table1[[#This Row],[Field of Work]] = "IT",Table1[[#This Row],[Income]],0)</f>
        <v>0</v>
      </c>
      <c r="DO285" s="9">
        <f ca="1">IF(Table1[[#This Row],[Field of Work]] = "Agriculture",Table1[[#This Row],[Income]],0)</f>
        <v>0</v>
      </c>
      <c r="DP285" s="9">
        <f ca="1">IF(Table1[[#This Row],[Field of Work]] = "Construction",Table1[[#This Row],[Income]],0)</f>
        <v>87036</v>
      </c>
      <c r="DQ285" s="9">
        <f ca="1">IF(Table1[[#This Row],[Field of Work]] = "Health",Table1[[#This Row],[Income]],0)</f>
        <v>0</v>
      </c>
      <c r="DR285" s="9">
        <f ca="1">IF(Table1[[#This Row],[Field of Work]] = "Teaching",Table1[[#This Row],[Income]],0)</f>
        <v>0</v>
      </c>
      <c r="DS285" s="10">
        <f ca="1">IF(Table1[[#This Row],[Field of Work]] = "General work",Table1[[#This Row],[Income]],0)</f>
        <v>0</v>
      </c>
      <c r="DV285" s="14"/>
      <c r="DW285" s="9"/>
      <c r="DX285" s="9">
        <f ca="1">IF(Table1[[#This Row],[Debts]]&gt;Table1[[#This Row],[Income]],1,0)</f>
        <v>0</v>
      </c>
      <c r="DY285" s="9"/>
      <c r="DZ285" s="9"/>
      <c r="EA285" s="9"/>
      <c r="EB285" s="9"/>
      <c r="EC285" s="10"/>
      <c r="EF285" s="14"/>
      <c r="EG285" s="9"/>
      <c r="EH285" s="9">
        <f ca="1">IF(Table1[[#This Row],[Net worth of person (R)]]&gt;$EP$4,Table1[[#This Row],[Age]],0)</f>
        <v>32</v>
      </c>
      <c r="EI285" s="9"/>
      <c r="EJ285" s="9"/>
      <c r="EK285" s="9"/>
      <c r="EL285" s="9"/>
      <c r="EM285" s="9"/>
      <c r="EN285" s="9"/>
      <c r="EO285" s="9"/>
      <c r="EP285" s="10"/>
    </row>
    <row r="286" spans="2:146" x14ac:dyDescent="0.25">
      <c r="B286">
        <f t="shared" ca="1" si="99"/>
        <v>1</v>
      </c>
      <c r="C286" t="str">
        <f t="shared" ca="1" si="100"/>
        <v>men</v>
      </c>
      <c r="D286">
        <f t="shared" ca="1" si="101"/>
        <v>41</v>
      </c>
      <c r="E286">
        <f t="shared" ca="1" si="102"/>
        <v>3</v>
      </c>
      <c r="F286" t="str">
        <f t="shared" ca="1" si="103"/>
        <v>Agriculture</v>
      </c>
      <c r="G286">
        <f t="shared" ca="1" si="104"/>
        <v>6</v>
      </c>
      <c r="H286" t="str">
        <f t="shared" ca="1" si="105"/>
        <v>other</v>
      </c>
      <c r="I286">
        <f t="shared" ca="1" si="106"/>
        <v>3</v>
      </c>
      <c r="J286">
        <f t="shared" ca="1" si="107"/>
        <v>3</v>
      </c>
      <c r="K286">
        <f t="shared" ca="1" si="108"/>
        <v>83491</v>
      </c>
      <c r="L286">
        <f t="shared" ca="1" si="109"/>
        <v>8</v>
      </c>
      <c r="M286" t="str">
        <f t="shared" ca="1" si="110"/>
        <v>Pindi</v>
      </c>
      <c r="N286">
        <f t="shared" ca="1" si="115"/>
        <v>333964</v>
      </c>
      <c r="O286">
        <f ca="1">RAND()*Table1[[#This Row],[Value of House]]</f>
        <v>221833.95660647552</v>
      </c>
      <c r="P286">
        <f t="shared" ca="1" si="97"/>
        <v>118649.81493972673</v>
      </c>
      <c r="Q286">
        <f t="shared" ca="1" si="111"/>
        <v>43206</v>
      </c>
      <c r="R286">
        <f t="shared" ca="1" si="98"/>
        <v>116566.34752670457</v>
      </c>
      <c r="S286">
        <f t="shared" ca="1" si="116"/>
        <v>46385.503373666797</v>
      </c>
      <c r="T286">
        <f t="shared" ca="1" si="117"/>
        <v>498999.31831339351</v>
      </c>
      <c r="U286">
        <f t="shared" ca="1" si="118"/>
        <v>381606.30413318006</v>
      </c>
      <c r="V286">
        <f t="shared" ca="1" si="119"/>
        <v>117393.01418021345</v>
      </c>
      <c r="AF286" s="14">
        <f t="shared" ca="1" si="113"/>
        <v>1</v>
      </c>
      <c r="AG286" s="9">
        <f t="shared" ca="1" si="114"/>
        <v>0</v>
      </c>
      <c r="AH286" s="9"/>
      <c r="AI286" s="9"/>
      <c r="AJ286" s="9"/>
      <c r="AK286" s="10"/>
      <c r="AL286" s="9"/>
      <c r="AM286" s="14">
        <f ca="1">IF(Table1[[#This Row],[Field of Work]]= "Teaching",1,0)</f>
        <v>0</v>
      </c>
      <c r="AN286" s="9">
        <f ca="1">IF(Table1[[#This Row],[Field of Work]]= "Agriculture",1,0)</f>
        <v>1</v>
      </c>
      <c r="AO286" s="9">
        <f ca="1">IF(Table1[[#This Row],[Field of Work]]= "Construction",1,0)</f>
        <v>0</v>
      </c>
      <c r="AP286" s="9">
        <f ca="1">IF(Table1[[#This Row],[Field of Work]]= "IT",1,0)</f>
        <v>0</v>
      </c>
      <c r="AQ286" s="9">
        <f ca="1">IF(Table1[[#This Row],[Field of Work]]= "Health",1,0)</f>
        <v>0</v>
      </c>
      <c r="AR286" s="9">
        <f ca="1">IF(Table1[[#This Row],[Field of Work]]= "General work",1,0)</f>
        <v>0</v>
      </c>
      <c r="AS286" s="9"/>
      <c r="AT286" s="9"/>
      <c r="AU286" s="9"/>
      <c r="AV286" s="9"/>
      <c r="AW286" s="9"/>
      <c r="AX286" s="9"/>
      <c r="AY286" s="10"/>
      <c r="BA286" s="33">
        <f ca="1">IF(Table1[[#This Row],[Area]]= "Pindi",1,0)</f>
        <v>1</v>
      </c>
      <c r="BB286" s="9">
        <f ca="1">IF(Table1[[#This Row],[Area]]= "Attock",1,0)</f>
        <v>0</v>
      </c>
      <c r="BC286" s="9">
        <f ca="1">IF(Table1[[#This Row],[Area]]="Gujranwala",1,0)</f>
        <v>0</v>
      </c>
      <c r="BD286" s="9">
        <f ca="1">IF(Table1[[#This Row],[Area]]="Islamabad",1,0)</f>
        <v>0</v>
      </c>
      <c r="BE286" s="9">
        <f ca="1">IF(Table1[[#This Row],[Area]]="Karachi",1,0)</f>
        <v>0</v>
      </c>
      <c r="BF286" s="9">
        <f ca="1">IF(Table1[[#This Row],[Area]]="Kashmir",1,0)</f>
        <v>0</v>
      </c>
      <c r="BG286" s="9">
        <f ca="1">IF(Table1[[#This Row],[Area]]="Kohat",1,0)</f>
        <v>0</v>
      </c>
      <c r="BH286" s="9">
        <f ca="1">IF(Table1[[#This Row],[Area]]="Lahore",1,0)</f>
        <v>0</v>
      </c>
      <c r="BI286" s="9">
        <f ca="1">IF(Table1[[#This Row],[Area]]="Multan",1,0)</f>
        <v>0</v>
      </c>
      <c r="BJ286" s="9">
        <f ca="1">IF(Table1[[#This Row],[Area]]="Naran",1,0)</f>
        <v>0</v>
      </c>
      <c r="BK286" s="9">
        <f ca="1">IF(Table1[[#This Row],[Area]]="Peshawar",1,0)</f>
        <v>0</v>
      </c>
      <c r="BL286" s="9">
        <f ca="1">IF(Table1[[#This Row],[Area]]="Queta",1,0)</f>
        <v>0</v>
      </c>
      <c r="BM286" s="9">
        <f ca="1">IF(Table1[[#This Row],[Area]]="Sawat",1,0)</f>
        <v>0</v>
      </c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10"/>
      <c r="CD286" s="14"/>
      <c r="CE286" s="39">
        <f ca="1">Table1[[#This Row],[Value of Cars]]/Table1[[#This Row],[Cars]]</f>
        <v>39549.938313242244</v>
      </c>
      <c r="CF286" s="9"/>
      <c r="CG286" s="10"/>
      <c r="CH286" s="14">
        <f ca="1">IF(Table1[[#This Row],[value of Debts]]&gt;$CI$5,1,0)</f>
        <v>1</v>
      </c>
      <c r="CI286" s="9"/>
      <c r="CJ286" s="10"/>
      <c r="CM286" s="55">
        <f ca="1">Table1[[#This Row],[Mortgage Left]]/Table1[[#This Row],[Value of House]]</f>
        <v>0.66424511805606445</v>
      </c>
      <c r="CN286" s="9">
        <f t="shared" ca="1" si="112"/>
        <v>0</v>
      </c>
      <c r="CO286" s="9"/>
      <c r="CP286" s="9"/>
      <c r="CQ286" s="9"/>
      <c r="CR286" s="9"/>
      <c r="CS286" s="9"/>
      <c r="CT286" s="9"/>
      <c r="CU286" s="9"/>
      <c r="CV286" s="9"/>
      <c r="CW286" s="9"/>
      <c r="CX286" s="14"/>
      <c r="CY286" s="9">
        <f ca="1">IF(Table1[[#This Row],[Area]]= "Pindi",Table1[[#This Row],[Income]],0)</f>
        <v>83491</v>
      </c>
      <c r="CZ286" s="9">
        <f ca="1">IF(Table1[[#This Row],[Area]]= "Attock",Table1[[#This Row],[Income]],0)</f>
        <v>0</v>
      </c>
      <c r="DA286" s="9">
        <f ca="1">IF(Table1[[#This Row],[Area]]= "Gujranwala",Table1[[#This Row],[Income]],0)</f>
        <v>0</v>
      </c>
      <c r="DB286" s="9">
        <f ca="1">IF(Table1[[#This Row],[Area]]= "Islamabad",Table1[[#This Row],[Income]],0)</f>
        <v>0</v>
      </c>
      <c r="DC286" s="9">
        <f ca="1">IF(Table1[[#This Row],[Area]]= "Karachi",Table1[[#This Row],[Income]],0)</f>
        <v>0</v>
      </c>
      <c r="DD286" s="9">
        <f ca="1">IF(Table1[[#This Row],[Area]]= "Kashmir",Table1[[#This Row],[Income]],0)</f>
        <v>0</v>
      </c>
      <c r="DE286" s="9">
        <f ca="1">IF(Table1[[#This Row],[Area]]= "Kohat",Table1[[#This Row],[Income]],0)</f>
        <v>0</v>
      </c>
      <c r="DF286" s="9">
        <f ca="1">IF(Table1[[#This Row],[Area]]= "Lahore",Table1[[#This Row],[Income]],0)</f>
        <v>0</v>
      </c>
      <c r="DG286" s="9">
        <f ca="1">IF(Table1[[#This Row],[Area]]= "Multan",Table1[[#This Row],[Income]],0)</f>
        <v>0</v>
      </c>
      <c r="DH286" s="9">
        <f ca="1">IF(Table1[[#This Row],[Area]]= "Naran",Table1[[#This Row],[Income]],0)</f>
        <v>0</v>
      </c>
      <c r="DI286" s="9">
        <f ca="1">IF(Table1[[#This Row],[Area]]= "Peshawar",Table1[[#This Row],[Income]],0)</f>
        <v>0</v>
      </c>
      <c r="DJ286" s="9">
        <f ca="1">IF(Table1[[#This Row],[Area]]= "Queta",Table1[[#This Row],[Income]],0)</f>
        <v>0</v>
      </c>
      <c r="DK286" s="10">
        <f ca="1">IF(Table1[[#This Row],[Area]]= "Sawat",Table1[[#This Row],[Income]],0)</f>
        <v>0</v>
      </c>
      <c r="DM286" s="14"/>
      <c r="DN286" s="9">
        <f ca="1">IF(Table1[[#This Row],[Field of Work]] = "IT",Table1[[#This Row],[Income]],0)</f>
        <v>0</v>
      </c>
      <c r="DO286" s="9">
        <f ca="1">IF(Table1[[#This Row],[Field of Work]] = "Agriculture",Table1[[#This Row],[Income]],0)</f>
        <v>83491</v>
      </c>
      <c r="DP286" s="9">
        <f ca="1">IF(Table1[[#This Row],[Field of Work]] = "Construction",Table1[[#This Row],[Income]],0)</f>
        <v>0</v>
      </c>
      <c r="DQ286" s="9">
        <f ca="1">IF(Table1[[#This Row],[Field of Work]] = "Health",Table1[[#This Row],[Income]],0)</f>
        <v>0</v>
      </c>
      <c r="DR286" s="9">
        <f ca="1">IF(Table1[[#This Row],[Field of Work]] = "Teaching",Table1[[#This Row],[Income]],0)</f>
        <v>0</v>
      </c>
      <c r="DS286" s="10">
        <f ca="1">IF(Table1[[#This Row],[Field of Work]] = "General work",Table1[[#This Row],[Income]],0)</f>
        <v>0</v>
      </c>
      <c r="DV286" s="14"/>
      <c r="DW286" s="9"/>
      <c r="DX286" s="9">
        <f ca="1">IF(Table1[[#This Row],[Debts]]&gt;Table1[[#This Row],[Income]],1,0)</f>
        <v>1</v>
      </c>
      <c r="DY286" s="9"/>
      <c r="DZ286" s="9"/>
      <c r="EA286" s="9"/>
      <c r="EB286" s="9"/>
      <c r="EC286" s="10"/>
      <c r="EF286" s="14"/>
      <c r="EG286" s="9"/>
      <c r="EH286" s="9">
        <f ca="1">IF(Table1[[#This Row],[Net worth of person (R)]]&gt;$EP$4,Table1[[#This Row],[Age]],0)</f>
        <v>41</v>
      </c>
      <c r="EI286" s="9"/>
      <c r="EJ286" s="9"/>
      <c r="EK286" s="9"/>
      <c r="EL286" s="9"/>
      <c r="EM286" s="9"/>
      <c r="EN286" s="9"/>
      <c r="EO286" s="9"/>
      <c r="EP286" s="10"/>
    </row>
    <row r="287" spans="2:146" x14ac:dyDescent="0.25">
      <c r="B287">
        <f t="shared" ca="1" si="99"/>
        <v>1</v>
      </c>
      <c r="C287" t="str">
        <f t="shared" ca="1" si="100"/>
        <v>men</v>
      </c>
      <c r="D287">
        <f t="shared" ca="1" si="101"/>
        <v>44</v>
      </c>
      <c r="E287">
        <f t="shared" ca="1" si="102"/>
        <v>4</v>
      </c>
      <c r="F287" t="str">
        <f t="shared" ca="1" si="103"/>
        <v>Construction</v>
      </c>
      <c r="G287">
        <f t="shared" ca="1" si="104"/>
        <v>1</v>
      </c>
      <c r="H287" t="str">
        <f t="shared" ca="1" si="105"/>
        <v>High School</v>
      </c>
      <c r="I287">
        <f t="shared" ca="1" si="106"/>
        <v>0</v>
      </c>
      <c r="J287">
        <f t="shared" ca="1" si="107"/>
        <v>2</v>
      </c>
      <c r="K287">
        <f t="shared" ca="1" si="108"/>
        <v>61395</v>
      </c>
      <c r="L287">
        <f t="shared" ca="1" si="109"/>
        <v>12</v>
      </c>
      <c r="M287" t="str">
        <f t="shared" ca="1" si="110"/>
        <v>Kohat</v>
      </c>
      <c r="N287">
        <f t="shared" ca="1" si="115"/>
        <v>245580</v>
      </c>
      <c r="O287">
        <f ca="1">RAND()*Table1[[#This Row],[Value of House]]</f>
        <v>38192.184834971973</v>
      </c>
      <c r="P287">
        <f t="shared" ca="1" si="97"/>
        <v>120207.56883471317</v>
      </c>
      <c r="Q287">
        <f t="shared" ca="1" si="111"/>
        <v>21637</v>
      </c>
      <c r="R287">
        <f t="shared" ca="1" si="98"/>
        <v>33603.316448257363</v>
      </c>
      <c r="S287">
        <f t="shared" ca="1" si="116"/>
        <v>13264.170315100691</v>
      </c>
      <c r="T287">
        <f t="shared" ca="1" si="117"/>
        <v>379051.73914981389</v>
      </c>
      <c r="U287">
        <f t="shared" ca="1" si="118"/>
        <v>93432.501283229329</v>
      </c>
      <c r="V287">
        <f t="shared" ca="1" si="119"/>
        <v>285619.23786658456</v>
      </c>
      <c r="AF287" s="14">
        <f t="shared" ca="1" si="113"/>
        <v>1</v>
      </c>
      <c r="AG287" s="9">
        <f t="shared" ca="1" si="114"/>
        <v>0</v>
      </c>
      <c r="AH287" s="9"/>
      <c r="AI287" s="9"/>
      <c r="AJ287" s="9"/>
      <c r="AK287" s="10"/>
      <c r="AL287" s="9"/>
      <c r="AM287" s="14">
        <f ca="1">IF(Table1[[#This Row],[Field of Work]]= "Teaching",1,0)</f>
        <v>0</v>
      </c>
      <c r="AN287" s="9">
        <f ca="1">IF(Table1[[#This Row],[Field of Work]]= "Agriculture",1,0)</f>
        <v>0</v>
      </c>
      <c r="AO287" s="9">
        <f ca="1">IF(Table1[[#This Row],[Field of Work]]= "Construction",1,0)</f>
        <v>1</v>
      </c>
      <c r="AP287" s="9">
        <f ca="1">IF(Table1[[#This Row],[Field of Work]]= "IT",1,0)</f>
        <v>0</v>
      </c>
      <c r="AQ287" s="9">
        <f ca="1">IF(Table1[[#This Row],[Field of Work]]= "Health",1,0)</f>
        <v>0</v>
      </c>
      <c r="AR287" s="9">
        <f ca="1">IF(Table1[[#This Row],[Field of Work]]= "General work",1,0)</f>
        <v>0</v>
      </c>
      <c r="AS287" s="9"/>
      <c r="AT287" s="9"/>
      <c r="AU287" s="9"/>
      <c r="AV287" s="9"/>
      <c r="AW287" s="9"/>
      <c r="AX287" s="9"/>
      <c r="AY287" s="10"/>
      <c r="BA287" s="33">
        <f ca="1">IF(Table1[[#This Row],[Area]]= "Pindi",1,0)</f>
        <v>0</v>
      </c>
      <c r="BB287" s="9">
        <f ca="1">IF(Table1[[#This Row],[Area]]= "Attock",1,0)</f>
        <v>0</v>
      </c>
      <c r="BC287" s="9">
        <f ca="1">IF(Table1[[#This Row],[Area]]="Gujranwala",1,0)</f>
        <v>0</v>
      </c>
      <c r="BD287" s="9">
        <f ca="1">IF(Table1[[#This Row],[Area]]="Islamabad",1,0)</f>
        <v>0</v>
      </c>
      <c r="BE287" s="9">
        <f ca="1">IF(Table1[[#This Row],[Area]]="Karachi",1,0)</f>
        <v>0</v>
      </c>
      <c r="BF287" s="9">
        <f ca="1">IF(Table1[[#This Row],[Area]]="Kashmir",1,0)</f>
        <v>0</v>
      </c>
      <c r="BG287" s="9">
        <f ca="1">IF(Table1[[#This Row],[Area]]="Kohat",1,0)</f>
        <v>1</v>
      </c>
      <c r="BH287" s="9">
        <f ca="1">IF(Table1[[#This Row],[Area]]="Lahore",1,0)</f>
        <v>0</v>
      </c>
      <c r="BI287" s="9">
        <f ca="1">IF(Table1[[#This Row],[Area]]="Multan",1,0)</f>
        <v>0</v>
      </c>
      <c r="BJ287" s="9">
        <f ca="1">IF(Table1[[#This Row],[Area]]="Naran",1,0)</f>
        <v>0</v>
      </c>
      <c r="BK287" s="9">
        <f ca="1">IF(Table1[[#This Row],[Area]]="Peshawar",1,0)</f>
        <v>0</v>
      </c>
      <c r="BL287" s="9">
        <f ca="1">IF(Table1[[#This Row],[Area]]="Queta",1,0)</f>
        <v>0</v>
      </c>
      <c r="BM287" s="9">
        <f ca="1">IF(Table1[[#This Row],[Area]]="Sawat",1,0)</f>
        <v>0</v>
      </c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10"/>
      <c r="CD287" s="14"/>
      <c r="CE287" s="39">
        <f ca="1">Table1[[#This Row],[Value of Cars]]/Table1[[#This Row],[Cars]]</f>
        <v>60103.784417356583</v>
      </c>
      <c r="CF287" s="9"/>
      <c r="CG287" s="10"/>
      <c r="CH287" s="14">
        <f ca="1">IF(Table1[[#This Row],[value of Debts]]&gt;$CI$5,1,0)</f>
        <v>0</v>
      </c>
      <c r="CI287" s="9"/>
      <c r="CJ287" s="10"/>
      <c r="CM287" s="55">
        <f ca="1">Table1[[#This Row],[Mortgage Left]]/Table1[[#This Row],[Value of House]]</f>
        <v>0.15551830293579272</v>
      </c>
      <c r="CN287" s="9">
        <f t="shared" ca="1" si="112"/>
        <v>1</v>
      </c>
      <c r="CO287" s="9"/>
      <c r="CP287" s="9"/>
      <c r="CQ287" s="9"/>
      <c r="CR287" s="9"/>
      <c r="CS287" s="9"/>
      <c r="CT287" s="9"/>
      <c r="CU287" s="9"/>
      <c r="CV287" s="9"/>
      <c r="CW287" s="9"/>
      <c r="CX287" s="14"/>
      <c r="CY287" s="9">
        <f ca="1">IF(Table1[[#This Row],[Area]]= "Pindi",Table1[[#This Row],[Income]],0)</f>
        <v>0</v>
      </c>
      <c r="CZ287" s="9">
        <f ca="1">IF(Table1[[#This Row],[Area]]= "Attock",Table1[[#This Row],[Income]],0)</f>
        <v>0</v>
      </c>
      <c r="DA287" s="9">
        <f ca="1">IF(Table1[[#This Row],[Area]]= "Gujranwala",Table1[[#This Row],[Income]],0)</f>
        <v>0</v>
      </c>
      <c r="DB287" s="9">
        <f ca="1">IF(Table1[[#This Row],[Area]]= "Islamabad",Table1[[#This Row],[Income]],0)</f>
        <v>0</v>
      </c>
      <c r="DC287" s="9">
        <f ca="1">IF(Table1[[#This Row],[Area]]= "Karachi",Table1[[#This Row],[Income]],0)</f>
        <v>0</v>
      </c>
      <c r="DD287" s="9">
        <f ca="1">IF(Table1[[#This Row],[Area]]= "Kashmir",Table1[[#This Row],[Income]],0)</f>
        <v>0</v>
      </c>
      <c r="DE287" s="9">
        <f ca="1">IF(Table1[[#This Row],[Area]]= "Kohat",Table1[[#This Row],[Income]],0)</f>
        <v>61395</v>
      </c>
      <c r="DF287" s="9">
        <f ca="1">IF(Table1[[#This Row],[Area]]= "Lahore",Table1[[#This Row],[Income]],0)</f>
        <v>0</v>
      </c>
      <c r="DG287" s="9">
        <f ca="1">IF(Table1[[#This Row],[Area]]= "Multan",Table1[[#This Row],[Income]],0)</f>
        <v>0</v>
      </c>
      <c r="DH287" s="9">
        <f ca="1">IF(Table1[[#This Row],[Area]]= "Naran",Table1[[#This Row],[Income]],0)</f>
        <v>0</v>
      </c>
      <c r="DI287" s="9">
        <f ca="1">IF(Table1[[#This Row],[Area]]= "Peshawar",Table1[[#This Row],[Income]],0)</f>
        <v>0</v>
      </c>
      <c r="DJ287" s="9">
        <f ca="1">IF(Table1[[#This Row],[Area]]= "Queta",Table1[[#This Row],[Income]],0)</f>
        <v>0</v>
      </c>
      <c r="DK287" s="10">
        <f ca="1">IF(Table1[[#This Row],[Area]]= "Sawat",Table1[[#This Row],[Income]],0)</f>
        <v>0</v>
      </c>
      <c r="DM287" s="14"/>
      <c r="DN287" s="9">
        <f ca="1">IF(Table1[[#This Row],[Field of Work]] = "IT",Table1[[#This Row],[Income]],0)</f>
        <v>0</v>
      </c>
      <c r="DO287" s="9">
        <f ca="1">IF(Table1[[#This Row],[Field of Work]] = "Agriculture",Table1[[#This Row],[Income]],0)</f>
        <v>0</v>
      </c>
      <c r="DP287" s="9">
        <f ca="1">IF(Table1[[#This Row],[Field of Work]] = "Construction",Table1[[#This Row],[Income]],0)</f>
        <v>61395</v>
      </c>
      <c r="DQ287" s="9">
        <f ca="1">IF(Table1[[#This Row],[Field of Work]] = "Health",Table1[[#This Row],[Income]],0)</f>
        <v>0</v>
      </c>
      <c r="DR287" s="9">
        <f ca="1">IF(Table1[[#This Row],[Field of Work]] = "Teaching",Table1[[#This Row],[Income]],0)</f>
        <v>0</v>
      </c>
      <c r="DS287" s="10">
        <f ca="1">IF(Table1[[#This Row],[Field of Work]] = "General work",Table1[[#This Row],[Income]],0)</f>
        <v>0</v>
      </c>
      <c r="DV287" s="14"/>
      <c r="DW287" s="9"/>
      <c r="DX287" s="9">
        <f ca="1">IF(Table1[[#This Row],[Debts]]&gt;Table1[[#This Row],[Income]],1,0)</f>
        <v>0</v>
      </c>
      <c r="DY287" s="9"/>
      <c r="DZ287" s="9"/>
      <c r="EA287" s="9"/>
      <c r="EB287" s="9"/>
      <c r="EC287" s="10"/>
      <c r="EF287" s="14"/>
      <c r="EG287" s="9"/>
      <c r="EH287" s="9">
        <f ca="1">IF(Table1[[#This Row],[Net worth of person (R)]]&gt;$EP$4,Table1[[#This Row],[Age]],0)</f>
        <v>44</v>
      </c>
      <c r="EI287" s="9"/>
      <c r="EJ287" s="9"/>
      <c r="EK287" s="9"/>
      <c r="EL287" s="9"/>
      <c r="EM287" s="9"/>
      <c r="EN287" s="9"/>
      <c r="EO287" s="9"/>
      <c r="EP287" s="10"/>
    </row>
    <row r="288" spans="2:146" x14ac:dyDescent="0.25">
      <c r="B288">
        <f t="shared" ca="1" si="99"/>
        <v>1</v>
      </c>
      <c r="C288" t="str">
        <f t="shared" ca="1" si="100"/>
        <v>men</v>
      </c>
      <c r="D288">
        <f t="shared" ca="1" si="101"/>
        <v>35</v>
      </c>
      <c r="E288">
        <f t="shared" ca="1" si="102"/>
        <v>4</v>
      </c>
      <c r="F288" t="str">
        <f t="shared" ca="1" si="103"/>
        <v>Construction</v>
      </c>
      <c r="G288">
        <f t="shared" ca="1" si="104"/>
        <v>3</v>
      </c>
      <c r="H288" t="str">
        <f t="shared" ca="1" si="105"/>
        <v>University</v>
      </c>
      <c r="I288">
        <f t="shared" ca="1" si="106"/>
        <v>3</v>
      </c>
      <c r="J288">
        <f t="shared" ca="1" si="107"/>
        <v>3</v>
      </c>
      <c r="K288">
        <f t="shared" ca="1" si="108"/>
        <v>48389</v>
      </c>
      <c r="L288">
        <f t="shared" ca="1" si="109"/>
        <v>9</v>
      </c>
      <c r="M288" t="str">
        <f t="shared" ca="1" si="110"/>
        <v>Peshawar</v>
      </c>
      <c r="N288">
        <f t="shared" ca="1" si="115"/>
        <v>290334</v>
      </c>
      <c r="O288">
        <f ca="1">RAND()*Table1[[#This Row],[Value of House]]</f>
        <v>270279.79035041149</v>
      </c>
      <c r="P288">
        <f t="shared" ca="1" si="97"/>
        <v>26362.222916007166</v>
      </c>
      <c r="Q288">
        <f t="shared" ca="1" si="111"/>
        <v>7932</v>
      </c>
      <c r="R288">
        <f t="shared" ca="1" si="98"/>
        <v>90180.622136750273</v>
      </c>
      <c r="S288">
        <f t="shared" ca="1" si="116"/>
        <v>45701.009924362865</v>
      </c>
      <c r="T288">
        <f t="shared" ca="1" si="117"/>
        <v>362397.23284037004</v>
      </c>
      <c r="U288">
        <f t="shared" ca="1" si="118"/>
        <v>368392.41248716175</v>
      </c>
      <c r="V288">
        <f t="shared" ca="1" si="119"/>
        <v>-5995.1796467917156</v>
      </c>
      <c r="AF288" s="14">
        <f t="shared" ca="1" si="113"/>
        <v>1</v>
      </c>
      <c r="AG288" s="9">
        <f t="shared" ca="1" si="114"/>
        <v>0</v>
      </c>
      <c r="AH288" s="9"/>
      <c r="AI288" s="9"/>
      <c r="AJ288" s="9"/>
      <c r="AK288" s="10"/>
      <c r="AL288" s="9"/>
      <c r="AM288" s="14">
        <f ca="1">IF(Table1[[#This Row],[Field of Work]]= "Teaching",1,0)</f>
        <v>0</v>
      </c>
      <c r="AN288" s="9">
        <f ca="1">IF(Table1[[#This Row],[Field of Work]]= "Agriculture",1,0)</f>
        <v>0</v>
      </c>
      <c r="AO288" s="9">
        <f ca="1">IF(Table1[[#This Row],[Field of Work]]= "Construction",1,0)</f>
        <v>1</v>
      </c>
      <c r="AP288" s="9">
        <f ca="1">IF(Table1[[#This Row],[Field of Work]]= "IT",1,0)</f>
        <v>0</v>
      </c>
      <c r="AQ288" s="9">
        <f ca="1">IF(Table1[[#This Row],[Field of Work]]= "Health",1,0)</f>
        <v>0</v>
      </c>
      <c r="AR288" s="9">
        <f ca="1">IF(Table1[[#This Row],[Field of Work]]= "General work",1,0)</f>
        <v>0</v>
      </c>
      <c r="AS288" s="9"/>
      <c r="AT288" s="9"/>
      <c r="AU288" s="9"/>
      <c r="AV288" s="9"/>
      <c r="AW288" s="9"/>
      <c r="AX288" s="9"/>
      <c r="AY288" s="10"/>
      <c r="BA288" s="33">
        <f ca="1">IF(Table1[[#This Row],[Area]]= "Pindi",1,0)</f>
        <v>0</v>
      </c>
      <c r="BB288" s="9">
        <f ca="1">IF(Table1[[#This Row],[Area]]= "Attock",1,0)</f>
        <v>0</v>
      </c>
      <c r="BC288" s="9">
        <f ca="1">IF(Table1[[#This Row],[Area]]="Gujranwala",1,0)</f>
        <v>0</v>
      </c>
      <c r="BD288" s="9">
        <f ca="1">IF(Table1[[#This Row],[Area]]="Islamabad",1,0)</f>
        <v>0</v>
      </c>
      <c r="BE288" s="9">
        <f ca="1">IF(Table1[[#This Row],[Area]]="Karachi",1,0)</f>
        <v>0</v>
      </c>
      <c r="BF288" s="9">
        <f ca="1">IF(Table1[[#This Row],[Area]]="Kashmir",1,0)</f>
        <v>0</v>
      </c>
      <c r="BG288" s="9">
        <f ca="1">IF(Table1[[#This Row],[Area]]="Kohat",1,0)</f>
        <v>0</v>
      </c>
      <c r="BH288" s="9">
        <f ca="1">IF(Table1[[#This Row],[Area]]="Lahore",1,0)</f>
        <v>0</v>
      </c>
      <c r="BI288" s="9">
        <f ca="1">IF(Table1[[#This Row],[Area]]="Multan",1,0)</f>
        <v>0</v>
      </c>
      <c r="BJ288" s="9">
        <f ca="1">IF(Table1[[#This Row],[Area]]="Naran",1,0)</f>
        <v>0</v>
      </c>
      <c r="BK288" s="9">
        <f ca="1">IF(Table1[[#This Row],[Area]]="Peshawar",1,0)</f>
        <v>1</v>
      </c>
      <c r="BL288" s="9">
        <f ca="1">IF(Table1[[#This Row],[Area]]="Queta",1,0)</f>
        <v>0</v>
      </c>
      <c r="BM288" s="9">
        <f ca="1">IF(Table1[[#This Row],[Area]]="Sawat",1,0)</f>
        <v>0</v>
      </c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10"/>
      <c r="CD288" s="14"/>
      <c r="CE288" s="39">
        <f ca="1">Table1[[#This Row],[Value of Cars]]/Table1[[#This Row],[Cars]]</f>
        <v>8787.4076386690558</v>
      </c>
      <c r="CF288" s="9"/>
      <c r="CG288" s="10"/>
      <c r="CH288" s="14">
        <f ca="1">IF(Table1[[#This Row],[value of Debts]]&gt;$CI$5,1,0)</f>
        <v>1</v>
      </c>
      <c r="CI288" s="9"/>
      <c r="CJ288" s="10"/>
      <c r="CM288" s="55">
        <f ca="1">Table1[[#This Row],[Mortgage Left]]/Table1[[#This Row],[Value of House]]</f>
        <v>0.93092710585192051</v>
      </c>
      <c r="CN288" s="9">
        <f t="shared" ca="1" si="112"/>
        <v>0</v>
      </c>
      <c r="CO288" s="9"/>
      <c r="CP288" s="9"/>
      <c r="CQ288" s="9"/>
      <c r="CR288" s="9"/>
      <c r="CS288" s="9"/>
      <c r="CT288" s="9"/>
      <c r="CU288" s="9"/>
      <c r="CV288" s="9"/>
      <c r="CW288" s="9"/>
      <c r="CX288" s="14"/>
      <c r="CY288" s="9">
        <f ca="1">IF(Table1[[#This Row],[Area]]= "Pindi",Table1[[#This Row],[Income]],0)</f>
        <v>0</v>
      </c>
      <c r="CZ288" s="9">
        <f ca="1">IF(Table1[[#This Row],[Area]]= "Attock",Table1[[#This Row],[Income]],0)</f>
        <v>0</v>
      </c>
      <c r="DA288" s="9">
        <f ca="1">IF(Table1[[#This Row],[Area]]= "Gujranwala",Table1[[#This Row],[Income]],0)</f>
        <v>0</v>
      </c>
      <c r="DB288" s="9">
        <f ca="1">IF(Table1[[#This Row],[Area]]= "Islamabad",Table1[[#This Row],[Income]],0)</f>
        <v>0</v>
      </c>
      <c r="DC288" s="9">
        <f ca="1">IF(Table1[[#This Row],[Area]]= "Karachi",Table1[[#This Row],[Income]],0)</f>
        <v>0</v>
      </c>
      <c r="DD288" s="9">
        <f ca="1">IF(Table1[[#This Row],[Area]]= "Kashmir",Table1[[#This Row],[Income]],0)</f>
        <v>0</v>
      </c>
      <c r="DE288" s="9">
        <f ca="1">IF(Table1[[#This Row],[Area]]= "Kohat",Table1[[#This Row],[Income]],0)</f>
        <v>0</v>
      </c>
      <c r="DF288" s="9">
        <f ca="1">IF(Table1[[#This Row],[Area]]= "Lahore",Table1[[#This Row],[Income]],0)</f>
        <v>0</v>
      </c>
      <c r="DG288" s="9">
        <f ca="1">IF(Table1[[#This Row],[Area]]= "Multan",Table1[[#This Row],[Income]],0)</f>
        <v>0</v>
      </c>
      <c r="DH288" s="9">
        <f ca="1">IF(Table1[[#This Row],[Area]]= "Naran",Table1[[#This Row],[Income]],0)</f>
        <v>0</v>
      </c>
      <c r="DI288" s="9">
        <f ca="1">IF(Table1[[#This Row],[Area]]= "Peshawar",Table1[[#This Row],[Income]],0)</f>
        <v>48389</v>
      </c>
      <c r="DJ288" s="9">
        <f ca="1">IF(Table1[[#This Row],[Area]]= "Queta",Table1[[#This Row],[Income]],0)</f>
        <v>0</v>
      </c>
      <c r="DK288" s="10">
        <f ca="1">IF(Table1[[#This Row],[Area]]= "Sawat",Table1[[#This Row],[Income]],0)</f>
        <v>0</v>
      </c>
      <c r="DM288" s="14"/>
      <c r="DN288" s="9">
        <f ca="1">IF(Table1[[#This Row],[Field of Work]] = "IT",Table1[[#This Row],[Income]],0)</f>
        <v>0</v>
      </c>
      <c r="DO288" s="9">
        <f ca="1">IF(Table1[[#This Row],[Field of Work]] = "Agriculture",Table1[[#This Row],[Income]],0)</f>
        <v>0</v>
      </c>
      <c r="DP288" s="9">
        <f ca="1">IF(Table1[[#This Row],[Field of Work]] = "Construction",Table1[[#This Row],[Income]],0)</f>
        <v>48389</v>
      </c>
      <c r="DQ288" s="9">
        <f ca="1">IF(Table1[[#This Row],[Field of Work]] = "Health",Table1[[#This Row],[Income]],0)</f>
        <v>0</v>
      </c>
      <c r="DR288" s="9">
        <f ca="1">IF(Table1[[#This Row],[Field of Work]] = "Teaching",Table1[[#This Row],[Income]],0)</f>
        <v>0</v>
      </c>
      <c r="DS288" s="10">
        <f ca="1">IF(Table1[[#This Row],[Field of Work]] = "General work",Table1[[#This Row],[Income]],0)</f>
        <v>0</v>
      </c>
      <c r="DV288" s="14"/>
      <c r="DW288" s="9"/>
      <c r="DX288" s="9">
        <f ca="1">IF(Table1[[#This Row],[Debts]]&gt;Table1[[#This Row],[Income]],1,0)</f>
        <v>1</v>
      </c>
      <c r="DY288" s="9"/>
      <c r="DZ288" s="9"/>
      <c r="EA288" s="9"/>
      <c r="EB288" s="9"/>
      <c r="EC288" s="10"/>
      <c r="EF288" s="14"/>
      <c r="EG288" s="9"/>
      <c r="EH288" s="9">
        <f ca="1">IF(Table1[[#This Row],[Net worth of person (R)]]&gt;$EP$4,Table1[[#This Row],[Age]],0)</f>
        <v>0</v>
      </c>
      <c r="EI288" s="9"/>
      <c r="EJ288" s="9"/>
      <c r="EK288" s="9"/>
      <c r="EL288" s="9"/>
      <c r="EM288" s="9"/>
      <c r="EN288" s="9"/>
      <c r="EO288" s="9"/>
      <c r="EP288" s="10"/>
    </row>
    <row r="289" spans="2:146" x14ac:dyDescent="0.25">
      <c r="B289">
        <f t="shared" ca="1" si="99"/>
        <v>1</v>
      </c>
      <c r="C289" t="str">
        <f t="shared" ca="1" si="100"/>
        <v>men</v>
      </c>
      <c r="D289">
        <f t="shared" ca="1" si="101"/>
        <v>34</v>
      </c>
      <c r="E289">
        <f t="shared" ca="1" si="102"/>
        <v>3</v>
      </c>
      <c r="F289" t="str">
        <f t="shared" ca="1" si="103"/>
        <v>Agriculture</v>
      </c>
      <c r="G289">
        <f t="shared" ca="1" si="104"/>
        <v>2</v>
      </c>
      <c r="H289" t="str">
        <f t="shared" ca="1" si="105"/>
        <v>Colledge</v>
      </c>
      <c r="I289">
        <f t="shared" ca="1" si="106"/>
        <v>1</v>
      </c>
      <c r="J289">
        <f t="shared" ca="1" si="107"/>
        <v>2</v>
      </c>
      <c r="K289">
        <f t="shared" ca="1" si="108"/>
        <v>67707</v>
      </c>
      <c r="L289">
        <f t="shared" ca="1" si="109"/>
        <v>13</v>
      </c>
      <c r="M289" t="str">
        <f t="shared" ca="1" si="110"/>
        <v>Naran</v>
      </c>
      <c r="N289">
        <f t="shared" ca="1" si="115"/>
        <v>270828</v>
      </c>
      <c r="O289">
        <f ca="1">RAND()*Table1[[#This Row],[Value of House]]</f>
        <v>108375.74871083631</v>
      </c>
      <c r="P289">
        <f t="shared" ca="1" si="97"/>
        <v>102072.89770619318</v>
      </c>
      <c r="Q289">
        <f t="shared" ca="1" si="111"/>
        <v>63351</v>
      </c>
      <c r="R289">
        <f t="shared" ca="1" si="98"/>
        <v>130682.60473136297</v>
      </c>
      <c r="S289">
        <f t="shared" ca="1" si="116"/>
        <v>90053.560323313519</v>
      </c>
      <c r="T289">
        <f t="shared" ca="1" si="117"/>
        <v>462954.45802950667</v>
      </c>
      <c r="U289">
        <f t="shared" ca="1" si="118"/>
        <v>302409.3534421993</v>
      </c>
      <c r="V289">
        <f t="shared" ca="1" si="119"/>
        <v>160545.10458730737</v>
      </c>
      <c r="AF289" s="14">
        <f t="shared" ca="1" si="113"/>
        <v>1</v>
      </c>
      <c r="AG289" s="9">
        <f t="shared" ca="1" si="114"/>
        <v>0</v>
      </c>
      <c r="AH289" s="9"/>
      <c r="AI289" s="9"/>
      <c r="AJ289" s="9"/>
      <c r="AK289" s="10"/>
      <c r="AL289" s="9"/>
      <c r="AM289" s="14">
        <f ca="1">IF(Table1[[#This Row],[Field of Work]]= "Teaching",1,0)</f>
        <v>0</v>
      </c>
      <c r="AN289" s="9">
        <f ca="1">IF(Table1[[#This Row],[Field of Work]]= "Agriculture",1,0)</f>
        <v>1</v>
      </c>
      <c r="AO289" s="9">
        <f ca="1">IF(Table1[[#This Row],[Field of Work]]= "Construction",1,0)</f>
        <v>0</v>
      </c>
      <c r="AP289" s="9">
        <f ca="1">IF(Table1[[#This Row],[Field of Work]]= "IT",1,0)</f>
        <v>0</v>
      </c>
      <c r="AQ289" s="9">
        <f ca="1">IF(Table1[[#This Row],[Field of Work]]= "Health",1,0)</f>
        <v>0</v>
      </c>
      <c r="AR289" s="9">
        <f ca="1">IF(Table1[[#This Row],[Field of Work]]= "General work",1,0)</f>
        <v>0</v>
      </c>
      <c r="AS289" s="9"/>
      <c r="AT289" s="9"/>
      <c r="AU289" s="9"/>
      <c r="AV289" s="9"/>
      <c r="AW289" s="9"/>
      <c r="AX289" s="9"/>
      <c r="AY289" s="10"/>
      <c r="BA289" s="33">
        <f ca="1">IF(Table1[[#This Row],[Area]]= "Pindi",1,0)</f>
        <v>0</v>
      </c>
      <c r="BB289" s="9">
        <f ca="1">IF(Table1[[#This Row],[Area]]= "Attock",1,0)</f>
        <v>0</v>
      </c>
      <c r="BC289" s="9">
        <f ca="1">IF(Table1[[#This Row],[Area]]="Gujranwala",1,0)</f>
        <v>0</v>
      </c>
      <c r="BD289" s="9">
        <f ca="1">IF(Table1[[#This Row],[Area]]="Islamabad",1,0)</f>
        <v>0</v>
      </c>
      <c r="BE289" s="9">
        <f ca="1">IF(Table1[[#This Row],[Area]]="Karachi",1,0)</f>
        <v>0</v>
      </c>
      <c r="BF289" s="9">
        <f ca="1">IF(Table1[[#This Row],[Area]]="Kashmir",1,0)</f>
        <v>0</v>
      </c>
      <c r="BG289" s="9">
        <f ca="1">IF(Table1[[#This Row],[Area]]="Kohat",1,0)</f>
        <v>0</v>
      </c>
      <c r="BH289" s="9">
        <f ca="1">IF(Table1[[#This Row],[Area]]="Lahore",1,0)</f>
        <v>0</v>
      </c>
      <c r="BI289" s="9">
        <f ca="1">IF(Table1[[#This Row],[Area]]="Multan",1,0)</f>
        <v>0</v>
      </c>
      <c r="BJ289" s="9">
        <f ca="1">IF(Table1[[#This Row],[Area]]="Naran",1,0)</f>
        <v>1</v>
      </c>
      <c r="BK289" s="9">
        <f ca="1">IF(Table1[[#This Row],[Area]]="Peshawar",1,0)</f>
        <v>0</v>
      </c>
      <c r="BL289" s="9">
        <f ca="1">IF(Table1[[#This Row],[Area]]="Queta",1,0)</f>
        <v>0</v>
      </c>
      <c r="BM289" s="9">
        <f ca="1">IF(Table1[[#This Row],[Area]]="Sawat",1,0)</f>
        <v>0</v>
      </c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10"/>
      <c r="CD289" s="14"/>
      <c r="CE289" s="39">
        <f ca="1">Table1[[#This Row],[Value of Cars]]/Table1[[#This Row],[Cars]]</f>
        <v>51036.44885309659</v>
      </c>
      <c r="CF289" s="9"/>
      <c r="CG289" s="10"/>
      <c r="CH289" s="14">
        <f ca="1">IF(Table1[[#This Row],[value of Debts]]&gt;$CI$5,1,0)</f>
        <v>1</v>
      </c>
      <c r="CI289" s="9"/>
      <c r="CJ289" s="10"/>
      <c r="CM289" s="55">
        <f ca="1">Table1[[#This Row],[Mortgage Left]]/Table1[[#This Row],[Value of House]]</f>
        <v>0.40016449078690652</v>
      </c>
      <c r="CN289" s="9">
        <f t="shared" ca="1" si="112"/>
        <v>0</v>
      </c>
      <c r="CO289" s="9"/>
      <c r="CP289" s="9"/>
      <c r="CQ289" s="9"/>
      <c r="CR289" s="9"/>
      <c r="CS289" s="9"/>
      <c r="CT289" s="9"/>
      <c r="CU289" s="9"/>
      <c r="CV289" s="9"/>
      <c r="CW289" s="9"/>
      <c r="CX289" s="14"/>
      <c r="CY289" s="9">
        <f ca="1">IF(Table1[[#This Row],[Area]]= "Pindi",Table1[[#This Row],[Income]],0)</f>
        <v>0</v>
      </c>
      <c r="CZ289" s="9">
        <f ca="1">IF(Table1[[#This Row],[Area]]= "Attock",Table1[[#This Row],[Income]],0)</f>
        <v>0</v>
      </c>
      <c r="DA289" s="9">
        <f ca="1">IF(Table1[[#This Row],[Area]]= "Gujranwala",Table1[[#This Row],[Income]],0)</f>
        <v>0</v>
      </c>
      <c r="DB289" s="9">
        <f ca="1">IF(Table1[[#This Row],[Area]]= "Islamabad",Table1[[#This Row],[Income]],0)</f>
        <v>0</v>
      </c>
      <c r="DC289" s="9">
        <f ca="1">IF(Table1[[#This Row],[Area]]= "Karachi",Table1[[#This Row],[Income]],0)</f>
        <v>0</v>
      </c>
      <c r="DD289" s="9">
        <f ca="1">IF(Table1[[#This Row],[Area]]= "Kashmir",Table1[[#This Row],[Income]],0)</f>
        <v>0</v>
      </c>
      <c r="DE289" s="9">
        <f ca="1">IF(Table1[[#This Row],[Area]]= "Kohat",Table1[[#This Row],[Income]],0)</f>
        <v>0</v>
      </c>
      <c r="DF289" s="9">
        <f ca="1">IF(Table1[[#This Row],[Area]]= "Lahore",Table1[[#This Row],[Income]],0)</f>
        <v>0</v>
      </c>
      <c r="DG289" s="9">
        <f ca="1">IF(Table1[[#This Row],[Area]]= "Multan",Table1[[#This Row],[Income]],0)</f>
        <v>0</v>
      </c>
      <c r="DH289" s="9">
        <f ca="1">IF(Table1[[#This Row],[Area]]= "Naran",Table1[[#This Row],[Income]],0)</f>
        <v>67707</v>
      </c>
      <c r="DI289" s="9">
        <f ca="1">IF(Table1[[#This Row],[Area]]= "Peshawar",Table1[[#This Row],[Income]],0)</f>
        <v>0</v>
      </c>
      <c r="DJ289" s="9">
        <f ca="1">IF(Table1[[#This Row],[Area]]= "Queta",Table1[[#This Row],[Income]],0)</f>
        <v>0</v>
      </c>
      <c r="DK289" s="10">
        <f ca="1">IF(Table1[[#This Row],[Area]]= "Sawat",Table1[[#This Row],[Income]],0)</f>
        <v>0</v>
      </c>
      <c r="DM289" s="14"/>
      <c r="DN289" s="9">
        <f ca="1">IF(Table1[[#This Row],[Field of Work]] = "IT",Table1[[#This Row],[Income]],0)</f>
        <v>0</v>
      </c>
      <c r="DO289" s="9">
        <f ca="1">IF(Table1[[#This Row],[Field of Work]] = "Agriculture",Table1[[#This Row],[Income]],0)</f>
        <v>67707</v>
      </c>
      <c r="DP289" s="9">
        <f ca="1">IF(Table1[[#This Row],[Field of Work]] = "Construction",Table1[[#This Row],[Income]],0)</f>
        <v>0</v>
      </c>
      <c r="DQ289" s="9">
        <f ca="1">IF(Table1[[#This Row],[Field of Work]] = "Health",Table1[[#This Row],[Income]],0)</f>
        <v>0</v>
      </c>
      <c r="DR289" s="9">
        <f ca="1">IF(Table1[[#This Row],[Field of Work]] = "Teaching",Table1[[#This Row],[Income]],0)</f>
        <v>0</v>
      </c>
      <c r="DS289" s="10">
        <f ca="1">IF(Table1[[#This Row],[Field of Work]] = "General work",Table1[[#This Row],[Income]],0)</f>
        <v>0</v>
      </c>
      <c r="DV289" s="14"/>
      <c r="DW289" s="9"/>
      <c r="DX289" s="9">
        <f ca="1">IF(Table1[[#This Row],[Debts]]&gt;Table1[[#This Row],[Income]],1,0)</f>
        <v>1</v>
      </c>
      <c r="DY289" s="9"/>
      <c r="DZ289" s="9"/>
      <c r="EA289" s="9"/>
      <c r="EB289" s="9"/>
      <c r="EC289" s="10"/>
      <c r="EF289" s="14"/>
      <c r="EG289" s="9"/>
      <c r="EH289" s="9">
        <f ca="1">IF(Table1[[#This Row],[Net worth of person (R)]]&gt;$EP$4,Table1[[#This Row],[Age]],0)</f>
        <v>34</v>
      </c>
      <c r="EI289" s="9"/>
      <c r="EJ289" s="9"/>
      <c r="EK289" s="9"/>
      <c r="EL289" s="9"/>
      <c r="EM289" s="9"/>
      <c r="EN289" s="9"/>
      <c r="EO289" s="9"/>
      <c r="EP289" s="10"/>
    </row>
    <row r="290" spans="2:146" x14ac:dyDescent="0.25">
      <c r="B290">
        <f t="shared" ca="1" si="99"/>
        <v>1</v>
      </c>
      <c r="C290" t="str">
        <f t="shared" ca="1" si="100"/>
        <v>men</v>
      </c>
      <c r="D290">
        <f t="shared" ca="1" si="101"/>
        <v>26</v>
      </c>
      <c r="E290">
        <f t="shared" ca="1" si="102"/>
        <v>6</v>
      </c>
      <c r="F290" t="str">
        <f t="shared" ca="1" si="103"/>
        <v>Teaching</v>
      </c>
      <c r="G290">
        <f t="shared" ca="1" si="104"/>
        <v>2</v>
      </c>
      <c r="H290" t="str">
        <f t="shared" ca="1" si="105"/>
        <v>Colledge</v>
      </c>
      <c r="I290">
        <f t="shared" ca="1" si="106"/>
        <v>4</v>
      </c>
      <c r="J290">
        <f t="shared" ca="1" si="107"/>
        <v>1</v>
      </c>
      <c r="K290">
        <f t="shared" ca="1" si="108"/>
        <v>42918</v>
      </c>
      <c r="L290">
        <f t="shared" ca="1" si="109"/>
        <v>11</v>
      </c>
      <c r="M290" t="str">
        <f t="shared" ca="1" si="110"/>
        <v>kashmir</v>
      </c>
      <c r="N290">
        <f t="shared" ca="1" si="115"/>
        <v>214590</v>
      </c>
      <c r="O290">
        <f ca="1">RAND()*Table1[[#This Row],[Value of House]]</f>
        <v>18603.938950595093</v>
      </c>
      <c r="P290">
        <f t="shared" ca="1" si="97"/>
        <v>39302.656148687252</v>
      </c>
      <c r="Q290">
        <f t="shared" ca="1" si="111"/>
        <v>17893</v>
      </c>
      <c r="R290">
        <f t="shared" ca="1" si="98"/>
        <v>1979.7241039823064</v>
      </c>
      <c r="S290">
        <f t="shared" ca="1" si="116"/>
        <v>19615.64877764184</v>
      </c>
      <c r="T290">
        <f t="shared" ca="1" si="117"/>
        <v>273508.30492632906</v>
      </c>
      <c r="U290">
        <f t="shared" ca="1" si="118"/>
        <v>38476.663054577402</v>
      </c>
      <c r="V290">
        <f t="shared" ca="1" si="119"/>
        <v>235031.64187175166</v>
      </c>
      <c r="AF290" s="14">
        <f t="shared" ca="1" si="113"/>
        <v>1</v>
      </c>
      <c r="AG290" s="9">
        <f t="shared" ca="1" si="114"/>
        <v>0</v>
      </c>
      <c r="AH290" s="9"/>
      <c r="AI290" s="9"/>
      <c r="AJ290" s="9"/>
      <c r="AK290" s="10"/>
      <c r="AL290" s="9"/>
      <c r="AM290" s="14">
        <f ca="1">IF(Table1[[#This Row],[Field of Work]]= "Teaching",1,0)</f>
        <v>1</v>
      </c>
      <c r="AN290" s="9">
        <f ca="1">IF(Table1[[#This Row],[Field of Work]]= "Agriculture",1,0)</f>
        <v>0</v>
      </c>
      <c r="AO290" s="9">
        <f ca="1">IF(Table1[[#This Row],[Field of Work]]= "Construction",1,0)</f>
        <v>0</v>
      </c>
      <c r="AP290" s="9">
        <f ca="1">IF(Table1[[#This Row],[Field of Work]]= "IT",1,0)</f>
        <v>0</v>
      </c>
      <c r="AQ290" s="9">
        <f ca="1">IF(Table1[[#This Row],[Field of Work]]= "Health",1,0)</f>
        <v>0</v>
      </c>
      <c r="AR290" s="9">
        <f ca="1">IF(Table1[[#This Row],[Field of Work]]= "General work",1,0)</f>
        <v>0</v>
      </c>
      <c r="AS290" s="9"/>
      <c r="AT290" s="9"/>
      <c r="AU290" s="9"/>
      <c r="AV290" s="9"/>
      <c r="AW290" s="9"/>
      <c r="AX290" s="9"/>
      <c r="AY290" s="10"/>
      <c r="BA290" s="33">
        <f ca="1">IF(Table1[[#This Row],[Area]]= "Pindi",1,0)</f>
        <v>0</v>
      </c>
      <c r="BB290" s="9">
        <f ca="1">IF(Table1[[#This Row],[Area]]= "Attock",1,0)</f>
        <v>0</v>
      </c>
      <c r="BC290" s="9">
        <f ca="1">IF(Table1[[#This Row],[Area]]="Gujranwala",1,0)</f>
        <v>0</v>
      </c>
      <c r="BD290" s="9">
        <f ca="1">IF(Table1[[#This Row],[Area]]="Islamabad",1,0)</f>
        <v>0</v>
      </c>
      <c r="BE290" s="9">
        <f ca="1">IF(Table1[[#This Row],[Area]]="Karachi",1,0)</f>
        <v>0</v>
      </c>
      <c r="BF290" s="9">
        <f ca="1">IF(Table1[[#This Row],[Area]]="Kashmir",1,0)</f>
        <v>1</v>
      </c>
      <c r="BG290" s="9">
        <f ca="1">IF(Table1[[#This Row],[Area]]="Kohat",1,0)</f>
        <v>0</v>
      </c>
      <c r="BH290" s="9">
        <f ca="1">IF(Table1[[#This Row],[Area]]="Lahore",1,0)</f>
        <v>0</v>
      </c>
      <c r="BI290" s="9">
        <f ca="1">IF(Table1[[#This Row],[Area]]="Multan",1,0)</f>
        <v>0</v>
      </c>
      <c r="BJ290" s="9">
        <f ca="1">IF(Table1[[#This Row],[Area]]="Naran",1,0)</f>
        <v>0</v>
      </c>
      <c r="BK290" s="9">
        <f ca="1">IF(Table1[[#This Row],[Area]]="Peshawar",1,0)</f>
        <v>0</v>
      </c>
      <c r="BL290" s="9">
        <f ca="1">IF(Table1[[#This Row],[Area]]="Queta",1,0)</f>
        <v>0</v>
      </c>
      <c r="BM290" s="9">
        <f ca="1">IF(Table1[[#This Row],[Area]]="Sawat",1,0)</f>
        <v>0</v>
      </c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10"/>
      <c r="CD290" s="14"/>
      <c r="CE290" s="39">
        <f ca="1">Table1[[#This Row],[Value of Cars]]/Table1[[#This Row],[Cars]]</f>
        <v>39302.656148687252</v>
      </c>
      <c r="CF290" s="9"/>
      <c r="CG290" s="10"/>
      <c r="CH290" s="14">
        <f ca="1">IF(Table1[[#This Row],[value of Debts]]&gt;$CI$5,1,0)</f>
        <v>0</v>
      </c>
      <c r="CI290" s="9"/>
      <c r="CJ290" s="10"/>
      <c r="CM290" s="55">
        <f ca="1">Table1[[#This Row],[Mortgage Left]]/Table1[[#This Row],[Value of House]]</f>
        <v>8.6695274479682616E-2</v>
      </c>
      <c r="CN290" s="9">
        <f t="shared" ca="1" si="112"/>
        <v>1</v>
      </c>
      <c r="CO290" s="9"/>
      <c r="CP290" s="9"/>
      <c r="CQ290" s="9"/>
      <c r="CR290" s="9"/>
      <c r="CS290" s="9"/>
      <c r="CT290" s="9"/>
      <c r="CU290" s="9"/>
      <c r="CV290" s="9"/>
      <c r="CW290" s="9"/>
      <c r="CX290" s="14"/>
      <c r="CY290" s="9">
        <f ca="1">IF(Table1[[#This Row],[Area]]= "Pindi",Table1[[#This Row],[Income]],0)</f>
        <v>0</v>
      </c>
      <c r="CZ290" s="9">
        <f ca="1">IF(Table1[[#This Row],[Area]]= "Attock",Table1[[#This Row],[Income]],0)</f>
        <v>0</v>
      </c>
      <c r="DA290" s="9">
        <f ca="1">IF(Table1[[#This Row],[Area]]= "Gujranwala",Table1[[#This Row],[Income]],0)</f>
        <v>0</v>
      </c>
      <c r="DB290" s="9">
        <f ca="1">IF(Table1[[#This Row],[Area]]= "Islamabad",Table1[[#This Row],[Income]],0)</f>
        <v>0</v>
      </c>
      <c r="DC290" s="9">
        <f ca="1">IF(Table1[[#This Row],[Area]]= "Karachi",Table1[[#This Row],[Income]],0)</f>
        <v>0</v>
      </c>
      <c r="DD290" s="9">
        <f ca="1">IF(Table1[[#This Row],[Area]]= "Kashmir",Table1[[#This Row],[Income]],0)</f>
        <v>42918</v>
      </c>
      <c r="DE290" s="9">
        <f ca="1">IF(Table1[[#This Row],[Area]]= "Kohat",Table1[[#This Row],[Income]],0)</f>
        <v>0</v>
      </c>
      <c r="DF290" s="9">
        <f ca="1">IF(Table1[[#This Row],[Area]]= "Lahore",Table1[[#This Row],[Income]],0)</f>
        <v>0</v>
      </c>
      <c r="DG290" s="9">
        <f ca="1">IF(Table1[[#This Row],[Area]]= "Multan",Table1[[#This Row],[Income]],0)</f>
        <v>0</v>
      </c>
      <c r="DH290" s="9">
        <f ca="1">IF(Table1[[#This Row],[Area]]= "Naran",Table1[[#This Row],[Income]],0)</f>
        <v>0</v>
      </c>
      <c r="DI290" s="9">
        <f ca="1">IF(Table1[[#This Row],[Area]]= "Peshawar",Table1[[#This Row],[Income]],0)</f>
        <v>0</v>
      </c>
      <c r="DJ290" s="9">
        <f ca="1">IF(Table1[[#This Row],[Area]]= "Queta",Table1[[#This Row],[Income]],0)</f>
        <v>0</v>
      </c>
      <c r="DK290" s="10">
        <f ca="1">IF(Table1[[#This Row],[Area]]= "Sawat",Table1[[#This Row],[Income]],0)</f>
        <v>0</v>
      </c>
      <c r="DM290" s="14"/>
      <c r="DN290" s="9">
        <f ca="1">IF(Table1[[#This Row],[Field of Work]] = "IT",Table1[[#This Row],[Income]],0)</f>
        <v>0</v>
      </c>
      <c r="DO290" s="9">
        <f ca="1">IF(Table1[[#This Row],[Field of Work]] = "Agriculture",Table1[[#This Row],[Income]],0)</f>
        <v>0</v>
      </c>
      <c r="DP290" s="9">
        <f ca="1">IF(Table1[[#This Row],[Field of Work]] = "Construction",Table1[[#This Row],[Income]],0)</f>
        <v>0</v>
      </c>
      <c r="DQ290" s="9">
        <f ca="1">IF(Table1[[#This Row],[Field of Work]] = "Health",Table1[[#This Row],[Income]],0)</f>
        <v>0</v>
      </c>
      <c r="DR290" s="9">
        <f ca="1">IF(Table1[[#This Row],[Field of Work]] = "Teaching",Table1[[#This Row],[Income]],0)</f>
        <v>42918</v>
      </c>
      <c r="DS290" s="10">
        <f ca="1">IF(Table1[[#This Row],[Field of Work]] = "General work",Table1[[#This Row],[Income]],0)</f>
        <v>0</v>
      </c>
      <c r="DV290" s="14"/>
      <c r="DW290" s="9"/>
      <c r="DX290" s="9">
        <f ca="1">IF(Table1[[#This Row],[Debts]]&gt;Table1[[#This Row],[Income]],1,0)</f>
        <v>0</v>
      </c>
      <c r="DY290" s="9"/>
      <c r="DZ290" s="9"/>
      <c r="EA290" s="9"/>
      <c r="EB290" s="9"/>
      <c r="EC290" s="10"/>
      <c r="EF290" s="14"/>
      <c r="EG290" s="9"/>
      <c r="EH290" s="9">
        <f ca="1">IF(Table1[[#This Row],[Net worth of person (R)]]&gt;$EP$4,Table1[[#This Row],[Age]],0)</f>
        <v>26</v>
      </c>
      <c r="EI290" s="9"/>
      <c r="EJ290" s="9"/>
      <c r="EK290" s="9"/>
      <c r="EL290" s="9"/>
      <c r="EM290" s="9"/>
      <c r="EN290" s="9"/>
      <c r="EO290" s="9"/>
      <c r="EP290" s="10"/>
    </row>
    <row r="291" spans="2:146" x14ac:dyDescent="0.25">
      <c r="B291">
        <f t="shared" ca="1" si="99"/>
        <v>1</v>
      </c>
      <c r="C291" t="str">
        <f t="shared" ca="1" si="100"/>
        <v>men</v>
      </c>
      <c r="D291">
        <f t="shared" ca="1" si="101"/>
        <v>43</v>
      </c>
      <c r="E291">
        <f t="shared" ca="1" si="102"/>
        <v>6</v>
      </c>
      <c r="F291" t="str">
        <f t="shared" ca="1" si="103"/>
        <v>Teaching</v>
      </c>
      <c r="G291">
        <f t="shared" ca="1" si="104"/>
        <v>1</v>
      </c>
      <c r="H291" t="str">
        <f t="shared" ca="1" si="105"/>
        <v>High School</v>
      </c>
      <c r="I291">
        <f t="shared" ca="1" si="106"/>
        <v>4</v>
      </c>
      <c r="J291">
        <f t="shared" ca="1" si="107"/>
        <v>3</v>
      </c>
      <c r="K291">
        <f t="shared" ca="1" si="108"/>
        <v>77043</v>
      </c>
      <c r="L291">
        <f t="shared" ca="1" si="109"/>
        <v>1</v>
      </c>
      <c r="M291" t="str">
        <f t="shared" ca="1" si="110"/>
        <v>Lahore</v>
      </c>
      <c r="N291">
        <f t="shared" ca="1" si="115"/>
        <v>462258</v>
      </c>
      <c r="O291">
        <f ca="1">RAND()*Table1[[#This Row],[Value of House]]</f>
        <v>27523.450901083248</v>
      </c>
      <c r="P291">
        <f t="shared" ca="1" si="97"/>
        <v>63597.574812686835</v>
      </c>
      <c r="Q291">
        <f t="shared" ca="1" si="111"/>
        <v>61649</v>
      </c>
      <c r="R291">
        <f t="shared" ca="1" si="98"/>
        <v>44831.778708190497</v>
      </c>
      <c r="S291">
        <f t="shared" ca="1" si="116"/>
        <v>81627.506176127848</v>
      </c>
      <c r="T291">
        <f t="shared" ca="1" si="117"/>
        <v>607483.08098881471</v>
      </c>
      <c r="U291">
        <f t="shared" ca="1" si="118"/>
        <v>134004.22960927372</v>
      </c>
      <c r="V291">
        <f t="shared" ca="1" si="119"/>
        <v>473478.85137954098</v>
      </c>
      <c r="AF291" s="14">
        <f t="shared" ca="1" si="113"/>
        <v>1</v>
      </c>
      <c r="AG291" s="9">
        <f t="shared" ca="1" si="114"/>
        <v>0</v>
      </c>
      <c r="AH291" s="9"/>
      <c r="AI291" s="9"/>
      <c r="AJ291" s="9"/>
      <c r="AK291" s="10"/>
      <c r="AL291" s="9"/>
      <c r="AM291" s="14">
        <f ca="1">IF(Table1[[#This Row],[Field of Work]]= "Teaching",1,0)</f>
        <v>1</v>
      </c>
      <c r="AN291" s="9">
        <f ca="1">IF(Table1[[#This Row],[Field of Work]]= "Agriculture",1,0)</f>
        <v>0</v>
      </c>
      <c r="AO291" s="9">
        <f ca="1">IF(Table1[[#This Row],[Field of Work]]= "Construction",1,0)</f>
        <v>0</v>
      </c>
      <c r="AP291" s="9">
        <f ca="1">IF(Table1[[#This Row],[Field of Work]]= "IT",1,0)</f>
        <v>0</v>
      </c>
      <c r="AQ291" s="9">
        <f ca="1">IF(Table1[[#This Row],[Field of Work]]= "Health",1,0)</f>
        <v>0</v>
      </c>
      <c r="AR291" s="9">
        <f ca="1">IF(Table1[[#This Row],[Field of Work]]= "General work",1,0)</f>
        <v>0</v>
      </c>
      <c r="AS291" s="9"/>
      <c r="AT291" s="9"/>
      <c r="AU291" s="9"/>
      <c r="AV291" s="9"/>
      <c r="AW291" s="9"/>
      <c r="AX291" s="9"/>
      <c r="AY291" s="10"/>
      <c r="BA291" s="33">
        <f ca="1">IF(Table1[[#This Row],[Area]]= "Pindi",1,0)</f>
        <v>0</v>
      </c>
      <c r="BB291" s="9">
        <f ca="1">IF(Table1[[#This Row],[Area]]= "Attock",1,0)</f>
        <v>0</v>
      </c>
      <c r="BC291" s="9">
        <f ca="1">IF(Table1[[#This Row],[Area]]="Gujranwala",1,0)</f>
        <v>0</v>
      </c>
      <c r="BD291" s="9">
        <f ca="1">IF(Table1[[#This Row],[Area]]="Islamabad",1,0)</f>
        <v>0</v>
      </c>
      <c r="BE291" s="9">
        <f ca="1">IF(Table1[[#This Row],[Area]]="Karachi",1,0)</f>
        <v>0</v>
      </c>
      <c r="BF291" s="9">
        <f ca="1">IF(Table1[[#This Row],[Area]]="Kashmir",1,0)</f>
        <v>0</v>
      </c>
      <c r="BG291" s="9">
        <f ca="1">IF(Table1[[#This Row],[Area]]="Kohat",1,0)</f>
        <v>0</v>
      </c>
      <c r="BH291" s="9">
        <f ca="1">IF(Table1[[#This Row],[Area]]="Lahore",1,0)</f>
        <v>1</v>
      </c>
      <c r="BI291" s="9">
        <f ca="1">IF(Table1[[#This Row],[Area]]="Multan",1,0)</f>
        <v>0</v>
      </c>
      <c r="BJ291" s="9">
        <f ca="1">IF(Table1[[#This Row],[Area]]="Naran",1,0)</f>
        <v>0</v>
      </c>
      <c r="BK291" s="9">
        <f ca="1">IF(Table1[[#This Row],[Area]]="Peshawar",1,0)</f>
        <v>0</v>
      </c>
      <c r="BL291" s="9">
        <f ca="1">IF(Table1[[#This Row],[Area]]="Queta",1,0)</f>
        <v>0</v>
      </c>
      <c r="BM291" s="9">
        <f ca="1">IF(Table1[[#This Row],[Area]]="Sawat",1,0)</f>
        <v>0</v>
      </c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10"/>
      <c r="CD291" s="14"/>
      <c r="CE291" s="39">
        <f ca="1">Table1[[#This Row],[Value of Cars]]/Table1[[#This Row],[Cars]]</f>
        <v>21199.191604228945</v>
      </c>
      <c r="CF291" s="9"/>
      <c r="CG291" s="10"/>
      <c r="CH291" s="14">
        <f ca="1">IF(Table1[[#This Row],[value of Debts]]&gt;$CI$5,1,0)</f>
        <v>1</v>
      </c>
      <c r="CI291" s="9"/>
      <c r="CJ291" s="10"/>
      <c r="CM291" s="55">
        <f ca="1">Table1[[#This Row],[Mortgage Left]]/Table1[[#This Row],[Value of House]]</f>
        <v>5.9541318703155488E-2</v>
      </c>
      <c r="CN291" s="9">
        <f t="shared" ca="1" si="112"/>
        <v>1</v>
      </c>
      <c r="CO291" s="9"/>
      <c r="CP291" s="9"/>
      <c r="CQ291" s="9"/>
      <c r="CR291" s="9"/>
      <c r="CS291" s="9"/>
      <c r="CT291" s="9"/>
      <c r="CU291" s="9"/>
      <c r="CV291" s="9"/>
      <c r="CW291" s="9"/>
      <c r="CX291" s="14"/>
      <c r="CY291" s="9">
        <f ca="1">IF(Table1[[#This Row],[Area]]= "Pindi",Table1[[#This Row],[Income]],0)</f>
        <v>0</v>
      </c>
      <c r="CZ291" s="9">
        <f ca="1">IF(Table1[[#This Row],[Area]]= "Attock",Table1[[#This Row],[Income]],0)</f>
        <v>0</v>
      </c>
      <c r="DA291" s="9">
        <f ca="1">IF(Table1[[#This Row],[Area]]= "Gujranwala",Table1[[#This Row],[Income]],0)</f>
        <v>0</v>
      </c>
      <c r="DB291" s="9">
        <f ca="1">IF(Table1[[#This Row],[Area]]= "Islamabad",Table1[[#This Row],[Income]],0)</f>
        <v>0</v>
      </c>
      <c r="DC291" s="9">
        <f ca="1">IF(Table1[[#This Row],[Area]]= "Karachi",Table1[[#This Row],[Income]],0)</f>
        <v>0</v>
      </c>
      <c r="DD291" s="9">
        <f ca="1">IF(Table1[[#This Row],[Area]]= "Kashmir",Table1[[#This Row],[Income]],0)</f>
        <v>0</v>
      </c>
      <c r="DE291" s="9">
        <f ca="1">IF(Table1[[#This Row],[Area]]= "Kohat",Table1[[#This Row],[Income]],0)</f>
        <v>0</v>
      </c>
      <c r="DF291" s="9">
        <f ca="1">IF(Table1[[#This Row],[Area]]= "Lahore",Table1[[#This Row],[Income]],0)</f>
        <v>77043</v>
      </c>
      <c r="DG291" s="9">
        <f ca="1">IF(Table1[[#This Row],[Area]]= "Multan",Table1[[#This Row],[Income]],0)</f>
        <v>0</v>
      </c>
      <c r="DH291" s="9">
        <f ca="1">IF(Table1[[#This Row],[Area]]= "Naran",Table1[[#This Row],[Income]],0)</f>
        <v>0</v>
      </c>
      <c r="DI291" s="9">
        <f ca="1">IF(Table1[[#This Row],[Area]]= "Peshawar",Table1[[#This Row],[Income]],0)</f>
        <v>0</v>
      </c>
      <c r="DJ291" s="9">
        <f ca="1">IF(Table1[[#This Row],[Area]]= "Queta",Table1[[#This Row],[Income]],0)</f>
        <v>0</v>
      </c>
      <c r="DK291" s="10">
        <f ca="1">IF(Table1[[#This Row],[Area]]= "Sawat",Table1[[#This Row],[Income]],0)</f>
        <v>0</v>
      </c>
      <c r="DM291" s="14"/>
      <c r="DN291" s="9">
        <f ca="1">IF(Table1[[#This Row],[Field of Work]] = "IT",Table1[[#This Row],[Income]],0)</f>
        <v>0</v>
      </c>
      <c r="DO291" s="9">
        <f ca="1">IF(Table1[[#This Row],[Field of Work]] = "Agriculture",Table1[[#This Row],[Income]],0)</f>
        <v>0</v>
      </c>
      <c r="DP291" s="9">
        <f ca="1">IF(Table1[[#This Row],[Field of Work]] = "Construction",Table1[[#This Row],[Income]],0)</f>
        <v>0</v>
      </c>
      <c r="DQ291" s="9">
        <f ca="1">IF(Table1[[#This Row],[Field of Work]] = "Health",Table1[[#This Row],[Income]],0)</f>
        <v>0</v>
      </c>
      <c r="DR291" s="9">
        <f ca="1">IF(Table1[[#This Row],[Field of Work]] = "Teaching",Table1[[#This Row],[Income]],0)</f>
        <v>77043</v>
      </c>
      <c r="DS291" s="10">
        <f ca="1">IF(Table1[[#This Row],[Field of Work]] = "General work",Table1[[#This Row],[Income]],0)</f>
        <v>0</v>
      </c>
      <c r="DV291" s="14"/>
      <c r="DW291" s="9"/>
      <c r="DX291" s="9">
        <f ca="1">IF(Table1[[#This Row],[Debts]]&gt;Table1[[#This Row],[Income]],1,0)</f>
        <v>0</v>
      </c>
      <c r="DY291" s="9"/>
      <c r="DZ291" s="9"/>
      <c r="EA291" s="9"/>
      <c r="EB291" s="9"/>
      <c r="EC291" s="10"/>
      <c r="EF291" s="14"/>
      <c r="EG291" s="9"/>
      <c r="EH291" s="9">
        <f ca="1">IF(Table1[[#This Row],[Net worth of person (R)]]&gt;$EP$4,Table1[[#This Row],[Age]],0)</f>
        <v>43</v>
      </c>
      <c r="EI291" s="9"/>
      <c r="EJ291" s="9"/>
      <c r="EK291" s="9"/>
      <c r="EL291" s="9"/>
      <c r="EM291" s="9"/>
      <c r="EN291" s="9"/>
      <c r="EO291" s="9"/>
      <c r="EP291" s="10"/>
    </row>
    <row r="292" spans="2:146" x14ac:dyDescent="0.25">
      <c r="B292">
        <f t="shared" ca="1" si="99"/>
        <v>1</v>
      </c>
      <c r="C292" t="str">
        <f t="shared" ca="1" si="100"/>
        <v>men</v>
      </c>
      <c r="D292">
        <f t="shared" ca="1" si="101"/>
        <v>26</v>
      </c>
      <c r="E292">
        <f t="shared" ca="1" si="102"/>
        <v>2</v>
      </c>
      <c r="F292" t="str">
        <f t="shared" ca="1" si="103"/>
        <v>IT</v>
      </c>
      <c r="G292">
        <f t="shared" ca="1" si="104"/>
        <v>6</v>
      </c>
      <c r="H292" t="str">
        <f t="shared" ca="1" si="105"/>
        <v>other</v>
      </c>
      <c r="I292">
        <f t="shared" ca="1" si="106"/>
        <v>2</v>
      </c>
      <c r="J292">
        <f t="shared" ca="1" si="107"/>
        <v>2</v>
      </c>
      <c r="K292">
        <f t="shared" ca="1" si="108"/>
        <v>69904</v>
      </c>
      <c r="L292">
        <f t="shared" ca="1" si="109"/>
        <v>12</v>
      </c>
      <c r="M292" t="str">
        <f t="shared" ca="1" si="110"/>
        <v>Kohat</v>
      </c>
      <c r="N292">
        <f t="shared" ca="1" si="115"/>
        <v>279616</v>
      </c>
      <c r="O292">
        <f ca="1">RAND()*Table1[[#This Row],[Value of House]]</f>
        <v>275290.2715439031</v>
      </c>
      <c r="P292">
        <f t="shared" ca="1" si="97"/>
        <v>90519.426997251474</v>
      </c>
      <c r="Q292">
        <f t="shared" ca="1" si="111"/>
        <v>79235</v>
      </c>
      <c r="R292">
        <f t="shared" ca="1" si="98"/>
        <v>114688.6287697035</v>
      </c>
      <c r="S292">
        <f t="shared" ca="1" si="116"/>
        <v>47062.943838526597</v>
      </c>
      <c r="T292">
        <f t="shared" ca="1" si="117"/>
        <v>417198.37083577807</v>
      </c>
      <c r="U292">
        <f t="shared" ca="1" si="118"/>
        <v>469213.9003136066</v>
      </c>
      <c r="V292">
        <f t="shared" ca="1" si="119"/>
        <v>-52015.529477828532</v>
      </c>
      <c r="AF292" s="14">
        <f t="shared" ca="1" si="113"/>
        <v>1</v>
      </c>
      <c r="AG292" s="9">
        <f t="shared" ca="1" si="114"/>
        <v>0</v>
      </c>
      <c r="AH292" s="9"/>
      <c r="AI292" s="9"/>
      <c r="AJ292" s="9"/>
      <c r="AK292" s="10"/>
      <c r="AL292" s="9"/>
      <c r="AM292" s="14">
        <f ca="1">IF(Table1[[#This Row],[Field of Work]]= "Teaching",1,0)</f>
        <v>0</v>
      </c>
      <c r="AN292" s="9">
        <f ca="1">IF(Table1[[#This Row],[Field of Work]]= "Agriculture",1,0)</f>
        <v>0</v>
      </c>
      <c r="AO292" s="9">
        <f ca="1">IF(Table1[[#This Row],[Field of Work]]= "Construction",1,0)</f>
        <v>0</v>
      </c>
      <c r="AP292" s="9">
        <f ca="1">IF(Table1[[#This Row],[Field of Work]]= "IT",1,0)</f>
        <v>1</v>
      </c>
      <c r="AQ292" s="9">
        <f ca="1">IF(Table1[[#This Row],[Field of Work]]= "Health",1,0)</f>
        <v>0</v>
      </c>
      <c r="AR292" s="9">
        <f ca="1">IF(Table1[[#This Row],[Field of Work]]= "General work",1,0)</f>
        <v>0</v>
      </c>
      <c r="AS292" s="9"/>
      <c r="AT292" s="9"/>
      <c r="AU292" s="9"/>
      <c r="AV292" s="9"/>
      <c r="AW292" s="9"/>
      <c r="AX292" s="9"/>
      <c r="AY292" s="10"/>
      <c r="BA292" s="33">
        <f ca="1">IF(Table1[[#This Row],[Area]]= "Pindi",1,0)</f>
        <v>0</v>
      </c>
      <c r="BB292" s="9">
        <f ca="1">IF(Table1[[#This Row],[Area]]= "Attock",1,0)</f>
        <v>0</v>
      </c>
      <c r="BC292" s="9">
        <f ca="1">IF(Table1[[#This Row],[Area]]="Gujranwala",1,0)</f>
        <v>0</v>
      </c>
      <c r="BD292" s="9">
        <f ca="1">IF(Table1[[#This Row],[Area]]="Islamabad",1,0)</f>
        <v>0</v>
      </c>
      <c r="BE292" s="9">
        <f ca="1">IF(Table1[[#This Row],[Area]]="Karachi",1,0)</f>
        <v>0</v>
      </c>
      <c r="BF292" s="9">
        <f ca="1">IF(Table1[[#This Row],[Area]]="Kashmir",1,0)</f>
        <v>0</v>
      </c>
      <c r="BG292" s="9">
        <f ca="1">IF(Table1[[#This Row],[Area]]="Kohat",1,0)</f>
        <v>1</v>
      </c>
      <c r="BH292" s="9">
        <f ca="1">IF(Table1[[#This Row],[Area]]="Lahore",1,0)</f>
        <v>0</v>
      </c>
      <c r="BI292" s="9">
        <f ca="1">IF(Table1[[#This Row],[Area]]="Multan",1,0)</f>
        <v>0</v>
      </c>
      <c r="BJ292" s="9">
        <f ca="1">IF(Table1[[#This Row],[Area]]="Naran",1,0)</f>
        <v>0</v>
      </c>
      <c r="BK292" s="9">
        <f ca="1">IF(Table1[[#This Row],[Area]]="Peshawar",1,0)</f>
        <v>0</v>
      </c>
      <c r="BL292" s="9">
        <f ca="1">IF(Table1[[#This Row],[Area]]="Queta",1,0)</f>
        <v>0</v>
      </c>
      <c r="BM292" s="9">
        <f ca="1">IF(Table1[[#This Row],[Area]]="Sawat",1,0)</f>
        <v>0</v>
      </c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10"/>
      <c r="CD292" s="14"/>
      <c r="CE292" s="39">
        <f ca="1">Table1[[#This Row],[Value of Cars]]/Table1[[#This Row],[Cars]]</f>
        <v>45259.713498625737</v>
      </c>
      <c r="CF292" s="9"/>
      <c r="CG292" s="10"/>
      <c r="CH292" s="14">
        <f ca="1">IF(Table1[[#This Row],[value of Debts]]&gt;$CI$5,1,0)</f>
        <v>1</v>
      </c>
      <c r="CI292" s="9"/>
      <c r="CJ292" s="10"/>
      <c r="CM292" s="55">
        <f ca="1">Table1[[#This Row],[Mortgage Left]]/Table1[[#This Row],[Value of House]]</f>
        <v>0.98452975346154403</v>
      </c>
      <c r="CN292" s="9">
        <f t="shared" ca="1" si="112"/>
        <v>0</v>
      </c>
      <c r="CO292" s="9"/>
      <c r="CP292" s="9"/>
      <c r="CQ292" s="9"/>
      <c r="CR292" s="9"/>
      <c r="CS292" s="9"/>
      <c r="CT292" s="9"/>
      <c r="CU292" s="9"/>
      <c r="CV292" s="9"/>
      <c r="CW292" s="9"/>
      <c r="CX292" s="14"/>
      <c r="CY292" s="9">
        <f ca="1">IF(Table1[[#This Row],[Area]]= "Pindi",Table1[[#This Row],[Income]],0)</f>
        <v>0</v>
      </c>
      <c r="CZ292" s="9">
        <f ca="1">IF(Table1[[#This Row],[Area]]= "Attock",Table1[[#This Row],[Income]],0)</f>
        <v>0</v>
      </c>
      <c r="DA292" s="9">
        <f ca="1">IF(Table1[[#This Row],[Area]]= "Gujranwala",Table1[[#This Row],[Income]],0)</f>
        <v>0</v>
      </c>
      <c r="DB292" s="9">
        <f ca="1">IF(Table1[[#This Row],[Area]]= "Islamabad",Table1[[#This Row],[Income]],0)</f>
        <v>0</v>
      </c>
      <c r="DC292" s="9">
        <f ca="1">IF(Table1[[#This Row],[Area]]= "Karachi",Table1[[#This Row],[Income]],0)</f>
        <v>0</v>
      </c>
      <c r="DD292" s="9">
        <f ca="1">IF(Table1[[#This Row],[Area]]= "Kashmir",Table1[[#This Row],[Income]],0)</f>
        <v>0</v>
      </c>
      <c r="DE292" s="9">
        <f ca="1">IF(Table1[[#This Row],[Area]]= "Kohat",Table1[[#This Row],[Income]],0)</f>
        <v>69904</v>
      </c>
      <c r="DF292" s="9">
        <f ca="1">IF(Table1[[#This Row],[Area]]= "Lahore",Table1[[#This Row],[Income]],0)</f>
        <v>0</v>
      </c>
      <c r="DG292" s="9">
        <f ca="1">IF(Table1[[#This Row],[Area]]= "Multan",Table1[[#This Row],[Income]],0)</f>
        <v>0</v>
      </c>
      <c r="DH292" s="9">
        <f ca="1">IF(Table1[[#This Row],[Area]]= "Naran",Table1[[#This Row],[Income]],0)</f>
        <v>0</v>
      </c>
      <c r="DI292" s="9">
        <f ca="1">IF(Table1[[#This Row],[Area]]= "Peshawar",Table1[[#This Row],[Income]],0)</f>
        <v>0</v>
      </c>
      <c r="DJ292" s="9">
        <f ca="1">IF(Table1[[#This Row],[Area]]= "Queta",Table1[[#This Row],[Income]],0)</f>
        <v>0</v>
      </c>
      <c r="DK292" s="10">
        <f ca="1">IF(Table1[[#This Row],[Area]]= "Sawat",Table1[[#This Row],[Income]],0)</f>
        <v>0</v>
      </c>
      <c r="DM292" s="14"/>
      <c r="DN292" s="9">
        <f ca="1">IF(Table1[[#This Row],[Field of Work]] = "IT",Table1[[#This Row],[Income]],0)</f>
        <v>69904</v>
      </c>
      <c r="DO292" s="9">
        <f ca="1">IF(Table1[[#This Row],[Field of Work]] = "Agriculture",Table1[[#This Row],[Income]],0)</f>
        <v>0</v>
      </c>
      <c r="DP292" s="9">
        <f ca="1">IF(Table1[[#This Row],[Field of Work]] = "Construction",Table1[[#This Row],[Income]],0)</f>
        <v>0</v>
      </c>
      <c r="DQ292" s="9">
        <f ca="1">IF(Table1[[#This Row],[Field of Work]] = "Health",Table1[[#This Row],[Income]],0)</f>
        <v>0</v>
      </c>
      <c r="DR292" s="9">
        <f ca="1">IF(Table1[[#This Row],[Field of Work]] = "Teaching",Table1[[#This Row],[Income]],0)</f>
        <v>0</v>
      </c>
      <c r="DS292" s="10">
        <f ca="1">IF(Table1[[#This Row],[Field of Work]] = "General work",Table1[[#This Row],[Income]],0)</f>
        <v>0</v>
      </c>
      <c r="DV292" s="14"/>
      <c r="DW292" s="9"/>
      <c r="DX292" s="9">
        <f ca="1">IF(Table1[[#This Row],[Debts]]&gt;Table1[[#This Row],[Income]],1,0)</f>
        <v>1</v>
      </c>
      <c r="DY292" s="9"/>
      <c r="DZ292" s="9"/>
      <c r="EA292" s="9"/>
      <c r="EB292" s="9"/>
      <c r="EC292" s="10"/>
      <c r="EF292" s="14"/>
      <c r="EG292" s="9"/>
      <c r="EH292" s="9">
        <f ca="1">IF(Table1[[#This Row],[Net worth of person (R)]]&gt;$EP$4,Table1[[#This Row],[Age]],0)</f>
        <v>0</v>
      </c>
      <c r="EI292" s="9"/>
      <c r="EJ292" s="9"/>
      <c r="EK292" s="9"/>
      <c r="EL292" s="9"/>
      <c r="EM292" s="9"/>
      <c r="EN292" s="9"/>
      <c r="EO292" s="9"/>
      <c r="EP292" s="10"/>
    </row>
    <row r="293" spans="2:146" x14ac:dyDescent="0.25">
      <c r="B293">
        <f t="shared" ca="1" si="99"/>
        <v>1</v>
      </c>
      <c r="C293" t="str">
        <f t="shared" ca="1" si="100"/>
        <v>men</v>
      </c>
      <c r="D293">
        <f t="shared" ca="1" si="101"/>
        <v>42</v>
      </c>
      <c r="E293">
        <f t="shared" ca="1" si="102"/>
        <v>6</v>
      </c>
      <c r="F293" t="str">
        <f t="shared" ca="1" si="103"/>
        <v>Teaching</v>
      </c>
      <c r="G293">
        <f t="shared" ca="1" si="104"/>
        <v>5</v>
      </c>
      <c r="H293" t="str">
        <f t="shared" ca="1" si="105"/>
        <v>other</v>
      </c>
      <c r="I293">
        <f t="shared" ca="1" si="106"/>
        <v>3</v>
      </c>
      <c r="J293">
        <f t="shared" ca="1" si="107"/>
        <v>3</v>
      </c>
      <c r="K293">
        <f t="shared" ca="1" si="108"/>
        <v>27994</v>
      </c>
      <c r="L293">
        <f t="shared" ca="1" si="109"/>
        <v>1</v>
      </c>
      <c r="M293" t="str">
        <f t="shared" ca="1" si="110"/>
        <v>Lahore</v>
      </c>
      <c r="N293">
        <f t="shared" ca="1" si="115"/>
        <v>111976</v>
      </c>
      <c r="O293">
        <f ca="1">RAND()*Table1[[#This Row],[Value of House]]</f>
        <v>5930.6999751004696</v>
      </c>
      <c r="P293">
        <f t="shared" ca="1" si="97"/>
        <v>763.10612859729247</v>
      </c>
      <c r="Q293">
        <f t="shared" ca="1" si="111"/>
        <v>130</v>
      </c>
      <c r="R293">
        <f t="shared" ca="1" si="98"/>
        <v>28982.569598334412</v>
      </c>
      <c r="S293">
        <f t="shared" ca="1" si="116"/>
        <v>38741.205017664761</v>
      </c>
      <c r="T293">
        <f t="shared" ca="1" si="117"/>
        <v>151480.31114626204</v>
      </c>
      <c r="U293">
        <f t="shared" ca="1" si="118"/>
        <v>35043.269573434882</v>
      </c>
      <c r="V293">
        <f t="shared" ca="1" si="119"/>
        <v>116437.04157282716</v>
      </c>
      <c r="AF293" s="14">
        <f t="shared" ca="1" si="113"/>
        <v>1</v>
      </c>
      <c r="AG293" s="9">
        <f t="shared" ca="1" si="114"/>
        <v>0</v>
      </c>
      <c r="AH293" s="9"/>
      <c r="AI293" s="9"/>
      <c r="AJ293" s="9"/>
      <c r="AK293" s="10"/>
      <c r="AL293" s="9"/>
      <c r="AM293" s="14">
        <f ca="1">IF(Table1[[#This Row],[Field of Work]]= "Teaching",1,0)</f>
        <v>1</v>
      </c>
      <c r="AN293" s="9">
        <f ca="1">IF(Table1[[#This Row],[Field of Work]]= "Agriculture",1,0)</f>
        <v>0</v>
      </c>
      <c r="AO293" s="9">
        <f ca="1">IF(Table1[[#This Row],[Field of Work]]= "Construction",1,0)</f>
        <v>0</v>
      </c>
      <c r="AP293" s="9">
        <f ca="1">IF(Table1[[#This Row],[Field of Work]]= "IT",1,0)</f>
        <v>0</v>
      </c>
      <c r="AQ293" s="9">
        <f ca="1">IF(Table1[[#This Row],[Field of Work]]= "Health",1,0)</f>
        <v>0</v>
      </c>
      <c r="AR293" s="9">
        <f ca="1">IF(Table1[[#This Row],[Field of Work]]= "General work",1,0)</f>
        <v>0</v>
      </c>
      <c r="AS293" s="9"/>
      <c r="AT293" s="9"/>
      <c r="AU293" s="9"/>
      <c r="AV293" s="9"/>
      <c r="AW293" s="9"/>
      <c r="AX293" s="9"/>
      <c r="AY293" s="10"/>
      <c r="BA293" s="33">
        <f ca="1">IF(Table1[[#This Row],[Area]]= "Pindi",1,0)</f>
        <v>0</v>
      </c>
      <c r="BB293" s="9">
        <f ca="1">IF(Table1[[#This Row],[Area]]= "Attock",1,0)</f>
        <v>0</v>
      </c>
      <c r="BC293" s="9">
        <f ca="1">IF(Table1[[#This Row],[Area]]="Gujranwala",1,0)</f>
        <v>0</v>
      </c>
      <c r="BD293" s="9">
        <f ca="1">IF(Table1[[#This Row],[Area]]="Islamabad",1,0)</f>
        <v>0</v>
      </c>
      <c r="BE293" s="9">
        <f ca="1">IF(Table1[[#This Row],[Area]]="Karachi",1,0)</f>
        <v>0</v>
      </c>
      <c r="BF293" s="9">
        <f ca="1">IF(Table1[[#This Row],[Area]]="Kashmir",1,0)</f>
        <v>0</v>
      </c>
      <c r="BG293" s="9">
        <f ca="1">IF(Table1[[#This Row],[Area]]="Kohat",1,0)</f>
        <v>0</v>
      </c>
      <c r="BH293" s="9">
        <f ca="1">IF(Table1[[#This Row],[Area]]="Lahore",1,0)</f>
        <v>1</v>
      </c>
      <c r="BI293" s="9">
        <f ca="1">IF(Table1[[#This Row],[Area]]="Multan",1,0)</f>
        <v>0</v>
      </c>
      <c r="BJ293" s="9">
        <f ca="1">IF(Table1[[#This Row],[Area]]="Naran",1,0)</f>
        <v>0</v>
      </c>
      <c r="BK293" s="9">
        <f ca="1">IF(Table1[[#This Row],[Area]]="Peshawar",1,0)</f>
        <v>0</v>
      </c>
      <c r="BL293" s="9">
        <f ca="1">IF(Table1[[#This Row],[Area]]="Queta",1,0)</f>
        <v>0</v>
      </c>
      <c r="BM293" s="9">
        <f ca="1">IF(Table1[[#This Row],[Area]]="Sawat",1,0)</f>
        <v>0</v>
      </c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10"/>
      <c r="CD293" s="14"/>
      <c r="CE293" s="39">
        <f ca="1">Table1[[#This Row],[Value of Cars]]/Table1[[#This Row],[Cars]]</f>
        <v>254.36870953243081</v>
      </c>
      <c r="CF293" s="9"/>
      <c r="CG293" s="10"/>
      <c r="CH293" s="14">
        <f ca="1">IF(Table1[[#This Row],[value of Debts]]&gt;$CI$5,1,0)</f>
        <v>0</v>
      </c>
      <c r="CI293" s="9"/>
      <c r="CJ293" s="10"/>
      <c r="CM293" s="55">
        <f ca="1">Table1[[#This Row],[Mortgage Left]]/Table1[[#This Row],[Value of House]]</f>
        <v>5.2964027783636403E-2</v>
      </c>
      <c r="CN293" s="9">
        <f t="shared" ca="1" si="112"/>
        <v>1</v>
      </c>
      <c r="CO293" s="9"/>
      <c r="CP293" s="9"/>
      <c r="CQ293" s="9"/>
      <c r="CR293" s="9"/>
      <c r="CS293" s="9"/>
      <c r="CT293" s="9"/>
      <c r="CU293" s="9"/>
      <c r="CV293" s="9"/>
      <c r="CW293" s="9"/>
      <c r="CX293" s="14"/>
      <c r="CY293" s="9">
        <f ca="1">IF(Table1[[#This Row],[Area]]= "Pindi",Table1[[#This Row],[Income]],0)</f>
        <v>0</v>
      </c>
      <c r="CZ293" s="9">
        <f ca="1">IF(Table1[[#This Row],[Area]]= "Attock",Table1[[#This Row],[Income]],0)</f>
        <v>0</v>
      </c>
      <c r="DA293" s="9">
        <f ca="1">IF(Table1[[#This Row],[Area]]= "Gujranwala",Table1[[#This Row],[Income]],0)</f>
        <v>0</v>
      </c>
      <c r="DB293" s="9">
        <f ca="1">IF(Table1[[#This Row],[Area]]= "Islamabad",Table1[[#This Row],[Income]],0)</f>
        <v>0</v>
      </c>
      <c r="DC293" s="9">
        <f ca="1">IF(Table1[[#This Row],[Area]]= "Karachi",Table1[[#This Row],[Income]],0)</f>
        <v>0</v>
      </c>
      <c r="DD293" s="9">
        <f ca="1">IF(Table1[[#This Row],[Area]]= "Kashmir",Table1[[#This Row],[Income]],0)</f>
        <v>0</v>
      </c>
      <c r="DE293" s="9">
        <f ca="1">IF(Table1[[#This Row],[Area]]= "Kohat",Table1[[#This Row],[Income]],0)</f>
        <v>0</v>
      </c>
      <c r="DF293" s="9">
        <f ca="1">IF(Table1[[#This Row],[Area]]= "Lahore",Table1[[#This Row],[Income]],0)</f>
        <v>27994</v>
      </c>
      <c r="DG293" s="9">
        <f ca="1">IF(Table1[[#This Row],[Area]]= "Multan",Table1[[#This Row],[Income]],0)</f>
        <v>0</v>
      </c>
      <c r="DH293" s="9">
        <f ca="1">IF(Table1[[#This Row],[Area]]= "Naran",Table1[[#This Row],[Income]],0)</f>
        <v>0</v>
      </c>
      <c r="DI293" s="9">
        <f ca="1">IF(Table1[[#This Row],[Area]]= "Peshawar",Table1[[#This Row],[Income]],0)</f>
        <v>0</v>
      </c>
      <c r="DJ293" s="9">
        <f ca="1">IF(Table1[[#This Row],[Area]]= "Queta",Table1[[#This Row],[Income]],0)</f>
        <v>0</v>
      </c>
      <c r="DK293" s="10">
        <f ca="1">IF(Table1[[#This Row],[Area]]= "Sawat",Table1[[#This Row],[Income]],0)</f>
        <v>0</v>
      </c>
      <c r="DM293" s="14"/>
      <c r="DN293" s="9">
        <f ca="1">IF(Table1[[#This Row],[Field of Work]] = "IT",Table1[[#This Row],[Income]],0)</f>
        <v>0</v>
      </c>
      <c r="DO293" s="9">
        <f ca="1">IF(Table1[[#This Row],[Field of Work]] = "Agriculture",Table1[[#This Row],[Income]],0)</f>
        <v>0</v>
      </c>
      <c r="DP293" s="9">
        <f ca="1">IF(Table1[[#This Row],[Field of Work]] = "Construction",Table1[[#This Row],[Income]],0)</f>
        <v>0</v>
      </c>
      <c r="DQ293" s="9">
        <f ca="1">IF(Table1[[#This Row],[Field of Work]] = "Health",Table1[[#This Row],[Income]],0)</f>
        <v>0</v>
      </c>
      <c r="DR293" s="9">
        <f ca="1">IF(Table1[[#This Row],[Field of Work]] = "Teaching",Table1[[#This Row],[Income]],0)</f>
        <v>27994</v>
      </c>
      <c r="DS293" s="10">
        <f ca="1">IF(Table1[[#This Row],[Field of Work]] = "General work",Table1[[#This Row],[Income]],0)</f>
        <v>0</v>
      </c>
      <c r="DV293" s="14"/>
      <c r="DW293" s="9"/>
      <c r="DX293" s="9">
        <f ca="1">IF(Table1[[#This Row],[Debts]]&gt;Table1[[#This Row],[Income]],1,0)</f>
        <v>1</v>
      </c>
      <c r="DY293" s="9"/>
      <c r="DZ293" s="9"/>
      <c r="EA293" s="9"/>
      <c r="EB293" s="9"/>
      <c r="EC293" s="10"/>
      <c r="EF293" s="14"/>
      <c r="EG293" s="9"/>
      <c r="EH293" s="9">
        <f ca="1">IF(Table1[[#This Row],[Net worth of person (R)]]&gt;$EP$4,Table1[[#This Row],[Age]],0)</f>
        <v>42</v>
      </c>
      <c r="EI293" s="9"/>
      <c r="EJ293" s="9"/>
      <c r="EK293" s="9"/>
      <c r="EL293" s="9"/>
      <c r="EM293" s="9"/>
      <c r="EN293" s="9"/>
      <c r="EO293" s="9"/>
      <c r="EP293" s="10"/>
    </row>
    <row r="294" spans="2:146" x14ac:dyDescent="0.25">
      <c r="B294">
        <f t="shared" ca="1" si="99"/>
        <v>1</v>
      </c>
      <c r="C294" t="str">
        <f t="shared" ca="1" si="100"/>
        <v>men</v>
      </c>
      <c r="D294">
        <f t="shared" ca="1" si="101"/>
        <v>39</v>
      </c>
      <c r="E294">
        <f t="shared" ca="1" si="102"/>
        <v>1</v>
      </c>
      <c r="F294" t="str">
        <f t="shared" ca="1" si="103"/>
        <v>Health</v>
      </c>
      <c r="G294">
        <f t="shared" ca="1" si="104"/>
        <v>3</v>
      </c>
      <c r="H294" t="str">
        <f t="shared" ca="1" si="105"/>
        <v>University</v>
      </c>
      <c r="I294">
        <f t="shared" ca="1" si="106"/>
        <v>4</v>
      </c>
      <c r="J294">
        <f t="shared" ca="1" si="107"/>
        <v>3</v>
      </c>
      <c r="K294">
        <f t="shared" ca="1" si="108"/>
        <v>36219</v>
      </c>
      <c r="L294">
        <f t="shared" ca="1" si="109"/>
        <v>9</v>
      </c>
      <c r="M294" t="str">
        <f t="shared" ca="1" si="110"/>
        <v>Peshawar</v>
      </c>
      <c r="N294">
        <f t="shared" ca="1" si="115"/>
        <v>144876</v>
      </c>
      <c r="O294">
        <f ca="1">RAND()*Table1[[#This Row],[Value of House]]</f>
        <v>93153.105314129411</v>
      </c>
      <c r="P294">
        <f t="shared" ca="1" si="97"/>
        <v>16264.233426610646</v>
      </c>
      <c r="Q294">
        <f t="shared" ca="1" si="111"/>
        <v>2966</v>
      </c>
      <c r="R294">
        <f t="shared" ca="1" si="98"/>
        <v>3656.983023652479</v>
      </c>
      <c r="S294">
        <f t="shared" ca="1" si="116"/>
        <v>51462.574386814478</v>
      </c>
      <c r="T294">
        <f t="shared" ca="1" si="117"/>
        <v>212602.80781342514</v>
      </c>
      <c r="U294">
        <f t="shared" ca="1" si="118"/>
        <v>99776.088337781883</v>
      </c>
      <c r="V294">
        <f t="shared" ca="1" si="119"/>
        <v>112826.71947564326</v>
      </c>
      <c r="AF294" s="14">
        <f t="shared" ca="1" si="113"/>
        <v>1</v>
      </c>
      <c r="AG294" s="9">
        <f t="shared" ca="1" si="114"/>
        <v>0</v>
      </c>
      <c r="AH294" s="9"/>
      <c r="AI294" s="9"/>
      <c r="AJ294" s="9"/>
      <c r="AK294" s="10"/>
      <c r="AL294" s="9"/>
      <c r="AM294" s="14">
        <f ca="1">IF(Table1[[#This Row],[Field of Work]]= "Teaching",1,0)</f>
        <v>0</v>
      </c>
      <c r="AN294" s="9">
        <f ca="1">IF(Table1[[#This Row],[Field of Work]]= "Agriculture",1,0)</f>
        <v>0</v>
      </c>
      <c r="AO294" s="9">
        <f ca="1">IF(Table1[[#This Row],[Field of Work]]= "Construction",1,0)</f>
        <v>0</v>
      </c>
      <c r="AP294" s="9">
        <f ca="1">IF(Table1[[#This Row],[Field of Work]]= "IT",1,0)</f>
        <v>0</v>
      </c>
      <c r="AQ294" s="9">
        <f ca="1">IF(Table1[[#This Row],[Field of Work]]= "Health",1,0)</f>
        <v>1</v>
      </c>
      <c r="AR294" s="9">
        <f ca="1">IF(Table1[[#This Row],[Field of Work]]= "General work",1,0)</f>
        <v>0</v>
      </c>
      <c r="AS294" s="9"/>
      <c r="AT294" s="9"/>
      <c r="AU294" s="9"/>
      <c r="AV294" s="9"/>
      <c r="AW294" s="9"/>
      <c r="AX294" s="9"/>
      <c r="AY294" s="10"/>
      <c r="BA294" s="33">
        <f ca="1">IF(Table1[[#This Row],[Area]]= "Pindi",1,0)</f>
        <v>0</v>
      </c>
      <c r="BB294" s="9">
        <f ca="1">IF(Table1[[#This Row],[Area]]= "Attock",1,0)</f>
        <v>0</v>
      </c>
      <c r="BC294" s="9">
        <f ca="1">IF(Table1[[#This Row],[Area]]="Gujranwala",1,0)</f>
        <v>0</v>
      </c>
      <c r="BD294" s="9">
        <f ca="1">IF(Table1[[#This Row],[Area]]="Islamabad",1,0)</f>
        <v>0</v>
      </c>
      <c r="BE294" s="9">
        <f ca="1">IF(Table1[[#This Row],[Area]]="Karachi",1,0)</f>
        <v>0</v>
      </c>
      <c r="BF294" s="9">
        <f ca="1">IF(Table1[[#This Row],[Area]]="Kashmir",1,0)</f>
        <v>0</v>
      </c>
      <c r="BG294" s="9">
        <f ca="1">IF(Table1[[#This Row],[Area]]="Kohat",1,0)</f>
        <v>0</v>
      </c>
      <c r="BH294" s="9">
        <f ca="1">IF(Table1[[#This Row],[Area]]="Lahore",1,0)</f>
        <v>0</v>
      </c>
      <c r="BI294" s="9">
        <f ca="1">IF(Table1[[#This Row],[Area]]="Multan",1,0)</f>
        <v>0</v>
      </c>
      <c r="BJ294" s="9">
        <f ca="1">IF(Table1[[#This Row],[Area]]="Naran",1,0)</f>
        <v>0</v>
      </c>
      <c r="BK294" s="9">
        <f ca="1">IF(Table1[[#This Row],[Area]]="Peshawar",1,0)</f>
        <v>1</v>
      </c>
      <c r="BL294" s="9">
        <f ca="1">IF(Table1[[#This Row],[Area]]="Queta",1,0)</f>
        <v>0</v>
      </c>
      <c r="BM294" s="9">
        <f ca="1">IF(Table1[[#This Row],[Area]]="Sawat",1,0)</f>
        <v>0</v>
      </c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10"/>
      <c r="CD294" s="14"/>
      <c r="CE294" s="39">
        <f ca="1">Table1[[#This Row],[Value of Cars]]/Table1[[#This Row],[Cars]]</f>
        <v>5421.4111422035485</v>
      </c>
      <c r="CF294" s="9"/>
      <c r="CG294" s="10"/>
      <c r="CH294" s="14">
        <f ca="1">IF(Table1[[#This Row],[value of Debts]]&gt;$CI$5,1,0)</f>
        <v>0</v>
      </c>
      <c r="CI294" s="9"/>
      <c r="CJ294" s="10"/>
      <c r="CM294" s="55">
        <f ca="1">Table1[[#This Row],[Mortgage Left]]/Table1[[#This Row],[Value of House]]</f>
        <v>0.64298507215915268</v>
      </c>
      <c r="CN294" s="9">
        <f t="shared" ca="1" si="112"/>
        <v>0</v>
      </c>
      <c r="CO294" s="9"/>
      <c r="CP294" s="9"/>
      <c r="CQ294" s="9"/>
      <c r="CR294" s="9"/>
      <c r="CS294" s="9"/>
      <c r="CT294" s="9"/>
      <c r="CU294" s="9"/>
      <c r="CV294" s="9"/>
      <c r="CW294" s="9"/>
      <c r="CX294" s="14"/>
      <c r="CY294" s="9">
        <f ca="1">IF(Table1[[#This Row],[Area]]= "Pindi",Table1[[#This Row],[Income]],0)</f>
        <v>0</v>
      </c>
      <c r="CZ294" s="9">
        <f ca="1">IF(Table1[[#This Row],[Area]]= "Attock",Table1[[#This Row],[Income]],0)</f>
        <v>0</v>
      </c>
      <c r="DA294" s="9">
        <f ca="1">IF(Table1[[#This Row],[Area]]= "Gujranwala",Table1[[#This Row],[Income]],0)</f>
        <v>0</v>
      </c>
      <c r="DB294" s="9">
        <f ca="1">IF(Table1[[#This Row],[Area]]= "Islamabad",Table1[[#This Row],[Income]],0)</f>
        <v>0</v>
      </c>
      <c r="DC294" s="9">
        <f ca="1">IF(Table1[[#This Row],[Area]]= "Karachi",Table1[[#This Row],[Income]],0)</f>
        <v>0</v>
      </c>
      <c r="DD294" s="9">
        <f ca="1">IF(Table1[[#This Row],[Area]]= "Kashmir",Table1[[#This Row],[Income]],0)</f>
        <v>0</v>
      </c>
      <c r="DE294" s="9">
        <f ca="1">IF(Table1[[#This Row],[Area]]= "Kohat",Table1[[#This Row],[Income]],0)</f>
        <v>0</v>
      </c>
      <c r="DF294" s="9">
        <f ca="1">IF(Table1[[#This Row],[Area]]= "Lahore",Table1[[#This Row],[Income]],0)</f>
        <v>0</v>
      </c>
      <c r="DG294" s="9">
        <f ca="1">IF(Table1[[#This Row],[Area]]= "Multan",Table1[[#This Row],[Income]],0)</f>
        <v>0</v>
      </c>
      <c r="DH294" s="9">
        <f ca="1">IF(Table1[[#This Row],[Area]]= "Naran",Table1[[#This Row],[Income]],0)</f>
        <v>0</v>
      </c>
      <c r="DI294" s="9">
        <f ca="1">IF(Table1[[#This Row],[Area]]= "Peshawar",Table1[[#This Row],[Income]],0)</f>
        <v>36219</v>
      </c>
      <c r="DJ294" s="9">
        <f ca="1">IF(Table1[[#This Row],[Area]]= "Queta",Table1[[#This Row],[Income]],0)</f>
        <v>0</v>
      </c>
      <c r="DK294" s="10">
        <f ca="1">IF(Table1[[#This Row],[Area]]= "Sawat",Table1[[#This Row],[Income]],0)</f>
        <v>0</v>
      </c>
      <c r="DM294" s="14"/>
      <c r="DN294" s="9">
        <f ca="1">IF(Table1[[#This Row],[Field of Work]] = "IT",Table1[[#This Row],[Income]],0)</f>
        <v>0</v>
      </c>
      <c r="DO294" s="9">
        <f ca="1">IF(Table1[[#This Row],[Field of Work]] = "Agriculture",Table1[[#This Row],[Income]],0)</f>
        <v>0</v>
      </c>
      <c r="DP294" s="9">
        <f ca="1">IF(Table1[[#This Row],[Field of Work]] = "Construction",Table1[[#This Row],[Income]],0)</f>
        <v>0</v>
      </c>
      <c r="DQ294" s="9">
        <f ca="1">IF(Table1[[#This Row],[Field of Work]] = "Health",Table1[[#This Row],[Income]],0)</f>
        <v>36219</v>
      </c>
      <c r="DR294" s="9">
        <f ca="1">IF(Table1[[#This Row],[Field of Work]] = "Teaching",Table1[[#This Row],[Income]],0)</f>
        <v>0</v>
      </c>
      <c r="DS294" s="10">
        <f ca="1">IF(Table1[[#This Row],[Field of Work]] = "General work",Table1[[#This Row],[Income]],0)</f>
        <v>0</v>
      </c>
      <c r="DV294" s="14"/>
      <c r="DW294" s="9"/>
      <c r="DX294" s="9">
        <f ca="1">IF(Table1[[#This Row],[Debts]]&gt;Table1[[#This Row],[Income]],1,0)</f>
        <v>0</v>
      </c>
      <c r="DY294" s="9"/>
      <c r="DZ294" s="9"/>
      <c r="EA294" s="9"/>
      <c r="EB294" s="9"/>
      <c r="EC294" s="10"/>
      <c r="EF294" s="14"/>
      <c r="EG294" s="9"/>
      <c r="EH294" s="9">
        <f ca="1">IF(Table1[[#This Row],[Net worth of person (R)]]&gt;$EP$4,Table1[[#This Row],[Age]],0)</f>
        <v>39</v>
      </c>
      <c r="EI294" s="9"/>
      <c r="EJ294" s="9"/>
      <c r="EK294" s="9"/>
      <c r="EL294" s="9"/>
      <c r="EM294" s="9"/>
      <c r="EN294" s="9"/>
      <c r="EO294" s="9"/>
      <c r="EP294" s="10"/>
    </row>
    <row r="295" spans="2:146" x14ac:dyDescent="0.25">
      <c r="B295">
        <f t="shared" ca="1" si="99"/>
        <v>2</v>
      </c>
      <c r="C295" t="str">
        <f t="shared" ca="1" si="100"/>
        <v>women</v>
      </c>
      <c r="D295">
        <f t="shared" ca="1" si="101"/>
        <v>33</v>
      </c>
      <c r="E295">
        <f t="shared" ca="1" si="102"/>
        <v>6</v>
      </c>
      <c r="F295" t="str">
        <f t="shared" ca="1" si="103"/>
        <v>Teaching</v>
      </c>
      <c r="G295">
        <f t="shared" ca="1" si="104"/>
        <v>6</v>
      </c>
      <c r="H295" t="str">
        <f t="shared" ca="1" si="105"/>
        <v>other</v>
      </c>
      <c r="I295">
        <f t="shared" ca="1" si="106"/>
        <v>0</v>
      </c>
      <c r="J295">
        <f t="shared" ca="1" si="107"/>
        <v>2</v>
      </c>
      <c r="K295">
        <f t="shared" ca="1" si="108"/>
        <v>81741</v>
      </c>
      <c r="L295">
        <f t="shared" ca="1" si="109"/>
        <v>2</v>
      </c>
      <c r="M295" t="str">
        <f t="shared" ca="1" si="110"/>
        <v>Karachi</v>
      </c>
      <c r="N295">
        <f t="shared" ca="1" si="115"/>
        <v>490446</v>
      </c>
      <c r="O295">
        <f ca="1">RAND()*Table1[[#This Row],[Value of House]]</f>
        <v>329636.34267359279</v>
      </c>
      <c r="P295">
        <f t="shared" ca="1" si="97"/>
        <v>25819.781104443588</v>
      </c>
      <c r="Q295">
        <f t="shared" ca="1" si="111"/>
        <v>23190</v>
      </c>
      <c r="R295">
        <f t="shared" ca="1" si="98"/>
        <v>143806.79863397055</v>
      </c>
      <c r="S295">
        <f t="shared" ca="1" si="116"/>
        <v>6678.9158222982496</v>
      </c>
      <c r="T295">
        <f t="shared" ca="1" si="117"/>
        <v>522944.69692674186</v>
      </c>
      <c r="U295">
        <f t="shared" ca="1" si="118"/>
        <v>496633.14130756335</v>
      </c>
      <c r="V295">
        <f t="shared" ca="1" si="119"/>
        <v>26311.555619178514</v>
      </c>
      <c r="AF295" s="14">
        <f t="shared" ca="1" si="113"/>
        <v>1</v>
      </c>
      <c r="AG295" s="9">
        <f t="shared" ca="1" si="114"/>
        <v>0</v>
      </c>
      <c r="AH295" s="9"/>
      <c r="AI295" s="9"/>
      <c r="AJ295" s="9"/>
      <c r="AK295" s="10"/>
      <c r="AL295" s="9"/>
      <c r="AM295" s="14">
        <f ca="1">IF(Table1[[#This Row],[Field of Work]]= "Teaching",1,0)</f>
        <v>1</v>
      </c>
      <c r="AN295" s="9">
        <f ca="1">IF(Table1[[#This Row],[Field of Work]]= "Agriculture",1,0)</f>
        <v>0</v>
      </c>
      <c r="AO295" s="9">
        <f ca="1">IF(Table1[[#This Row],[Field of Work]]= "Construction",1,0)</f>
        <v>0</v>
      </c>
      <c r="AP295" s="9">
        <f ca="1">IF(Table1[[#This Row],[Field of Work]]= "IT",1,0)</f>
        <v>0</v>
      </c>
      <c r="AQ295" s="9">
        <f ca="1">IF(Table1[[#This Row],[Field of Work]]= "Health",1,0)</f>
        <v>0</v>
      </c>
      <c r="AR295" s="9">
        <f ca="1">IF(Table1[[#This Row],[Field of Work]]= "General work",1,0)</f>
        <v>0</v>
      </c>
      <c r="AS295" s="9"/>
      <c r="AT295" s="9"/>
      <c r="AU295" s="9"/>
      <c r="AV295" s="9"/>
      <c r="AW295" s="9"/>
      <c r="AX295" s="9"/>
      <c r="AY295" s="10"/>
      <c r="BA295" s="33">
        <f ca="1">IF(Table1[[#This Row],[Area]]= "Pindi",1,0)</f>
        <v>0</v>
      </c>
      <c r="BB295" s="9">
        <f ca="1">IF(Table1[[#This Row],[Area]]= "Attock",1,0)</f>
        <v>0</v>
      </c>
      <c r="BC295" s="9">
        <f ca="1">IF(Table1[[#This Row],[Area]]="Gujranwala",1,0)</f>
        <v>0</v>
      </c>
      <c r="BD295" s="9">
        <f ca="1">IF(Table1[[#This Row],[Area]]="Islamabad",1,0)</f>
        <v>0</v>
      </c>
      <c r="BE295" s="9">
        <f ca="1">IF(Table1[[#This Row],[Area]]="Karachi",1,0)</f>
        <v>1</v>
      </c>
      <c r="BF295" s="9">
        <f ca="1">IF(Table1[[#This Row],[Area]]="Kashmir",1,0)</f>
        <v>0</v>
      </c>
      <c r="BG295" s="9">
        <f ca="1">IF(Table1[[#This Row],[Area]]="Kohat",1,0)</f>
        <v>0</v>
      </c>
      <c r="BH295" s="9">
        <f ca="1">IF(Table1[[#This Row],[Area]]="Lahore",1,0)</f>
        <v>0</v>
      </c>
      <c r="BI295" s="9">
        <f ca="1">IF(Table1[[#This Row],[Area]]="Multan",1,0)</f>
        <v>0</v>
      </c>
      <c r="BJ295" s="9">
        <f ca="1">IF(Table1[[#This Row],[Area]]="Naran",1,0)</f>
        <v>0</v>
      </c>
      <c r="BK295" s="9">
        <f ca="1">IF(Table1[[#This Row],[Area]]="Peshawar",1,0)</f>
        <v>0</v>
      </c>
      <c r="BL295" s="9">
        <f ca="1">IF(Table1[[#This Row],[Area]]="Queta",1,0)</f>
        <v>0</v>
      </c>
      <c r="BM295" s="9">
        <f ca="1">IF(Table1[[#This Row],[Area]]="Sawat",1,0)</f>
        <v>0</v>
      </c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10"/>
      <c r="CD295" s="14"/>
      <c r="CE295" s="39">
        <f ca="1">Table1[[#This Row],[Value of Cars]]/Table1[[#This Row],[Cars]]</f>
        <v>12909.890552221794</v>
      </c>
      <c r="CF295" s="9"/>
      <c r="CG295" s="10"/>
      <c r="CH295" s="14">
        <f ca="1">IF(Table1[[#This Row],[value of Debts]]&gt;$CI$5,1,0)</f>
        <v>1</v>
      </c>
      <c r="CI295" s="9"/>
      <c r="CJ295" s="10"/>
      <c r="CM295" s="55">
        <f ca="1">Table1[[#This Row],[Mortgage Left]]/Table1[[#This Row],[Value of House]]</f>
        <v>0.67211546770407504</v>
      </c>
      <c r="CN295" s="9">
        <f t="shared" ca="1" si="112"/>
        <v>0</v>
      </c>
      <c r="CO295" s="9"/>
      <c r="CP295" s="9"/>
      <c r="CQ295" s="9"/>
      <c r="CR295" s="9"/>
      <c r="CS295" s="9"/>
      <c r="CT295" s="9"/>
      <c r="CU295" s="9"/>
      <c r="CV295" s="9"/>
      <c r="CW295" s="9"/>
      <c r="CX295" s="14"/>
      <c r="CY295" s="9">
        <f ca="1">IF(Table1[[#This Row],[Area]]= "Pindi",Table1[[#This Row],[Income]],0)</f>
        <v>0</v>
      </c>
      <c r="CZ295" s="9">
        <f ca="1">IF(Table1[[#This Row],[Area]]= "Attock",Table1[[#This Row],[Income]],0)</f>
        <v>0</v>
      </c>
      <c r="DA295" s="9">
        <f ca="1">IF(Table1[[#This Row],[Area]]= "Gujranwala",Table1[[#This Row],[Income]],0)</f>
        <v>0</v>
      </c>
      <c r="DB295" s="9">
        <f ca="1">IF(Table1[[#This Row],[Area]]= "Islamabad",Table1[[#This Row],[Income]],0)</f>
        <v>0</v>
      </c>
      <c r="DC295" s="9">
        <f ca="1">IF(Table1[[#This Row],[Area]]= "Karachi",Table1[[#This Row],[Income]],0)</f>
        <v>81741</v>
      </c>
      <c r="DD295" s="9">
        <f ca="1">IF(Table1[[#This Row],[Area]]= "Kashmir",Table1[[#This Row],[Income]],0)</f>
        <v>0</v>
      </c>
      <c r="DE295" s="9">
        <f ca="1">IF(Table1[[#This Row],[Area]]= "Kohat",Table1[[#This Row],[Income]],0)</f>
        <v>0</v>
      </c>
      <c r="DF295" s="9">
        <f ca="1">IF(Table1[[#This Row],[Area]]= "Lahore",Table1[[#This Row],[Income]],0)</f>
        <v>0</v>
      </c>
      <c r="DG295" s="9">
        <f ca="1">IF(Table1[[#This Row],[Area]]= "Multan",Table1[[#This Row],[Income]],0)</f>
        <v>0</v>
      </c>
      <c r="DH295" s="9">
        <f ca="1">IF(Table1[[#This Row],[Area]]= "Naran",Table1[[#This Row],[Income]],0)</f>
        <v>0</v>
      </c>
      <c r="DI295" s="9">
        <f ca="1">IF(Table1[[#This Row],[Area]]= "Peshawar",Table1[[#This Row],[Income]],0)</f>
        <v>0</v>
      </c>
      <c r="DJ295" s="9">
        <f ca="1">IF(Table1[[#This Row],[Area]]= "Queta",Table1[[#This Row],[Income]],0)</f>
        <v>0</v>
      </c>
      <c r="DK295" s="10">
        <f ca="1">IF(Table1[[#This Row],[Area]]= "Sawat",Table1[[#This Row],[Income]],0)</f>
        <v>0</v>
      </c>
      <c r="DM295" s="14"/>
      <c r="DN295" s="9">
        <f ca="1">IF(Table1[[#This Row],[Field of Work]] = "IT",Table1[[#This Row],[Income]],0)</f>
        <v>0</v>
      </c>
      <c r="DO295" s="9">
        <f ca="1">IF(Table1[[#This Row],[Field of Work]] = "Agriculture",Table1[[#This Row],[Income]],0)</f>
        <v>0</v>
      </c>
      <c r="DP295" s="9">
        <f ca="1">IF(Table1[[#This Row],[Field of Work]] = "Construction",Table1[[#This Row],[Income]],0)</f>
        <v>0</v>
      </c>
      <c r="DQ295" s="9">
        <f ca="1">IF(Table1[[#This Row],[Field of Work]] = "Health",Table1[[#This Row],[Income]],0)</f>
        <v>0</v>
      </c>
      <c r="DR295" s="9">
        <f ca="1">IF(Table1[[#This Row],[Field of Work]] = "Teaching",Table1[[#This Row],[Income]],0)</f>
        <v>81741</v>
      </c>
      <c r="DS295" s="10">
        <f ca="1">IF(Table1[[#This Row],[Field of Work]] = "General work",Table1[[#This Row],[Income]],0)</f>
        <v>0</v>
      </c>
      <c r="DV295" s="14"/>
      <c r="DW295" s="9"/>
      <c r="DX295" s="9">
        <f ca="1">IF(Table1[[#This Row],[Debts]]&gt;Table1[[#This Row],[Income]],1,0)</f>
        <v>1</v>
      </c>
      <c r="DY295" s="9"/>
      <c r="DZ295" s="9"/>
      <c r="EA295" s="9"/>
      <c r="EB295" s="9"/>
      <c r="EC295" s="10"/>
      <c r="EF295" s="14"/>
      <c r="EG295" s="9"/>
      <c r="EH295" s="9">
        <f ca="1">IF(Table1[[#This Row],[Net worth of person (R)]]&gt;$EP$4,Table1[[#This Row],[Age]],0)</f>
        <v>0</v>
      </c>
      <c r="EI295" s="9"/>
      <c r="EJ295" s="9"/>
      <c r="EK295" s="9"/>
      <c r="EL295" s="9"/>
      <c r="EM295" s="9"/>
      <c r="EN295" s="9"/>
      <c r="EO295" s="9"/>
      <c r="EP295" s="10"/>
    </row>
    <row r="296" spans="2:146" x14ac:dyDescent="0.25">
      <c r="B296">
        <f t="shared" ca="1" si="99"/>
        <v>1</v>
      </c>
      <c r="C296" t="str">
        <f t="shared" ca="1" si="100"/>
        <v>men</v>
      </c>
      <c r="D296">
        <f t="shared" ca="1" si="101"/>
        <v>25</v>
      </c>
      <c r="E296">
        <f t="shared" ca="1" si="102"/>
        <v>3</v>
      </c>
      <c r="F296" t="str">
        <f t="shared" ca="1" si="103"/>
        <v>Agriculture</v>
      </c>
      <c r="G296">
        <f t="shared" ca="1" si="104"/>
        <v>4</v>
      </c>
      <c r="H296" t="str">
        <f t="shared" ca="1" si="105"/>
        <v>Technical</v>
      </c>
      <c r="I296">
        <f t="shared" ca="1" si="106"/>
        <v>4</v>
      </c>
      <c r="J296">
        <f t="shared" ca="1" si="107"/>
        <v>1</v>
      </c>
      <c r="K296">
        <f t="shared" ca="1" si="108"/>
        <v>61389</v>
      </c>
      <c r="L296">
        <f t="shared" ca="1" si="109"/>
        <v>9</v>
      </c>
      <c r="M296" t="str">
        <f t="shared" ca="1" si="110"/>
        <v>Peshawar</v>
      </c>
      <c r="N296">
        <f t="shared" ca="1" si="115"/>
        <v>184167</v>
      </c>
      <c r="O296">
        <f ca="1">RAND()*Table1[[#This Row],[Value of House]]</f>
        <v>149905.04041815002</v>
      </c>
      <c r="P296">
        <f t="shared" ca="1" si="97"/>
        <v>59808.079956290494</v>
      </c>
      <c r="Q296">
        <f t="shared" ca="1" si="111"/>
        <v>49056</v>
      </c>
      <c r="R296">
        <f t="shared" ca="1" si="98"/>
        <v>79463.426486685436</v>
      </c>
      <c r="S296">
        <f t="shared" ca="1" si="116"/>
        <v>23290.152554144413</v>
      </c>
      <c r="T296">
        <f t="shared" ca="1" si="117"/>
        <v>267265.23251043493</v>
      </c>
      <c r="U296">
        <f t="shared" ca="1" si="118"/>
        <v>278424.46690483543</v>
      </c>
      <c r="V296">
        <f t="shared" ca="1" si="119"/>
        <v>-11159.234394400497</v>
      </c>
      <c r="AF296" s="14">
        <f t="shared" ca="1" si="113"/>
        <v>0</v>
      </c>
      <c r="AG296" s="9">
        <f t="shared" ca="1" si="114"/>
        <v>1</v>
      </c>
      <c r="AH296" s="9"/>
      <c r="AI296" s="9"/>
      <c r="AJ296" s="9"/>
      <c r="AK296" s="10"/>
      <c r="AL296" s="9"/>
      <c r="AM296" s="14">
        <f ca="1">IF(Table1[[#This Row],[Field of Work]]= "Teaching",1,0)</f>
        <v>0</v>
      </c>
      <c r="AN296" s="9">
        <f ca="1">IF(Table1[[#This Row],[Field of Work]]= "Agriculture",1,0)</f>
        <v>1</v>
      </c>
      <c r="AO296" s="9">
        <f ca="1">IF(Table1[[#This Row],[Field of Work]]= "Construction",1,0)</f>
        <v>0</v>
      </c>
      <c r="AP296" s="9">
        <f ca="1">IF(Table1[[#This Row],[Field of Work]]= "IT",1,0)</f>
        <v>0</v>
      </c>
      <c r="AQ296" s="9">
        <f ca="1">IF(Table1[[#This Row],[Field of Work]]= "Health",1,0)</f>
        <v>0</v>
      </c>
      <c r="AR296" s="9">
        <f ca="1">IF(Table1[[#This Row],[Field of Work]]= "General work",1,0)</f>
        <v>0</v>
      </c>
      <c r="AS296" s="9"/>
      <c r="AT296" s="9"/>
      <c r="AU296" s="9"/>
      <c r="AV296" s="9"/>
      <c r="AW296" s="9"/>
      <c r="AX296" s="9"/>
      <c r="AY296" s="10"/>
      <c r="BA296" s="33">
        <f ca="1">IF(Table1[[#This Row],[Area]]= "Pindi",1,0)</f>
        <v>0</v>
      </c>
      <c r="BB296" s="9">
        <f ca="1">IF(Table1[[#This Row],[Area]]= "Attock",1,0)</f>
        <v>0</v>
      </c>
      <c r="BC296" s="9">
        <f ca="1">IF(Table1[[#This Row],[Area]]="Gujranwala",1,0)</f>
        <v>0</v>
      </c>
      <c r="BD296" s="9">
        <f ca="1">IF(Table1[[#This Row],[Area]]="Islamabad",1,0)</f>
        <v>0</v>
      </c>
      <c r="BE296" s="9">
        <f ca="1">IF(Table1[[#This Row],[Area]]="Karachi",1,0)</f>
        <v>0</v>
      </c>
      <c r="BF296" s="9">
        <f ca="1">IF(Table1[[#This Row],[Area]]="Kashmir",1,0)</f>
        <v>0</v>
      </c>
      <c r="BG296" s="9">
        <f ca="1">IF(Table1[[#This Row],[Area]]="Kohat",1,0)</f>
        <v>0</v>
      </c>
      <c r="BH296" s="9">
        <f ca="1">IF(Table1[[#This Row],[Area]]="Lahore",1,0)</f>
        <v>0</v>
      </c>
      <c r="BI296" s="9">
        <f ca="1">IF(Table1[[#This Row],[Area]]="Multan",1,0)</f>
        <v>0</v>
      </c>
      <c r="BJ296" s="9">
        <f ca="1">IF(Table1[[#This Row],[Area]]="Naran",1,0)</f>
        <v>0</v>
      </c>
      <c r="BK296" s="9">
        <f ca="1">IF(Table1[[#This Row],[Area]]="Peshawar",1,0)</f>
        <v>1</v>
      </c>
      <c r="BL296" s="9">
        <f ca="1">IF(Table1[[#This Row],[Area]]="Queta",1,0)</f>
        <v>0</v>
      </c>
      <c r="BM296" s="9">
        <f ca="1">IF(Table1[[#This Row],[Area]]="Sawat",1,0)</f>
        <v>0</v>
      </c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10"/>
      <c r="CD296" s="14"/>
      <c r="CE296" s="39">
        <f ca="1">Table1[[#This Row],[Value of Cars]]/Table1[[#This Row],[Cars]]</f>
        <v>59808.079956290494</v>
      </c>
      <c r="CF296" s="9"/>
      <c r="CG296" s="10"/>
      <c r="CH296" s="14">
        <f ca="1">IF(Table1[[#This Row],[value of Debts]]&gt;$CI$5,1,0)</f>
        <v>1</v>
      </c>
      <c r="CI296" s="9"/>
      <c r="CJ296" s="10"/>
      <c r="CM296" s="55">
        <f ca="1">Table1[[#This Row],[Mortgage Left]]/Table1[[#This Row],[Value of House]]</f>
        <v>0.81396254713466598</v>
      </c>
      <c r="CN296" s="9">
        <f t="shared" ca="1" si="112"/>
        <v>0</v>
      </c>
      <c r="CO296" s="9"/>
      <c r="CP296" s="9"/>
      <c r="CQ296" s="9"/>
      <c r="CR296" s="9"/>
      <c r="CS296" s="9"/>
      <c r="CT296" s="9"/>
      <c r="CU296" s="9"/>
      <c r="CV296" s="9"/>
      <c r="CW296" s="9"/>
      <c r="CX296" s="14"/>
      <c r="CY296" s="9">
        <f ca="1">IF(Table1[[#This Row],[Area]]= "Pindi",Table1[[#This Row],[Income]],0)</f>
        <v>0</v>
      </c>
      <c r="CZ296" s="9">
        <f ca="1">IF(Table1[[#This Row],[Area]]= "Attock",Table1[[#This Row],[Income]],0)</f>
        <v>0</v>
      </c>
      <c r="DA296" s="9">
        <f ca="1">IF(Table1[[#This Row],[Area]]= "Gujranwala",Table1[[#This Row],[Income]],0)</f>
        <v>0</v>
      </c>
      <c r="DB296" s="9">
        <f ca="1">IF(Table1[[#This Row],[Area]]= "Islamabad",Table1[[#This Row],[Income]],0)</f>
        <v>0</v>
      </c>
      <c r="DC296" s="9">
        <f ca="1">IF(Table1[[#This Row],[Area]]= "Karachi",Table1[[#This Row],[Income]],0)</f>
        <v>0</v>
      </c>
      <c r="DD296" s="9">
        <f ca="1">IF(Table1[[#This Row],[Area]]= "Kashmir",Table1[[#This Row],[Income]],0)</f>
        <v>0</v>
      </c>
      <c r="DE296" s="9">
        <f ca="1">IF(Table1[[#This Row],[Area]]= "Kohat",Table1[[#This Row],[Income]],0)</f>
        <v>0</v>
      </c>
      <c r="DF296" s="9">
        <f ca="1">IF(Table1[[#This Row],[Area]]= "Lahore",Table1[[#This Row],[Income]],0)</f>
        <v>0</v>
      </c>
      <c r="DG296" s="9">
        <f ca="1">IF(Table1[[#This Row],[Area]]= "Multan",Table1[[#This Row],[Income]],0)</f>
        <v>0</v>
      </c>
      <c r="DH296" s="9">
        <f ca="1">IF(Table1[[#This Row],[Area]]= "Naran",Table1[[#This Row],[Income]],0)</f>
        <v>0</v>
      </c>
      <c r="DI296" s="9">
        <f ca="1">IF(Table1[[#This Row],[Area]]= "Peshawar",Table1[[#This Row],[Income]],0)</f>
        <v>61389</v>
      </c>
      <c r="DJ296" s="9">
        <f ca="1">IF(Table1[[#This Row],[Area]]= "Queta",Table1[[#This Row],[Income]],0)</f>
        <v>0</v>
      </c>
      <c r="DK296" s="10">
        <f ca="1">IF(Table1[[#This Row],[Area]]= "Sawat",Table1[[#This Row],[Income]],0)</f>
        <v>0</v>
      </c>
      <c r="DM296" s="14"/>
      <c r="DN296" s="9">
        <f ca="1">IF(Table1[[#This Row],[Field of Work]] = "IT",Table1[[#This Row],[Income]],0)</f>
        <v>0</v>
      </c>
      <c r="DO296" s="9">
        <f ca="1">IF(Table1[[#This Row],[Field of Work]] = "Agriculture",Table1[[#This Row],[Income]],0)</f>
        <v>61389</v>
      </c>
      <c r="DP296" s="9">
        <f ca="1">IF(Table1[[#This Row],[Field of Work]] = "Construction",Table1[[#This Row],[Income]],0)</f>
        <v>0</v>
      </c>
      <c r="DQ296" s="9">
        <f ca="1">IF(Table1[[#This Row],[Field of Work]] = "Health",Table1[[#This Row],[Income]],0)</f>
        <v>0</v>
      </c>
      <c r="DR296" s="9">
        <f ca="1">IF(Table1[[#This Row],[Field of Work]] = "Teaching",Table1[[#This Row],[Income]],0)</f>
        <v>0</v>
      </c>
      <c r="DS296" s="10">
        <f ca="1">IF(Table1[[#This Row],[Field of Work]] = "General work",Table1[[#This Row],[Income]],0)</f>
        <v>0</v>
      </c>
      <c r="DV296" s="14"/>
      <c r="DW296" s="9"/>
      <c r="DX296" s="9">
        <f ca="1">IF(Table1[[#This Row],[Debts]]&gt;Table1[[#This Row],[Income]],1,0)</f>
        <v>1</v>
      </c>
      <c r="DY296" s="9"/>
      <c r="DZ296" s="9"/>
      <c r="EA296" s="9"/>
      <c r="EB296" s="9"/>
      <c r="EC296" s="10"/>
      <c r="EF296" s="14"/>
      <c r="EG296" s="9"/>
      <c r="EH296" s="9">
        <f ca="1">IF(Table1[[#This Row],[Net worth of person (R)]]&gt;$EP$4,Table1[[#This Row],[Age]],0)</f>
        <v>0</v>
      </c>
      <c r="EI296" s="9"/>
      <c r="EJ296" s="9"/>
      <c r="EK296" s="9"/>
      <c r="EL296" s="9"/>
      <c r="EM296" s="9"/>
      <c r="EN296" s="9"/>
      <c r="EO296" s="9"/>
      <c r="EP296" s="10"/>
    </row>
    <row r="297" spans="2:146" x14ac:dyDescent="0.25">
      <c r="B297">
        <f t="shared" ca="1" si="99"/>
        <v>1</v>
      </c>
      <c r="C297" t="str">
        <f t="shared" ca="1" si="100"/>
        <v>men</v>
      </c>
      <c r="D297">
        <f t="shared" ca="1" si="101"/>
        <v>32</v>
      </c>
      <c r="E297">
        <f t="shared" ca="1" si="102"/>
        <v>5</v>
      </c>
      <c r="F297" t="str">
        <f t="shared" ca="1" si="103"/>
        <v>General work</v>
      </c>
      <c r="G297">
        <f t="shared" ca="1" si="104"/>
        <v>4</v>
      </c>
      <c r="H297" t="str">
        <f t="shared" ca="1" si="105"/>
        <v>Technical</v>
      </c>
      <c r="I297">
        <f t="shared" ca="1" si="106"/>
        <v>0</v>
      </c>
      <c r="J297">
        <f t="shared" ca="1" si="107"/>
        <v>3</v>
      </c>
      <c r="K297">
        <f t="shared" ca="1" si="108"/>
        <v>87257</v>
      </c>
      <c r="L297">
        <f t="shared" ca="1" si="109"/>
        <v>3</v>
      </c>
      <c r="M297" t="str">
        <f t="shared" ca="1" si="110"/>
        <v>Gujranwala</v>
      </c>
      <c r="N297">
        <f t="shared" ca="1" si="115"/>
        <v>261771</v>
      </c>
      <c r="O297">
        <f ca="1">RAND()*Table1[[#This Row],[Value of House]]</f>
        <v>69612.685152626393</v>
      </c>
      <c r="P297">
        <f t="shared" ca="1" si="97"/>
        <v>246998.31861579572</v>
      </c>
      <c r="Q297">
        <f t="shared" ca="1" si="111"/>
        <v>133594</v>
      </c>
      <c r="R297">
        <f t="shared" ca="1" si="98"/>
        <v>84415.870484983418</v>
      </c>
      <c r="S297">
        <f t="shared" ca="1" si="116"/>
        <v>114117.30408247668</v>
      </c>
      <c r="T297">
        <f t="shared" ca="1" si="117"/>
        <v>622886.62269827235</v>
      </c>
      <c r="U297">
        <f t="shared" ca="1" si="118"/>
        <v>287622.5556376098</v>
      </c>
      <c r="V297">
        <f t="shared" ca="1" si="119"/>
        <v>335264.06706066255</v>
      </c>
      <c r="AF297" s="14">
        <f t="shared" ca="1" si="113"/>
        <v>1</v>
      </c>
      <c r="AG297" s="9">
        <f t="shared" ca="1" si="114"/>
        <v>0</v>
      </c>
      <c r="AH297" s="9"/>
      <c r="AI297" s="9"/>
      <c r="AJ297" s="9"/>
      <c r="AK297" s="10"/>
      <c r="AL297" s="9"/>
      <c r="AM297" s="14">
        <f ca="1">IF(Table1[[#This Row],[Field of Work]]= "Teaching",1,0)</f>
        <v>0</v>
      </c>
      <c r="AN297" s="9">
        <f ca="1">IF(Table1[[#This Row],[Field of Work]]= "Agriculture",1,0)</f>
        <v>0</v>
      </c>
      <c r="AO297" s="9">
        <f ca="1">IF(Table1[[#This Row],[Field of Work]]= "Construction",1,0)</f>
        <v>0</v>
      </c>
      <c r="AP297" s="9">
        <f ca="1">IF(Table1[[#This Row],[Field of Work]]= "IT",1,0)</f>
        <v>0</v>
      </c>
      <c r="AQ297" s="9">
        <f ca="1">IF(Table1[[#This Row],[Field of Work]]= "Health",1,0)</f>
        <v>0</v>
      </c>
      <c r="AR297" s="9">
        <f ca="1">IF(Table1[[#This Row],[Field of Work]]= "General work",1,0)</f>
        <v>1</v>
      </c>
      <c r="AS297" s="9"/>
      <c r="AT297" s="9"/>
      <c r="AU297" s="9"/>
      <c r="AV297" s="9"/>
      <c r="AW297" s="9"/>
      <c r="AX297" s="9"/>
      <c r="AY297" s="10"/>
      <c r="BA297" s="33">
        <f ca="1">IF(Table1[[#This Row],[Area]]= "Pindi",1,0)</f>
        <v>0</v>
      </c>
      <c r="BB297" s="9">
        <f ca="1">IF(Table1[[#This Row],[Area]]= "Attock",1,0)</f>
        <v>0</v>
      </c>
      <c r="BC297" s="9">
        <f ca="1">IF(Table1[[#This Row],[Area]]="Gujranwala",1,0)</f>
        <v>1</v>
      </c>
      <c r="BD297" s="9">
        <f ca="1">IF(Table1[[#This Row],[Area]]="Islamabad",1,0)</f>
        <v>0</v>
      </c>
      <c r="BE297" s="9">
        <f ca="1">IF(Table1[[#This Row],[Area]]="Karachi",1,0)</f>
        <v>0</v>
      </c>
      <c r="BF297" s="9">
        <f ca="1">IF(Table1[[#This Row],[Area]]="Kashmir",1,0)</f>
        <v>0</v>
      </c>
      <c r="BG297" s="9">
        <f ca="1">IF(Table1[[#This Row],[Area]]="Kohat",1,0)</f>
        <v>0</v>
      </c>
      <c r="BH297" s="9">
        <f ca="1">IF(Table1[[#This Row],[Area]]="Lahore",1,0)</f>
        <v>0</v>
      </c>
      <c r="BI297" s="9">
        <f ca="1">IF(Table1[[#This Row],[Area]]="Multan",1,0)</f>
        <v>0</v>
      </c>
      <c r="BJ297" s="9">
        <f ca="1">IF(Table1[[#This Row],[Area]]="Naran",1,0)</f>
        <v>0</v>
      </c>
      <c r="BK297" s="9">
        <f ca="1">IF(Table1[[#This Row],[Area]]="Peshawar",1,0)</f>
        <v>0</v>
      </c>
      <c r="BL297" s="9">
        <f ca="1">IF(Table1[[#This Row],[Area]]="Queta",1,0)</f>
        <v>0</v>
      </c>
      <c r="BM297" s="9">
        <f ca="1">IF(Table1[[#This Row],[Area]]="Sawat",1,0)</f>
        <v>0</v>
      </c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10"/>
      <c r="CD297" s="14"/>
      <c r="CE297" s="39">
        <f ca="1">Table1[[#This Row],[Value of Cars]]/Table1[[#This Row],[Cars]]</f>
        <v>82332.772871931913</v>
      </c>
      <c r="CF297" s="9"/>
      <c r="CG297" s="10"/>
      <c r="CH297" s="14">
        <f ca="1">IF(Table1[[#This Row],[value of Debts]]&gt;$CI$5,1,0)</f>
        <v>1</v>
      </c>
      <c r="CI297" s="9"/>
      <c r="CJ297" s="10"/>
      <c r="CM297" s="55">
        <f ca="1">Table1[[#This Row],[Mortgage Left]]/Table1[[#This Row],[Value of House]]</f>
        <v>0.26592970631821855</v>
      </c>
      <c r="CN297" s="9">
        <f t="shared" ca="1" si="112"/>
        <v>1</v>
      </c>
      <c r="CO297" s="9"/>
      <c r="CP297" s="9"/>
      <c r="CQ297" s="9"/>
      <c r="CR297" s="9"/>
      <c r="CS297" s="9"/>
      <c r="CT297" s="9"/>
      <c r="CU297" s="9"/>
      <c r="CV297" s="9"/>
      <c r="CW297" s="9"/>
      <c r="CX297" s="14"/>
      <c r="CY297" s="9">
        <f ca="1">IF(Table1[[#This Row],[Area]]= "Pindi",Table1[[#This Row],[Income]],0)</f>
        <v>0</v>
      </c>
      <c r="CZ297" s="9">
        <f ca="1">IF(Table1[[#This Row],[Area]]= "Attock",Table1[[#This Row],[Income]],0)</f>
        <v>0</v>
      </c>
      <c r="DA297" s="9">
        <f ca="1">IF(Table1[[#This Row],[Area]]= "Gujranwala",Table1[[#This Row],[Income]],0)</f>
        <v>87257</v>
      </c>
      <c r="DB297" s="9">
        <f ca="1">IF(Table1[[#This Row],[Area]]= "Islamabad",Table1[[#This Row],[Income]],0)</f>
        <v>0</v>
      </c>
      <c r="DC297" s="9">
        <f ca="1">IF(Table1[[#This Row],[Area]]= "Karachi",Table1[[#This Row],[Income]],0)</f>
        <v>0</v>
      </c>
      <c r="DD297" s="9">
        <f ca="1">IF(Table1[[#This Row],[Area]]= "Kashmir",Table1[[#This Row],[Income]],0)</f>
        <v>0</v>
      </c>
      <c r="DE297" s="9">
        <f ca="1">IF(Table1[[#This Row],[Area]]= "Kohat",Table1[[#This Row],[Income]],0)</f>
        <v>0</v>
      </c>
      <c r="DF297" s="9">
        <f ca="1">IF(Table1[[#This Row],[Area]]= "Lahore",Table1[[#This Row],[Income]],0)</f>
        <v>0</v>
      </c>
      <c r="DG297" s="9">
        <f ca="1">IF(Table1[[#This Row],[Area]]= "Multan",Table1[[#This Row],[Income]],0)</f>
        <v>0</v>
      </c>
      <c r="DH297" s="9">
        <f ca="1">IF(Table1[[#This Row],[Area]]= "Naran",Table1[[#This Row],[Income]],0)</f>
        <v>0</v>
      </c>
      <c r="DI297" s="9">
        <f ca="1">IF(Table1[[#This Row],[Area]]= "Peshawar",Table1[[#This Row],[Income]],0)</f>
        <v>0</v>
      </c>
      <c r="DJ297" s="9">
        <f ca="1">IF(Table1[[#This Row],[Area]]= "Queta",Table1[[#This Row],[Income]],0)</f>
        <v>0</v>
      </c>
      <c r="DK297" s="10">
        <f ca="1">IF(Table1[[#This Row],[Area]]= "Sawat",Table1[[#This Row],[Income]],0)</f>
        <v>0</v>
      </c>
      <c r="DM297" s="14"/>
      <c r="DN297" s="9">
        <f ca="1">IF(Table1[[#This Row],[Field of Work]] = "IT",Table1[[#This Row],[Income]],0)</f>
        <v>0</v>
      </c>
      <c r="DO297" s="9">
        <f ca="1">IF(Table1[[#This Row],[Field of Work]] = "Agriculture",Table1[[#This Row],[Income]],0)</f>
        <v>0</v>
      </c>
      <c r="DP297" s="9">
        <f ca="1">IF(Table1[[#This Row],[Field of Work]] = "Construction",Table1[[#This Row],[Income]],0)</f>
        <v>0</v>
      </c>
      <c r="DQ297" s="9">
        <f ca="1">IF(Table1[[#This Row],[Field of Work]] = "Health",Table1[[#This Row],[Income]],0)</f>
        <v>0</v>
      </c>
      <c r="DR297" s="9">
        <f ca="1">IF(Table1[[#This Row],[Field of Work]] = "Teaching",Table1[[#This Row],[Income]],0)</f>
        <v>0</v>
      </c>
      <c r="DS297" s="10">
        <f ca="1">IF(Table1[[#This Row],[Field of Work]] = "General work",Table1[[#This Row],[Income]],0)</f>
        <v>87257</v>
      </c>
      <c r="DV297" s="14"/>
      <c r="DW297" s="9"/>
      <c r="DX297" s="9">
        <f ca="1">IF(Table1[[#This Row],[Debts]]&gt;Table1[[#This Row],[Income]],1,0)</f>
        <v>0</v>
      </c>
      <c r="DY297" s="9"/>
      <c r="DZ297" s="9"/>
      <c r="EA297" s="9"/>
      <c r="EB297" s="9"/>
      <c r="EC297" s="10"/>
      <c r="EF297" s="14"/>
      <c r="EG297" s="9"/>
      <c r="EH297" s="9">
        <f ca="1">IF(Table1[[#This Row],[Net worth of person (R)]]&gt;$EP$4,Table1[[#This Row],[Age]],0)</f>
        <v>32</v>
      </c>
      <c r="EI297" s="9"/>
      <c r="EJ297" s="9"/>
      <c r="EK297" s="9"/>
      <c r="EL297" s="9"/>
      <c r="EM297" s="9"/>
      <c r="EN297" s="9"/>
      <c r="EO297" s="9"/>
      <c r="EP297" s="10"/>
    </row>
    <row r="298" spans="2:146" x14ac:dyDescent="0.25">
      <c r="B298">
        <f t="shared" ca="1" si="99"/>
        <v>1</v>
      </c>
      <c r="C298" t="str">
        <f t="shared" ca="1" si="100"/>
        <v>men</v>
      </c>
      <c r="D298">
        <f t="shared" ca="1" si="101"/>
        <v>36</v>
      </c>
      <c r="E298">
        <f t="shared" ca="1" si="102"/>
        <v>5</v>
      </c>
      <c r="F298" t="str">
        <f t="shared" ca="1" si="103"/>
        <v>General work</v>
      </c>
      <c r="G298">
        <f t="shared" ca="1" si="104"/>
        <v>6</v>
      </c>
      <c r="H298" t="str">
        <f t="shared" ca="1" si="105"/>
        <v>other</v>
      </c>
      <c r="I298">
        <f t="shared" ca="1" si="106"/>
        <v>4</v>
      </c>
      <c r="J298">
        <f t="shared" ca="1" si="107"/>
        <v>3</v>
      </c>
      <c r="K298">
        <f t="shared" ca="1" si="108"/>
        <v>67518</v>
      </c>
      <c r="L298">
        <f t="shared" ca="1" si="109"/>
        <v>7</v>
      </c>
      <c r="M298" t="str">
        <f t="shared" ca="1" si="110"/>
        <v>Pindi</v>
      </c>
      <c r="N298">
        <f t="shared" ca="1" si="115"/>
        <v>270072</v>
      </c>
      <c r="O298">
        <f ca="1">RAND()*Table1[[#This Row],[Value of House]]</f>
        <v>199530.70376905793</v>
      </c>
      <c r="P298">
        <f t="shared" ca="1" si="97"/>
        <v>43433.443442781725</v>
      </c>
      <c r="Q298">
        <f t="shared" ca="1" si="111"/>
        <v>29452</v>
      </c>
      <c r="R298">
        <f t="shared" ca="1" si="98"/>
        <v>118522.55467556149</v>
      </c>
      <c r="S298">
        <f t="shared" ca="1" si="116"/>
        <v>64383.102045288877</v>
      </c>
      <c r="T298">
        <f t="shared" ca="1" si="117"/>
        <v>377888.54548807064</v>
      </c>
      <c r="U298">
        <f t="shared" ca="1" si="118"/>
        <v>347505.25844461942</v>
      </c>
      <c r="V298">
        <f t="shared" ca="1" si="119"/>
        <v>30383.287043451215</v>
      </c>
      <c r="AF298" s="14">
        <f t="shared" ca="1" si="113"/>
        <v>1</v>
      </c>
      <c r="AG298" s="9">
        <f t="shared" ca="1" si="114"/>
        <v>0</v>
      </c>
      <c r="AH298" s="9"/>
      <c r="AI298" s="9"/>
      <c r="AJ298" s="9"/>
      <c r="AK298" s="10"/>
      <c r="AL298" s="9"/>
      <c r="AM298" s="14">
        <f ca="1">IF(Table1[[#This Row],[Field of Work]]= "Teaching",1,0)</f>
        <v>0</v>
      </c>
      <c r="AN298" s="9">
        <f ca="1">IF(Table1[[#This Row],[Field of Work]]= "Agriculture",1,0)</f>
        <v>0</v>
      </c>
      <c r="AO298" s="9">
        <f ca="1">IF(Table1[[#This Row],[Field of Work]]= "Construction",1,0)</f>
        <v>0</v>
      </c>
      <c r="AP298" s="9">
        <f ca="1">IF(Table1[[#This Row],[Field of Work]]= "IT",1,0)</f>
        <v>0</v>
      </c>
      <c r="AQ298" s="9">
        <f ca="1">IF(Table1[[#This Row],[Field of Work]]= "Health",1,0)</f>
        <v>0</v>
      </c>
      <c r="AR298" s="9">
        <f ca="1">IF(Table1[[#This Row],[Field of Work]]= "General work",1,0)</f>
        <v>1</v>
      </c>
      <c r="AS298" s="9"/>
      <c r="AT298" s="9"/>
      <c r="AU298" s="9"/>
      <c r="AV298" s="9"/>
      <c r="AW298" s="9"/>
      <c r="AX298" s="9"/>
      <c r="AY298" s="10"/>
      <c r="BA298" s="33">
        <f ca="1">IF(Table1[[#This Row],[Area]]= "Pindi",1,0)</f>
        <v>1</v>
      </c>
      <c r="BB298" s="9">
        <f ca="1">IF(Table1[[#This Row],[Area]]= "Attock",1,0)</f>
        <v>0</v>
      </c>
      <c r="BC298" s="9">
        <f ca="1">IF(Table1[[#This Row],[Area]]="Gujranwala",1,0)</f>
        <v>0</v>
      </c>
      <c r="BD298" s="9">
        <f ca="1">IF(Table1[[#This Row],[Area]]="Islamabad",1,0)</f>
        <v>0</v>
      </c>
      <c r="BE298" s="9">
        <f ca="1">IF(Table1[[#This Row],[Area]]="Karachi",1,0)</f>
        <v>0</v>
      </c>
      <c r="BF298" s="9">
        <f ca="1">IF(Table1[[#This Row],[Area]]="Kashmir",1,0)</f>
        <v>0</v>
      </c>
      <c r="BG298" s="9">
        <f ca="1">IF(Table1[[#This Row],[Area]]="Kohat",1,0)</f>
        <v>0</v>
      </c>
      <c r="BH298" s="9">
        <f ca="1">IF(Table1[[#This Row],[Area]]="Lahore",1,0)</f>
        <v>0</v>
      </c>
      <c r="BI298" s="9">
        <f ca="1">IF(Table1[[#This Row],[Area]]="Multan",1,0)</f>
        <v>0</v>
      </c>
      <c r="BJ298" s="9">
        <f ca="1">IF(Table1[[#This Row],[Area]]="Naran",1,0)</f>
        <v>0</v>
      </c>
      <c r="BK298" s="9">
        <f ca="1">IF(Table1[[#This Row],[Area]]="Peshawar",1,0)</f>
        <v>0</v>
      </c>
      <c r="BL298" s="9">
        <f ca="1">IF(Table1[[#This Row],[Area]]="Queta",1,0)</f>
        <v>0</v>
      </c>
      <c r="BM298" s="9">
        <f ca="1">IF(Table1[[#This Row],[Area]]="Sawat",1,0)</f>
        <v>0</v>
      </c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10"/>
      <c r="CD298" s="14"/>
      <c r="CE298" s="39">
        <f ca="1">Table1[[#This Row],[Value of Cars]]/Table1[[#This Row],[Cars]]</f>
        <v>14477.814480927242</v>
      </c>
      <c r="CF298" s="9"/>
      <c r="CG298" s="10"/>
      <c r="CH298" s="14">
        <f ca="1">IF(Table1[[#This Row],[value of Debts]]&gt;$CI$5,1,0)</f>
        <v>1</v>
      </c>
      <c r="CI298" s="9"/>
      <c r="CJ298" s="10"/>
      <c r="CM298" s="55">
        <f ca="1">Table1[[#This Row],[Mortgage Left]]/Table1[[#This Row],[Value of House]]</f>
        <v>0.73880559172760574</v>
      </c>
      <c r="CN298" s="9">
        <f t="shared" ca="1" si="112"/>
        <v>0</v>
      </c>
      <c r="CO298" s="9"/>
      <c r="CP298" s="9"/>
      <c r="CQ298" s="9"/>
      <c r="CR298" s="9"/>
      <c r="CS298" s="9"/>
      <c r="CT298" s="9"/>
      <c r="CU298" s="9"/>
      <c r="CV298" s="9"/>
      <c r="CW298" s="9"/>
      <c r="CX298" s="14"/>
      <c r="CY298" s="9">
        <f ca="1">IF(Table1[[#This Row],[Area]]= "Pindi",Table1[[#This Row],[Income]],0)</f>
        <v>67518</v>
      </c>
      <c r="CZ298" s="9">
        <f ca="1">IF(Table1[[#This Row],[Area]]= "Attock",Table1[[#This Row],[Income]],0)</f>
        <v>0</v>
      </c>
      <c r="DA298" s="9">
        <f ca="1">IF(Table1[[#This Row],[Area]]= "Gujranwala",Table1[[#This Row],[Income]],0)</f>
        <v>0</v>
      </c>
      <c r="DB298" s="9">
        <f ca="1">IF(Table1[[#This Row],[Area]]= "Islamabad",Table1[[#This Row],[Income]],0)</f>
        <v>0</v>
      </c>
      <c r="DC298" s="9">
        <f ca="1">IF(Table1[[#This Row],[Area]]= "Karachi",Table1[[#This Row],[Income]],0)</f>
        <v>0</v>
      </c>
      <c r="DD298" s="9">
        <f ca="1">IF(Table1[[#This Row],[Area]]= "Kashmir",Table1[[#This Row],[Income]],0)</f>
        <v>0</v>
      </c>
      <c r="DE298" s="9">
        <f ca="1">IF(Table1[[#This Row],[Area]]= "Kohat",Table1[[#This Row],[Income]],0)</f>
        <v>0</v>
      </c>
      <c r="DF298" s="9">
        <f ca="1">IF(Table1[[#This Row],[Area]]= "Lahore",Table1[[#This Row],[Income]],0)</f>
        <v>0</v>
      </c>
      <c r="DG298" s="9">
        <f ca="1">IF(Table1[[#This Row],[Area]]= "Multan",Table1[[#This Row],[Income]],0)</f>
        <v>0</v>
      </c>
      <c r="DH298" s="9">
        <f ca="1">IF(Table1[[#This Row],[Area]]= "Naran",Table1[[#This Row],[Income]],0)</f>
        <v>0</v>
      </c>
      <c r="DI298" s="9">
        <f ca="1">IF(Table1[[#This Row],[Area]]= "Peshawar",Table1[[#This Row],[Income]],0)</f>
        <v>0</v>
      </c>
      <c r="DJ298" s="9">
        <f ca="1">IF(Table1[[#This Row],[Area]]= "Queta",Table1[[#This Row],[Income]],0)</f>
        <v>0</v>
      </c>
      <c r="DK298" s="10">
        <f ca="1">IF(Table1[[#This Row],[Area]]= "Sawat",Table1[[#This Row],[Income]],0)</f>
        <v>0</v>
      </c>
      <c r="DM298" s="14"/>
      <c r="DN298" s="9">
        <f ca="1">IF(Table1[[#This Row],[Field of Work]] = "IT",Table1[[#This Row],[Income]],0)</f>
        <v>0</v>
      </c>
      <c r="DO298" s="9">
        <f ca="1">IF(Table1[[#This Row],[Field of Work]] = "Agriculture",Table1[[#This Row],[Income]],0)</f>
        <v>0</v>
      </c>
      <c r="DP298" s="9">
        <f ca="1">IF(Table1[[#This Row],[Field of Work]] = "Construction",Table1[[#This Row],[Income]],0)</f>
        <v>0</v>
      </c>
      <c r="DQ298" s="9">
        <f ca="1">IF(Table1[[#This Row],[Field of Work]] = "Health",Table1[[#This Row],[Income]],0)</f>
        <v>0</v>
      </c>
      <c r="DR298" s="9">
        <f ca="1">IF(Table1[[#This Row],[Field of Work]] = "Teaching",Table1[[#This Row],[Income]],0)</f>
        <v>0</v>
      </c>
      <c r="DS298" s="10">
        <f ca="1">IF(Table1[[#This Row],[Field of Work]] = "General work",Table1[[#This Row],[Income]],0)</f>
        <v>67518</v>
      </c>
      <c r="DV298" s="14"/>
      <c r="DW298" s="9"/>
      <c r="DX298" s="9">
        <f ca="1">IF(Table1[[#This Row],[Debts]]&gt;Table1[[#This Row],[Income]],1,0)</f>
        <v>1</v>
      </c>
      <c r="DY298" s="9"/>
      <c r="DZ298" s="9"/>
      <c r="EA298" s="9"/>
      <c r="EB298" s="9"/>
      <c r="EC298" s="10"/>
      <c r="EF298" s="14"/>
      <c r="EG298" s="9"/>
      <c r="EH298" s="9">
        <f ca="1">IF(Table1[[#This Row],[Net worth of person (R)]]&gt;$EP$4,Table1[[#This Row],[Age]],0)</f>
        <v>0</v>
      </c>
      <c r="EI298" s="9"/>
      <c r="EJ298" s="9"/>
      <c r="EK298" s="9"/>
      <c r="EL298" s="9"/>
      <c r="EM298" s="9"/>
      <c r="EN298" s="9"/>
      <c r="EO298" s="9"/>
      <c r="EP298" s="10"/>
    </row>
    <row r="299" spans="2:146" x14ac:dyDescent="0.25">
      <c r="B299">
        <f t="shared" ca="1" si="99"/>
        <v>2</v>
      </c>
      <c r="C299" t="str">
        <f t="shared" ca="1" si="100"/>
        <v>women</v>
      </c>
      <c r="D299">
        <f t="shared" ca="1" si="101"/>
        <v>45</v>
      </c>
      <c r="E299">
        <f t="shared" ca="1" si="102"/>
        <v>2</v>
      </c>
      <c r="F299" t="str">
        <f t="shared" ca="1" si="103"/>
        <v>IT</v>
      </c>
      <c r="G299">
        <f t="shared" ca="1" si="104"/>
        <v>1</v>
      </c>
      <c r="H299" t="str">
        <f t="shared" ca="1" si="105"/>
        <v>High School</v>
      </c>
      <c r="I299">
        <f t="shared" ca="1" si="106"/>
        <v>4</v>
      </c>
      <c r="J299">
        <f t="shared" ca="1" si="107"/>
        <v>2</v>
      </c>
      <c r="K299">
        <f t="shared" ca="1" si="108"/>
        <v>53389</v>
      </c>
      <c r="L299">
        <f t="shared" ca="1" si="109"/>
        <v>7</v>
      </c>
      <c r="M299" t="str">
        <f t="shared" ca="1" si="110"/>
        <v>Pindi</v>
      </c>
      <c r="N299">
        <f t="shared" ca="1" si="115"/>
        <v>160167</v>
      </c>
      <c r="O299">
        <f ca="1">RAND()*Table1[[#This Row],[Value of House]]</f>
        <v>94428.530591522474</v>
      </c>
      <c r="P299">
        <f t="shared" ca="1" si="97"/>
        <v>44424.425056401604</v>
      </c>
      <c r="Q299">
        <f t="shared" ca="1" si="111"/>
        <v>18955</v>
      </c>
      <c r="R299">
        <f t="shared" ca="1" si="98"/>
        <v>13679.807898343566</v>
      </c>
      <c r="S299">
        <f t="shared" ca="1" si="116"/>
        <v>41676.473946082275</v>
      </c>
      <c r="T299">
        <f t="shared" ca="1" si="117"/>
        <v>246267.89900248387</v>
      </c>
      <c r="U299">
        <f t="shared" ca="1" si="118"/>
        <v>127063.33848986604</v>
      </c>
      <c r="V299">
        <f t="shared" ca="1" si="119"/>
        <v>119204.56051261783</v>
      </c>
      <c r="AF299" s="14">
        <f t="shared" ca="1" si="113"/>
        <v>1</v>
      </c>
      <c r="AG299" s="9">
        <f t="shared" ca="1" si="114"/>
        <v>0</v>
      </c>
      <c r="AH299" s="9"/>
      <c r="AI299" s="9"/>
      <c r="AJ299" s="9"/>
      <c r="AK299" s="10"/>
      <c r="AL299" s="9"/>
      <c r="AM299" s="14">
        <f ca="1">IF(Table1[[#This Row],[Field of Work]]= "Teaching",1,0)</f>
        <v>0</v>
      </c>
      <c r="AN299" s="9">
        <f ca="1">IF(Table1[[#This Row],[Field of Work]]= "Agriculture",1,0)</f>
        <v>0</v>
      </c>
      <c r="AO299" s="9">
        <f ca="1">IF(Table1[[#This Row],[Field of Work]]= "Construction",1,0)</f>
        <v>0</v>
      </c>
      <c r="AP299" s="9">
        <f ca="1">IF(Table1[[#This Row],[Field of Work]]= "IT",1,0)</f>
        <v>1</v>
      </c>
      <c r="AQ299" s="9">
        <f ca="1">IF(Table1[[#This Row],[Field of Work]]= "Health",1,0)</f>
        <v>0</v>
      </c>
      <c r="AR299" s="9">
        <f ca="1">IF(Table1[[#This Row],[Field of Work]]= "General work",1,0)</f>
        <v>0</v>
      </c>
      <c r="AS299" s="9"/>
      <c r="AT299" s="9"/>
      <c r="AU299" s="9"/>
      <c r="AV299" s="9"/>
      <c r="AW299" s="9"/>
      <c r="AX299" s="9"/>
      <c r="AY299" s="10"/>
      <c r="BA299" s="33">
        <f ca="1">IF(Table1[[#This Row],[Area]]= "Pindi",1,0)</f>
        <v>1</v>
      </c>
      <c r="BB299" s="9">
        <f ca="1">IF(Table1[[#This Row],[Area]]= "Attock",1,0)</f>
        <v>0</v>
      </c>
      <c r="BC299" s="9">
        <f ca="1">IF(Table1[[#This Row],[Area]]="Gujranwala",1,0)</f>
        <v>0</v>
      </c>
      <c r="BD299" s="9">
        <f ca="1">IF(Table1[[#This Row],[Area]]="Islamabad",1,0)</f>
        <v>0</v>
      </c>
      <c r="BE299" s="9">
        <f ca="1">IF(Table1[[#This Row],[Area]]="Karachi",1,0)</f>
        <v>0</v>
      </c>
      <c r="BF299" s="9">
        <f ca="1">IF(Table1[[#This Row],[Area]]="Kashmir",1,0)</f>
        <v>0</v>
      </c>
      <c r="BG299" s="9">
        <f ca="1">IF(Table1[[#This Row],[Area]]="Kohat",1,0)</f>
        <v>0</v>
      </c>
      <c r="BH299" s="9">
        <f ca="1">IF(Table1[[#This Row],[Area]]="Lahore",1,0)</f>
        <v>0</v>
      </c>
      <c r="BI299" s="9">
        <f ca="1">IF(Table1[[#This Row],[Area]]="Multan",1,0)</f>
        <v>0</v>
      </c>
      <c r="BJ299" s="9">
        <f ca="1">IF(Table1[[#This Row],[Area]]="Naran",1,0)</f>
        <v>0</v>
      </c>
      <c r="BK299" s="9">
        <f ca="1">IF(Table1[[#This Row],[Area]]="Peshawar",1,0)</f>
        <v>0</v>
      </c>
      <c r="BL299" s="9">
        <f ca="1">IF(Table1[[#This Row],[Area]]="Queta",1,0)</f>
        <v>0</v>
      </c>
      <c r="BM299" s="9">
        <f ca="1">IF(Table1[[#This Row],[Area]]="Sawat",1,0)</f>
        <v>0</v>
      </c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10"/>
      <c r="CD299" s="14"/>
      <c r="CE299" s="39">
        <f ca="1">Table1[[#This Row],[Value of Cars]]/Table1[[#This Row],[Cars]]</f>
        <v>22212.212528200802</v>
      </c>
      <c r="CF299" s="9"/>
      <c r="CG299" s="10"/>
      <c r="CH299" s="14">
        <f ca="1">IF(Table1[[#This Row],[value of Debts]]&gt;$CI$5,1,0)</f>
        <v>1</v>
      </c>
      <c r="CI299" s="9"/>
      <c r="CJ299" s="10"/>
      <c r="CM299" s="55">
        <f ca="1">Table1[[#This Row],[Mortgage Left]]/Table1[[#This Row],[Value of House]]</f>
        <v>0.58956295985766405</v>
      </c>
      <c r="CN299" s="9">
        <f t="shared" ca="1" si="112"/>
        <v>0</v>
      </c>
      <c r="CO299" s="9"/>
      <c r="CP299" s="9"/>
      <c r="CQ299" s="9"/>
      <c r="CR299" s="9"/>
      <c r="CS299" s="9"/>
      <c r="CT299" s="9"/>
      <c r="CU299" s="9"/>
      <c r="CV299" s="9"/>
      <c r="CW299" s="9"/>
      <c r="CX299" s="14"/>
      <c r="CY299" s="9">
        <f ca="1">IF(Table1[[#This Row],[Area]]= "Pindi",Table1[[#This Row],[Income]],0)</f>
        <v>53389</v>
      </c>
      <c r="CZ299" s="9">
        <f ca="1">IF(Table1[[#This Row],[Area]]= "Attock",Table1[[#This Row],[Income]],0)</f>
        <v>0</v>
      </c>
      <c r="DA299" s="9">
        <f ca="1">IF(Table1[[#This Row],[Area]]= "Gujranwala",Table1[[#This Row],[Income]],0)</f>
        <v>0</v>
      </c>
      <c r="DB299" s="9">
        <f ca="1">IF(Table1[[#This Row],[Area]]= "Islamabad",Table1[[#This Row],[Income]],0)</f>
        <v>0</v>
      </c>
      <c r="DC299" s="9">
        <f ca="1">IF(Table1[[#This Row],[Area]]= "Karachi",Table1[[#This Row],[Income]],0)</f>
        <v>0</v>
      </c>
      <c r="DD299" s="9">
        <f ca="1">IF(Table1[[#This Row],[Area]]= "Kashmir",Table1[[#This Row],[Income]],0)</f>
        <v>0</v>
      </c>
      <c r="DE299" s="9">
        <f ca="1">IF(Table1[[#This Row],[Area]]= "Kohat",Table1[[#This Row],[Income]],0)</f>
        <v>0</v>
      </c>
      <c r="DF299" s="9">
        <f ca="1">IF(Table1[[#This Row],[Area]]= "Lahore",Table1[[#This Row],[Income]],0)</f>
        <v>0</v>
      </c>
      <c r="DG299" s="9">
        <f ca="1">IF(Table1[[#This Row],[Area]]= "Multan",Table1[[#This Row],[Income]],0)</f>
        <v>0</v>
      </c>
      <c r="DH299" s="9">
        <f ca="1">IF(Table1[[#This Row],[Area]]= "Naran",Table1[[#This Row],[Income]],0)</f>
        <v>0</v>
      </c>
      <c r="DI299" s="9">
        <f ca="1">IF(Table1[[#This Row],[Area]]= "Peshawar",Table1[[#This Row],[Income]],0)</f>
        <v>0</v>
      </c>
      <c r="DJ299" s="9">
        <f ca="1">IF(Table1[[#This Row],[Area]]= "Queta",Table1[[#This Row],[Income]],0)</f>
        <v>0</v>
      </c>
      <c r="DK299" s="10">
        <f ca="1">IF(Table1[[#This Row],[Area]]= "Sawat",Table1[[#This Row],[Income]],0)</f>
        <v>0</v>
      </c>
      <c r="DM299" s="14"/>
      <c r="DN299" s="9">
        <f ca="1">IF(Table1[[#This Row],[Field of Work]] = "IT",Table1[[#This Row],[Income]],0)</f>
        <v>53389</v>
      </c>
      <c r="DO299" s="9">
        <f ca="1">IF(Table1[[#This Row],[Field of Work]] = "Agriculture",Table1[[#This Row],[Income]],0)</f>
        <v>0</v>
      </c>
      <c r="DP299" s="9">
        <f ca="1">IF(Table1[[#This Row],[Field of Work]] = "Construction",Table1[[#This Row],[Income]],0)</f>
        <v>0</v>
      </c>
      <c r="DQ299" s="9">
        <f ca="1">IF(Table1[[#This Row],[Field of Work]] = "Health",Table1[[#This Row],[Income]],0)</f>
        <v>0</v>
      </c>
      <c r="DR299" s="9">
        <f ca="1">IF(Table1[[#This Row],[Field of Work]] = "Teaching",Table1[[#This Row],[Income]],0)</f>
        <v>0</v>
      </c>
      <c r="DS299" s="10">
        <f ca="1">IF(Table1[[#This Row],[Field of Work]] = "General work",Table1[[#This Row],[Income]],0)</f>
        <v>0</v>
      </c>
      <c r="DV299" s="14"/>
      <c r="DW299" s="9"/>
      <c r="DX299" s="9">
        <f ca="1">IF(Table1[[#This Row],[Debts]]&gt;Table1[[#This Row],[Income]],1,0)</f>
        <v>0</v>
      </c>
      <c r="DY299" s="9"/>
      <c r="DZ299" s="9"/>
      <c r="EA299" s="9"/>
      <c r="EB299" s="9"/>
      <c r="EC299" s="10"/>
      <c r="EF299" s="14"/>
      <c r="EG299" s="9"/>
      <c r="EH299" s="9">
        <f ca="1">IF(Table1[[#This Row],[Net worth of person (R)]]&gt;$EP$4,Table1[[#This Row],[Age]],0)</f>
        <v>45</v>
      </c>
      <c r="EI299" s="9"/>
      <c r="EJ299" s="9"/>
      <c r="EK299" s="9"/>
      <c r="EL299" s="9"/>
      <c r="EM299" s="9"/>
      <c r="EN299" s="9"/>
      <c r="EO299" s="9"/>
      <c r="EP299" s="10"/>
    </row>
    <row r="300" spans="2:146" x14ac:dyDescent="0.25">
      <c r="B300">
        <f t="shared" ca="1" si="99"/>
        <v>2</v>
      </c>
      <c r="C300" t="str">
        <f t="shared" ca="1" si="100"/>
        <v>women</v>
      </c>
      <c r="D300">
        <f t="shared" ca="1" si="101"/>
        <v>34</v>
      </c>
      <c r="E300">
        <f t="shared" ca="1" si="102"/>
        <v>4</v>
      </c>
      <c r="F300" t="str">
        <f t="shared" ca="1" si="103"/>
        <v>Construction</v>
      </c>
      <c r="G300">
        <f t="shared" ca="1" si="104"/>
        <v>3</v>
      </c>
      <c r="H300" t="str">
        <f t="shared" ca="1" si="105"/>
        <v>University</v>
      </c>
      <c r="I300">
        <f t="shared" ca="1" si="106"/>
        <v>0</v>
      </c>
      <c r="J300">
        <f t="shared" ca="1" si="107"/>
        <v>2</v>
      </c>
      <c r="K300">
        <f t="shared" ca="1" si="108"/>
        <v>72018</v>
      </c>
      <c r="L300">
        <f t="shared" ca="1" si="109"/>
        <v>4</v>
      </c>
      <c r="M300" t="str">
        <f t="shared" ca="1" si="110"/>
        <v>Multan</v>
      </c>
      <c r="N300">
        <f t="shared" ca="1" si="115"/>
        <v>432108</v>
      </c>
      <c r="O300">
        <f ca="1">RAND()*Table1[[#This Row],[Value of House]]</f>
        <v>210347.82999726365</v>
      </c>
      <c r="P300">
        <f t="shared" ca="1" si="97"/>
        <v>121884.72837357916</v>
      </c>
      <c r="Q300">
        <f t="shared" ca="1" si="111"/>
        <v>60018</v>
      </c>
      <c r="R300">
        <f t="shared" ca="1" si="98"/>
        <v>103522.40856714989</v>
      </c>
      <c r="S300">
        <f t="shared" ca="1" si="116"/>
        <v>61200.961613262109</v>
      </c>
      <c r="T300">
        <f t="shared" ca="1" si="117"/>
        <v>615193.68998684129</v>
      </c>
      <c r="U300">
        <f t="shared" ca="1" si="118"/>
        <v>373888.23856441351</v>
      </c>
      <c r="V300">
        <f t="shared" ca="1" si="119"/>
        <v>241305.45142242778</v>
      </c>
      <c r="AF300" s="14">
        <f t="shared" ca="1" si="113"/>
        <v>0</v>
      </c>
      <c r="AG300" s="9">
        <f t="shared" ca="1" si="114"/>
        <v>1</v>
      </c>
      <c r="AH300" s="9"/>
      <c r="AI300" s="9"/>
      <c r="AJ300" s="9"/>
      <c r="AK300" s="10"/>
      <c r="AL300" s="9"/>
      <c r="AM300" s="14">
        <f ca="1">IF(Table1[[#This Row],[Field of Work]]= "Teaching",1,0)</f>
        <v>0</v>
      </c>
      <c r="AN300" s="9">
        <f ca="1">IF(Table1[[#This Row],[Field of Work]]= "Agriculture",1,0)</f>
        <v>0</v>
      </c>
      <c r="AO300" s="9">
        <f ca="1">IF(Table1[[#This Row],[Field of Work]]= "Construction",1,0)</f>
        <v>1</v>
      </c>
      <c r="AP300" s="9">
        <f ca="1">IF(Table1[[#This Row],[Field of Work]]= "IT",1,0)</f>
        <v>0</v>
      </c>
      <c r="AQ300" s="9">
        <f ca="1">IF(Table1[[#This Row],[Field of Work]]= "Health",1,0)</f>
        <v>0</v>
      </c>
      <c r="AR300" s="9">
        <f ca="1">IF(Table1[[#This Row],[Field of Work]]= "General work",1,0)</f>
        <v>0</v>
      </c>
      <c r="AS300" s="9"/>
      <c r="AT300" s="9"/>
      <c r="AU300" s="9"/>
      <c r="AV300" s="9"/>
      <c r="AW300" s="9"/>
      <c r="AX300" s="9"/>
      <c r="AY300" s="10"/>
      <c r="BA300" s="33">
        <f ca="1">IF(Table1[[#This Row],[Area]]= "Pindi",1,0)</f>
        <v>0</v>
      </c>
      <c r="BB300" s="9">
        <f ca="1">IF(Table1[[#This Row],[Area]]= "Attock",1,0)</f>
        <v>0</v>
      </c>
      <c r="BC300" s="9">
        <f ca="1">IF(Table1[[#This Row],[Area]]="Gujranwala",1,0)</f>
        <v>0</v>
      </c>
      <c r="BD300" s="9">
        <f ca="1">IF(Table1[[#This Row],[Area]]="Islamabad",1,0)</f>
        <v>0</v>
      </c>
      <c r="BE300" s="9">
        <f ca="1">IF(Table1[[#This Row],[Area]]="Karachi",1,0)</f>
        <v>0</v>
      </c>
      <c r="BF300" s="9">
        <f ca="1">IF(Table1[[#This Row],[Area]]="Kashmir",1,0)</f>
        <v>0</v>
      </c>
      <c r="BG300" s="9">
        <f ca="1">IF(Table1[[#This Row],[Area]]="Kohat",1,0)</f>
        <v>0</v>
      </c>
      <c r="BH300" s="9">
        <f ca="1">IF(Table1[[#This Row],[Area]]="Lahore",1,0)</f>
        <v>0</v>
      </c>
      <c r="BI300" s="9">
        <f ca="1">IF(Table1[[#This Row],[Area]]="Multan",1,0)</f>
        <v>1</v>
      </c>
      <c r="BJ300" s="9">
        <f ca="1">IF(Table1[[#This Row],[Area]]="Naran",1,0)</f>
        <v>0</v>
      </c>
      <c r="BK300" s="9">
        <f ca="1">IF(Table1[[#This Row],[Area]]="Peshawar",1,0)</f>
        <v>0</v>
      </c>
      <c r="BL300" s="9">
        <f ca="1">IF(Table1[[#This Row],[Area]]="Queta",1,0)</f>
        <v>0</v>
      </c>
      <c r="BM300" s="9">
        <f ca="1">IF(Table1[[#This Row],[Area]]="Sawat",1,0)</f>
        <v>0</v>
      </c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10"/>
      <c r="CD300" s="14"/>
      <c r="CE300" s="39">
        <f ca="1">Table1[[#This Row],[Value of Cars]]/Table1[[#This Row],[Cars]]</f>
        <v>60942.364186789579</v>
      </c>
      <c r="CF300" s="9"/>
      <c r="CG300" s="10"/>
      <c r="CH300" s="14">
        <f ca="1">IF(Table1[[#This Row],[value of Debts]]&gt;$CI$5,1,0)</f>
        <v>1</v>
      </c>
      <c r="CI300" s="9"/>
      <c r="CJ300" s="10"/>
      <c r="CM300" s="55">
        <f ca="1">Table1[[#This Row],[Mortgage Left]]/Table1[[#This Row],[Value of House]]</f>
        <v>0.48679457449818947</v>
      </c>
      <c r="CN300" s="9">
        <f t="shared" ca="1" si="112"/>
        <v>0</v>
      </c>
      <c r="CO300" s="9"/>
      <c r="CP300" s="9"/>
      <c r="CQ300" s="9"/>
      <c r="CR300" s="9"/>
      <c r="CS300" s="9"/>
      <c r="CT300" s="9"/>
      <c r="CU300" s="9"/>
      <c r="CV300" s="9"/>
      <c r="CW300" s="9"/>
      <c r="CX300" s="14"/>
      <c r="CY300" s="9">
        <f ca="1">IF(Table1[[#This Row],[Area]]= "Pindi",Table1[[#This Row],[Income]],0)</f>
        <v>0</v>
      </c>
      <c r="CZ300" s="9">
        <f ca="1">IF(Table1[[#This Row],[Area]]= "Attock",Table1[[#This Row],[Income]],0)</f>
        <v>0</v>
      </c>
      <c r="DA300" s="9">
        <f ca="1">IF(Table1[[#This Row],[Area]]= "Gujranwala",Table1[[#This Row],[Income]],0)</f>
        <v>0</v>
      </c>
      <c r="DB300" s="9">
        <f ca="1">IF(Table1[[#This Row],[Area]]= "Islamabad",Table1[[#This Row],[Income]],0)</f>
        <v>0</v>
      </c>
      <c r="DC300" s="9">
        <f ca="1">IF(Table1[[#This Row],[Area]]= "Karachi",Table1[[#This Row],[Income]],0)</f>
        <v>0</v>
      </c>
      <c r="DD300" s="9">
        <f ca="1">IF(Table1[[#This Row],[Area]]= "Kashmir",Table1[[#This Row],[Income]],0)</f>
        <v>0</v>
      </c>
      <c r="DE300" s="9">
        <f ca="1">IF(Table1[[#This Row],[Area]]= "Kohat",Table1[[#This Row],[Income]],0)</f>
        <v>0</v>
      </c>
      <c r="DF300" s="9">
        <f ca="1">IF(Table1[[#This Row],[Area]]= "Lahore",Table1[[#This Row],[Income]],0)</f>
        <v>0</v>
      </c>
      <c r="DG300" s="9">
        <f ca="1">IF(Table1[[#This Row],[Area]]= "Multan",Table1[[#This Row],[Income]],0)</f>
        <v>72018</v>
      </c>
      <c r="DH300" s="9">
        <f ca="1">IF(Table1[[#This Row],[Area]]= "Naran",Table1[[#This Row],[Income]],0)</f>
        <v>0</v>
      </c>
      <c r="DI300" s="9">
        <f ca="1">IF(Table1[[#This Row],[Area]]= "Peshawar",Table1[[#This Row],[Income]],0)</f>
        <v>0</v>
      </c>
      <c r="DJ300" s="9">
        <f ca="1">IF(Table1[[#This Row],[Area]]= "Queta",Table1[[#This Row],[Income]],0)</f>
        <v>0</v>
      </c>
      <c r="DK300" s="10">
        <f ca="1">IF(Table1[[#This Row],[Area]]= "Sawat",Table1[[#This Row],[Income]],0)</f>
        <v>0</v>
      </c>
      <c r="DM300" s="14"/>
      <c r="DN300" s="9">
        <f ca="1">IF(Table1[[#This Row],[Field of Work]] = "IT",Table1[[#This Row],[Income]],0)</f>
        <v>0</v>
      </c>
      <c r="DO300" s="9">
        <f ca="1">IF(Table1[[#This Row],[Field of Work]] = "Agriculture",Table1[[#This Row],[Income]],0)</f>
        <v>0</v>
      </c>
      <c r="DP300" s="9">
        <f ca="1">IF(Table1[[#This Row],[Field of Work]] = "Construction",Table1[[#This Row],[Income]],0)</f>
        <v>72018</v>
      </c>
      <c r="DQ300" s="9">
        <f ca="1">IF(Table1[[#This Row],[Field of Work]] = "Health",Table1[[#This Row],[Income]],0)</f>
        <v>0</v>
      </c>
      <c r="DR300" s="9">
        <f ca="1">IF(Table1[[#This Row],[Field of Work]] = "Teaching",Table1[[#This Row],[Income]],0)</f>
        <v>0</v>
      </c>
      <c r="DS300" s="10">
        <f ca="1">IF(Table1[[#This Row],[Field of Work]] = "General work",Table1[[#This Row],[Income]],0)</f>
        <v>0</v>
      </c>
      <c r="DV300" s="14"/>
      <c r="DW300" s="9"/>
      <c r="DX300" s="9">
        <f ca="1">IF(Table1[[#This Row],[Debts]]&gt;Table1[[#This Row],[Income]],1,0)</f>
        <v>1</v>
      </c>
      <c r="DY300" s="9"/>
      <c r="DZ300" s="9"/>
      <c r="EA300" s="9"/>
      <c r="EB300" s="9"/>
      <c r="EC300" s="10"/>
      <c r="EF300" s="14"/>
      <c r="EG300" s="9"/>
      <c r="EH300" s="9">
        <f ca="1">IF(Table1[[#This Row],[Net worth of person (R)]]&gt;$EP$4,Table1[[#This Row],[Age]],0)</f>
        <v>34</v>
      </c>
      <c r="EI300" s="9"/>
      <c r="EJ300" s="9"/>
      <c r="EK300" s="9"/>
      <c r="EL300" s="9"/>
      <c r="EM300" s="9"/>
      <c r="EN300" s="9"/>
      <c r="EO300" s="9"/>
      <c r="EP300" s="10"/>
    </row>
    <row r="301" spans="2:146" x14ac:dyDescent="0.25">
      <c r="B301">
        <f t="shared" ca="1" si="99"/>
        <v>2</v>
      </c>
      <c r="C301" t="str">
        <f t="shared" ca="1" si="100"/>
        <v>women</v>
      </c>
      <c r="D301">
        <f t="shared" ca="1" si="101"/>
        <v>37</v>
      </c>
      <c r="E301">
        <f t="shared" ca="1" si="102"/>
        <v>1</v>
      </c>
      <c r="F301" t="str">
        <f t="shared" ca="1" si="103"/>
        <v>Health</v>
      </c>
      <c r="G301">
        <f t="shared" ca="1" si="104"/>
        <v>3</v>
      </c>
      <c r="H301" t="str">
        <f t="shared" ca="1" si="105"/>
        <v>University</v>
      </c>
      <c r="I301">
        <f t="shared" ca="1" si="106"/>
        <v>4</v>
      </c>
      <c r="J301">
        <f t="shared" ca="1" si="107"/>
        <v>2</v>
      </c>
      <c r="K301">
        <f t="shared" ca="1" si="108"/>
        <v>38303</v>
      </c>
      <c r="L301">
        <f t="shared" ca="1" si="109"/>
        <v>2</v>
      </c>
      <c r="M301" t="str">
        <f t="shared" ca="1" si="110"/>
        <v>Karachi</v>
      </c>
      <c r="N301">
        <f t="shared" ca="1" si="115"/>
        <v>114909</v>
      </c>
      <c r="O301">
        <f ca="1">RAND()*Table1[[#This Row],[Value of House]]</f>
        <v>28272.102872017123</v>
      </c>
      <c r="P301">
        <f t="shared" ca="1" si="97"/>
        <v>11522.546046140696</v>
      </c>
      <c r="Q301">
        <f t="shared" ca="1" si="111"/>
        <v>10019</v>
      </c>
      <c r="R301">
        <f t="shared" ca="1" si="98"/>
        <v>21042.198472653839</v>
      </c>
      <c r="S301">
        <f t="shared" ca="1" si="116"/>
        <v>26788.153658631589</v>
      </c>
      <c r="T301">
        <f t="shared" ca="1" si="117"/>
        <v>153219.69970477227</v>
      </c>
      <c r="U301">
        <f t="shared" ca="1" si="118"/>
        <v>59333.301344670967</v>
      </c>
      <c r="V301">
        <f t="shared" ca="1" si="119"/>
        <v>93886.398360101302</v>
      </c>
      <c r="AF301" s="14">
        <f t="shared" ca="1" si="113"/>
        <v>0</v>
      </c>
      <c r="AG301" s="9">
        <f t="shared" ca="1" si="114"/>
        <v>1</v>
      </c>
      <c r="AH301" s="9"/>
      <c r="AI301" s="9"/>
      <c r="AJ301" s="9"/>
      <c r="AK301" s="10"/>
      <c r="AL301" s="9"/>
      <c r="AM301" s="14">
        <f ca="1">IF(Table1[[#This Row],[Field of Work]]= "Teaching",1,0)</f>
        <v>0</v>
      </c>
      <c r="AN301" s="9">
        <f ca="1">IF(Table1[[#This Row],[Field of Work]]= "Agriculture",1,0)</f>
        <v>0</v>
      </c>
      <c r="AO301" s="9">
        <f ca="1">IF(Table1[[#This Row],[Field of Work]]= "Construction",1,0)</f>
        <v>0</v>
      </c>
      <c r="AP301" s="9">
        <f ca="1">IF(Table1[[#This Row],[Field of Work]]= "IT",1,0)</f>
        <v>0</v>
      </c>
      <c r="AQ301" s="9">
        <f ca="1">IF(Table1[[#This Row],[Field of Work]]= "Health",1,0)</f>
        <v>1</v>
      </c>
      <c r="AR301" s="9">
        <f ca="1">IF(Table1[[#This Row],[Field of Work]]= "General work",1,0)</f>
        <v>0</v>
      </c>
      <c r="AS301" s="9"/>
      <c r="AT301" s="9"/>
      <c r="AU301" s="9"/>
      <c r="AV301" s="9"/>
      <c r="AW301" s="9"/>
      <c r="AX301" s="9"/>
      <c r="AY301" s="10"/>
      <c r="BA301" s="33">
        <f ca="1">IF(Table1[[#This Row],[Area]]= "Pindi",1,0)</f>
        <v>0</v>
      </c>
      <c r="BB301" s="9">
        <f ca="1">IF(Table1[[#This Row],[Area]]= "Attock",1,0)</f>
        <v>0</v>
      </c>
      <c r="BC301" s="9">
        <f ca="1">IF(Table1[[#This Row],[Area]]="Gujranwala",1,0)</f>
        <v>0</v>
      </c>
      <c r="BD301" s="9">
        <f ca="1">IF(Table1[[#This Row],[Area]]="Islamabad",1,0)</f>
        <v>0</v>
      </c>
      <c r="BE301" s="9">
        <f ca="1">IF(Table1[[#This Row],[Area]]="Karachi",1,0)</f>
        <v>1</v>
      </c>
      <c r="BF301" s="9">
        <f ca="1">IF(Table1[[#This Row],[Area]]="Kashmir",1,0)</f>
        <v>0</v>
      </c>
      <c r="BG301" s="9">
        <f ca="1">IF(Table1[[#This Row],[Area]]="Kohat",1,0)</f>
        <v>0</v>
      </c>
      <c r="BH301" s="9">
        <f ca="1">IF(Table1[[#This Row],[Area]]="Lahore",1,0)</f>
        <v>0</v>
      </c>
      <c r="BI301" s="9">
        <f ca="1">IF(Table1[[#This Row],[Area]]="Multan",1,0)</f>
        <v>0</v>
      </c>
      <c r="BJ301" s="9">
        <f ca="1">IF(Table1[[#This Row],[Area]]="Naran",1,0)</f>
        <v>0</v>
      </c>
      <c r="BK301" s="9">
        <f ca="1">IF(Table1[[#This Row],[Area]]="Peshawar",1,0)</f>
        <v>0</v>
      </c>
      <c r="BL301" s="9">
        <f ca="1">IF(Table1[[#This Row],[Area]]="Queta",1,0)</f>
        <v>0</v>
      </c>
      <c r="BM301" s="9">
        <f ca="1">IF(Table1[[#This Row],[Area]]="Sawat",1,0)</f>
        <v>0</v>
      </c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10"/>
      <c r="CD301" s="14"/>
      <c r="CE301" s="39">
        <f ca="1">Table1[[#This Row],[Value of Cars]]/Table1[[#This Row],[Cars]]</f>
        <v>5761.2730230703482</v>
      </c>
      <c r="CF301" s="9"/>
      <c r="CG301" s="10"/>
      <c r="CH301" s="14">
        <f ca="1">IF(Table1[[#This Row],[value of Debts]]&gt;$CI$5,1,0)</f>
        <v>0</v>
      </c>
      <c r="CI301" s="9"/>
      <c r="CJ301" s="10"/>
      <c r="CM301" s="55">
        <f ca="1">Table1[[#This Row],[Mortgage Left]]/Table1[[#This Row],[Value of House]]</f>
        <v>0.24603906458168745</v>
      </c>
      <c r="CN301" s="9">
        <f t="shared" ca="1" si="112"/>
        <v>1</v>
      </c>
      <c r="CO301" s="9"/>
      <c r="CP301" s="9"/>
      <c r="CQ301" s="9"/>
      <c r="CR301" s="9"/>
      <c r="CS301" s="9"/>
      <c r="CT301" s="9"/>
      <c r="CU301" s="9"/>
      <c r="CV301" s="9"/>
      <c r="CW301" s="9"/>
      <c r="CX301" s="14"/>
      <c r="CY301" s="9">
        <f ca="1">IF(Table1[[#This Row],[Area]]= "Pindi",Table1[[#This Row],[Income]],0)</f>
        <v>0</v>
      </c>
      <c r="CZ301" s="9">
        <f ca="1">IF(Table1[[#This Row],[Area]]= "Attock",Table1[[#This Row],[Income]],0)</f>
        <v>0</v>
      </c>
      <c r="DA301" s="9">
        <f ca="1">IF(Table1[[#This Row],[Area]]= "Gujranwala",Table1[[#This Row],[Income]],0)</f>
        <v>0</v>
      </c>
      <c r="DB301" s="9">
        <f ca="1">IF(Table1[[#This Row],[Area]]= "Islamabad",Table1[[#This Row],[Income]],0)</f>
        <v>0</v>
      </c>
      <c r="DC301" s="9">
        <f ca="1">IF(Table1[[#This Row],[Area]]= "Karachi",Table1[[#This Row],[Income]],0)</f>
        <v>38303</v>
      </c>
      <c r="DD301" s="9">
        <f ca="1">IF(Table1[[#This Row],[Area]]= "Kashmir",Table1[[#This Row],[Income]],0)</f>
        <v>0</v>
      </c>
      <c r="DE301" s="9">
        <f ca="1">IF(Table1[[#This Row],[Area]]= "Kohat",Table1[[#This Row],[Income]],0)</f>
        <v>0</v>
      </c>
      <c r="DF301" s="9">
        <f ca="1">IF(Table1[[#This Row],[Area]]= "Lahore",Table1[[#This Row],[Income]],0)</f>
        <v>0</v>
      </c>
      <c r="DG301" s="9">
        <f ca="1">IF(Table1[[#This Row],[Area]]= "Multan",Table1[[#This Row],[Income]],0)</f>
        <v>0</v>
      </c>
      <c r="DH301" s="9">
        <f ca="1">IF(Table1[[#This Row],[Area]]= "Naran",Table1[[#This Row],[Income]],0)</f>
        <v>0</v>
      </c>
      <c r="DI301" s="9">
        <f ca="1">IF(Table1[[#This Row],[Area]]= "Peshawar",Table1[[#This Row],[Income]],0)</f>
        <v>0</v>
      </c>
      <c r="DJ301" s="9">
        <f ca="1">IF(Table1[[#This Row],[Area]]= "Queta",Table1[[#This Row],[Income]],0)</f>
        <v>0</v>
      </c>
      <c r="DK301" s="10">
        <f ca="1">IF(Table1[[#This Row],[Area]]= "Sawat",Table1[[#This Row],[Income]],0)</f>
        <v>0</v>
      </c>
      <c r="DM301" s="14"/>
      <c r="DN301" s="9">
        <f ca="1">IF(Table1[[#This Row],[Field of Work]] = "IT",Table1[[#This Row],[Income]],0)</f>
        <v>0</v>
      </c>
      <c r="DO301" s="9">
        <f ca="1">IF(Table1[[#This Row],[Field of Work]] = "Agriculture",Table1[[#This Row],[Income]],0)</f>
        <v>0</v>
      </c>
      <c r="DP301" s="9">
        <f ca="1">IF(Table1[[#This Row],[Field of Work]] = "Construction",Table1[[#This Row],[Income]],0)</f>
        <v>0</v>
      </c>
      <c r="DQ301" s="9">
        <f ca="1">IF(Table1[[#This Row],[Field of Work]] = "Health",Table1[[#This Row],[Income]],0)</f>
        <v>38303</v>
      </c>
      <c r="DR301" s="9">
        <f ca="1">IF(Table1[[#This Row],[Field of Work]] = "Teaching",Table1[[#This Row],[Income]],0)</f>
        <v>0</v>
      </c>
      <c r="DS301" s="10">
        <f ca="1">IF(Table1[[#This Row],[Field of Work]] = "General work",Table1[[#This Row],[Income]],0)</f>
        <v>0</v>
      </c>
      <c r="DV301" s="14"/>
      <c r="DW301" s="9"/>
      <c r="DX301" s="9">
        <f ca="1">IF(Table1[[#This Row],[Debts]]&gt;Table1[[#This Row],[Income]],1,0)</f>
        <v>0</v>
      </c>
      <c r="DY301" s="9"/>
      <c r="DZ301" s="9"/>
      <c r="EA301" s="9"/>
      <c r="EB301" s="9"/>
      <c r="EC301" s="10"/>
      <c r="EF301" s="14"/>
      <c r="EG301" s="9"/>
      <c r="EH301" s="9">
        <f ca="1">IF(Table1[[#This Row],[Net worth of person (R)]]&gt;$EP$4,Table1[[#This Row],[Age]],0)</f>
        <v>0</v>
      </c>
      <c r="EI301" s="9"/>
      <c r="EJ301" s="9"/>
      <c r="EK301" s="9"/>
      <c r="EL301" s="9"/>
      <c r="EM301" s="9"/>
      <c r="EN301" s="9"/>
      <c r="EO301" s="9"/>
      <c r="EP301" s="10"/>
    </row>
    <row r="302" spans="2:146" x14ac:dyDescent="0.25">
      <c r="B302">
        <f t="shared" ca="1" si="99"/>
        <v>2</v>
      </c>
      <c r="C302" t="str">
        <f t="shared" ca="1" si="100"/>
        <v>women</v>
      </c>
      <c r="D302">
        <f t="shared" ca="1" si="101"/>
        <v>33</v>
      </c>
      <c r="E302">
        <f t="shared" ca="1" si="102"/>
        <v>3</v>
      </c>
      <c r="F302" t="str">
        <f t="shared" ca="1" si="103"/>
        <v>Agriculture</v>
      </c>
      <c r="G302">
        <f t="shared" ca="1" si="104"/>
        <v>1</v>
      </c>
      <c r="H302" t="str">
        <f t="shared" ca="1" si="105"/>
        <v>High School</v>
      </c>
      <c r="I302">
        <f t="shared" ca="1" si="106"/>
        <v>4</v>
      </c>
      <c r="J302">
        <f t="shared" ca="1" si="107"/>
        <v>1</v>
      </c>
      <c r="K302">
        <f t="shared" ca="1" si="108"/>
        <v>50930</v>
      </c>
      <c r="L302">
        <f t="shared" ca="1" si="109"/>
        <v>12</v>
      </c>
      <c r="M302" t="str">
        <f t="shared" ca="1" si="110"/>
        <v>Kohat</v>
      </c>
      <c r="N302">
        <f t="shared" ca="1" si="115"/>
        <v>152790</v>
      </c>
      <c r="O302">
        <f ca="1">RAND()*Table1[[#This Row],[Value of House]]</f>
        <v>43281.687364113714</v>
      </c>
      <c r="P302">
        <f t="shared" ca="1" si="97"/>
        <v>40481.667365848531</v>
      </c>
      <c r="Q302">
        <f t="shared" ca="1" si="111"/>
        <v>26895</v>
      </c>
      <c r="R302">
        <f t="shared" ca="1" si="98"/>
        <v>12168.0795548924</v>
      </c>
      <c r="S302">
        <f t="shared" ca="1" si="116"/>
        <v>55460.145233484669</v>
      </c>
      <c r="T302">
        <f t="shared" ca="1" si="117"/>
        <v>248731.81259933318</v>
      </c>
      <c r="U302">
        <f t="shared" ca="1" si="118"/>
        <v>82344.766919006128</v>
      </c>
      <c r="V302">
        <f t="shared" ca="1" si="119"/>
        <v>166387.04568032705</v>
      </c>
      <c r="AF302" s="14">
        <f t="shared" ca="1" si="113"/>
        <v>0</v>
      </c>
      <c r="AG302" s="9">
        <f t="shared" ca="1" si="114"/>
        <v>1</v>
      </c>
      <c r="AH302" s="9"/>
      <c r="AI302" s="9"/>
      <c r="AJ302" s="9"/>
      <c r="AK302" s="10"/>
      <c r="AL302" s="9"/>
      <c r="AM302" s="14">
        <f ca="1">IF(Table1[[#This Row],[Field of Work]]= "Teaching",1,0)</f>
        <v>0</v>
      </c>
      <c r="AN302" s="9">
        <f ca="1">IF(Table1[[#This Row],[Field of Work]]= "Agriculture",1,0)</f>
        <v>1</v>
      </c>
      <c r="AO302" s="9">
        <f ca="1">IF(Table1[[#This Row],[Field of Work]]= "Construction",1,0)</f>
        <v>0</v>
      </c>
      <c r="AP302" s="9">
        <f ca="1">IF(Table1[[#This Row],[Field of Work]]= "IT",1,0)</f>
        <v>0</v>
      </c>
      <c r="AQ302" s="9">
        <f ca="1">IF(Table1[[#This Row],[Field of Work]]= "Health",1,0)</f>
        <v>0</v>
      </c>
      <c r="AR302" s="9">
        <f ca="1">IF(Table1[[#This Row],[Field of Work]]= "General work",1,0)</f>
        <v>0</v>
      </c>
      <c r="AS302" s="9"/>
      <c r="AT302" s="9"/>
      <c r="AU302" s="9"/>
      <c r="AV302" s="9"/>
      <c r="AW302" s="9"/>
      <c r="AX302" s="9"/>
      <c r="AY302" s="10"/>
      <c r="BA302" s="33">
        <f ca="1">IF(Table1[[#This Row],[Area]]= "Pindi",1,0)</f>
        <v>0</v>
      </c>
      <c r="BB302" s="9">
        <f ca="1">IF(Table1[[#This Row],[Area]]= "Attock",1,0)</f>
        <v>0</v>
      </c>
      <c r="BC302" s="9">
        <f ca="1">IF(Table1[[#This Row],[Area]]="Gujranwala",1,0)</f>
        <v>0</v>
      </c>
      <c r="BD302" s="9">
        <f ca="1">IF(Table1[[#This Row],[Area]]="Islamabad",1,0)</f>
        <v>0</v>
      </c>
      <c r="BE302" s="9">
        <f ca="1">IF(Table1[[#This Row],[Area]]="Karachi",1,0)</f>
        <v>0</v>
      </c>
      <c r="BF302" s="9">
        <f ca="1">IF(Table1[[#This Row],[Area]]="Kashmir",1,0)</f>
        <v>0</v>
      </c>
      <c r="BG302" s="9">
        <f ca="1">IF(Table1[[#This Row],[Area]]="Kohat",1,0)</f>
        <v>1</v>
      </c>
      <c r="BH302" s="9">
        <f ca="1">IF(Table1[[#This Row],[Area]]="Lahore",1,0)</f>
        <v>0</v>
      </c>
      <c r="BI302" s="9">
        <f ca="1">IF(Table1[[#This Row],[Area]]="Multan",1,0)</f>
        <v>0</v>
      </c>
      <c r="BJ302" s="9">
        <f ca="1">IF(Table1[[#This Row],[Area]]="Naran",1,0)</f>
        <v>0</v>
      </c>
      <c r="BK302" s="9">
        <f ca="1">IF(Table1[[#This Row],[Area]]="Peshawar",1,0)</f>
        <v>0</v>
      </c>
      <c r="BL302" s="9">
        <f ca="1">IF(Table1[[#This Row],[Area]]="Queta",1,0)</f>
        <v>0</v>
      </c>
      <c r="BM302" s="9">
        <f ca="1">IF(Table1[[#This Row],[Area]]="Sawat",1,0)</f>
        <v>0</v>
      </c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10"/>
      <c r="CD302" s="14"/>
      <c r="CE302" s="39">
        <f ca="1">Table1[[#This Row],[Value of Cars]]/Table1[[#This Row],[Cars]]</f>
        <v>40481.667365848531</v>
      </c>
      <c r="CF302" s="9"/>
      <c r="CG302" s="10"/>
      <c r="CH302" s="14">
        <f ca="1">IF(Table1[[#This Row],[value of Debts]]&gt;$CI$5,1,0)</f>
        <v>0</v>
      </c>
      <c r="CI302" s="9"/>
      <c r="CJ302" s="10"/>
      <c r="CM302" s="55">
        <f ca="1">Table1[[#This Row],[Mortgage Left]]/Table1[[#This Row],[Value of House]]</f>
        <v>0.28327565523996145</v>
      </c>
      <c r="CN302" s="9">
        <f t="shared" ca="1" si="112"/>
        <v>1</v>
      </c>
      <c r="CO302" s="9"/>
      <c r="CP302" s="9"/>
      <c r="CQ302" s="9"/>
      <c r="CR302" s="9"/>
      <c r="CS302" s="9"/>
      <c r="CT302" s="9"/>
      <c r="CU302" s="9"/>
      <c r="CV302" s="9"/>
      <c r="CW302" s="9"/>
      <c r="CX302" s="14"/>
      <c r="CY302" s="9">
        <f ca="1">IF(Table1[[#This Row],[Area]]= "Pindi",Table1[[#This Row],[Income]],0)</f>
        <v>0</v>
      </c>
      <c r="CZ302" s="9">
        <f ca="1">IF(Table1[[#This Row],[Area]]= "Attock",Table1[[#This Row],[Income]],0)</f>
        <v>0</v>
      </c>
      <c r="DA302" s="9">
        <f ca="1">IF(Table1[[#This Row],[Area]]= "Gujranwala",Table1[[#This Row],[Income]],0)</f>
        <v>0</v>
      </c>
      <c r="DB302" s="9">
        <f ca="1">IF(Table1[[#This Row],[Area]]= "Islamabad",Table1[[#This Row],[Income]],0)</f>
        <v>0</v>
      </c>
      <c r="DC302" s="9">
        <f ca="1">IF(Table1[[#This Row],[Area]]= "Karachi",Table1[[#This Row],[Income]],0)</f>
        <v>0</v>
      </c>
      <c r="DD302" s="9">
        <f ca="1">IF(Table1[[#This Row],[Area]]= "Kashmir",Table1[[#This Row],[Income]],0)</f>
        <v>0</v>
      </c>
      <c r="DE302" s="9">
        <f ca="1">IF(Table1[[#This Row],[Area]]= "Kohat",Table1[[#This Row],[Income]],0)</f>
        <v>50930</v>
      </c>
      <c r="DF302" s="9">
        <f ca="1">IF(Table1[[#This Row],[Area]]= "Lahore",Table1[[#This Row],[Income]],0)</f>
        <v>0</v>
      </c>
      <c r="DG302" s="9">
        <f ca="1">IF(Table1[[#This Row],[Area]]= "Multan",Table1[[#This Row],[Income]],0)</f>
        <v>0</v>
      </c>
      <c r="DH302" s="9">
        <f ca="1">IF(Table1[[#This Row],[Area]]= "Naran",Table1[[#This Row],[Income]],0)</f>
        <v>0</v>
      </c>
      <c r="DI302" s="9">
        <f ca="1">IF(Table1[[#This Row],[Area]]= "Peshawar",Table1[[#This Row],[Income]],0)</f>
        <v>0</v>
      </c>
      <c r="DJ302" s="9">
        <f ca="1">IF(Table1[[#This Row],[Area]]= "Queta",Table1[[#This Row],[Income]],0)</f>
        <v>0</v>
      </c>
      <c r="DK302" s="10">
        <f ca="1">IF(Table1[[#This Row],[Area]]= "Sawat",Table1[[#This Row],[Income]],0)</f>
        <v>0</v>
      </c>
      <c r="DM302" s="14"/>
      <c r="DN302" s="9">
        <f ca="1">IF(Table1[[#This Row],[Field of Work]] = "IT",Table1[[#This Row],[Income]],0)</f>
        <v>0</v>
      </c>
      <c r="DO302" s="9">
        <f ca="1">IF(Table1[[#This Row],[Field of Work]] = "Agriculture",Table1[[#This Row],[Income]],0)</f>
        <v>50930</v>
      </c>
      <c r="DP302" s="9">
        <f ca="1">IF(Table1[[#This Row],[Field of Work]] = "Construction",Table1[[#This Row],[Income]],0)</f>
        <v>0</v>
      </c>
      <c r="DQ302" s="9">
        <f ca="1">IF(Table1[[#This Row],[Field of Work]] = "Health",Table1[[#This Row],[Income]],0)</f>
        <v>0</v>
      </c>
      <c r="DR302" s="9">
        <f ca="1">IF(Table1[[#This Row],[Field of Work]] = "Teaching",Table1[[#This Row],[Income]],0)</f>
        <v>0</v>
      </c>
      <c r="DS302" s="10">
        <f ca="1">IF(Table1[[#This Row],[Field of Work]] = "General work",Table1[[#This Row],[Income]],0)</f>
        <v>0</v>
      </c>
      <c r="DV302" s="14"/>
      <c r="DW302" s="9"/>
      <c r="DX302" s="9">
        <f ca="1">IF(Table1[[#This Row],[Debts]]&gt;Table1[[#This Row],[Income]],1,0)</f>
        <v>0</v>
      </c>
      <c r="DY302" s="9"/>
      <c r="DZ302" s="9"/>
      <c r="EA302" s="9"/>
      <c r="EB302" s="9"/>
      <c r="EC302" s="10"/>
      <c r="EF302" s="14"/>
      <c r="EG302" s="9"/>
      <c r="EH302" s="9">
        <f ca="1">IF(Table1[[#This Row],[Net worth of person (R)]]&gt;$EP$4,Table1[[#This Row],[Age]],0)</f>
        <v>33</v>
      </c>
      <c r="EI302" s="9"/>
      <c r="EJ302" s="9"/>
      <c r="EK302" s="9"/>
      <c r="EL302" s="9"/>
      <c r="EM302" s="9"/>
      <c r="EN302" s="9"/>
      <c r="EO302" s="9"/>
      <c r="EP302" s="10"/>
    </row>
    <row r="303" spans="2:146" x14ac:dyDescent="0.25">
      <c r="B303">
        <f t="shared" ca="1" si="99"/>
        <v>1</v>
      </c>
      <c r="C303" t="str">
        <f t="shared" ca="1" si="100"/>
        <v>men</v>
      </c>
      <c r="D303">
        <f t="shared" ca="1" si="101"/>
        <v>41</v>
      </c>
      <c r="E303">
        <f t="shared" ca="1" si="102"/>
        <v>2</v>
      </c>
      <c r="F303" t="str">
        <f t="shared" ca="1" si="103"/>
        <v>IT</v>
      </c>
      <c r="G303">
        <f t="shared" ca="1" si="104"/>
        <v>6</v>
      </c>
      <c r="H303" t="str">
        <f t="shared" ca="1" si="105"/>
        <v>other</v>
      </c>
      <c r="I303">
        <f t="shared" ca="1" si="106"/>
        <v>4</v>
      </c>
      <c r="J303">
        <f t="shared" ca="1" si="107"/>
        <v>3</v>
      </c>
      <c r="K303">
        <f t="shared" ca="1" si="108"/>
        <v>70042</v>
      </c>
      <c r="L303">
        <f t="shared" ca="1" si="109"/>
        <v>3</v>
      </c>
      <c r="M303" t="str">
        <f t="shared" ca="1" si="110"/>
        <v>Gujranwala</v>
      </c>
      <c r="N303">
        <f t="shared" ca="1" si="115"/>
        <v>350210</v>
      </c>
      <c r="O303">
        <f ca="1">RAND()*Table1[[#This Row],[Value of House]]</f>
        <v>132451.19285326352</v>
      </c>
      <c r="P303">
        <f t="shared" ca="1" si="97"/>
        <v>97604.047974950736</v>
      </c>
      <c r="Q303">
        <f t="shared" ca="1" si="111"/>
        <v>75382</v>
      </c>
      <c r="R303">
        <f t="shared" ca="1" si="98"/>
        <v>56869.125937701145</v>
      </c>
      <c r="S303">
        <f t="shared" ca="1" si="116"/>
        <v>66060.856218911242</v>
      </c>
      <c r="T303">
        <f t="shared" ca="1" si="117"/>
        <v>513874.90419386199</v>
      </c>
      <c r="U303">
        <f t="shared" ca="1" si="118"/>
        <v>264702.31879096467</v>
      </c>
      <c r="V303">
        <f t="shared" ca="1" si="119"/>
        <v>249172.58540289733</v>
      </c>
      <c r="AF303" s="14">
        <f t="shared" ca="1" si="113"/>
        <v>0</v>
      </c>
      <c r="AG303" s="9">
        <f t="shared" ca="1" si="114"/>
        <v>1</v>
      </c>
      <c r="AH303" s="9"/>
      <c r="AI303" s="9"/>
      <c r="AJ303" s="9"/>
      <c r="AK303" s="10"/>
      <c r="AL303" s="9"/>
      <c r="AM303" s="14">
        <f ca="1">IF(Table1[[#This Row],[Field of Work]]= "Teaching",1,0)</f>
        <v>0</v>
      </c>
      <c r="AN303" s="9">
        <f ca="1">IF(Table1[[#This Row],[Field of Work]]= "Agriculture",1,0)</f>
        <v>0</v>
      </c>
      <c r="AO303" s="9">
        <f ca="1">IF(Table1[[#This Row],[Field of Work]]= "Construction",1,0)</f>
        <v>0</v>
      </c>
      <c r="AP303" s="9">
        <f ca="1">IF(Table1[[#This Row],[Field of Work]]= "IT",1,0)</f>
        <v>1</v>
      </c>
      <c r="AQ303" s="9">
        <f ca="1">IF(Table1[[#This Row],[Field of Work]]= "Health",1,0)</f>
        <v>0</v>
      </c>
      <c r="AR303" s="9">
        <f ca="1">IF(Table1[[#This Row],[Field of Work]]= "General work",1,0)</f>
        <v>0</v>
      </c>
      <c r="AS303" s="9"/>
      <c r="AT303" s="9"/>
      <c r="AU303" s="9"/>
      <c r="AV303" s="9"/>
      <c r="AW303" s="9"/>
      <c r="AX303" s="9"/>
      <c r="AY303" s="10"/>
      <c r="BA303" s="33">
        <f ca="1">IF(Table1[[#This Row],[Area]]= "Pindi",1,0)</f>
        <v>0</v>
      </c>
      <c r="BB303" s="9">
        <f ca="1">IF(Table1[[#This Row],[Area]]= "Attock",1,0)</f>
        <v>0</v>
      </c>
      <c r="BC303" s="9">
        <f ca="1">IF(Table1[[#This Row],[Area]]="Gujranwala",1,0)</f>
        <v>1</v>
      </c>
      <c r="BD303" s="9">
        <f ca="1">IF(Table1[[#This Row],[Area]]="Islamabad",1,0)</f>
        <v>0</v>
      </c>
      <c r="BE303" s="9">
        <f ca="1">IF(Table1[[#This Row],[Area]]="Karachi",1,0)</f>
        <v>0</v>
      </c>
      <c r="BF303" s="9">
        <f ca="1">IF(Table1[[#This Row],[Area]]="Kashmir",1,0)</f>
        <v>0</v>
      </c>
      <c r="BG303" s="9">
        <f ca="1">IF(Table1[[#This Row],[Area]]="Kohat",1,0)</f>
        <v>0</v>
      </c>
      <c r="BH303" s="9">
        <f ca="1">IF(Table1[[#This Row],[Area]]="Lahore",1,0)</f>
        <v>0</v>
      </c>
      <c r="BI303" s="9">
        <f ca="1">IF(Table1[[#This Row],[Area]]="Multan",1,0)</f>
        <v>0</v>
      </c>
      <c r="BJ303" s="9">
        <f ca="1">IF(Table1[[#This Row],[Area]]="Naran",1,0)</f>
        <v>0</v>
      </c>
      <c r="BK303" s="9">
        <f ca="1">IF(Table1[[#This Row],[Area]]="Peshawar",1,0)</f>
        <v>0</v>
      </c>
      <c r="BL303" s="9">
        <f ca="1">IF(Table1[[#This Row],[Area]]="Queta",1,0)</f>
        <v>0</v>
      </c>
      <c r="BM303" s="9">
        <f ca="1">IF(Table1[[#This Row],[Area]]="Sawat",1,0)</f>
        <v>0</v>
      </c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10"/>
      <c r="CD303" s="14"/>
      <c r="CE303" s="39">
        <f ca="1">Table1[[#This Row],[Value of Cars]]/Table1[[#This Row],[Cars]]</f>
        <v>32534.682658316913</v>
      </c>
      <c r="CF303" s="9"/>
      <c r="CG303" s="10"/>
      <c r="CH303" s="14">
        <f ca="1">IF(Table1[[#This Row],[value of Debts]]&gt;$CI$5,1,0)</f>
        <v>1</v>
      </c>
      <c r="CI303" s="9"/>
      <c r="CJ303" s="10"/>
      <c r="CM303" s="55">
        <f ca="1">Table1[[#This Row],[Mortgage Left]]/Table1[[#This Row],[Value of House]]</f>
        <v>0.37820505654682485</v>
      </c>
      <c r="CN303" s="9">
        <f t="shared" ca="1" si="112"/>
        <v>0</v>
      </c>
      <c r="CO303" s="9"/>
      <c r="CP303" s="9"/>
      <c r="CQ303" s="9"/>
      <c r="CR303" s="9"/>
      <c r="CS303" s="9"/>
      <c r="CT303" s="9"/>
      <c r="CU303" s="9"/>
      <c r="CV303" s="9"/>
      <c r="CW303" s="9"/>
      <c r="CX303" s="14"/>
      <c r="CY303" s="9">
        <f ca="1">IF(Table1[[#This Row],[Area]]= "Pindi",Table1[[#This Row],[Income]],0)</f>
        <v>0</v>
      </c>
      <c r="CZ303" s="9">
        <f ca="1">IF(Table1[[#This Row],[Area]]= "Attock",Table1[[#This Row],[Income]],0)</f>
        <v>0</v>
      </c>
      <c r="DA303" s="9">
        <f ca="1">IF(Table1[[#This Row],[Area]]= "Gujranwala",Table1[[#This Row],[Income]],0)</f>
        <v>70042</v>
      </c>
      <c r="DB303" s="9">
        <f ca="1">IF(Table1[[#This Row],[Area]]= "Islamabad",Table1[[#This Row],[Income]],0)</f>
        <v>0</v>
      </c>
      <c r="DC303" s="9">
        <f ca="1">IF(Table1[[#This Row],[Area]]= "Karachi",Table1[[#This Row],[Income]],0)</f>
        <v>0</v>
      </c>
      <c r="DD303" s="9">
        <f ca="1">IF(Table1[[#This Row],[Area]]= "Kashmir",Table1[[#This Row],[Income]],0)</f>
        <v>0</v>
      </c>
      <c r="DE303" s="9">
        <f ca="1">IF(Table1[[#This Row],[Area]]= "Kohat",Table1[[#This Row],[Income]],0)</f>
        <v>0</v>
      </c>
      <c r="DF303" s="9">
        <f ca="1">IF(Table1[[#This Row],[Area]]= "Lahore",Table1[[#This Row],[Income]],0)</f>
        <v>0</v>
      </c>
      <c r="DG303" s="9">
        <f ca="1">IF(Table1[[#This Row],[Area]]= "Multan",Table1[[#This Row],[Income]],0)</f>
        <v>0</v>
      </c>
      <c r="DH303" s="9">
        <f ca="1">IF(Table1[[#This Row],[Area]]= "Naran",Table1[[#This Row],[Income]],0)</f>
        <v>0</v>
      </c>
      <c r="DI303" s="9">
        <f ca="1">IF(Table1[[#This Row],[Area]]= "Peshawar",Table1[[#This Row],[Income]],0)</f>
        <v>0</v>
      </c>
      <c r="DJ303" s="9">
        <f ca="1">IF(Table1[[#This Row],[Area]]= "Queta",Table1[[#This Row],[Income]],0)</f>
        <v>0</v>
      </c>
      <c r="DK303" s="10">
        <f ca="1">IF(Table1[[#This Row],[Area]]= "Sawat",Table1[[#This Row],[Income]],0)</f>
        <v>0</v>
      </c>
      <c r="DM303" s="14"/>
      <c r="DN303" s="9">
        <f ca="1">IF(Table1[[#This Row],[Field of Work]] = "IT",Table1[[#This Row],[Income]],0)</f>
        <v>70042</v>
      </c>
      <c r="DO303" s="9">
        <f ca="1">IF(Table1[[#This Row],[Field of Work]] = "Agriculture",Table1[[#This Row],[Income]],0)</f>
        <v>0</v>
      </c>
      <c r="DP303" s="9">
        <f ca="1">IF(Table1[[#This Row],[Field of Work]] = "Construction",Table1[[#This Row],[Income]],0)</f>
        <v>0</v>
      </c>
      <c r="DQ303" s="9">
        <f ca="1">IF(Table1[[#This Row],[Field of Work]] = "Health",Table1[[#This Row],[Income]],0)</f>
        <v>0</v>
      </c>
      <c r="DR303" s="9">
        <f ca="1">IF(Table1[[#This Row],[Field of Work]] = "Teaching",Table1[[#This Row],[Income]],0)</f>
        <v>0</v>
      </c>
      <c r="DS303" s="10">
        <f ca="1">IF(Table1[[#This Row],[Field of Work]] = "General work",Table1[[#This Row],[Income]],0)</f>
        <v>0</v>
      </c>
      <c r="DV303" s="14"/>
      <c r="DW303" s="9"/>
      <c r="DX303" s="9">
        <f ca="1">IF(Table1[[#This Row],[Debts]]&gt;Table1[[#This Row],[Income]],1,0)</f>
        <v>0</v>
      </c>
      <c r="DY303" s="9"/>
      <c r="DZ303" s="9"/>
      <c r="EA303" s="9"/>
      <c r="EB303" s="9"/>
      <c r="EC303" s="10"/>
      <c r="EF303" s="14"/>
      <c r="EG303" s="9"/>
      <c r="EH303" s="9">
        <f ca="1">IF(Table1[[#This Row],[Net worth of person (R)]]&gt;$EP$4,Table1[[#This Row],[Age]],0)</f>
        <v>41</v>
      </c>
      <c r="EI303" s="9"/>
      <c r="EJ303" s="9"/>
      <c r="EK303" s="9"/>
      <c r="EL303" s="9"/>
      <c r="EM303" s="9"/>
      <c r="EN303" s="9"/>
      <c r="EO303" s="9"/>
      <c r="EP303" s="10"/>
    </row>
    <row r="304" spans="2:146" x14ac:dyDescent="0.25">
      <c r="B304">
        <f t="shared" ca="1" si="99"/>
        <v>1</v>
      </c>
      <c r="C304" t="str">
        <f t="shared" ca="1" si="100"/>
        <v>men</v>
      </c>
      <c r="D304">
        <f t="shared" ca="1" si="101"/>
        <v>32</v>
      </c>
      <c r="E304">
        <f t="shared" ca="1" si="102"/>
        <v>6</v>
      </c>
      <c r="F304" t="str">
        <f t="shared" ca="1" si="103"/>
        <v>Teaching</v>
      </c>
      <c r="G304">
        <f t="shared" ca="1" si="104"/>
        <v>3</v>
      </c>
      <c r="H304" t="str">
        <f t="shared" ca="1" si="105"/>
        <v>University</v>
      </c>
      <c r="I304">
        <f t="shared" ca="1" si="106"/>
        <v>3</v>
      </c>
      <c r="J304">
        <f t="shared" ca="1" si="107"/>
        <v>1</v>
      </c>
      <c r="K304">
        <f t="shared" ca="1" si="108"/>
        <v>73901</v>
      </c>
      <c r="L304">
        <f t="shared" ca="1" si="109"/>
        <v>11</v>
      </c>
      <c r="M304" t="str">
        <f t="shared" ca="1" si="110"/>
        <v>kashmir</v>
      </c>
      <c r="N304">
        <f t="shared" ca="1" si="115"/>
        <v>443406</v>
      </c>
      <c r="O304">
        <f ca="1">RAND()*Table1[[#This Row],[Value of House]]</f>
        <v>67473.858604292822</v>
      </c>
      <c r="P304">
        <f t="shared" ca="1" si="97"/>
        <v>2149.8351948882319</v>
      </c>
      <c r="Q304">
        <f t="shared" ca="1" si="111"/>
        <v>1951</v>
      </c>
      <c r="R304">
        <f t="shared" ca="1" si="98"/>
        <v>76883.441547570212</v>
      </c>
      <c r="S304">
        <f t="shared" ca="1" si="116"/>
        <v>93419.33335189693</v>
      </c>
      <c r="T304">
        <f t="shared" ca="1" si="117"/>
        <v>538975.16854678513</v>
      </c>
      <c r="U304">
        <f t="shared" ca="1" si="118"/>
        <v>146308.30015186302</v>
      </c>
      <c r="V304">
        <f t="shared" ca="1" si="119"/>
        <v>392666.86839492212</v>
      </c>
      <c r="AF304" s="14">
        <f t="shared" ca="1" si="113"/>
        <v>1</v>
      </c>
      <c r="AG304" s="9">
        <f t="shared" ca="1" si="114"/>
        <v>0</v>
      </c>
      <c r="AH304" s="9"/>
      <c r="AI304" s="9"/>
      <c r="AJ304" s="9"/>
      <c r="AK304" s="10"/>
      <c r="AL304" s="9"/>
      <c r="AM304" s="14">
        <f ca="1">IF(Table1[[#This Row],[Field of Work]]= "Teaching",1,0)</f>
        <v>1</v>
      </c>
      <c r="AN304" s="9">
        <f ca="1">IF(Table1[[#This Row],[Field of Work]]= "Agriculture",1,0)</f>
        <v>0</v>
      </c>
      <c r="AO304" s="9">
        <f ca="1">IF(Table1[[#This Row],[Field of Work]]= "Construction",1,0)</f>
        <v>0</v>
      </c>
      <c r="AP304" s="9">
        <f ca="1">IF(Table1[[#This Row],[Field of Work]]= "IT",1,0)</f>
        <v>0</v>
      </c>
      <c r="AQ304" s="9">
        <f ca="1">IF(Table1[[#This Row],[Field of Work]]= "Health",1,0)</f>
        <v>0</v>
      </c>
      <c r="AR304" s="9">
        <f ca="1">IF(Table1[[#This Row],[Field of Work]]= "General work",1,0)</f>
        <v>0</v>
      </c>
      <c r="AS304" s="9"/>
      <c r="AT304" s="9"/>
      <c r="AU304" s="9"/>
      <c r="AV304" s="9"/>
      <c r="AW304" s="9"/>
      <c r="AX304" s="9"/>
      <c r="AY304" s="10"/>
      <c r="BA304" s="33">
        <f ca="1">IF(Table1[[#This Row],[Area]]= "Pindi",1,0)</f>
        <v>0</v>
      </c>
      <c r="BB304" s="9">
        <f ca="1">IF(Table1[[#This Row],[Area]]= "Attock",1,0)</f>
        <v>0</v>
      </c>
      <c r="BC304" s="9">
        <f ca="1">IF(Table1[[#This Row],[Area]]="Gujranwala",1,0)</f>
        <v>0</v>
      </c>
      <c r="BD304" s="9">
        <f ca="1">IF(Table1[[#This Row],[Area]]="Islamabad",1,0)</f>
        <v>0</v>
      </c>
      <c r="BE304" s="9">
        <f ca="1">IF(Table1[[#This Row],[Area]]="Karachi",1,0)</f>
        <v>0</v>
      </c>
      <c r="BF304" s="9">
        <f ca="1">IF(Table1[[#This Row],[Area]]="Kashmir",1,0)</f>
        <v>1</v>
      </c>
      <c r="BG304" s="9">
        <f ca="1">IF(Table1[[#This Row],[Area]]="Kohat",1,0)</f>
        <v>0</v>
      </c>
      <c r="BH304" s="9">
        <f ca="1">IF(Table1[[#This Row],[Area]]="Lahore",1,0)</f>
        <v>0</v>
      </c>
      <c r="BI304" s="9">
        <f ca="1">IF(Table1[[#This Row],[Area]]="Multan",1,0)</f>
        <v>0</v>
      </c>
      <c r="BJ304" s="9">
        <f ca="1">IF(Table1[[#This Row],[Area]]="Naran",1,0)</f>
        <v>0</v>
      </c>
      <c r="BK304" s="9">
        <f ca="1">IF(Table1[[#This Row],[Area]]="Peshawar",1,0)</f>
        <v>0</v>
      </c>
      <c r="BL304" s="9">
        <f ca="1">IF(Table1[[#This Row],[Area]]="Queta",1,0)</f>
        <v>0</v>
      </c>
      <c r="BM304" s="9">
        <f ca="1">IF(Table1[[#This Row],[Area]]="Sawat",1,0)</f>
        <v>0</v>
      </c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10"/>
      <c r="CD304" s="14"/>
      <c r="CE304" s="39">
        <f ca="1">Table1[[#This Row],[Value of Cars]]/Table1[[#This Row],[Cars]]</f>
        <v>2149.8351948882319</v>
      </c>
      <c r="CF304" s="9"/>
      <c r="CG304" s="10"/>
      <c r="CH304" s="14">
        <f ca="1">IF(Table1[[#This Row],[value of Debts]]&gt;$CI$5,1,0)</f>
        <v>1</v>
      </c>
      <c r="CI304" s="9"/>
      <c r="CJ304" s="10"/>
      <c r="CM304" s="55">
        <f ca="1">Table1[[#This Row],[Mortgage Left]]/Table1[[#This Row],[Value of House]]</f>
        <v>0.15217173110939594</v>
      </c>
      <c r="CN304" s="9">
        <f t="shared" ca="1" si="112"/>
        <v>1</v>
      </c>
      <c r="CO304" s="9"/>
      <c r="CP304" s="9"/>
      <c r="CQ304" s="9"/>
      <c r="CR304" s="9"/>
      <c r="CS304" s="9"/>
      <c r="CT304" s="9"/>
      <c r="CU304" s="9"/>
      <c r="CV304" s="9"/>
      <c r="CW304" s="9"/>
      <c r="CX304" s="14"/>
      <c r="CY304" s="9">
        <f ca="1">IF(Table1[[#This Row],[Area]]= "Pindi",Table1[[#This Row],[Income]],0)</f>
        <v>0</v>
      </c>
      <c r="CZ304" s="9">
        <f ca="1">IF(Table1[[#This Row],[Area]]= "Attock",Table1[[#This Row],[Income]],0)</f>
        <v>0</v>
      </c>
      <c r="DA304" s="9">
        <f ca="1">IF(Table1[[#This Row],[Area]]= "Gujranwala",Table1[[#This Row],[Income]],0)</f>
        <v>0</v>
      </c>
      <c r="DB304" s="9">
        <f ca="1">IF(Table1[[#This Row],[Area]]= "Islamabad",Table1[[#This Row],[Income]],0)</f>
        <v>0</v>
      </c>
      <c r="DC304" s="9">
        <f ca="1">IF(Table1[[#This Row],[Area]]= "Karachi",Table1[[#This Row],[Income]],0)</f>
        <v>0</v>
      </c>
      <c r="DD304" s="9">
        <f ca="1">IF(Table1[[#This Row],[Area]]= "Kashmir",Table1[[#This Row],[Income]],0)</f>
        <v>73901</v>
      </c>
      <c r="DE304" s="9">
        <f ca="1">IF(Table1[[#This Row],[Area]]= "Kohat",Table1[[#This Row],[Income]],0)</f>
        <v>0</v>
      </c>
      <c r="DF304" s="9">
        <f ca="1">IF(Table1[[#This Row],[Area]]= "Lahore",Table1[[#This Row],[Income]],0)</f>
        <v>0</v>
      </c>
      <c r="DG304" s="9">
        <f ca="1">IF(Table1[[#This Row],[Area]]= "Multan",Table1[[#This Row],[Income]],0)</f>
        <v>0</v>
      </c>
      <c r="DH304" s="9">
        <f ca="1">IF(Table1[[#This Row],[Area]]= "Naran",Table1[[#This Row],[Income]],0)</f>
        <v>0</v>
      </c>
      <c r="DI304" s="9">
        <f ca="1">IF(Table1[[#This Row],[Area]]= "Peshawar",Table1[[#This Row],[Income]],0)</f>
        <v>0</v>
      </c>
      <c r="DJ304" s="9">
        <f ca="1">IF(Table1[[#This Row],[Area]]= "Queta",Table1[[#This Row],[Income]],0)</f>
        <v>0</v>
      </c>
      <c r="DK304" s="10">
        <f ca="1">IF(Table1[[#This Row],[Area]]= "Sawat",Table1[[#This Row],[Income]],0)</f>
        <v>0</v>
      </c>
      <c r="DM304" s="14"/>
      <c r="DN304" s="9">
        <f ca="1">IF(Table1[[#This Row],[Field of Work]] = "IT",Table1[[#This Row],[Income]],0)</f>
        <v>0</v>
      </c>
      <c r="DO304" s="9">
        <f ca="1">IF(Table1[[#This Row],[Field of Work]] = "Agriculture",Table1[[#This Row],[Income]],0)</f>
        <v>0</v>
      </c>
      <c r="DP304" s="9">
        <f ca="1">IF(Table1[[#This Row],[Field of Work]] = "Construction",Table1[[#This Row],[Income]],0)</f>
        <v>0</v>
      </c>
      <c r="DQ304" s="9">
        <f ca="1">IF(Table1[[#This Row],[Field of Work]] = "Health",Table1[[#This Row],[Income]],0)</f>
        <v>0</v>
      </c>
      <c r="DR304" s="9">
        <f ca="1">IF(Table1[[#This Row],[Field of Work]] = "Teaching",Table1[[#This Row],[Income]],0)</f>
        <v>73901</v>
      </c>
      <c r="DS304" s="10">
        <f ca="1">IF(Table1[[#This Row],[Field of Work]] = "General work",Table1[[#This Row],[Income]],0)</f>
        <v>0</v>
      </c>
      <c r="DV304" s="14"/>
      <c r="DW304" s="9"/>
      <c r="DX304" s="9">
        <f ca="1">IF(Table1[[#This Row],[Debts]]&gt;Table1[[#This Row],[Income]],1,0)</f>
        <v>1</v>
      </c>
      <c r="DY304" s="9"/>
      <c r="DZ304" s="9"/>
      <c r="EA304" s="9"/>
      <c r="EB304" s="9"/>
      <c r="EC304" s="10"/>
      <c r="EF304" s="14"/>
      <c r="EG304" s="9"/>
      <c r="EH304" s="9">
        <f ca="1">IF(Table1[[#This Row],[Net worth of person (R)]]&gt;$EP$4,Table1[[#This Row],[Age]],0)</f>
        <v>32</v>
      </c>
      <c r="EI304" s="9"/>
      <c r="EJ304" s="9"/>
      <c r="EK304" s="9"/>
      <c r="EL304" s="9"/>
      <c r="EM304" s="9"/>
      <c r="EN304" s="9"/>
      <c r="EO304" s="9"/>
      <c r="EP304" s="10"/>
    </row>
    <row r="305" spans="2:146" x14ac:dyDescent="0.25">
      <c r="B305">
        <f t="shared" ca="1" si="99"/>
        <v>2</v>
      </c>
      <c r="C305" t="str">
        <f t="shared" ca="1" si="100"/>
        <v>women</v>
      </c>
      <c r="D305">
        <f t="shared" ca="1" si="101"/>
        <v>26</v>
      </c>
      <c r="E305">
        <f t="shared" ca="1" si="102"/>
        <v>4</v>
      </c>
      <c r="F305" t="str">
        <f t="shared" ca="1" si="103"/>
        <v>Construction</v>
      </c>
      <c r="G305">
        <f t="shared" ca="1" si="104"/>
        <v>3</v>
      </c>
      <c r="H305" t="str">
        <f t="shared" ca="1" si="105"/>
        <v>University</v>
      </c>
      <c r="I305">
        <f t="shared" ca="1" si="106"/>
        <v>3</v>
      </c>
      <c r="J305">
        <f t="shared" ca="1" si="107"/>
        <v>3</v>
      </c>
      <c r="K305">
        <f t="shared" ca="1" si="108"/>
        <v>26844</v>
      </c>
      <c r="L305">
        <f t="shared" ca="1" si="109"/>
        <v>7</v>
      </c>
      <c r="M305" t="str">
        <f t="shared" ca="1" si="110"/>
        <v>Pindi</v>
      </c>
      <c r="N305">
        <f t="shared" ca="1" si="115"/>
        <v>80532</v>
      </c>
      <c r="O305">
        <f ca="1">RAND()*Table1[[#This Row],[Value of House]]</f>
        <v>40857.524324032951</v>
      </c>
      <c r="P305">
        <f t="shared" ca="1" si="97"/>
        <v>51035.271839343317</v>
      </c>
      <c r="Q305">
        <f t="shared" ca="1" si="111"/>
        <v>44587</v>
      </c>
      <c r="R305">
        <f t="shared" ca="1" si="98"/>
        <v>15861.609965221964</v>
      </c>
      <c r="S305">
        <f t="shared" ca="1" si="116"/>
        <v>6567.3341073341062</v>
      </c>
      <c r="T305">
        <f t="shared" ca="1" si="117"/>
        <v>138134.60594667742</v>
      </c>
      <c r="U305">
        <f t="shared" ca="1" si="118"/>
        <v>101306.1342892549</v>
      </c>
      <c r="V305">
        <f t="shared" ca="1" si="119"/>
        <v>36828.471657422517</v>
      </c>
      <c r="AF305" s="14">
        <f t="shared" ca="1" si="113"/>
        <v>1</v>
      </c>
      <c r="AG305" s="9">
        <f t="shared" ca="1" si="114"/>
        <v>0</v>
      </c>
      <c r="AH305" s="9"/>
      <c r="AI305" s="9"/>
      <c r="AJ305" s="9"/>
      <c r="AK305" s="10"/>
      <c r="AL305" s="9"/>
      <c r="AM305" s="14">
        <f ca="1">IF(Table1[[#This Row],[Field of Work]]= "Teaching",1,0)</f>
        <v>0</v>
      </c>
      <c r="AN305" s="9">
        <f ca="1">IF(Table1[[#This Row],[Field of Work]]= "Agriculture",1,0)</f>
        <v>0</v>
      </c>
      <c r="AO305" s="9">
        <f ca="1">IF(Table1[[#This Row],[Field of Work]]= "Construction",1,0)</f>
        <v>1</v>
      </c>
      <c r="AP305" s="9">
        <f ca="1">IF(Table1[[#This Row],[Field of Work]]= "IT",1,0)</f>
        <v>0</v>
      </c>
      <c r="AQ305" s="9">
        <f ca="1">IF(Table1[[#This Row],[Field of Work]]= "Health",1,0)</f>
        <v>0</v>
      </c>
      <c r="AR305" s="9">
        <f ca="1">IF(Table1[[#This Row],[Field of Work]]= "General work",1,0)</f>
        <v>0</v>
      </c>
      <c r="AS305" s="9"/>
      <c r="AT305" s="9"/>
      <c r="AU305" s="9"/>
      <c r="AV305" s="9"/>
      <c r="AW305" s="9"/>
      <c r="AX305" s="9"/>
      <c r="AY305" s="10"/>
      <c r="BA305" s="33">
        <f ca="1">IF(Table1[[#This Row],[Area]]= "Pindi",1,0)</f>
        <v>1</v>
      </c>
      <c r="BB305" s="9">
        <f ca="1">IF(Table1[[#This Row],[Area]]= "Attock",1,0)</f>
        <v>0</v>
      </c>
      <c r="BC305" s="9">
        <f ca="1">IF(Table1[[#This Row],[Area]]="Gujranwala",1,0)</f>
        <v>0</v>
      </c>
      <c r="BD305" s="9">
        <f ca="1">IF(Table1[[#This Row],[Area]]="Islamabad",1,0)</f>
        <v>0</v>
      </c>
      <c r="BE305" s="9">
        <f ca="1">IF(Table1[[#This Row],[Area]]="Karachi",1,0)</f>
        <v>0</v>
      </c>
      <c r="BF305" s="9">
        <f ca="1">IF(Table1[[#This Row],[Area]]="Kashmir",1,0)</f>
        <v>0</v>
      </c>
      <c r="BG305" s="9">
        <f ca="1">IF(Table1[[#This Row],[Area]]="Kohat",1,0)</f>
        <v>0</v>
      </c>
      <c r="BH305" s="9">
        <f ca="1">IF(Table1[[#This Row],[Area]]="Lahore",1,0)</f>
        <v>0</v>
      </c>
      <c r="BI305" s="9">
        <f ca="1">IF(Table1[[#This Row],[Area]]="Multan",1,0)</f>
        <v>0</v>
      </c>
      <c r="BJ305" s="9">
        <f ca="1">IF(Table1[[#This Row],[Area]]="Naran",1,0)</f>
        <v>0</v>
      </c>
      <c r="BK305" s="9">
        <f ca="1">IF(Table1[[#This Row],[Area]]="Peshawar",1,0)</f>
        <v>0</v>
      </c>
      <c r="BL305" s="9">
        <f ca="1">IF(Table1[[#This Row],[Area]]="Queta",1,0)</f>
        <v>0</v>
      </c>
      <c r="BM305" s="9">
        <f ca="1">IF(Table1[[#This Row],[Area]]="Sawat",1,0)</f>
        <v>0</v>
      </c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10"/>
      <c r="CD305" s="14"/>
      <c r="CE305" s="39">
        <f ca="1">Table1[[#This Row],[Value of Cars]]/Table1[[#This Row],[Cars]]</f>
        <v>17011.757279781104</v>
      </c>
      <c r="CF305" s="9"/>
      <c r="CG305" s="10"/>
      <c r="CH305" s="14">
        <f ca="1">IF(Table1[[#This Row],[value of Debts]]&gt;$CI$5,1,0)</f>
        <v>1</v>
      </c>
      <c r="CI305" s="9"/>
      <c r="CJ305" s="10"/>
      <c r="CM305" s="55">
        <f ca="1">Table1[[#This Row],[Mortgage Left]]/Table1[[#This Row],[Value of House]]</f>
        <v>0.50734520841445574</v>
      </c>
      <c r="CN305" s="9">
        <f t="shared" ca="1" si="112"/>
        <v>0</v>
      </c>
      <c r="CO305" s="9"/>
      <c r="CP305" s="9"/>
      <c r="CQ305" s="9"/>
      <c r="CR305" s="9"/>
      <c r="CS305" s="9"/>
      <c r="CT305" s="9"/>
      <c r="CU305" s="9"/>
      <c r="CV305" s="9"/>
      <c r="CW305" s="9"/>
      <c r="CX305" s="14"/>
      <c r="CY305" s="9">
        <f ca="1">IF(Table1[[#This Row],[Area]]= "Pindi",Table1[[#This Row],[Income]],0)</f>
        <v>26844</v>
      </c>
      <c r="CZ305" s="9">
        <f ca="1">IF(Table1[[#This Row],[Area]]= "Attock",Table1[[#This Row],[Income]],0)</f>
        <v>0</v>
      </c>
      <c r="DA305" s="9">
        <f ca="1">IF(Table1[[#This Row],[Area]]= "Gujranwala",Table1[[#This Row],[Income]],0)</f>
        <v>0</v>
      </c>
      <c r="DB305" s="9">
        <f ca="1">IF(Table1[[#This Row],[Area]]= "Islamabad",Table1[[#This Row],[Income]],0)</f>
        <v>0</v>
      </c>
      <c r="DC305" s="9">
        <f ca="1">IF(Table1[[#This Row],[Area]]= "Karachi",Table1[[#This Row],[Income]],0)</f>
        <v>0</v>
      </c>
      <c r="DD305" s="9">
        <f ca="1">IF(Table1[[#This Row],[Area]]= "Kashmir",Table1[[#This Row],[Income]],0)</f>
        <v>0</v>
      </c>
      <c r="DE305" s="9">
        <f ca="1">IF(Table1[[#This Row],[Area]]= "Kohat",Table1[[#This Row],[Income]],0)</f>
        <v>0</v>
      </c>
      <c r="DF305" s="9">
        <f ca="1">IF(Table1[[#This Row],[Area]]= "Lahore",Table1[[#This Row],[Income]],0)</f>
        <v>0</v>
      </c>
      <c r="DG305" s="9">
        <f ca="1">IF(Table1[[#This Row],[Area]]= "Multan",Table1[[#This Row],[Income]],0)</f>
        <v>0</v>
      </c>
      <c r="DH305" s="9">
        <f ca="1">IF(Table1[[#This Row],[Area]]= "Naran",Table1[[#This Row],[Income]],0)</f>
        <v>0</v>
      </c>
      <c r="DI305" s="9">
        <f ca="1">IF(Table1[[#This Row],[Area]]= "Peshawar",Table1[[#This Row],[Income]],0)</f>
        <v>0</v>
      </c>
      <c r="DJ305" s="9">
        <f ca="1">IF(Table1[[#This Row],[Area]]= "Queta",Table1[[#This Row],[Income]],0)</f>
        <v>0</v>
      </c>
      <c r="DK305" s="10">
        <f ca="1">IF(Table1[[#This Row],[Area]]= "Sawat",Table1[[#This Row],[Income]],0)</f>
        <v>0</v>
      </c>
      <c r="DM305" s="14"/>
      <c r="DN305" s="9">
        <f ca="1">IF(Table1[[#This Row],[Field of Work]] = "IT",Table1[[#This Row],[Income]],0)</f>
        <v>0</v>
      </c>
      <c r="DO305" s="9">
        <f ca="1">IF(Table1[[#This Row],[Field of Work]] = "Agriculture",Table1[[#This Row],[Income]],0)</f>
        <v>0</v>
      </c>
      <c r="DP305" s="9">
        <f ca="1">IF(Table1[[#This Row],[Field of Work]] = "Construction",Table1[[#This Row],[Income]],0)</f>
        <v>26844</v>
      </c>
      <c r="DQ305" s="9">
        <f ca="1">IF(Table1[[#This Row],[Field of Work]] = "Health",Table1[[#This Row],[Income]],0)</f>
        <v>0</v>
      </c>
      <c r="DR305" s="9">
        <f ca="1">IF(Table1[[#This Row],[Field of Work]] = "Teaching",Table1[[#This Row],[Income]],0)</f>
        <v>0</v>
      </c>
      <c r="DS305" s="10">
        <f ca="1">IF(Table1[[#This Row],[Field of Work]] = "General work",Table1[[#This Row],[Income]],0)</f>
        <v>0</v>
      </c>
      <c r="DV305" s="14"/>
      <c r="DW305" s="9"/>
      <c r="DX305" s="9">
        <f ca="1">IF(Table1[[#This Row],[Debts]]&gt;Table1[[#This Row],[Income]],1,0)</f>
        <v>0</v>
      </c>
      <c r="DY305" s="9"/>
      <c r="DZ305" s="9"/>
      <c r="EA305" s="9"/>
      <c r="EB305" s="9"/>
      <c r="EC305" s="10"/>
      <c r="EF305" s="14"/>
      <c r="EG305" s="9"/>
      <c r="EH305" s="9">
        <f ca="1">IF(Table1[[#This Row],[Net worth of person (R)]]&gt;$EP$4,Table1[[#This Row],[Age]],0)</f>
        <v>0</v>
      </c>
      <c r="EI305" s="9"/>
      <c r="EJ305" s="9"/>
      <c r="EK305" s="9"/>
      <c r="EL305" s="9"/>
      <c r="EM305" s="9"/>
      <c r="EN305" s="9"/>
      <c r="EO305" s="9"/>
      <c r="EP305" s="10"/>
    </row>
    <row r="306" spans="2:146" x14ac:dyDescent="0.25">
      <c r="B306">
        <f t="shared" ca="1" si="99"/>
        <v>2</v>
      </c>
      <c r="C306" t="str">
        <f t="shared" ca="1" si="100"/>
        <v>women</v>
      </c>
      <c r="D306">
        <f t="shared" ca="1" si="101"/>
        <v>41</v>
      </c>
      <c r="E306">
        <f t="shared" ca="1" si="102"/>
        <v>6</v>
      </c>
      <c r="F306" t="str">
        <f t="shared" ca="1" si="103"/>
        <v>Teaching</v>
      </c>
      <c r="G306">
        <f t="shared" ca="1" si="104"/>
        <v>1</v>
      </c>
      <c r="H306" t="str">
        <f t="shared" ca="1" si="105"/>
        <v>High School</v>
      </c>
      <c r="I306">
        <f t="shared" ca="1" si="106"/>
        <v>0</v>
      </c>
      <c r="J306">
        <f t="shared" ca="1" si="107"/>
        <v>2</v>
      </c>
      <c r="K306">
        <f t="shared" ca="1" si="108"/>
        <v>40037</v>
      </c>
      <c r="L306">
        <f t="shared" ca="1" si="109"/>
        <v>2</v>
      </c>
      <c r="M306" t="str">
        <f t="shared" ca="1" si="110"/>
        <v>Karachi</v>
      </c>
      <c r="N306">
        <f t="shared" ca="1" si="115"/>
        <v>120111</v>
      </c>
      <c r="O306">
        <f ca="1">RAND()*Table1[[#This Row],[Value of House]]</f>
        <v>100667.39438046467</v>
      </c>
      <c r="P306">
        <f t="shared" ca="1" si="97"/>
        <v>4806.097890847841</v>
      </c>
      <c r="Q306">
        <f t="shared" ca="1" si="111"/>
        <v>4467</v>
      </c>
      <c r="R306">
        <f t="shared" ca="1" si="98"/>
        <v>9373.9399355795449</v>
      </c>
      <c r="S306">
        <f t="shared" ca="1" si="116"/>
        <v>59814.96949306161</v>
      </c>
      <c r="T306">
        <f t="shared" ca="1" si="117"/>
        <v>184732.06738390945</v>
      </c>
      <c r="U306">
        <f t="shared" ca="1" si="118"/>
        <v>114508.33431604422</v>
      </c>
      <c r="V306">
        <f t="shared" ca="1" si="119"/>
        <v>70223.733067865236</v>
      </c>
      <c r="AF306" s="14">
        <f t="shared" ca="1" si="113"/>
        <v>0</v>
      </c>
      <c r="AG306" s="9">
        <f t="shared" ca="1" si="114"/>
        <v>1</v>
      </c>
      <c r="AH306" s="9"/>
      <c r="AI306" s="9"/>
      <c r="AJ306" s="9"/>
      <c r="AK306" s="10"/>
      <c r="AL306" s="9"/>
      <c r="AM306" s="14">
        <f ca="1">IF(Table1[[#This Row],[Field of Work]]= "Teaching",1,0)</f>
        <v>1</v>
      </c>
      <c r="AN306" s="9">
        <f ca="1">IF(Table1[[#This Row],[Field of Work]]= "Agriculture",1,0)</f>
        <v>0</v>
      </c>
      <c r="AO306" s="9">
        <f ca="1">IF(Table1[[#This Row],[Field of Work]]= "Construction",1,0)</f>
        <v>0</v>
      </c>
      <c r="AP306" s="9">
        <f ca="1">IF(Table1[[#This Row],[Field of Work]]= "IT",1,0)</f>
        <v>0</v>
      </c>
      <c r="AQ306" s="9">
        <f ca="1">IF(Table1[[#This Row],[Field of Work]]= "Health",1,0)</f>
        <v>0</v>
      </c>
      <c r="AR306" s="9">
        <f ca="1">IF(Table1[[#This Row],[Field of Work]]= "General work",1,0)</f>
        <v>0</v>
      </c>
      <c r="AS306" s="9"/>
      <c r="AT306" s="9"/>
      <c r="AU306" s="9"/>
      <c r="AV306" s="9"/>
      <c r="AW306" s="9"/>
      <c r="AX306" s="9"/>
      <c r="AY306" s="10"/>
      <c r="BA306" s="33">
        <f ca="1">IF(Table1[[#This Row],[Area]]= "Pindi",1,0)</f>
        <v>0</v>
      </c>
      <c r="BB306" s="9">
        <f ca="1">IF(Table1[[#This Row],[Area]]= "Attock",1,0)</f>
        <v>0</v>
      </c>
      <c r="BC306" s="9">
        <f ca="1">IF(Table1[[#This Row],[Area]]="Gujranwala",1,0)</f>
        <v>0</v>
      </c>
      <c r="BD306" s="9">
        <f ca="1">IF(Table1[[#This Row],[Area]]="Islamabad",1,0)</f>
        <v>0</v>
      </c>
      <c r="BE306" s="9">
        <f ca="1">IF(Table1[[#This Row],[Area]]="Karachi",1,0)</f>
        <v>1</v>
      </c>
      <c r="BF306" s="9">
        <f ca="1">IF(Table1[[#This Row],[Area]]="Kashmir",1,0)</f>
        <v>0</v>
      </c>
      <c r="BG306" s="9">
        <f ca="1">IF(Table1[[#This Row],[Area]]="Kohat",1,0)</f>
        <v>0</v>
      </c>
      <c r="BH306" s="9">
        <f ca="1">IF(Table1[[#This Row],[Area]]="Lahore",1,0)</f>
        <v>0</v>
      </c>
      <c r="BI306" s="9">
        <f ca="1">IF(Table1[[#This Row],[Area]]="Multan",1,0)</f>
        <v>0</v>
      </c>
      <c r="BJ306" s="9">
        <f ca="1">IF(Table1[[#This Row],[Area]]="Naran",1,0)</f>
        <v>0</v>
      </c>
      <c r="BK306" s="9">
        <f ca="1">IF(Table1[[#This Row],[Area]]="Peshawar",1,0)</f>
        <v>0</v>
      </c>
      <c r="BL306" s="9">
        <f ca="1">IF(Table1[[#This Row],[Area]]="Queta",1,0)</f>
        <v>0</v>
      </c>
      <c r="BM306" s="9">
        <f ca="1">IF(Table1[[#This Row],[Area]]="Sawat",1,0)</f>
        <v>0</v>
      </c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10"/>
      <c r="CD306" s="14"/>
      <c r="CE306" s="39">
        <f ca="1">Table1[[#This Row],[Value of Cars]]/Table1[[#This Row],[Cars]]</f>
        <v>2403.0489454239205</v>
      </c>
      <c r="CF306" s="9"/>
      <c r="CG306" s="10"/>
      <c r="CH306" s="14">
        <f ca="1">IF(Table1[[#This Row],[value of Debts]]&gt;$CI$5,1,0)</f>
        <v>1</v>
      </c>
      <c r="CI306" s="9"/>
      <c r="CJ306" s="10"/>
      <c r="CM306" s="55">
        <f ca="1">Table1[[#This Row],[Mortgage Left]]/Table1[[#This Row],[Value of House]]</f>
        <v>0.83811969245501805</v>
      </c>
      <c r="CN306" s="9">
        <f t="shared" ca="1" si="112"/>
        <v>0</v>
      </c>
      <c r="CO306" s="9"/>
      <c r="CP306" s="9"/>
      <c r="CQ306" s="9"/>
      <c r="CR306" s="9"/>
      <c r="CS306" s="9"/>
      <c r="CT306" s="9"/>
      <c r="CU306" s="9"/>
      <c r="CV306" s="9"/>
      <c r="CW306" s="9"/>
      <c r="CX306" s="14"/>
      <c r="CY306" s="9">
        <f ca="1">IF(Table1[[#This Row],[Area]]= "Pindi",Table1[[#This Row],[Income]],0)</f>
        <v>0</v>
      </c>
      <c r="CZ306" s="9">
        <f ca="1">IF(Table1[[#This Row],[Area]]= "Attock",Table1[[#This Row],[Income]],0)</f>
        <v>0</v>
      </c>
      <c r="DA306" s="9">
        <f ca="1">IF(Table1[[#This Row],[Area]]= "Gujranwala",Table1[[#This Row],[Income]],0)</f>
        <v>0</v>
      </c>
      <c r="DB306" s="9">
        <f ca="1">IF(Table1[[#This Row],[Area]]= "Islamabad",Table1[[#This Row],[Income]],0)</f>
        <v>0</v>
      </c>
      <c r="DC306" s="9">
        <f ca="1">IF(Table1[[#This Row],[Area]]= "Karachi",Table1[[#This Row],[Income]],0)</f>
        <v>40037</v>
      </c>
      <c r="DD306" s="9">
        <f ca="1">IF(Table1[[#This Row],[Area]]= "Kashmir",Table1[[#This Row],[Income]],0)</f>
        <v>0</v>
      </c>
      <c r="DE306" s="9">
        <f ca="1">IF(Table1[[#This Row],[Area]]= "Kohat",Table1[[#This Row],[Income]],0)</f>
        <v>0</v>
      </c>
      <c r="DF306" s="9">
        <f ca="1">IF(Table1[[#This Row],[Area]]= "Lahore",Table1[[#This Row],[Income]],0)</f>
        <v>0</v>
      </c>
      <c r="DG306" s="9">
        <f ca="1">IF(Table1[[#This Row],[Area]]= "Multan",Table1[[#This Row],[Income]],0)</f>
        <v>0</v>
      </c>
      <c r="DH306" s="9">
        <f ca="1">IF(Table1[[#This Row],[Area]]= "Naran",Table1[[#This Row],[Income]],0)</f>
        <v>0</v>
      </c>
      <c r="DI306" s="9">
        <f ca="1">IF(Table1[[#This Row],[Area]]= "Peshawar",Table1[[#This Row],[Income]],0)</f>
        <v>0</v>
      </c>
      <c r="DJ306" s="9">
        <f ca="1">IF(Table1[[#This Row],[Area]]= "Queta",Table1[[#This Row],[Income]],0)</f>
        <v>0</v>
      </c>
      <c r="DK306" s="10">
        <f ca="1">IF(Table1[[#This Row],[Area]]= "Sawat",Table1[[#This Row],[Income]],0)</f>
        <v>0</v>
      </c>
      <c r="DM306" s="14"/>
      <c r="DN306" s="9">
        <f ca="1">IF(Table1[[#This Row],[Field of Work]] = "IT",Table1[[#This Row],[Income]],0)</f>
        <v>0</v>
      </c>
      <c r="DO306" s="9">
        <f ca="1">IF(Table1[[#This Row],[Field of Work]] = "Agriculture",Table1[[#This Row],[Income]],0)</f>
        <v>0</v>
      </c>
      <c r="DP306" s="9">
        <f ca="1">IF(Table1[[#This Row],[Field of Work]] = "Construction",Table1[[#This Row],[Income]],0)</f>
        <v>0</v>
      </c>
      <c r="DQ306" s="9">
        <f ca="1">IF(Table1[[#This Row],[Field of Work]] = "Health",Table1[[#This Row],[Income]],0)</f>
        <v>0</v>
      </c>
      <c r="DR306" s="9">
        <f ca="1">IF(Table1[[#This Row],[Field of Work]] = "Teaching",Table1[[#This Row],[Income]],0)</f>
        <v>40037</v>
      </c>
      <c r="DS306" s="10">
        <f ca="1">IF(Table1[[#This Row],[Field of Work]] = "General work",Table1[[#This Row],[Income]],0)</f>
        <v>0</v>
      </c>
      <c r="DV306" s="14"/>
      <c r="DW306" s="9"/>
      <c r="DX306" s="9">
        <f ca="1">IF(Table1[[#This Row],[Debts]]&gt;Table1[[#This Row],[Income]],1,0)</f>
        <v>0</v>
      </c>
      <c r="DY306" s="9"/>
      <c r="DZ306" s="9"/>
      <c r="EA306" s="9"/>
      <c r="EB306" s="9"/>
      <c r="EC306" s="10"/>
      <c r="EF306" s="14"/>
      <c r="EG306" s="9"/>
      <c r="EH306" s="9">
        <f ca="1">IF(Table1[[#This Row],[Net worth of person (R)]]&gt;$EP$4,Table1[[#This Row],[Age]],0)</f>
        <v>0</v>
      </c>
      <c r="EI306" s="9"/>
      <c r="EJ306" s="9"/>
      <c r="EK306" s="9"/>
      <c r="EL306" s="9"/>
      <c r="EM306" s="9"/>
      <c r="EN306" s="9"/>
      <c r="EO306" s="9"/>
      <c r="EP306" s="10"/>
    </row>
    <row r="307" spans="2:146" x14ac:dyDescent="0.25">
      <c r="B307">
        <f t="shared" ca="1" si="99"/>
        <v>1</v>
      </c>
      <c r="C307" t="str">
        <f t="shared" ca="1" si="100"/>
        <v>men</v>
      </c>
      <c r="D307">
        <f t="shared" ca="1" si="101"/>
        <v>36</v>
      </c>
      <c r="E307">
        <f t="shared" ca="1" si="102"/>
        <v>3</v>
      </c>
      <c r="F307" t="str">
        <f t="shared" ca="1" si="103"/>
        <v>Agriculture</v>
      </c>
      <c r="G307">
        <f t="shared" ca="1" si="104"/>
        <v>2</v>
      </c>
      <c r="H307" t="str">
        <f t="shared" ca="1" si="105"/>
        <v>Colledge</v>
      </c>
      <c r="I307">
        <f t="shared" ca="1" si="106"/>
        <v>0</v>
      </c>
      <c r="J307">
        <f t="shared" ca="1" si="107"/>
        <v>1</v>
      </c>
      <c r="K307">
        <f t="shared" ca="1" si="108"/>
        <v>83877</v>
      </c>
      <c r="L307">
        <f t="shared" ca="1" si="109"/>
        <v>13</v>
      </c>
      <c r="M307" t="str">
        <f t="shared" ca="1" si="110"/>
        <v>Naran</v>
      </c>
      <c r="N307">
        <f t="shared" ca="1" si="115"/>
        <v>251631</v>
      </c>
      <c r="O307">
        <f ca="1">RAND()*Table1[[#This Row],[Value of House]]</f>
        <v>89553.471165059513</v>
      </c>
      <c r="P307">
        <f t="shared" ca="1" si="97"/>
        <v>50806.681716754269</v>
      </c>
      <c r="Q307">
        <f t="shared" ca="1" si="111"/>
        <v>25751</v>
      </c>
      <c r="R307">
        <f t="shared" ca="1" si="98"/>
        <v>166965.18204506137</v>
      </c>
      <c r="S307">
        <f t="shared" ca="1" si="116"/>
        <v>115520.78183078693</v>
      </c>
      <c r="T307">
        <f t="shared" ca="1" si="117"/>
        <v>417958.46354754118</v>
      </c>
      <c r="U307">
        <f t="shared" ca="1" si="118"/>
        <v>282269.65321012086</v>
      </c>
      <c r="V307">
        <f t="shared" ca="1" si="119"/>
        <v>135688.81033742032</v>
      </c>
      <c r="AF307" s="14">
        <f t="shared" ca="1" si="113"/>
        <v>0</v>
      </c>
      <c r="AG307" s="9">
        <f t="shared" ca="1" si="114"/>
        <v>1</v>
      </c>
      <c r="AH307" s="9"/>
      <c r="AI307" s="9"/>
      <c r="AJ307" s="9"/>
      <c r="AK307" s="10"/>
      <c r="AL307" s="9"/>
      <c r="AM307" s="14">
        <f ca="1">IF(Table1[[#This Row],[Field of Work]]= "Teaching",1,0)</f>
        <v>0</v>
      </c>
      <c r="AN307" s="9">
        <f ca="1">IF(Table1[[#This Row],[Field of Work]]= "Agriculture",1,0)</f>
        <v>1</v>
      </c>
      <c r="AO307" s="9">
        <f ca="1">IF(Table1[[#This Row],[Field of Work]]= "Construction",1,0)</f>
        <v>0</v>
      </c>
      <c r="AP307" s="9">
        <f ca="1">IF(Table1[[#This Row],[Field of Work]]= "IT",1,0)</f>
        <v>0</v>
      </c>
      <c r="AQ307" s="9">
        <f ca="1">IF(Table1[[#This Row],[Field of Work]]= "Health",1,0)</f>
        <v>0</v>
      </c>
      <c r="AR307" s="9">
        <f ca="1">IF(Table1[[#This Row],[Field of Work]]= "General work",1,0)</f>
        <v>0</v>
      </c>
      <c r="AS307" s="9"/>
      <c r="AT307" s="9"/>
      <c r="AU307" s="9"/>
      <c r="AV307" s="9"/>
      <c r="AW307" s="9"/>
      <c r="AX307" s="9"/>
      <c r="AY307" s="10"/>
      <c r="BA307" s="33">
        <f ca="1">IF(Table1[[#This Row],[Area]]= "Pindi",1,0)</f>
        <v>0</v>
      </c>
      <c r="BB307" s="9">
        <f ca="1">IF(Table1[[#This Row],[Area]]= "Attock",1,0)</f>
        <v>0</v>
      </c>
      <c r="BC307" s="9">
        <f ca="1">IF(Table1[[#This Row],[Area]]="Gujranwala",1,0)</f>
        <v>0</v>
      </c>
      <c r="BD307" s="9">
        <f ca="1">IF(Table1[[#This Row],[Area]]="Islamabad",1,0)</f>
        <v>0</v>
      </c>
      <c r="BE307" s="9">
        <f ca="1">IF(Table1[[#This Row],[Area]]="Karachi",1,0)</f>
        <v>0</v>
      </c>
      <c r="BF307" s="9">
        <f ca="1">IF(Table1[[#This Row],[Area]]="Kashmir",1,0)</f>
        <v>0</v>
      </c>
      <c r="BG307" s="9">
        <f ca="1">IF(Table1[[#This Row],[Area]]="Kohat",1,0)</f>
        <v>0</v>
      </c>
      <c r="BH307" s="9">
        <f ca="1">IF(Table1[[#This Row],[Area]]="Lahore",1,0)</f>
        <v>0</v>
      </c>
      <c r="BI307" s="9">
        <f ca="1">IF(Table1[[#This Row],[Area]]="Multan",1,0)</f>
        <v>0</v>
      </c>
      <c r="BJ307" s="9">
        <f ca="1">IF(Table1[[#This Row],[Area]]="Naran",1,0)</f>
        <v>1</v>
      </c>
      <c r="BK307" s="9">
        <f ca="1">IF(Table1[[#This Row],[Area]]="Peshawar",1,0)</f>
        <v>0</v>
      </c>
      <c r="BL307" s="9">
        <f ca="1">IF(Table1[[#This Row],[Area]]="Queta",1,0)</f>
        <v>0</v>
      </c>
      <c r="BM307" s="9">
        <f ca="1">IF(Table1[[#This Row],[Area]]="Sawat",1,0)</f>
        <v>0</v>
      </c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10"/>
      <c r="CD307" s="14"/>
      <c r="CE307" s="39">
        <f ca="1">Table1[[#This Row],[Value of Cars]]/Table1[[#This Row],[Cars]]</f>
        <v>50806.681716754269</v>
      </c>
      <c r="CF307" s="9"/>
      <c r="CG307" s="10"/>
      <c r="CH307" s="14">
        <f ca="1">IF(Table1[[#This Row],[value of Debts]]&gt;$CI$5,1,0)</f>
        <v>1</v>
      </c>
      <c r="CI307" s="9"/>
      <c r="CJ307" s="10"/>
      <c r="CM307" s="55">
        <f ca="1">Table1[[#This Row],[Mortgage Left]]/Table1[[#This Row],[Value of House]]</f>
        <v>0.35589204495892601</v>
      </c>
      <c r="CN307" s="9">
        <f t="shared" ca="1" si="112"/>
        <v>0</v>
      </c>
      <c r="CO307" s="9"/>
      <c r="CP307" s="9"/>
      <c r="CQ307" s="9"/>
      <c r="CR307" s="9"/>
      <c r="CS307" s="9"/>
      <c r="CT307" s="9"/>
      <c r="CU307" s="9"/>
      <c r="CV307" s="9"/>
      <c r="CW307" s="9"/>
      <c r="CX307" s="14"/>
      <c r="CY307" s="9">
        <f ca="1">IF(Table1[[#This Row],[Area]]= "Pindi",Table1[[#This Row],[Income]],0)</f>
        <v>0</v>
      </c>
      <c r="CZ307" s="9">
        <f ca="1">IF(Table1[[#This Row],[Area]]= "Attock",Table1[[#This Row],[Income]],0)</f>
        <v>0</v>
      </c>
      <c r="DA307" s="9">
        <f ca="1">IF(Table1[[#This Row],[Area]]= "Gujranwala",Table1[[#This Row],[Income]],0)</f>
        <v>0</v>
      </c>
      <c r="DB307" s="9">
        <f ca="1">IF(Table1[[#This Row],[Area]]= "Islamabad",Table1[[#This Row],[Income]],0)</f>
        <v>0</v>
      </c>
      <c r="DC307" s="9">
        <f ca="1">IF(Table1[[#This Row],[Area]]= "Karachi",Table1[[#This Row],[Income]],0)</f>
        <v>0</v>
      </c>
      <c r="DD307" s="9">
        <f ca="1">IF(Table1[[#This Row],[Area]]= "Kashmir",Table1[[#This Row],[Income]],0)</f>
        <v>0</v>
      </c>
      <c r="DE307" s="9">
        <f ca="1">IF(Table1[[#This Row],[Area]]= "Kohat",Table1[[#This Row],[Income]],0)</f>
        <v>0</v>
      </c>
      <c r="DF307" s="9">
        <f ca="1">IF(Table1[[#This Row],[Area]]= "Lahore",Table1[[#This Row],[Income]],0)</f>
        <v>0</v>
      </c>
      <c r="DG307" s="9">
        <f ca="1">IF(Table1[[#This Row],[Area]]= "Multan",Table1[[#This Row],[Income]],0)</f>
        <v>0</v>
      </c>
      <c r="DH307" s="9">
        <f ca="1">IF(Table1[[#This Row],[Area]]= "Naran",Table1[[#This Row],[Income]],0)</f>
        <v>83877</v>
      </c>
      <c r="DI307" s="9">
        <f ca="1">IF(Table1[[#This Row],[Area]]= "Peshawar",Table1[[#This Row],[Income]],0)</f>
        <v>0</v>
      </c>
      <c r="DJ307" s="9">
        <f ca="1">IF(Table1[[#This Row],[Area]]= "Queta",Table1[[#This Row],[Income]],0)</f>
        <v>0</v>
      </c>
      <c r="DK307" s="10">
        <f ca="1">IF(Table1[[#This Row],[Area]]= "Sawat",Table1[[#This Row],[Income]],0)</f>
        <v>0</v>
      </c>
      <c r="DM307" s="14"/>
      <c r="DN307" s="9">
        <f ca="1">IF(Table1[[#This Row],[Field of Work]] = "IT",Table1[[#This Row],[Income]],0)</f>
        <v>0</v>
      </c>
      <c r="DO307" s="9">
        <f ca="1">IF(Table1[[#This Row],[Field of Work]] = "Agriculture",Table1[[#This Row],[Income]],0)</f>
        <v>83877</v>
      </c>
      <c r="DP307" s="9">
        <f ca="1">IF(Table1[[#This Row],[Field of Work]] = "Construction",Table1[[#This Row],[Income]],0)</f>
        <v>0</v>
      </c>
      <c r="DQ307" s="9">
        <f ca="1">IF(Table1[[#This Row],[Field of Work]] = "Health",Table1[[#This Row],[Income]],0)</f>
        <v>0</v>
      </c>
      <c r="DR307" s="9">
        <f ca="1">IF(Table1[[#This Row],[Field of Work]] = "Teaching",Table1[[#This Row],[Income]],0)</f>
        <v>0</v>
      </c>
      <c r="DS307" s="10">
        <f ca="1">IF(Table1[[#This Row],[Field of Work]] = "General work",Table1[[#This Row],[Income]],0)</f>
        <v>0</v>
      </c>
      <c r="DV307" s="14"/>
      <c r="DW307" s="9"/>
      <c r="DX307" s="9">
        <f ca="1">IF(Table1[[#This Row],[Debts]]&gt;Table1[[#This Row],[Income]],1,0)</f>
        <v>1</v>
      </c>
      <c r="DY307" s="9"/>
      <c r="DZ307" s="9"/>
      <c r="EA307" s="9"/>
      <c r="EB307" s="9"/>
      <c r="EC307" s="10"/>
      <c r="EF307" s="14"/>
      <c r="EG307" s="9"/>
      <c r="EH307" s="9">
        <f ca="1">IF(Table1[[#This Row],[Net worth of person (R)]]&gt;$EP$4,Table1[[#This Row],[Age]],0)</f>
        <v>36</v>
      </c>
      <c r="EI307" s="9"/>
      <c r="EJ307" s="9"/>
      <c r="EK307" s="9"/>
      <c r="EL307" s="9"/>
      <c r="EM307" s="9"/>
      <c r="EN307" s="9"/>
      <c r="EO307" s="9"/>
      <c r="EP307" s="10"/>
    </row>
    <row r="308" spans="2:146" x14ac:dyDescent="0.25">
      <c r="B308">
        <f t="shared" ca="1" si="99"/>
        <v>2</v>
      </c>
      <c r="C308" t="str">
        <f t="shared" ca="1" si="100"/>
        <v>women</v>
      </c>
      <c r="D308">
        <f t="shared" ca="1" si="101"/>
        <v>45</v>
      </c>
      <c r="E308">
        <f t="shared" ca="1" si="102"/>
        <v>3</v>
      </c>
      <c r="F308" t="str">
        <f t="shared" ca="1" si="103"/>
        <v>Agriculture</v>
      </c>
      <c r="G308">
        <f t="shared" ca="1" si="104"/>
        <v>5</v>
      </c>
      <c r="H308" t="str">
        <f t="shared" ca="1" si="105"/>
        <v>other</v>
      </c>
      <c r="I308">
        <f t="shared" ca="1" si="106"/>
        <v>4</v>
      </c>
      <c r="J308">
        <f t="shared" ca="1" si="107"/>
        <v>2</v>
      </c>
      <c r="K308">
        <f t="shared" ca="1" si="108"/>
        <v>77558</v>
      </c>
      <c r="L308">
        <f t="shared" ca="1" si="109"/>
        <v>4</v>
      </c>
      <c r="M308" t="str">
        <f t="shared" ca="1" si="110"/>
        <v>Multan</v>
      </c>
      <c r="N308">
        <f t="shared" ca="1" si="115"/>
        <v>465348</v>
      </c>
      <c r="O308">
        <f ca="1">RAND()*Table1[[#This Row],[Value of House]]</f>
        <v>320654.97114689701</v>
      </c>
      <c r="P308">
        <f t="shared" ca="1" si="97"/>
        <v>144571.37058468402</v>
      </c>
      <c r="Q308">
        <f t="shared" ca="1" si="111"/>
        <v>96636</v>
      </c>
      <c r="R308">
        <f t="shared" ca="1" si="98"/>
        <v>124129.13461535741</v>
      </c>
      <c r="S308">
        <f t="shared" ca="1" si="116"/>
        <v>10235.575076359115</v>
      </c>
      <c r="T308">
        <f t="shared" ca="1" si="117"/>
        <v>620154.94566104305</v>
      </c>
      <c r="U308">
        <f t="shared" ca="1" si="118"/>
        <v>541420.10576225445</v>
      </c>
      <c r="V308">
        <f t="shared" ca="1" si="119"/>
        <v>78734.839898788603</v>
      </c>
      <c r="AF308" s="14">
        <f t="shared" ca="1" si="113"/>
        <v>1</v>
      </c>
      <c r="AG308" s="9">
        <f t="shared" ca="1" si="114"/>
        <v>0</v>
      </c>
      <c r="AH308" s="9"/>
      <c r="AI308" s="9"/>
      <c r="AJ308" s="9"/>
      <c r="AK308" s="10"/>
      <c r="AL308" s="9"/>
      <c r="AM308" s="14">
        <f ca="1">IF(Table1[[#This Row],[Field of Work]]= "Teaching",1,0)</f>
        <v>0</v>
      </c>
      <c r="AN308" s="9">
        <f ca="1">IF(Table1[[#This Row],[Field of Work]]= "Agriculture",1,0)</f>
        <v>1</v>
      </c>
      <c r="AO308" s="9">
        <f ca="1">IF(Table1[[#This Row],[Field of Work]]= "Construction",1,0)</f>
        <v>0</v>
      </c>
      <c r="AP308" s="9">
        <f ca="1">IF(Table1[[#This Row],[Field of Work]]= "IT",1,0)</f>
        <v>0</v>
      </c>
      <c r="AQ308" s="9">
        <f ca="1">IF(Table1[[#This Row],[Field of Work]]= "Health",1,0)</f>
        <v>0</v>
      </c>
      <c r="AR308" s="9">
        <f ca="1">IF(Table1[[#This Row],[Field of Work]]= "General work",1,0)</f>
        <v>0</v>
      </c>
      <c r="AS308" s="9"/>
      <c r="AT308" s="9"/>
      <c r="AU308" s="9"/>
      <c r="AV308" s="9"/>
      <c r="AW308" s="9"/>
      <c r="AX308" s="9"/>
      <c r="AY308" s="10"/>
      <c r="BA308" s="33">
        <f ca="1">IF(Table1[[#This Row],[Area]]= "Pindi",1,0)</f>
        <v>0</v>
      </c>
      <c r="BB308" s="9">
        <f ca="1">IF(Table1[[#This Row],[Area]]= "Attock",1,0)</f>
        <v>0</v>
      </c>
      <c r="BC308" s="9">
        <f ca="1">IF(Table1[[#This Row],[Area]]="Gujranwala",1,0)</f>
        <v>0</v>
      </c>
      <c r="BD308" s="9">
        <f ca="1">IF(Table1[[#This Row],[Area]]="Islamabad",1,0)</f>
        <v>0</v>
      </c>
      <c r="BE308" s="9">
        <f ca="1">IF(Table1[[#This Row],[Area]]="Karachi",1,0)</f>
        <v>0</v>
      </c>
      <c r="BF308" s="9">
        <f ca="1">IF(Table1[[#This Row],[Area]]="Kashmir",1,0)</f>
        <v>0</v>
      </c>
      <c r="BG308" s="9">
        <f ca="1">IF(Table1[[#This Row],[Area]]="Kohat",1,0)</f>
        <v>0</v>
      </c>
      <c r="BH308" s="9">
        <f ca="1">IF(Table1[[#This Row],[Area]]="Lahore",1,0)</f>
        <v>0</v>
      </c>
      <c r="BI308" s="9">
        <f ca="1">IF(Table1[[#This Row],[Area]]="Multan",1,0)</f>
        <v>1</v>
      </c>
      <c r="BJ308" s="9">
        <f ca="1">IF(Table1[[#This Row],[Area]]="Naran",1,0)</f>
        <v>0</v>
      </c>
      <c r="BK308" s="9">
        <f ca="1">IF(Table1[[#This Row],[Area]]="Peshawar",1,0)</f>
        <v>0</v>
      </c>
      <c r="BL308" s="9">
        <f ca="1">IF(Table1[[#This Row],[Area]]="Queta",1,0)</f>
        <v>0</v>
      </c>
      <c r="BM308" s="9">
        <f ca="1">IF(Table1[[#This Row],[Area]]="Sawat",1,0)</f>
        <v>0</v>
      </c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10"/>
      <c r="CD308" s="14"/>
      <c r="CE308" s="39">
        <f ca="1">Table1[[#This Row],[Value of Cars]]/Table1[[#This Row],[Cars]]</f>
        <v>72285.685292342008</v>
      </c>
      <c r="CF308" s="9"/>
      <c r="CG308" s="10"/>
      <c r="CH308" s="14">
        <f ca="1">IF(Table1[[#This Row],[value of Debts]]&gt;$CI$5,1,0)</f>
        <v>1</v>
      </c>
      <c r="CI308" s="9"/>
      <c r="CJ308" s="10"/>
      <c r="CM308" s="55">
        <f ca="1">Table1[[#This Row],[Mortgage Left]]/Table1[[#This Row],[Value of House]]</f>
        <v>0.68906489583472375</v>
      </c>
      <c r="CN308" s="9">
        <f t="shared" ca="1" si="112"/>
        <v>0</v>
      </c>
      <c r="CO308" s="9"/>
      <c r="CP308" s="9"/>
      <c r="CQ308" s="9"/>
      <c r="CR308" s="9"/>
      <c r="CS308" s="9"/>
      <c r="CT308" s="9"/>
      <c r="CU308" s="9"/>
      <c r="CV308" s="9"/>
      <c r="CW308" s="9"/>
      <c r="CX308" s="14"/>
      <c r="CY308" s="9">
        <f ca="1">IF(Table1[[#This Row],[Area]]= "Pindi",Table1[[#This Row],[Income]],0)</f>
        <v>0</v>
      </c>
      <c r="CZ308" s="9">
        <f ca="1">IF(Table1[[#This Row],[Area]]= "Attock",Table1[[#This Row],[Income]],0)</f>
        <v>0</v>
      </c>
      <c r="DA308" s="9">
        <f ca="1">IF(Table1[[#This Row],[Area]]= "Gujranwala",Table1[[#This Row],[Income]],0)</f>
        <v>0</v>
      </c>
      <c r="DB308" s="9">
        <f ca="1">IF(Table1[[#This Row],[Area]]= "Islamabad",Table1[[#This Row],[Income]],0)</f>
        <v>0</v>
      </c>
      <c r="DC308" s="9">
        <f ca="1">IF(Table1[[#This Row],[Area]]= "Karachi",Table1[[#This Row],[Income]],0)</f>
        <v>0</v>
      </c>
      <c r="DD308" s="9">
        <f ca="1">IF(Table1[[#This Row],[Area]]= "Kashmir",Table1[[#This Row],[Income]],0)</f>
        <v>0</v>
      </c>
      <c r="DE308" s="9">
        <f ca="1">IF(Table1[[#This Row],[Area]]= "Kohat",Table1[[#This Row],[Income]],0)</f>
        <v>0</v>
      </c>
      <c r="DF308" s="9">
        <f ca="1">IF(Table1[[#This Row],[Area]]= "Lahore",Table1[[#This Row],[Income]],0)</f>
        <v>0</v>
      </c>
      <c r="DG308" s="9">
        <f ca="1">IF(Table1[[#This Row],[Area]]= "Multan",Table1[[#This Row],[Income]],0)</f>
        <v>77558</v>
      </c>
      <c r="DH308" s="9">
        <f ca="1">IF(Table1[[#This Row],[Area]]= "Naran",Table1[[#This Row],[Income]],0)</f>
        <v>0</v>
      </c>
      <c r="DI308" s="9">
        <f ca="1">IF(Table1[[#This Row],[Area]]= "Peshawar",Table1[[#This Row],[Income]],0)</f>
        <v>0</v>
      </c>
      <c r="DJ308" s="9">
        <f ca="1">IF(Table1[[#This Row],[Area]]= "Queta",Table1[[#This Row],[Income]],0)</f>
        <v>0</v>
      </c>
      <c r="DK308" s="10">
        <f ca="1">IF(Table1[[#This Row],[Area]]= "Sawat",Table1[[#This Row],[Income]],0)</f>
        <v>0</v>
      </c>
      <c r="DM308" s="14"/>
      <c r="DN308" s="9">
        <f ca="1">IF(Table1[[#This Row],[Field of Work]] = "IT",Table1[[#This Row],[Income]],0)</f>
        <v>0</v>
      </c>
      <c r="DO308" s="9">
        <f ca="1">IF(Table1[[#This Row],[Field of Work]] = "Agriculture",Table1[[#This Row],[Income]],0)</f>
        <v>77558</v>
      </c>
      <c r="DP308" s="9">
        <f ca="1">IF(Table1[[#This Row],[Field of Work]] = "Construction",Table1[[#This Row],[Income]],0)</f>
        <v>0</v>
      </c>
      <c r="DQ308" s="9">
        <f ca="1">IF(Table1[[#This Row],[Field of Work]] = "Health",Table1[[#This Row],[Income]],0)</f>
        <v>0</v>
      </c>
      <c r="DR308" s="9">
        <f ca="1">IF(Table1[[#This Row],[Field of Work]] = "Teaching",Table1[[#This Row],[Income]],0)</f>
        <v>0</v>
      </c>
      <c r="DS308" s="10">
        <f ca="1">IF(Table1[[#This Row],[Field of Work]] = "General work",Table1[[#This Row],[Income]],0)</f>
        <v>0</v>
      </c>
      <c r="DV308" s="14"/>
      <c r="DW308" s="9"/>
      <c r="DX308" s="9">
        <f ca="1">IF(Table1[[#This Row],[Debts]]&gt;Table1[[#This Row],[Income]],1,0)</f>
        <v>1</v>
      </c>
      <c r="DY308" s="9"/>
      <c r="DZ308" s="9"/>
      <c r="EA308" s="9"/>
      <c r="EB308" s="9"/>
      <c r="EC308" s="10"/>
      <c r="EF308" s="14"/>
      <c r="EG308" s="9"/>
      <c r="EH308" s="9">
        <f ca="1">IF(Table1[[#This Row],[Net worth of person (R)]]&gt;$EP$4,Table1[[#This Row],[Age]],0)</f>
        <v>0</v>
      </c>
      <c r="EI308" s="9"/>
      <c r="EJ308" s="9"/>
      <c r="EK308" s="9"/>
      <c r="EL308" s="9"/>
      <c r="EM308" s="9"/>
      <c r="EN308" s="9"/>
      <c r="EO308" s="9"/>
      <c r="EP308" s="10"/>
    </row>
    <row r="309" spans="2:146" x14ac:dyDescent="0.25">
      <c r="B309">
        <f t="shared" ca="1" si="99"/>
        <v>2</v>
      </c>
      <c r="C309" t="str">
        <f t="shared" ca="1" si="100"/>
        <v>women</v>
      </c>
      <c r="D309">
        <f t="shared" ca="1" si="101"/>
        <v>33</v>
      </c>
      <c r="E309">
        <f t="shared" ca="1" si="102"/>
        <v>6</v>
      </c>
      <c r="F309" t="str">
        <f t="shared" ca="1" si="103"/>
        <v>Teaching</v>
      </c>
      <c r="G309">
        <f t="shared" ca="1" si="104"/>
        <v>3</v>
      </c>
      <c r="H309" t="str">
        <f t="shared" ca="1" si="105"/>
        <v>University</v>
      </c>
      <c r="I309">
        <f t="shared" ca="1" si="106"/>
        <v>2</v>
      </c>
      <c r="J309">
        <f t="shared" ca="1" si="107"/>
        <v>3</v>
      </c>
      <c r="K309">
        <f t="shared" ca="1" si="108"/>
        <v>87160</v>
      </c>
      <c r="L309">
        <f t="shared" ca="1" si="109"/>
        <v>6</v>
      </c>
      <c r="M309" t="str">
        <f t="shared" ca="1" si="110"/>
        <v>Islamabad</v>
      </c>
      <c r="N309">
        <f t="shared" ca="1" si="115"/>
        <v>522960</v>
      </c>
      <c r="O309">
        <f ca="1">RAND()*Table1[[#This Row],[Value of House]]</f>
        <v>441992.38790819375</v>
      </c>
      <c r="P309">
        <f t="shared" ca="1" si="97"/>
        <v>127147.5088894026</v>
      </c>
      <c r="Q309">
        <f t="shared" ca="1" si="111"/>
        <v>85026</v>
      </c>
      <c r="R309">
        <f t="shared" ca="1" si="98"/>
        <v>53803.015915523494</v>
      </c>
      <c r="S309">
        <f t="shared" ca="1" si="116"/>
        <v>76757.554067910183</v>
      </c>
      <c r="T309">
        <f t="shared" ca="1" si="117"/>
        <v>726865.0629573128</v>
      </c>
      <c r="U309">
        <f t="shared" ca="1" si="118"/>
        <v>580821.40382371726</v>
      </c>
      <c r="V309">
        <f t="shared" ca="1" si="119"/>
        <v>146043.65913359553</v>
      </c>
      <c r="AF309" s="14">
        <f t="shared" ca="1" si="113"/>
        <v>0</v>
      </c>
      <c r="AG309" s="9">
        <f t="shared" ca="1" si="114"/>
        <v>1</v>
      </c>
      <c r="AH309" s="9"/>
      <c r="AI309" s="9"/>
      <c r="AJ309" s="9"/>
      <c r="AK309" s="10"/>
      <c r="AL309" s="9"/>
      <c r="AM309" s="14">
        <f ca="1">IF(Table1[[#This Row],[Field of Work]]= "Teaching",1,0)</f>
        <v>1</v>
      </c>
      <c r="AN309" s="9">
        <f ca="1">IF(Table1[[#This Row],[Field of Work]]= "Agriculture",1,0)</f>
        <v>0</v>
      </c>
      <c r="AO309" s="9">
        <f ca="1">IF(Table1[[#This Row],[Field of Work]]= "Construction",1,0)</f>
        <v>0</v>
      </c>
      <c r="AP309" s="9">
        <f ca="1">IF(Table1[[#This Row],[Field of Work]]= "IT",1,0)</f>
        <v>0</v>
      </c>
      <c r="AQ309" s="9">
        <f ca="1">IF(Table1[[#This Row],[Field of Work]]= "Health",1,0)</f>
        <v>0</v>
      </c>
      <c r="AR309" s="9">
        <f ca="1">IF(Table1[[#This Row],[Field of Work]]= "General work",1,0)</f>
        <v>0</v>
      </c>
      <c r="AS309" s="9"/>
      <c r="AT309" s="9"/>
      <c r="AU309" s="9"/>
      <c r="AV309" s="9"/>
      <c r="AW309" s="9"/>
      <c r="AX309" s="9"/>
      <c r="AY309" s="10"/>
      <c r="BA309" s="33">
        <f ca="1">IF(Table1[[#This Row],[Area]]= "Pindi",1,0)</f>
        <v>0</v>
      </c>
      <c r="BB309" s="9">
        <f ca="1">IF(Table1[[#This Row],[Area]]= "Attock",1,0)</f>
        <v>0</v>
      </c>
      <c r="BC309" s="9">
        <f ca="1">IF(Table1[[#This Row],[Area]]="Gujranwala",1,0)</f>
        <v>0</v>
      </c>
      <c r="BD309" s="9">
        <f ca="1">IF(Table1[[#This Row],[Area]]="Islamabad",1,0)</f>
        <v>1</v>
      </c>
      <c r="BE309" s="9">
        <f ca="1">IF(Table1[[#This Row],[Area]]="Karachi",1,0)</f>
        <v>0</v>
      </c>
      <c r="BF309" s="9">
        <f ca="1">IF(Table1[[#This Row],[Area]]="Kashmir",1,0)</f>
        <v>0</v>
      </c>
      <c r="BG309" s="9">
        <f ca="1">IF(Table1[[#This Row],[Area]]="Kohat",1,0)</f>
        <v>0</v>
      </c>
      <c r="BH309" s="9">
        <f ca="1">IF(Table1[[#This Row],[Area]]="Lahore",1,0)</f>
        <v>0</v>
      </c>
      <c r="BI309" s="9">
        <f ca="1">IF(Table1[[#This Row],[Area]]="Multan",1,0)</f>
        <v>0</v>
      </c>
      <c r="BJ309" s="9">
        <f ca="1">IF(Table1[[#This Row],[Area]]="Naran",1,0)</f>
        <v>0</v>
      </c>
      <c r="BK309" s="9">
        <f ca="1">IF(Table1[[#This Row],[Area]]="Peshawar",1,0)</f>
        <v>0</v>
      </c>
      <c r="BL309" s="9">
        <f ca="1">IF(Table1[[#This Row],[Area]]="Queta",1,0)</f>
        <v>0</v>
      </c>
      <c r="BM309" s="9">
        <f ca="1">IF(Table1[[#This Row],[Area]]="Sawat",1,0)</f>
        <v>0</v>
      </c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10"/>
      <c r="CD309" s="14"/>
      <c r="CE309" s="39">
        <f ca="1">Table1[[#This Row],[Value of Cars]]/Table1[[#This Row],[Cars]]</f>
        <v>42382.502963134197</v>
      </c>
      <c r="CF309" s="9"/>
      <c r="CG309" s="10"/>
      <c r="CH309" s="14">
        <f ca="1">IF(Table1[[#This Row],[value of Debts]]&gt;$CI$5,1,0)</f>
        <v>1</v>
      </c>
      <c r="CI309" s="9"/>
      <c r="CJ309" s="10"/>
      <c r="CM309" s="55">
        <f ca="1">Table1[[#This Row],[Mortgage Left]]/Table1[[#This Row],[Value of House]]</f>
        <v>0.84517436880104357</v>
      </c>
      <c r="CN309" s="9">
        <f t="shared" ca="1" si="112"/>
        <v>0</v>
      </c>
      <c r="CO309" s="9"/>
      <c r="CP309" s="9"/>
      <c r="CQ309" s="9"/>
      <c r="CR309" s="9"/>
      <c r="CS309" s="9"/>
      <c r="CT309" s="9"/>
      <c r="CU309" s="9"/>
      <c r="CV309" s="9"/>
      <c r="CW309" s="9"/>
      <c r="CX309" s="14"/>
      <c r="CY309" s="9">
        <f ca="1">IF(Table1[[#This Row],[Area]]= "Pindi",Table1[[#This Row],[Income]],0)</f>
        <v>0</v>
      </c>
      <c r="CZ309" s="9">
        <f ca="1">IF(Table1[[#This Row],[Area]]= "Attock",Table1[[#This Row],[Income]],0)</f>
        <v>0</v>
      </c>
      <c r="DA309" s="9">
        <f ca="1">IF(Table1[[#This Row],[Area]]= "Gujranwala",Table1[[#This Row],[Income]],0)</f>
        <v>0</v>
      </c>
      <c r="DB309" s="9">
        <f ca="1">IF(Table1[[#This Row],[Area]]= "Islamabad",Table1[[#This Row],[Income]],0)</f>
        <v>87160</v>
      </c>
      <c r="DC309" s="9">
        <f ca="1">IF(Table1[[#This Row],[Area]]= "Karachi",Table1[[#This Row],[Income]],0)</f>
        <v>0</v>
      </c>
      <c r="DD309" s="9">
        <f ca="1">IF(Table1[[#This Row],[Area]]= "Kashmir",Table1[[#This Row],[Income]],0)</f>
        <v>0</v>
      </c>
      <c r="DE309" s="9">
        <f ca="1">IF(Table1[[#This Row],[Area]]= "Kohat",Table1[[#This Row],[Income]],0)</f>
        <v>0</v>
      </c>
      <c r="DF309" s="9">
        <f ca="1">IF(Table1[[#This Row],[Area]]= "Lahore",Table1[[#This Row],[Income]],0)</f>
        <v>0</v>
      </c>
      <c r="DG309" s="9">
        <f ca="1">IF(Table1[[#This Row],[Area]]= "Multan",Table1[[#This Row],[Income]],0)</f>
        <v>0</v>
      </c>
      <c r="DH309" s="9">
        <f ca="1">IF(Table1[[#This Row],[Area]]= "Naran",Table1[[#This Row],[Income]],0)</f>
        <v>0</v>
      </c>
      <c r="DI309" s="9">
        <f ca="1">IF(Table1[[#This Row],[Area]]= "Peshawar",Table1[[#This Row],[Income]],0)</f>
        <v>0</v>
      </c>
      <c r="DJ309" s="9">
        <f ca="1">IF(Table1[[#This Row],[Area]]= "Queta",Table1[[#This Row],[Income]],0)</f>
        <v>0</v>
      </c>
      <c r="DK309" s="10">
        <f ca="1">IF(Table1[[#This Row],[Area]]= "Sawat",Table1[[#This Row],[Income]],0)</f>
        <v>0</v>
      </c>
      <c r="DM309" s="14"/>
      <c r="DN309" s="9">
        <f ca="1">IF(Table1[[#This Row],[Field of Work]] = "IT",Table1[[#This Row],[Income]],0)</f>
        <v>0</v>
      </c>
      <c r="DO309" s="9">
        <f ca="1">IF(Table1[[#This Row],[Field of Work]] = "Agriculture",Table1[[#This Row],[Income]],0)</f>
        <v>0</v>
      </c>
      <c r="DP309" s="9">
        <f ca="1">IF(Table1[[#This Row],[Field of Work]] = "Construction",Table1[[#This Row],[Income]],0)</f>
        <v>0</v>
      </c>
      <c r="DQ309" s="9">
        <f ca="1">IF(Table1[[#This Row],[Field of Work]] = "Health",Table1[[#This Row],[Income]],0)</f>
        <v>0</v>
      </c>
      <c r="DR309" s="9">
        <f ca="1">IF(Table1[[#This Row],[Field of Work]] = "Teaching",Table1[[#This Row],[Income]],0)</f>
        <v>87160</v>
      </c>
      <c r="DS309" s="10">
        <f ca="1">IF(Table1[[#This Row],[Field of Work]] = "General work",Table1[[#This Row],[Income]],0)</f>
        <v>0</v>
      </c>
      <c r="DV309" s="14"/>
      <c r="DW309" s="9"/>
      <c r="DX309" s="9">
        <f ca="1">IF(Table1[[#This Row],[Debts]]&gt;Table1[[#This Row],[Income]],1,0)</f>
        <v>0</v>
      </c>
      <c r="DY309" s="9"/>
      <c r="DZ309" s="9"/>
      <c r="EA309" s="9"/>
      <c r="EB309" s="9"/>
      <c r="EC309" s="10"/>
      <c r="EF309" s="14"/>
      <c r="EG309" s="9"/>
      <c r="EH309" s="9">
        <f ca="1">IF(Table1[[#This Row],[Net worth of person (R)]]&gt;$EP$4,Table1[[#This Row],[Age]],0)</f>
        <v>33</v>
      </c>
      <c r="EI309" s="9"/>
      <c r="EJ309" s="9"/>
      <c r="EK309" s="9"/>
      <c r="EL309" s="9"/>
      <c r="EM309" s="9"/>
      <c r="EN309" s="9"/>
      <c r="EO309" s="9"/>
      <c r="EP309" s="10"/>
    </row>
    <row r="310" spans="2:146" x14ac:dyDescent="0.25">
      <c r="B310">
        <f t="shared" ca="1" si="99"/>
        <v>1</v>
      </c>
      <c r="C310" t="str">
        <f t="shared" ca="1" si="100"/>
        <v>men</v>
      </c>
      <c r="D310">
        <f t="shared" ca="1" si="101"/>
        <v>45</v>
      </c>
      <c r="E310">
        <f t="shared" ca="1" si="102"/>
        <v>3</v>
      </c>
      <c r="F310" t="str">
        <f t="shared" ca="1" si="103"/>
        <v>Agriculture</v>
      </c>
      <c r="G310">
        <f t="shared" ca="1" si="104"/>
        <v>2</v>
      </c>
      <c r="H310" t="str">
        <f t="shared" ca="1" si="105"/>
        <v>Colledge</v>
      </c>
      <c r="I310">
        <f t="shared" ca="1" si="106"/>
        <v>1</v>
      </c>
      <c r="J310">
        <f t="shared" ca="1" si="107"/>
        <v>2</v>
      </c>
      <c r="K310">
        <f t="shared" ca="1" si="108"/>
        <v>48180</v>
      </c>
      <c r="L310">
        <f t="shared" ca="1" si="109"/>
        <v>14</v>
      </c>
      <c r="M310" t="str">
        <f t="shared" ca="1" si="110"/>
        <v>Attock</v>
      </c>
      <c r="N310">
        <f t="shared" ca="1" si="115"/>
        <v>192720</v>
      </c>
      <c r="O310">
        <f ca="1">RAND()*Table1[[#This Row],[Value of House]]</f>
        <v>65919.709273496395</v>
      </c>
      <c r="P310">
        <f t="shared" ca="1" si="97"/>
        <v>89399.358570753873</v>
      </c>
      <c r="Q310">
        <f t="shared" ca="1" si="111"/>
        <v>6542</v>
      </c>
      <c r="R310">
        <f t="shared" ca="1" si="98"/>
        <v>20316.030473136205</v>
      </c>
      <c r="S310">
        <f t="shared" ca="1" si="116"/>
        <v>2730.0316151764223</v>
      </c>
      <c r="T310">
        <f t="shared" ca="1" si="117"/>
        <v>284849.3901859303</v>
      </c>
      <c r="U310">
        <f t="shared" ca="1" si="118"/>
        <v>92777.739746632607</v>
      </c>
      <c r="V310">
        <f t="shared" ca="1" si="119"/>
        <v>192071.65043929769</v>
      </c>
      <c r="AF310" s="14">
        <f t="shared" ca="1" si="113"/>
        <v>0</v>
      </c>
      <c r="AG310" s="9">
        <f t="shared" ca="1" si="114"/>
        <v>1</v>
      </c>
      <c r="AH310" s="9"/>
      <c r="AI310" s="9"/>
      <c r="AJ310" s="9"/>
      <c r="AK310" s="10"/>
      <c r="AL310" s="9"/>
      <c r="AM310" s="14">
        <f ca="1">IF(Table1[[#This Row],[Field of Work]]= "Teaching",1,0)</f>
        <v>0</v>
      </c>
      <c r="AN310" s="9">
        <f ca="1">IF(Table1[[#This Row],[Field of Work]]= "Agriculture",1,0)</f>
        <v>1</v>
      </c>
      <c r="AO310" s="9">
        <f ca="1">IF(Table1[[#This Row],[Field of Work]]= "Construction",1,0)</f>
        <v>0</v>
      </c>
      <c r="AP310" s="9">
        <f ca="1">IF(Table1[[#This Row],[Field of Work]]= "IT",1,0)</f>
        <v>0</v>
      </c>
      <c r="AQ310" s="9">
        <f ca="1">IF(Table1[[#This Row],[Field of Work]]= "Health",1,0)</f>
        <v>0</v>
      </c>
      <c r="AR310" s="9">
        <f ca="1">IF(Table1[[#This Row],[Field of Work]]= "General work",1,0)</f>
        <v>0</v>
      </c>
      <c r="AS310" s="9"/>
      <c r="AT310" s="9"/>
      <c r="AU310" s="9"/>
      <c r="AV310" s="9"/>
      <c r="AW310" s="9"/>
      <c r="AX310" s="9"/>
      <c r="AY310" s="10"/>
      <c r="BA310" s="33">
        <f ca="1">IF(Table1[[#This Row],[Area]]= "Pindi",1,0)</f>
        <v>0</v>
      </c>
      <c r="BB310" s="9">
        <f ca="1">IF(Table1[[#This Row],[Area]]= "Attock",1,0)</f>
        <v>1</v>
      </c>
      <c r="BC310" s="9">
        <f ca="1">IF(Table1[[#This Row],[Area]]="Gujranwala",1,0)</f>
        <v>0</v>
      </c>
      <c r="BD310" s="9">
        <f ca="1">IF(Table1[[#This Row],[Area]]="Islamabad",1,0)</f>
        <v>0</v>
      </c>
      <c r="BE310" s="9">
        <f ca="1">IF(Table1[[#This Row],[Area]]="Karachi",1,0)</f>
        <v>0</v>
      </c>
      <c r="BF310" s="9">
        <f ca="1">IF(Table1[[#This Row],[Area]]="Kashmir",1,0)</f>
        <v>0</v>
      </c>
      <c r="BG310" s="9">
        <f ca="1">IF(Table1[[#This Row],[Area]]="Kohat",1,0)</f>
        <v>0</v>
      </c>
      <c r="BH310" s="9">
        <f ca="1">IF(Table1[[#This Row],[Area]]="Lahore",1,0)</f>
        <v>0</v>
      </c>
      <c r="BI310" s="9">
        <f ca="1">IF(Table1[[#This Row],[Area]]="Multan",1,0)</f>
        <v>0</v>
      </c>
      <c r="BJ310" s="9">
        <f ca="1">IF(Table1[[#This Row],[Area]]="Naran",1,0)</f>
        <v>0</v>
      </c>
      <c r="BK310" s="9">
        <f ca="1">IF(Table1[[#This Row],[Area]]="Peshawar",1,0)</f>
        <v>0</v>
      </c>
      <c r="BL310" s="9">
        <f ca="1">IF(Table1[[#This Row],[Area]]="Queta",1,0)</f>
        <v>0</v>
      </c>
      <c r="BM310" s="9">
        <f ca="1">IF(Table1[[#This Row],[Area]]="Sawat",1,0)</f>
        <v>0</v>
      </c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10"/>
      <c r="CD310" s="14"/>
      <c r="CE310" s="39">
        <f ca="1">Table1[[#This Row],[Value of Cars]]/Table1[[#This Row],[Cars]]</f>
        <v>44699.679285376937</v>
      </c>
      <c r="CF310" s="9"/>
      <c r="CG310" s="10"/>
      <c r="CH310" s="14">
        <f ca="1">IF(Table1[[#This Row],[value of Debts]]&gt;$CI$5,1,0)</f>
        <v>0</v>
      </c>
      <c r="CI310" s="9"/>
      <c r="CJ310" s="10"/>
      <c r="CM310" s="55">
        <f ca="1">Table1[[#This Row],[Mortgage Left]]/Table1[[#This Row],[Value of House]]</f>
        <v>0.34204913487700495</v>
      </c>
      <c r="CN310" s="9">
        <f t="shared" ca="1" si="112"/>
        <v>0</v>
      </c>
      <c r="CO310" s="9"/>
      <c r="CP310" s="9"/>
      <c r="CQ310" s="9"/>
      <c r="CR310" s="9"/>
      <c r="CS310" s="9"/>
      <c r="CT310" s="9"/>
      <c r="CU310" s="9"/>
      <c r="CV310" s="9"/>
      <c r="CW310" s="9"/>
      <c r="CX310" s="14"/>
      <c r="CY310" s="9">
        <f ca="1">IF(Table1[[#This Row],[Area]]= "Pindi",Table1[[#This Row],[Income]],0)</f>
        <v>0</v>
      </c>
      <c r="CZ310" s="9">
        <f ca="1">IF(Table1[[#This Row],[Area]]= "Attock",Table1[[#This Row],[Income]],0)</f>
        <v>48180</v>
      </c>
      <c r="DA310" s="9">
        <f ca="1">IF(Table1[[#This Row],[Area]]= "Gujranwala",Table1[[#This Row],[Income]],0)</f>
        <v>0</v>
      </c>
      <c r="DB310" s="9">
        <f ca="1">IF(Table1[[#This Row],[Area]]= "Islamabad",Table1[[#This Row],[Income]],0)</f>
        <v>0</v>
      </c>
      <c r="DC310" s="9">
        <f ca="1">IF(Table1[[#This Row],[Area]]= "Karachi",Table1[[#This Row],[Income]],0)</f>
        <v>0</v>
      </c>
      <c r="DD310" s="9">
        <f ca="1">IF(Table1[[#This Row],[Area]]= "Kashmir",Table1[[#This Row],[Income]],0)</f>
        <v>0</v>
      </c>
      <c r="DE310" s="9">
        <f ca="1">IF(Table1[[#This Row],[Area]]= "Kohat",Table1[[#This Row],[Income]],0)</f>
        <v>0</v>
      </c>
      <c r="DF310" s="9">
        <f ca="1">IF(Table1[[#This Row],[Area]]= "Lahore",Table1[[#This Row],[Income]],0)</f>
        <v>0</v>
      </c>
      <c r="DG310" s="9">
        <f ca="1">IF(Table1[[#This Row],[Area]]= "Multan",Table1[[#This Row],[Income]],0)</f>
        <v>0</v>
      </c>
      <c r="DH310" s="9">
        <f ca="1">IF(Table1[[#This Row],[Area]]= "Naran",Table1[[#This Row],[Income]],0)</f>
        <v>0</v>
      </c>
      <c r="DI310" s="9">
        <f ca="1">IF(Table1[[#This Row],[Area]]= "Peshawar",Table1[[#This Row],[Income]],0)</f>
        <v>0</v>
      </c>
      <c r="DJ310" s="9">
        <f ca="1">IF(Table1[[#This Row],[Area]]= "Queta",Table1[[#This Row],[Income]],0)</f>
        <v>0</v>
      </c>
      <c r="DK310" s="10">
        <f ca="1">IF(Table1[[#This Row],[Area]]= "Sawat",Table1[[#This Row],[Income]],0)</f>
        <v>0</v>
      </c>
      <c r="DM310" s="14"/>
      <c r="DN310" s="9">
        <f ca="1">IF(Table1[[#This Row],[Field of Work]] = "IT",Table1[[#This Row],[Income]],0)</f>
        <v>0</v>
      </c>
      <c r="DO310" s="9">
        <f ca="1">IF(Table1[[#This Row],[Field of Work]] = "Agriculture",Table1[[#This Row],[Income]],0)</f>
        <v>48180</v>
      </c>
      <c r="DP310" s="9">
        <f ca="1">IF(Table1[[#This Row],[Field of Work]] = "Construction",Table1[[#This Row],[Income]],0)</f>
        <v>0</v>
      </c>
      <c r="DQ310" s="9">
        <f ca="1">IF(Table1[[#This Row],[Field of Work]] = "Health",Table1[[#This Row],[Income]],0)</f>
        <v>0</v>
      </c>
      <c r="DR310" s="9">
        <f ca="1">IF(Table1[[#This Row],[Field of Work]] = "Teaching",Table1[[#This Row],[Income]],0)</f>
        <v>0</v>
      </c>
      <c r="DS310" s="10">
        <f ca="1">IF(Table1[[#This Row],[Field of Work]] = "General work",Table1[[#This Row],[Income]],0)</f>
        <v>0</v>
      </c>
      <c r="DV310" s="14"/>
      <c r="DW310" s="9"/>
      <c r="DX310" s="9">
        <f ca="1">IF(Table1[[#This Row],[Debts]]&gt;Table1[[#This Row],[Income]],1,0)</f>
        <v>0</v>
      </c>
      <c r="DY310" s="9"/>
      <c r="DZ310" s="9"/>
      <c r="EA310" s="9"/>
      <c r="EB310" s="9"/>
      <c r="EC310" s="10"/>
      <c r="EF310" s="14"/>
      <c r="EG310" s="9"/>
      <c r="EH310" s="9">
        <f ca="1">IF(Table1[[#This Row],[Net worth of person (R)]]&gt;$EP$4,Table1[[#This Row],[Age]],0)</f>
        <v>45</v>
      </c>
      <c r="EI310" s="9"/>
      <c r="EJ310" s="9"/>
      <c r="EK310" s="9"/>
      <c r="EL310" s="9"/>
      <c r="EM310" s="9"/>
      <c r="EN310" s="9"/>
      <c r="EO310" s="9"/>
      <c r="EP310" s="10"/>
    </row>
    <row r="311" spans="2:146" x14ac:dyDescent="0.25">
      <c r="B311">
        <f t="shared" ca="1" si="99"/>
        <v>2</v>
      </c>
      <c r="C311" t="str">
        <f t="shared" ca="1" si="100"/>
        <v>women</v>
      </c>
      <c r="D311">
        <f t="shared" ca="1" si="101"/>
        <v>37</v>
      </c>
      <c r="E311">
        <f t="shared" ca="1" si="102"/>
        <v>1</v>
      </c>
      <c r="F311" t="str">
        <f t="shared" ca="1" si="103"/>
        <v>Health</v>
      </c>
      <c r="G311">
        <f t="shared" ca="1" si="104"/>
        <v>1</v>
      </c>
      <c r="H311" t="str">
        <f t="shared" ca="1" si="105"/>
        <v>High School</v>
      </c>
      <c r="I311">
        <f t="shared" ca="1" si="106"/>
        <v>4</v>
      </c>
      <c r="J311">
        <f t="shared" ca="1" si="107"/>
        <v>1</v>
      </c>
      <c r="K311">
        <f t="shared" ca="1" si="108"/>
        <v>35970</v>
      </c>
      <c r="L311">
        <f t="shared" ca="1" si="109"/>
        <v>1</v>
      </c>
      <c r="M311" t="str">
        <f t="shared" ca="1" si="110"/>
        <v>Lahore</v>
      </c>
      <c r="N311">
        <f t="shared" ca="1" si="115"/>
        <v>107910</v>
      </c>
      <c r="O311">
        <f ca="1">RAND()*Table1[[#This Row],[Value of House]]</f>
        <v>77402.416999237015</v>
      </c>
      <c r="P311">
        <f t="shared" ca="1" si="97"/>
        <v>34264.356256687068</v>
      </c>
      <c r="Q311">
        <f t="shared" ca="1" si="111"/>
        <v>3430</v>
      </c>
      <c r="R311">
        <f t="shared" ca="1" si="98"/>
        <v>30607.959473302839</v>
      </c>
      <c r="S311">
        <f t="shared" ca="1" si="116"/>
        <v>23870.434220333664</v>
      </c>
      <c r="T311">
        <f t="shared" ca="1" si="117"/>
        <v>166044.79047702075</v>
      </c>
      <c r="U311">
        <f t="shared" ca="1" si="118"/>
        <v>111440.37647253985</v>
      </c>
      <c r="V311">
        <f t="shared" ca="1" si="119"/>
        <v>54604.414004480903</v>
      </c>
      <c r="AF311" s="14">
        <f t="shared" ca="1" si="113"/>
        <v>1</v>
      </c>
      <c r="AG311" s="9">
        <f t="shared" ca="1" si="114"/>
        <v>0</v>
      </c>
      <c r="AH311" s="9"/>
      <c r="AI311" s="9"/>
      <c r="AJ311" s="9"/>
      <c r="AK311" s="10"/>
      <c r="AL311" s="9"/>
      <c r="AM311" s="14">
        <f ca="1">IF(Table1[[#This Row],[Field of Work]]= "Teaching",1,0)</f>
        <v>0</v>
      </c>
      <c r="AN311" s="9">
        <f ca="1">IF(Table1[[#This Row],[Field of Work]]= "Agriculture",1,0)</f>
        <v>0</v>
      </c>
      <c r="AO311" s="9">
        <f ca="1">IF(Table1[[#This Row],[Field of Work]]= "Construction",1,0)</f>
        <v>0</v>
      </c>
      <c r="AP311" s="9">
        <f ca="1">IF(Table1[[#This Row],[Field of Work]]= "IT",1,0)</f>
        <v>0</v>
      </c>
      <c r="AQ311" s="9">
        <f ca="1">IF(Table1[[#This Row],[Field of Work]]= "Health",1,0)</f>
        <v>1</v>
      </c>
      <c r="AR311" s="9">
        <f ca="1">IF(Table1[[#This Row],[Field of Work]]= "General work",1,0)</f>
        <v>0</v>
      </c>
      <c r="AS311" s="9"/>
      <c r="AT311" s="9"/>
      <c r="AU311" s="9"/>
      <c r="AV311" s="9"/>
      <c r="AW311" s="9"/>
      <c r="AX311" s="9"/>
      <c r="AY311" s="10"/>
      <c r="BA311" s="33">
        <f ca="1">IF(Table1[[#This Row],[Area]]= "Pindi",1,0)</f>
        <v>0</v>
      </c>
      <c r="BB311" s="9">
        <f ca="1">IF(Table1[[#This Row],[Area]]= "Attock",1,0)</f>
        <v>0</v>
      </c>
      <c r="BC311" s="9">
        <f ca="1">IF(Table1[[#This Row],[Area]]="Gujranwala",1,0)</f>
        <v>0</v>
      </c>
      <c r="BD311" s="9">
        <f ca="1">IF(Table1[[#This Row],[Area]]="Islamabad",1,0)</f>
        <v>0</v>
      </c>
      <c r="BE311" s="9">
        <f ca="1">IF(Table1[[#This Row],[Area]]="Karachi",1,0)</f>
        <v>0</v>
      </c>
      <c r="BF311" s="9">
        <f ca="1">IF(Table1[[#This Row],[Area]]="Kashmir",1,0)</f>
        <v>0</v>
      </c>
      <c r="BG311" s="9">
        <f ca="1">IF(Table1[[#This Row],[Area]]="Kohat",1,0)</f>
        <v>0</v>
      </c>
      <c r="BH311" s="9">
        <f ca="1">IF(Table1[[#This Row],[Area]]="Lahore",1,0)</f>
        <v>1</v>
      </c>
      <c r="BI311" s="9">
        <f ca="1">IF(Table1[[#This Row],[Area]]="Multan",1,0)</f>
        <v>0</v>
      </c>
      <c r="BJ311" s="9">
        <f ca="1">IF(Table1[[#This Row],[Area]]="Naran",1,0)</f>
        <v>0</v>
      </c>
      <c r="BK311" s="9">
        <f ca="1">IF(Table1[[#This Row],[Area]]="Peshawar",1,0)</f>
        <v>0</v>
      </c>
      <c r="BL311" s="9">
        <f ca="1">IF(Table1[[#This Row],[Area]]="Queta",1,0)</f>
        <v>0</v>
      </c>
      <c r="BM311" s="9">
        <f ca="1">IF(Table1[[#This Row],[Area]]="Sawat",1,0)</f>
        <v>0</v>
      </c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10"/>
      <c r="CD311" s="14"/>
      <c r="CE311" s="39">
        <f ca="1">Table1[[#This Row],[Value of Cars]]/Table1[[#This Row],[Cars]]</f>
        <v>34264.356256687068</v>
      </c>
      <c r="CF311" s="9"/>
      <c r="CG311" s="10"/>
      <c r="CH311" s="14">
        <f ca="1">IF(Table1[[#This Row],[value of Debts]]&gt;$CI$5,1,0)</f>
        <v>1</v>
      </c>
      <c r="CI311" s="9"/>
      <c r="CJ311" s="10"/>
      <c r="CM311" s="55">
        <f ca="1">Table1[[#This Row],[Mortgage Left]]/Table1[[#This Row],[Value of House]]</f>
        <v>0.71728678527696244</v>
      </c>
      <c r="CN311" s="9">
        <f t="shared" ca="1" si="112"/>
        <v>0</v>
      </c>
      <c r="CO311" s="9"/>
      <c r="CP311" s="9"/>
      <c r="CQ311" s="9"/>
      <c r="CR311" s="9"/>
      <c r="CS311" s="9"/>
      <c r="CT311" s="9"/>
      <c r="CU311" s="9"/>
      <c r="CV311" s="9"/>
      <c r="CW311" s="9"/>
      <c r="CX311" s="14"/>
      <c r="CY311" s="9">
        <f ca="1">IF(Table1[[#This Row],[Area]]= "Pindi",Table1[[#This Row],[Income]],0)</f>
        <v>0</v>
      </c>
      <c r="CZ311" s="9">
        <f ca="1">IF(Table1[[#This Row],[Area]]= "Attock",Table1[[#This Row],[Income]],0)</f>
        <v>0</v>
      </c>
      <c r="DA311" s="9">
        <f ca="1">IF(Table1[[#This Row],[Area]]= "Gujranwala",Table1[[#This Row],[Income]],0)</f>
        <v>0</v>
      </c>
      <c r="DB311" s="9">
        <f ca="1">IF(Table1[[#This Row],[Area]]= "Islamabad",Table1[[#This Row],[Income]],0)</f>
        <v>0</v>
      </c>
      <c r="DC311" s="9">
        <f ca="1">IF(Table1[[#This Row],[Area]]= "Karachi",Table1[[#This Row],[Income]],0)</f>
        <v>0</v>
      </c>
      <c r="DD311" s="9">
        <f ca="1">IF(Table1[[#This Row],[Area]]= "Kashmir",Table1[[#This Row],[Income]],0)</f>
        <v>0</v>
      </c>
      <c r="DE311" s="9">
        <f ca="1">IF(Table1[[#This Row],[Area]]= "Kohat",Table1[[#This Row],[Income]],0)</f>
        <v>0</v>
      </c>
      <c r="DF311" s="9">
        <f ca="1">IF(Table1[[#This Row],[Area]]= "Lahore",Table1[[#This Row],[Income]],0)</f>
        <v>35970</v>
      </c>
      <c r="DG311" s="9">
        <f ca="1">IF(Table1[[#This Row],[Area]]= "Multan",Table1[[#This Row],[Income]],0)</f>
        <v>0</v>
      </c>
      <c r="DH311" s="9">
        <f ca="1">IF(Table1[[#This Row],[Area]]= "Naran",Table1[[#This Row],[Income]],0)</f>
        <v>0</v>
      </c>
      <c r="DI311" s="9">
        <f ca="1">IF(Table1[[#This Row],[Area]]= "Peshawar",Table1[[#This Row],[Income]],0)</f>
        <v>0</v>
      </c>
      <c r="DJ311" s="9">
        <f ca="1">IF(Table1[[#This Row],[Area]]= "Queta",Table1[[#This Row],[Income]],0)</f>
        <v>0</v>
      </c>
      <c r="DK311" s="10">
        <f ca="1">IF(Table1[[#This Row],[Area]]= "Sawat",Table1[[#This Row],[Income]],0)</f>
        <v>0</v>
      </c>
      <c r="DM311" s="14"/>
      <c r="DN311" s="9">
        <f ca="1">IF(Table1[[#This Row],[Field of Work]] = "IT",Table1[[#This Row],[Income]],0)</f>
        <v>0</v>
      </c>
      <c r="DO311" s="9">
        <f ca="1">IF(Table1[[#This Row],[Field of Work]] = "Agriculture",Table1[[#This Row],[Income]],0)</f>
        <v>0</v>
      </c>
      <c r="DP311" s="9">
        <f ca="1">IF(Table1[[#This Row],[Field of Work]] = "Construction",Table1[[#This Row],[Income]],0)</f>
        <v>0</v>
      </c>
      <c r="DQ311" s="9">
        <f ca="1">IF(Table1[[#This Row],[Field of Work]] = "Health",Table1[[#This Row],[Income]],0)</f>
        <v>35970</v>
      </c>
      <c r="DR311" s="9">
        <f ca="1">IF(Table1[[#This Row],[Field of Work]] = "Teaching",Table1[[#This Row],[Income]],0)</f>
        <v>0</v>
      </c>
      <c r="DS311" s="10">
        <f ca="1">IF(Table1[[#This Row],[Field of Work]] = "General work",Table1[[#This Row],[Income]],0)</f>
        <v>0</v>
      </c>
      <c r="DV311" s="14"/>
      <c r="DW311" s="9"/>
      <c r="DX311" s="9">
        <f ca="1">IF(Table1[[#This Row],[Debts]]&gt;Table1[[#This Row],[Income]],1,0)</f>
        <v>0</v>
      </c>
      <c r="DY311" s="9"/>
      <c r="DZ311" s="9"/>
      <c r="EA311" s="9"/>
      <c r="EB311" s="9"/>
      <c r="EC311" s="10"/>
      <c r="EF311" s="14"/>
      <c r="EG311" s="9"/>
      <c r="EH311" s="9">
        <f ca="1">IF(Table1[[#This Row],[Net worth of person (R)]]&gt;$EP$4,Table1[[#This Row],[Age]],0)</f>
        <v>0</v>
      </c>
      <c r="EI311" s="9"/>
      <c r="EJ311" s="9"/>
      <c r="EK311" s="9"/>
      <c r="EL311" s="9"/>
      <c r="EM311" s="9"/>
      <c r="EN311" s="9"/>
      <c r="EO311" s="9"/>
      <c r="EP311" s="10"/>
    </row>
    <row r="312" spans="2:146" x14ac:dyDescent="0.25">
      <c r="B312">
        <f t="shared" ca="1" si="99"/>
        <v>2</v>
      </c>
      <c r="C312" t="str">
        <f t="shared" ca="1" si="100"/>
        <v>women</v>
      </c>
      <c r="D312">
        <f t="shared" ca="1" si="101"/>
        <v>35</v>
      </c>
      <c r="E312">
        <f t="shared" ca="1" si="102"/>
        <v>6</v>
      </c>
      <c r="F312" t="str">
        <f t="shared" ca="1" si="103"/>
        <v>Teaching</v>
      </c>
      <c r="G312">
        <f t="shared" ca="1" si="104"/>
        <v>2</v>
      </c>
      <c r="H312" t="str">
        <f t="shared" ca="1" si="105"/>
        <v>Colledge</v>
      </c>
      <c r="I312">
        <f t="shared" ca="1" si="106"/>
        <v>4</v>
      </c>
      <c r="J312">
        <f t="shared" ca="1" si="107"/>
        <v>3</v>
      </c>
      <c r="K312">
        <f t="shared" ca="1" si="108"/>
        <v>66013</v>
      </c>
      <c r="L312">
        <f t="shared" ca="1" si="109"/>
        <v>6</v>
      </c>
      <c r="M312" t="str">
        <f t="shared" ca="1" si="110"/>
        <v>Islamabad</v>
      </c>
      <c r="N312">
        <f t="shared" ca="1" si="115"/>
        <v>198039</v>
      </c>
      <c r="O312">
        <f ca="1">RAND()*Table1[[#This Row],[Value of House]]</f>
        <v>28960.320041958275</v>
      </c>
      <c r="P312">
        <f t="shared" ca="1" si="97"/>
        <v>108758.69879966804</v>
      </c>
      <c r="Q312">
        <f t="shared" ca="1" si="111"/>
        <v>66646</v>
      </c>
      <c r="R312">
        <f t="shared" ca="1" si="98"/>
        <v>57594.638503329938</v>
      </c>
      <c r="S312">
        <f t="shared" ca="1" si="116"/>
        <v>82808.506522819865</v>
      </c>
      <c r="T312">
        <f t="shared" ca="1" si="117"/>
        <v>389606.20532248792</v>
      </c>
      <c r="U312">
        <f t="shared" ca="1" si="118"/>
        <v>153200.95854528822</v>
      </c>
      <c r="V312">
        <f t="shared" ca="1" si="119"/>
        <v>236405.2467771997</v>
      </c>
      <c r="AF312" s="14">
        <f t="shared" ca="1" si="113"/>
        <v>0</v>
      </c>
      <c r="AG312" s="9">
        <f t="shared" ca="1" si="114"/>
        <v>1</v>
      </c>
      <c r="AH312" s="9"/>
      <c r="AI312" s="9"/>
      <c r="AJ312" s="9"/>
      <c r="AK312" s="10"/>
      <c r="AL312" s="9"/>
      <c r="AM312" s="14">
        <f ca="1">IF(Table1[[#This Row],[Field of Work]]= "Teaching",1,0)</f>
        <v>1</v>
      </c>
      <c r="AN312" s="9">
        <f ca="1">IF(Table1[[#This Row],[Field of Work]]= "Agriculture",1,0)</f>
        <v>0</v>
      </c>
      <c r="AO312" s="9">
        <f ca="1">IF(Table1[[#This Row],[Field of Work]]= "Construction",1,0)</f>
        <v>0</v>
      </c>
      <c r="AP312" s="9">
        <f ca="1">IF(Table1[[#This Row],[Field of Work]]= "IT",1,0)</f>
        <v>0</v>
      </c>
      <c r="AQ312" s="9">
        <f ca="1">IF(Table1[[#This Row],[Field of Work]]= "Health",1,0)</f>
        <v>0</v>
      </c>
      <c r="AR312" s="9">
        <f ca="1">IF(Table1[[#This Row],[Field of Work]]= "General work",1,0)</f>
        <v>0</v>
      </c>
      <c r="AS312" s="9"/>
      <c r="AT312" s="9"/>
      <c r="AU312" s="9"/>
      <c r="AV312" s="9"/>
      <c r="AW312" s="9"/>
      <c r="AX312" s="9"/>
      <c r="AY312" s="10"/>
      <c r="BA312" s="33">
        <f ca="1">IF(Table1[[#This Row],[Area]]= "Pindi",1,0)</f>
        <v>0</v>
      </c>
      <c r="BB312" s="9">
        <f ca="1">IF(Table1[[#This Row],[Area]]= "Attock",1,0)</f>
        <v>0</v>
      </c>
      <c r="BC312" s="9">
        <f ca="1">IF(Table1[[#This Row],[Area]]="Gujranwala",1,0)</f>
        <v>0</v>
      </c>
      <c r="BD312" s="9">
        <f ca="1">IF(Table1[[#This Row],[Area]]="Islamabad",1,0)</f>
        <v>1</v>
      </c>
      <c r="BE312" s="9">
        <f ca="1">IF(Table1[[#This Row],[Area]]="Karachi",1,0)</f>
        <v>0</v>
      </c>
      <c r="BF312" s="9">
        <f ca="1">IF(Table1[[#This Row],[Area]]="Kashmir",1,0)</f>
        <v>0</v>
      </c>
      <c r="BG312" s="9">
        <f ca="1">IF(Table1[[#This Row],[Area]]="Kohat",1,0)</f>
        <v>0</v>
      </c>
      <c r="BH312" s="9">
        <f ca="1">IF(Table1[[#This Row],[Area]]="Lahore",1,0)</f>
        <v>0</v>
      </c>
      <c r="BI312" s="9">
        <f ca="1">IF(Table1[[#This Row],[Area]]="Multan",1,0)</f>
        <v>0</v>
      </c>
      <c r="BJ312" s="9">
        <f ca="1">IF(Table1[[#This Row],[Area]]="Naran",1,0)</f>
        <v>0</v>
      </c>
      <c r="BK312" s="9">
        <f ca="1">IF(Table1[[#This Row],[Area]]="Peshawar",1,0)</f>
        <v>0</v>
      </c>
      <c r="BL312" s="9">
        <f ca="1">IF(Table1[[#This Row],[Area]]="Queta",1,0)</f>
        <v>0</v>
      </c>
      <c r="BM312" s="9">
        <f ca="1">IF(Table1[[#This Row],[Area]]="Sawat",1,0)</f>
        <v>0</v>
      </c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10"/>
      <c r="CD312" s="14"/>
      <c r="CE312" s="39">
        <f ca="1">Table1[[#This Row],[Value of Cars]]/Table1[[#This Row],[Cars]]</f>
        <v>36252.899599889344</v>
      </c>
      <c r="CF312" s="9"/>
      <c r="CG312" s="10"/>
      <c r="CH312" s="14">
        <f ca="1">IF(Table1[[#This Row],[value of Debts]]&gt;$CI$5,1,0)</f>
        <v>1</v>
      </c>
      <c r="CI312" s="9"/>
      <c r="CJ312" s="10"/>
      <c r="CM312" s="55">
        <f ca="1">Table1[[#This Row],[Mortgage Left]]/Table1[[#This Row],[Value of House]]</f>
        <v>0.14623543868610867</v>
      </c>
      <c r="CN312" s="9">
        <f t="shared" ca="1" si="112"/>
        <v>1</v>
      </c>
      <c r="CO312" s="9"/>
      <c r="CP312" s="9"/>
      <c r="CQ312" s="9"/>
      <c r="CR312" s="9"/>
      <c r="CS312" s="9"/>
      <c r="CT312" s="9"/>
      <c r="CU312" s="9"/>
      <c r="CV312" s="9"/>
      <c r="CW312" s="9"/>
      <c r="CX312" s="14"/>
      <c r="CY312" s="9">
        <f ca="1">IF(Table1[[#This Row],[Area]]= "Pindi",Table1[[#This Row],[Income]],0)</f>
        <v>0</v>
      </c>
      <c r="CZ312" s="9">
        <f ca="1">IF(Table1[[#This Row],[Area]]= "Attock",Table1[[#This Row],[Income]],0)</f>
        <v>0</v>
      </c>
      <c r="DA312" s="9">
        <f ca="1">IF(Table1[[#This Row],[Area]]= "Gujranwala",Table1[[#This Row],[Income]],0)</f>
        <v>0</v>
      </c>
      <c r="DB312" s="9">
        <f ca="1">IF(Table1[[#This Row],[Area]]= "Islamabad",Table1[[#This Row],[Income]],0)</f>
        <v>66013</v>
      </c>
      <c r="DC312" s="9">
        <f ca="1">IF(Table1[[#This Row],[Area]]= "Karachi",Table1[[#This Row],[Income]],0)</f>
        <v>0</v>
      </c>
      <c r="DD312" s="9">
        <f ca="1">IF(Table1[[#This Row],[Area]]= "Kashmir",Table1[[#This Row],[Income]],0)</f>
        <v>0</v>
      </c>
      <c r="DE312" s="9">
        <f ca="1">IF(Table1[[#This Row],[Area]]= "Kohat",Table1[[#This Row],[Income]],0)</f>
        <v>0</v>
      </c>
      <c r="DF312" s="9">
        <f ca="1">IF(Table1[[#This Row],[Area]]= "Lahore",Table1[[#This Row],[Income]],0)</f>
        <v>0</v>
      </c>
      <c r="DG312" s="9">
        <f ca="1">IF(Table1[[#This Row],[Area]]= "Multan",Table1[[#This Row],[Income]],0)</f>
        <v>0</v>
      </c>
      <c r="DH312" s="9">
        <f ca="1">IF(Table1[[#This Row],[Area]]= "Naran",Table1[[#This Row],[Income]],0)</f>
        <v>0</v>
      </c>
      <c r="DI312" s="9">
        <f ca="1">IF(Table1[[#This Row],[Area]]= "Peshawar",Table1[[#This Row],[Income]],0)</f>
        <v>0</v>
      </c>
      <c r="DJ312" s="9">
        <f ca="1">IF(Table1[[#This Row],[Area]]= "Queta",Table1[[#This Row],[Income]],0)</f>
        <v>0</v>
      </c>
      <c r="DK312" s="10">
        <f ca="1">IF(Table1[[#This Row],[Area]]= "Sawat",Table1[[#This Row],[Income]],0)</f>
        <v>0</v>
      </c>
      <c r="DM312" s="14"/>
      <c r="DN312" s="9">
        <f ca="1">IF(Table1[[#This Row],[Field of Work]] = "IT",Table1[[#This Row],[Income]],0)</f>
        <v>0</v>
      </c>
      <c r="DO312" s="9">
        <f ca="1">IF(Table1[[#This Row],[Field of Work]] = "Agriculture",Table1[[#This Row],[Income]],0)</f>
        <v>0</v>
      </c>
      <c r="DP312" s="9">
        <f ca="1">IF(Table1[[#This Row],[Field of Work]] = "Construction",Table1[[#This Row],[Income]],0)</f>
        <v>0</v>
      </c>
      <c r="DQ312" s="9">
        <f ca="1">IF(Table1[[#This Row],[Field of Work]] = "Health",Table1[[#This Row],[Income]],0)</f>
        <v>0</v>
      </c>
      <c r="DR312" s="9">
        <f ca="1">IF(Table1[[#This Row],[Field of Work]] = "Teaching",Table1[[#This Row],[Income]],0)</f>
        <v>66013</v>
      </c>
      <c r="DS312" s="10">
        <f ca="1">IF(Table1[[#This Row],[Field of Work]] = "General work",Table1[[#This Row],[Income]],0)</f>
        <v>0</v>
      </c>
      <c r="DV312" s="14"/>
      <c r="DW312" s="9"/>
      <c r="DX312" s="9">
        <f ca="1">IF(Table1[[#This Row],[Debts]]&gt;Table1[[#This Row],[Income]],1,0)</f>
        <v>0</v>
      </c>
      <c r="DY312" s="9"/>
      <c r="DZ312" s="9"/>
      <c r="EA312" s="9"/>
      <c r="EB312" s="9"/>
      <c r="EC312" s="10"/>
      <c r="EF312" s="14"/>
      <c r="EG312" s="9"/>
      <c r="EH312" s="9">
        <f ca="1">IF(Table1[[#This Row],[Net worth of person (R)]]&gt;$EP$4,Table1[[#This Row],[Age]],0)</f>
        <v>35</v>
      </c>
      <c r="EI312" s="9"/>
      <c r="EJ312" s="9"/>
      <c r="EK312" s="9"/>
      <c r="EL312" s="9"/>
      <c r="EM312" s="9"/>
      <c r="EN312" s="9"/>
      <c r="EO312" s="9"/>
      <c r="EP312" s="10"/>
    </row>
    <row r="313" spans="2:146" x14ac:dyDescent="0.25">
      <c r="B313">
        <f t="shared" ca="1" si="99"/>
        <v>1</v>
      </c>
      <c r="C313" t="str">
        <f t="shared" ca="1" si="100"/>
        <v>men</v>
      </c>
      <c r="D313">
        <f t="shared" ca="1" si="101"/>
        <v>39</v>
      </c>
      <c r="E313">
        <f t="shared" ca="1" si="102"/>
        <v>2</v>
      </c>
      <c r="F313" t="str">
        <f t="shared" ca="1" si="103"/>
        <v>IT</v>
      </c>
      <c r="G313">
        <f t="shared" ca="1" si="104"/>
        <v>6</v>
      </c>
      <c r="H313" t="str">
        <f t="shared" ca="1" si="105"/>
        <v>other</v>
      </c>
      <c r="I313">
        <f t="shared" ca="1" si="106"/>
        <v>1</v>
      </c>
      <c r="J313">
        <f t="shared" ca="1" si="107"/>
        <v>1</v>
      </c>
      <c r="K313">
        <f t="shared" ca="1" si="108"/>
        <v>64721</v>
      </c>
      <c r="L313">
        <f t="shared" ca="1" si="109"/>
        <v>7</v>
      </c>
      <c r="M313" t="str">
        <f t="shared" ca="1" si="110"/>
        <v>Pindi</v>
      </c>
      <c r="N313">
        <f t="shared" ca="1" si="115"/>
        <v>194163</v>
      </c>
      <c r="O313">
        <f ca="1">RAND()*Table1[[#This Row],[Value of House]]</f>
        <v>188587.62782215388</v>
      </c>
      <c r="P313">
        <f t="shared" ca="1" si="97"/>
        <v>18880.306375957476</v>
      </c>
      <c r="Q313">
        <f t="shared" ca="1" si="111"/>
        <v>4247</v>
      </c>
      <c r="R313">
        <f t="shared" ca="1" si="98"/>
        <v>83040.08574166031</v>
      </c>
      <c r="S313">
        <f t="shared" ca="1" si="116"/>
        <v>28396.352809145406</v>
      </c>
      <c r="T313">
        <f t="shared" ca="1" si="117"/>
        <v>241439.65918510288</v>
      </c>
      <c r="U313">
        <f t="shared" ca="1" si="118"/>
        <v>275874.71356381418</v>
      </c>
      <c r="V313">
        <f t="shared" ca="1" si="119"/>
        <v>-34435.054378711298</v>
      </c>
      <c r="AF313" s="14">
        <f t="shared" ca="1" si="113"/>
        <v>0</v>
      </c>
      <c r="AG313" s="9">
        <f t="shared" ca="1" si="114"/>
        <v>1</v>
      </c>
      <c r="AH313" s="9"/>
      <c r="AI313" s="9"/>
      <c r="AJ313" s="9"/>
      <c r="AK313" s="10"/>
      <c r="AL313" s="9"/>
      <c r="AM313" s="14">
        <f ca="1">IF(Table1[[#This Row],[Field of Work]]= "Teaching",1,0)</f>
        <v>0</v>
      </c>
      <c r="AN313" s="9">
        <f ca="1">IF(Table1[[#This Row],[Field of Work]]= "Agriculture",1,0)</f>
        <v>0</v>
      </c>
      <c r="AO313" s="9">
        <f ca="1">IF(Table1[[#This Row],[Field of Work]]= "Construction",1,0)</f>
        <v>0</v>
      </c>
      <c r="AP313" s="9">
        <f ca="1">IF(Table1[[#This Row],[Field of Work]]= "IT",1,0)</f>
        <v>1</v>
      </c>
      <c r="AQ313" s="9">
        <f ca="1">IF(Table1[[#This Row],[Field of Work]]= "Health",1,0)</f>
        <v>0</v>
      </c>
      <c r="AR313" s="9">
        <f ca="1">IF(Table1[[#This Row],[Field of Work]]= "General work",1,0)</f>
        <v>0</v>
      </c>
      <c r="AS313" s="9"/>
      <c r="AT313" s="9"/>
      <c r="AU313" s="9"/>
      <c r="AV313" s="9"/>
      <c r="AW313" s="9"/>
      <c r="AX313" s="9"/>
      <c r="AY313" s="10"/>
      <c r="BA313" s="33">
        <f ca="1">IF(Table1[[#This Row],[Area]]= "Pindi",1,0)</f>
        <v>1</v>
      </c>
      <c r="BB313" s="9">
        <f ca="1">IF(Table1[[#This Row],[Area]]= "Attock",1,0)</f>
        <v>0</v>
      </c>
      <c r="BC313" s="9">
        <f ca="1">IF(Table1[[#This Row],[Area]]="Gujranwala",1,0)</f>
        <v>0</v>
      </c>
      <c r="BD313" s="9">
        <f ca="1">IF(Table1[[#This Row],[Area]]="Islamabad",1,0)</f>
        <v>0</v>
      </c>
      <c r="BE313" s="9">
        <f ca="1">IF(Table1[[#This Row],[Area]]="Karachi",1,0)</f>
        <v>0</v>
      </c>
      <c r="BF313" s="9">
        <f ca="1">IF(Table1[[#This Row],[Area]]="Kashmir",1,0)</f>
        <v>0</v>
      </c>
      <c r="BG313" s="9">
        <f ca="1">IF(Table1[[#This Row],[Area]]="Kohat",1,0)</f>
        <v>0</v>
      </c>
      <c r="BH313" s="9">
        <f ca="1">IF(Table1[[#This Row],[Area]]="Lahore",1,0)</f>
        <v>0</v>
      </c>
      <c r="BI313" s="9">
        <f ca="1">IF(Table1[[#This Row],[Area]]="Multan",1,0)</f>
        <v>0</v>
      </c>
      <c r="BJ313" s="9">
        <f ca="1">IF(Table1[[#This Row],[Area]]="Naran",1,0)</f>
        <v>0</v>
      </c>
      <c r="BK313" s="9">
        <f ca="1">IF(Table1[[#This Row],[Area]]="Peshawar",1,0)</f>
        <v>0</v>
      </c>
      <c r="BL313" s="9">
        <f ca="1">IF(Table1[[#This Row],[Area]]="Queta",1,0)</f>
        <v>0</v>
      </c>
      <c r="BM313" s="9">
        <f ca="1">IF(Table1[[#This Row],[Area]]="Sawat",1,0)</f>
        <v>0</v>
      </c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10"/>
      <c r="CD313" s="14"/>
      <c r="CE313" s="39">
        <f ca="1">Table1[[#This Row],[Value of Cars]]/Table1[[#This Row],[Cars]]</f>
        <v>18880.306375957476</v>
      </c>
      <c r="CF313" s="9"/>
      <c r="CG313" s="10"/>
      <c r="CH313" s="14">
        <f ca="1">IF(Table1[[#This Row],[value of Debts]]&gt;$CI$5,1,0)</f>
        <v>1</v>
      </c>
      <c r="CI313" s="9"/>
      <c r="CJ313" s="10"/>
      <c r="CM313" s="55">
        <f ca="1">Table1[[#This Row],[Mortgage Left]]/Table1[[#This Row],[Value of House]]</f>
        <v>0.97128509459657031</v>
      </c>
      <c r="CN313" s="9">
        <f t="shared" ca="1" si="112"/>
        <v>0</v>
      </c>
      <c r="CO313" s="9"/>
      <c r="CP313" s="9"/>
      <c r="CQ313" s="9"/>
      <c r="CR313" s="9"/>
      <c r="CS313" s="9"/>
      <c r="CT313" s="9"/>
      <c r="CU313" s="9"/>
      <c r="CV313" s="9"/>
      <c r="CW313" s="9"/>
      <c r="CX313" s="14"/>
      <c r="CY313" s="9">
        <f ca="1">IF(Table1[[#This Row],[Area]]= "Pindi",Table1[[#This Row],[Income]],0)</f>
        <v>64721</v>
      </c>
      <c r="CZ313" s="9">
        <f ca="1">IF(Table1[[#This Row],[Area]]= "Attock",Table1[[#This Row],[Income]],0)</f>
        <v>0</v>
      </c>
      <c r="DA313" s="9">
        <f ca="1">IF(Table1[[#This Row],[Area]]= "Gujranwala",Table1[[#This Row],[Income]],0)</f>
        <v>0</v>
      </c>
      <c r="DB313" s="9">
        <f ca="1">IF(Table1[[#This Row],[Area]]= "Islamabad",Table1[[#This Row],[Income]],0)</f>
        <v>0</v>
      </c>
      <c r="DC313" s="9">
        <f ca="1">IF(Table1[[#This Row],[Area]]= "Karachi",Table1[[#This Row],[Income]],0)</f>
        <v>0</v>
      </c>
      <c r="DD313" s="9">
        <f ca="1">IF(Table1[[#This Row],[Area]]= "Kashmir",Table1[[#This Row],[Income]],0)</f>
        <v>0</v>
      </c>
      <c r="DE313" s="9">
        <f ca="1">IF(Table1[[#This Row],[Area]]= "Kohat",Table1[[#This Row],[Income]],0)</f>
        <v>0</v>
      </c>
      <c r="DF313" s="9">
        <f ca="1">IF(Table1[[#This Row],[Area]]= "Lahore",Table1[[#This Row],[Income]],0)</f>
        <v>0</v>
      </c>
      <c r="DG313" s="9">
        <f ca="1">IF(Table1[[#This Row],[Area]]= "Multan",Table1[[#This Row],[Income]],0)</f>
        <v>0</v>
      </c>
      <c r="DH313" s="9">
        <f ca="1">IF(Table1[[#This Row],[Area]]= "Naran",Table1[[#This Row],[Income]],0)</f>
        <v>0</v>
      </c>
      <c r="DI313" s="9">
        <f ca="1">IF(Table1[[#This Row],[Area]]= "Peshawar",Table1[[#This Row],[Income]],0)</f>
        <v>0</v>
      </c>
      <c r="DJ313" s="9">
        <f ca="1">IF(Table1[[#This Row],[Area]]= "Queta",Table1[[#This Row],[Income]],0)</f>
        <v>0</v>
      </c>
      <c r="DK313" s="10">
        <f ca="1">IF(Table1[[#This Row],[Area]]= "Sawat",Table1[[#This Row],[Income]],0)</f>
        <v>0</v>
      </c>
      <c r="DM313" s="14"/>
      <c r="DN313" s="9">
        <f ca="1">IF(Table1[[#This Row],[Field of Work]] = "IT",Table1[[#This Row],[Income]],0)</f>
        <v>64721</v>
      </c>
      <c r="DO313" s="9">
        <f ca="1">IF(Table1[[#This Row],[Field of Work]] = "Agriculture",Table1[[#This Row],[Income]],0)</f>
        <v>0</v>
      </c>
      <c r="DP313" s="9">
        <f ca="1">IF(Table1[[#This Row],[Field of Work]] = "Construction",Table1[[#This Row],[Income]],0)</f>
        <v>0</v>
      </c>
      <c r="DQ313" s="9">
        <f ca="1">IF(Table1[[#This Row],[Field of Work]] = "Health",Table1[[#This Row],[Income]],0)</f>
        <v>0</v>
      </c>
      <c r="DR313" s="9">
        <f ca="1">IF(Table1[[#This Row],[Field of Work]] = "Teaching",Table1[[#This Row],[Income]],0)</f>
        <v>0</v>
      </c>
      <c r="DS313" s="10">
        <f ca="1">IF(Table1[[#This Row],[Field of Work]] = "General work",Table1[[#This Row],[Income]],0)</f>
        <v>0</v>
      </c>
      <c r="DV313" s="14"/>
      <c r="DW313" s="9"/>
      <c r="DX313" s="9">
        <f ca="1">IF(Table1[[#This Row],[Debts]]&gt;Table1[[#This Row],[Income]],1,0)</f>
        <v>1</v>
      </c>
      <c r="DY313" s="9"/>
      <c r="DZ313" s="9"/>
      <c r="EA313" s="9"/>
      <c r="EB313" s="9"/>
      <c r="EC313" s="10"/>
      <c r="EF313" s="14"/>
      <c r="EG313" s="9"/>
      <c r="EH313" s="9">
        <f ca="1">IF(Table1[[#This Row],[Net worth of person (R)]]&gt;$EP$4,Table1[[#This Row],[Age]],0)</f>
        <v>0</v>
      </c>
      <c r="EI313" s="9"/>
      <c r="EJ313" s="9"/>
      <c r="EK313" s="9"/>
      <c r="EL313" s="9"/>
      <c r="EM313" s="9"/>
      <c r="EN313" s="9"/>
      <c r="EO313" s="9"/>
      <c r="EP313" s="10"/>
    </row>
    <row r="314" spans="2:146" x14ac:dyDescent="0.25">
      <c r="B314">
        <f t="shared" ca="1" si="99"/>
        <v>2</v>
      </c>
      <c r="C314" t="str">
        <f t="shared" ca="1" si="100"/>
        <v>women</v>
      </c>
      <c r="D314">
        <f t="shared" ca="1" si="101"/>
        <v>37</v>
      </c>
      <c r="E314">
        <f t="shared" ca="1" si="102"/>
        <v>1</v>
      </c>
      <c r="F314" t="str">
        <f t="shared" ca="1" si="103"/>
        <v>Health</v>
      </c>
      <c r="G314">
        <f t="shared" ca="1" si="104"/>
        <v>2</v>
      </c>
      <c r="H314" t="str">
        <f t="shared" ca="1" si="105"/>
        <v>Colledge</v>
      </c>
      <c r="I314">
        <f t="shared" ca="1" si="106"/>
        <v>2</v>
      </c>
      <c r="J314">
        <f t="shared" ca="1" si="107"/>
        <v>2</v>
      </c>
      <c r="K314">
        <f t="shared" ca="1" si="108"/>
        <v>40846</v>
      </c>
      <c r="L314">
        <f t="shared" ca="1" si="109"/>
        <v>1</v>
      </c>
      <c r="M314" t="str">
        <f t="shared" ca="1" si="110"/>
        <v>Lahore</v>
      </c>
      <c r="N314">
        <f t="shared" ca="1" si="115"/>
        <v>245076</v>
      </c>
      <c r="O314">
        <f ca="1">RAND()*Table1[[#This Row],[Value of House]]</f>
        <v>177650.14877921919</v>
      </c>
      <c r="P314">
        <f t="shared" ca="1" si="97"/>
        <v>7629.501672736722</v>
      </c>
      <c r="Q314">
        <f t="shared" ca="1" si="111"/>
        <v>1066</v>
      </c>
      <c r="R314">
        <f t="shared" ca="1" si="98"/>
        <v>4293.0907592545682</v>
      </c>
      <c r="S314">
        <f t="shared" ca="1" si="116"/>
        <v>31246.663474332971</v>
      </c>
      <c r="T314">
        <f t="shared" ca="1" si="117"/>
        <v>283952.16514706967</v>
      </c>
      <c r="U314">
        <f t="shared" ca="1" si="118"/>
        <v>183009.23953847375</v>
      </c>
      <c r="V314">
        <f t="shared" ca="1" si="119"/>
        <v>100942.92560859592</v>
      </c>
      <c r="AF314" s="14">
        <f t="shared" ca="1" si="113"/>
        <v>1</v>
      </c>
      <c r="AG314" s="9">
        <f t="shared" ca="1" si="114"/>
        <v>0</v>
      </c>
      <c r="AH314" s="9"/>
      <c r="AI314" s="9"/>
      <c r="AJ314" s="9"/>
      <c r="AK314" s="10"/>
      <c r="AL314" s="9"/>
      <c r="AM314" s="14">
        <f ca="1">IF(Table1[[#This Row],[Field of Work]]= "Teaching",1,0)</f>
        <v>0</v>
      </c>
      <c r="AN314" s="9">
        <f ca="1">IF(Table1[[#This Row],[Field of Work]]= "Agriculture",1,0)</f>
        <v>0</v>
      </c>
      <c r="AO314" s="9">
        <f ca="1">IF(Table1[[#This Row],[Field of Work]]= "Construction",1,0)</f>
        <v>0</v>
      </c>
      <c r="AP314" s="9">
        <f ca="1">IF(Table1[[#This Row],[Field of Work]]= "IT",1,0)</f>
        <v>0</v>
      </c>
      <c r="AQ314" s="9">
        <f ca="1">IF(Table1[[#This Row],[Field of Work]]= "Health",1,0)</f>
        <v>1</v>
      </c>
      <c r="AR314" s="9">
        <f ca="1">IF(Table1[[#This Row],[Field of Work]]= "General work",1,0)</f>
        <v>0</v>
      </c>
      <c r="AS314" s="9"/>
      <c r="AT314" s="9"/>
      <c r="AU314" s="9"/>
      <c r="AV314" s="9"/>
      <c r="AW314" s="9"/>
      <c r="AX314" s="9"/>
      <c r="AY314" s="10"/>
      <c r="BA314" s="33">
        <f ca="1">IF(Table1[[#This Row],[Area]]= "Pindi",1,0)</f>
        <v>0</v>
      </c>
      <c r="BB314" s="9">
        <f ca="1">IF(Table1[[#This Row],[Area]]= "Attock",1,0)</f>
        <v>0</v>
      </c>
      <c r="BC314" s="9">
        <f ca="1">IF(Table1[[#This Row],[Area]]="Gujranwala",1,0)</f>
        <v>0</v>
      </c>
      <c r="BD314" s="9">
        <f ca="1">IF(Table1[[#This Row],[Area]]="Islamabad",1,0)</f>
        <v>0</v>
      </c>
      <c r="BE314" s="9">
        <f ca="1">IF(Table1[[#This Row],[Area]]="Karachi",1,0)</f>
        <v>0</v>
      </c>
      <c r="BF314" s="9">
        <f ca="1">IF(Table1[[#This Row],[Area]]="Kashmir",1,0)</f>
        <v>0</v>
      </c>
      <c r="BG314" s="9">
        <f ca="1">IF(Table1[[#This Row],[Area]]="Kohat",1,0)</f>
        <v>0</v>
      </c>
      <c r="BH314" s="9">
        <f ca="1">IF(Table1[[#This Row],[Area]]="Lahore",1,0)</f>
        <v>1</v>
      </c>
      <c r="BI314" s="9">
        <f ca="1">IF(Table1[[#This Row],[Area]]="Multan",1,0)</f>
        <v>0</v>
      </c>
      <c r="BJ314" s="9">
        <f ca="1">IF(Table1[[#This Row],[Area]]="Naran",1,0)</f>
        <v>0</v>
      </c>
      <c r="BK314" s="9">
        <f ca="1">IF(Table1[[#This Row],[Area]]="Peshawar",1,0)</f>
        <v>0</v>
      </c>
      <c r="BL314" s="9">
        <f ca="1">IF(Table1[[#This Row],[Area]]="Queta",1,0)</f>
        <v>0</v>
      </c>
      <c r="BM314" s="9">
        <f ca="1">IF(Table1[[#This Row],[Area]]="Sawat",1,0)</f>
        <v>0</v>
      </c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10"/>
      <c r="CD314" s="14"/>
      <c r="CE314" s="39">
        <f ca="1">Table1[[#This Row],[Value of Cars]]/Table1[[#This Row],[Cars]]</f>
        <v>3814.750836368361</v>
      </c>
      <c r="CF314" s="9"/>
      <c r="CG314" s="10"/>
      <c r="CH314" s="14">
        <f ca="1">IF(Table1[[#This Row],[value of Debts]]&gt;$CI$5,1,0)</f>
        <v>1</v>
      </c>
      <c r="CI314" s="9"/>
      <c r="CJ314" s="10"/>
      <c r="CM314" s="55">
        <f ca="1">Table1[[#This Row],[Mortgage Left]]/Table1[[#This Row],[Value of House]]</f>
        <v>0.72487778802991398</v>
      </c>
      <c r="CN314" s="9">
        <f t="shared" ca="1" si="112"/>
        <v>0</v>
      </c>
      <c r="CO314" s="9"/>
      <c r="CP314" s="9"/>
      <c r="CQ314" s="9"/>
      <c r="CR314" s="9"/>
      <c r="CS314" s="9"/>
      <c r="CT314" s="9"/>
      <c r="CU314" s="9"/>
      <c r="CV314" s="9"/>
      <c r="CW314" s="9"/>
      <c r="CX314" s="14"/>
      <c r="CY314" s="9">
        <f ca="1">IF(Table1[[#This Row],[Area]]= "Pindi",Table1[[#This Row],[Income]],0)</f>
        <v>0</v>
      </c>
      <c r="CZ314" s="9">
        <f ca="1">IF(Table1[[#This Row],[Area]]= "Attock",Table1[[#This Row],[Income]],0)</f>
        <v>0</v>
      </c>
      <c r="DA314" s="9">
        <f ca="1">IF(Table1[[#This Row],[Area]]= "Gujranwala",Table1[[#This Row],[Income]],0)</f>
        <v>0</v>
      </c>
      <c r="DB314" s="9">
        <f ca="1">IF(Table1[[#This Row],[Area]]= "Islamabad",Table1[[#This Row],[Income]],0)</f>
        <v>0</v>
      </c>
      <c r="DC314" s="9">
        <f ca="1">IF(Table1[[#This Row],[Area]]= "Karachi",Table1[[#This Row],[Income]],0)</f>
        <v>0</v>
      </c>
      <c r="DD314" s="9">
        <f ca="1">IF(Table1[[#This Row],[Area]]= "Kashmir",Table1[[#This Row],[Income]],0)</f>
        <v>0</v>
      </c>
      <c r="DE314" s="9">
        <f ca="1">IF(Table1[[#This Row],[Area]]= "Kohat",Table1[[#This Row],[Income]],0)</f>
        <v>0</v>
      </c>
      <c r="DF314" s="9">
        <f ca="1">IF(Table1[[#This Row],[Area]]= "Lahore",Table1[[#This Row],[Income]],0)</f>
        <v>40846</v>
      </c>
      <c r="DG314" s="9">
        <f ca="1">IF(Table1[[#This Row],[Area]]= "Multan",Table1[[#This Row],[Income]],0)</f>
        <v>0</v>
      </c>
      <c r="DH314" s="9">
        <f ca="1">IF(Table1[[#This Row],[Area]]= "Naran",Table1[[#This Row],[Income]],0)</f>
        <v>0</v>
      </c>
      <c r="DI314" s="9">
        <f ca="1">IF(Table1[[#This Row],[Area]]= "Peshawar",Table1[[#This Row],[Income]],0)</f>
        <v>0</v>
      </c>
      <c r="DJ314" s="9">
        <f ca="1">IF(Table1[[#This Row],[Area]]= "Queta",Table1[[#This Row],[Income]],0)</f>
        <v>0</v>
      </c>
      <c r="DK314" s="10">
        <f ca="1">IF(Table1[[#This Row],[Area]]= "Sawat",Table1[[#This Row],[Income]],0)</f>
        <v>0</v>
      </c>
      <c r="DM314" s="14"/>
      <c r="DN314" s="9">
        <f ca="1">IF(Table1[[#This Row],[Field of Work]] = "IT",Table1[[#This Row],[Income]],0)</f>
        <v>0</v>
      </c>
      <c r="DO314" s="9">
        <f ca="1">IF(Table1[[#This Row],[Field of Work]] = "Agriculture",Table1[[#This Row],[Income]],0)</f>
        <v>0</v>
      </c>
      <c r="DP314" s="9">
        <f ca="1">IF(Table1[[#This Row],[Field of Work]] = "Construction",Table1[[#This Row],[Income]],0)</f>
        <v>0</v>
      </c>
      <c r="DQ314" s="9">
        <f ca="1">IF(Table1[[#This Row],[Field of Work]] = "Health",Table1[[#This Row],[Income]],0)</f>
        <v>40846</v>
      </c>
      <c r="DR314" s="9">
        <f ca="1">IF(Table1[[#This Row],[Field of Work]] = "Teaching",Table1[[#This Row],[Income]],0)</f>
        <v>0</v>
      </c>
      <c r="DS314" s="10">
        <f ca="1">IF(Table1[[#This Row],[Field of Work]] = "General work",Table1[[#This Row],[Income]],0)</f>
        <v>0</v>
      </c>
      <c r="DV314" s="14"/>
      <c r="DW314" s="9"/>
      <c r="DX314" s="9">
        <f ca="1">IF(Table1[[#This Row],[Debts]]&gt;Table1[[#This Row],[Income]],1,0)</f>
        <v>0</v>
      </c>
      <c r="DY314" s="9"/>
      <c r="DZ314" s="9"/>
      <c r="EA314" s="9"/>
      <c r="EB314" s="9"/>
      <c r="EC314" s="10"/>
      <c r="EF314" s="14"/>
      <c r="EG314" s="9"/>
      <c r="EH314" s="9">
        <f ca="1">IF(Table1[[#This Row],[Net worth of person (R)]]&gt;$EP$4,Table1[[#This Row],[Age]],0)</f>
        <v>37</v>
      </c>
      <c r="EI314" s="9"/>
      <c r="EJ314" s="9"/>
      <c r="EK314" s="9"/>
      <c r="EL314" s="9"/>
      <c r="EM314" s="9"/>
      <c r="EN314" s="9"/>
      <c r="EO314" s="9"/>
      <c r="EP314" s="10"/>
    </row>
    <row r="315" spans="2:146" x14ac:dyDescent="0.25">
      <c r="B315">
        <f t="shared" ca="1" si="99"/>
        <v>1</v>
      </c>
      <c r="C315" t="str">
        <f t="shared" ca="1" si="100"/>
        <v>men</v>
      </c>
      <c r="D315">
        <f t="shared" ca="1" si="101"/>
        <v>45</v>
      </c>
      <c r="E315">
        <f t="shared" ca="1" si="102"/>
        <v>5</v>
      </c>
      <c r="F315" t="str">
        <f t="shared" ca="1" si="103"/>
        <v>General work</v>
      </c>
      <c r="G315">
        <f t="shared" ca="1" si="104"/>
        <v>1</v>
      </c>
      <c r="H315" t="str">
        <f t="shared" ca="1" si="105"/>
        <v>High School</v>
      </c>
      <c r="I315">
        <f t="shared" ca="1" si="106"/>
        <v>1</v>
      </c>
      <c r="J315">
        <f t="shared" ca="1" si="107"/>
        <v>3</v>
      </c>
      <c r="K315">
        <f t="shared" ca="1" si="108"/>
        <v>35036</v>
      </c>
      <c r="L315">
        <f t="shared" ca="1" si="109"/>
        <v>10</v>
      </c>
      <c r="M315" t="str">
        <f t="shared" ca="1" si="110"/>
        <v>Queta</v>
      </c>
      <c r="N315">
        <f t="shared" ca="1" si="115"/>
        <v>140144</v>
      </c>
      <c r="O315">
        <f ca="1">RAND()*Table1[[#This Row],[Value of House]]</f>
        <v>117990.22463805543</v>
      </c>
      <c r="P315">
        <f t="shared" ca="1" si="97"/>
        <v>19466.00655438361</v>
      </c>
      <c r="Q315">
        <f t="shared" ca="1" si="111"/>
        <v>14233</v>
      </c>
      <c r="R315">
        <f t="shared" ca="1" si="98"/>
        <v>47204.922869318616</v>
      </c>
      <c r="S315">
        <f t="shared" ca="1" si="116"/>
        <v>45697.567929230136</v>
      </c>
      <c r="T315">
        <f t="shared" ca="1" si="117"/>
        <v>205307.57448361375</v>
      </c>
      <c r="U315">
        <f t="shared" ca="1" si="118"/>
        <v>179428.14750737406</v>
      </c>
      <c r="V315">
        <f t="shared" ca="1" si="119"/>
        <v>25879.426976239687</v>
      </c>
      <c r="AF315" s="14">
        <f t="shared" ca="1" si="113"/>
        <v>0</v>
      </c>
      <c r="AG315" s="9">
        <f t="shared" ca="1" si="114"/>
        <v>1</v>
      </c>
      <c r="AH315" s="9"/>
      <c r="AI315" s="9"/>
      <c r="AJ315" s="9"/>
      <c r="AK315" s="10"/>
      <c r="AL315" s="9"/>
      <c r="AM315" s="14">
        <f ca="1">IF(Table1[[#This Row],[Field of Work]]= "Teaching",1,0)</f>
        <v>0</v>
      </c>
      <c r="AN315" s="9">
        <f ca="1">IF(Table1[[#This Row],[Field of Work]]= "Agriculture",1,0)</f>
        <v>0</v>
      </c>
      <c r="AO315" s="9">
        <f ca="1">IF(Table1[[#This Row],[Field of Work]]= "Construction",1,0)</f>
        <v>0</v>
      </c>
      <c r="AP315" s="9">
        <f ca="1">IF(Table1[[#This Row],[Field of Work]]= "IT",1,0)</f>
        <v>0</v>
      </c>
      <c r="AQ315" s="9">
        <f ca="1">IF(Table1[[#This Row],[Field of Work]]= "Health",1,0)</f>
        <v>0</v>
      </c>
      <c r="AR315" s="9">
        <f ca="1">IF(Table1[[#This Row],[Field of Work]]= "General work",1,0)</f>
        <v>1</v>
      </c>
      <c r="AS315" s="9"/>
      <c r="AT315" s="9"/>
      <c r="AU315" s="9"/>
      <c r="AV315" s="9"/>
      <c r="AW315" s="9"/>
      <c r="AX315" s="9"/>
      <c r="AY315" s="10"/>
      <c r="BA315" s="33">
        <f ca="1">IF(Table1[[#This Row],[Area]]= "Pindi",1,0)</f>
        <v>0</v>
      </c>
      <c r="BB315" s="9">
        <f ca="1">IF(Table1[[#This Row],[Area]]= "Attock",1,0)</f>
        <v>0</v>
      </c>
      <c r="BC315" s="9">
        <f ca="1">IF(Table1[[#This Row],[Area]]="Gujranwala",1,0)</f>
        <v>0</v>
      </c>
      <c r="BD315" s="9">
        <f ca="1">IF(Table1[[#This Row],[Area]]="Islamabad",1,0)</f>
        <v>0</v>
      </c>
      <c r="BE315" s="9">
        <f ca="1">IF(Table1[[#This Row],[Area]]="Karachi",1,0)</f>
        <v>0</v>
      </c>
      <c r="BF315" s="9">
        <f ca="1">IF(Table1[[#This Row],[Area]]="Kashmir",1,0)</f>
        <v>0</v>
      </c>
      <c r="BG315" s="9">
        <f ca="1">IF(Table1[[#This Row],[Area]]="Kohat",1,0)</f>
        <v>0</v>
      </c>
      <c r="BH315" s="9">
        <f ca="1">IF(Table1[[#This Row],[Area]]="Lahore",1,0)</f>
        <v>0</v>
      </c>
      <c r="BI315" s="9">
        <f ca="1">IF(Table1[[#This Row],[Area]]="Multan",1,0)</f>
        <v>0</v>
      </c>
      <c r="BJ315" s="9">
        <f ca="1">IF(Table1[[#This Row],[Area]]="Naran",1,0)</f>
        <v>0</v>
      </c>
      <c r="BK315" s="9">
        <f ca="1">IF(Table1[[#This Row],[Area]]="Peshawar",1,0)</f>
        <v>0</v>
      </c>
      <c r="BL315" s="9">
        <f ca="1">IF(Table1[[#This Row],[Area]]="Queta",1,0)</f>
        <v>1</v>
      </c>
      <c r="BM315" s="9">
        <f ca="1">IF(Table1[[#This Row],[Area]]="Sawat",1,0)</f>
        <v>0</v>
      </c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10"/>
      <c r="CD315" s="14"/>
      <c r="CE315" s="39">
        <f ca="1">Table1[[#This Row],[Value of Cars]]/Table1[[#This Row],[Cars]]</f>
        <v>6488.6688514612033</v>
      </c>
      <c r="CF315" s="9"/>
      <c r="CG315" s="10"/>
      <c r="CH315" s="14">
        <f ca="1">IF(Table1[[#This Row],[value of Debts]]&gt;$CI$5,1,0)</f>
        <v>1</v>
      </c>
      <c r="CI315" s="9"/>
      <c r="CJ315" s="10"/>
      <c r="CM315" s="55">
        <f ca="1">Table1[[#This Row],[Mortgage Left]]/Table1[[#This Row],[Value of House]]</f>
        <v>0.84192134260514495</v>
      </c>
      <c r="CN315" s="9">
        <f t="shared" ca="1" si="112"/>
        <v>0</v>
      </c>
      <c r="CO315" s="9"/>
      <c r="CP315" s="9"/>
      <c r="CQ315" s="9"/>
      <c r="CR315" s="9"/>
      <c r="CS315" s="9"/>
      <c r="CT315" s="9"/>
      <c r="CU315" s="9"/>
      <c r="CV315" s="9"/>
      <c r="CW315" s="9"/>
      <c r="CX315" s="14"/>
      <c r="CY315" s="9">
        <f ca="1">IF(Table1[[#This Row],[Area]]= "Pindi",Table1[[#This Row],[Income]],0)</f>
        <v>0</v>
      </c>
      <c r="CZ315" s="9">
        <f ca="1">IF(Table1[[#This Row],[Area]]= "Attock",Table1[[#This Row],[Income]],0)</f>
        <v>0</v>
      </c>
      <c r="DA315" s="9">
        <f ca="1">IF(Table1[[#This Row],[Area]]= "Gujranwala",Table1[[#This Row],[Income]],0)</f>
        <v>0</v>
      </c>
      <c r="DB315" s="9">
        <f ca="1">IF(Table1[[#This Row],[Area]]= "Islamabad",Table1[[#This Row],[Income]],0)</f>
        <v>0</v>
      </c>
      <c r="DC315" s="9">
        <f ca="1">IF(Table1[[#This Row],[Area]]= "Karachi",Table1[[#This Row],[Income]],0)</f>
        <v>0</v>
      </c>
      <c r="DD315" s="9">
        <f ca="1">IF(Table1[[#This Row],[Area]]= "Kashmir",Table1[[#This Row],[Income]],0)</f>
        <v>0</v>
      </c>
      <c r="DE315" s="9">
        <f ca="1">IF(Table1[[#This Row],[Area]]= "Kohat",Table1[[#This Row],[Income]],0)</f>
        <v>0</v>
      </c>
      <c r="DF315" s="9">
        <f ca="1">IF(Table1[[#This Row],[Area]]= "Lahore",Table1[[#This Row],[Income]],0)</f>
        <v>0</v>
      </c>
      <c r="DG315" s="9">
        <f ca="1">IF(Table1[[#This Row],[Area]]= "Multan",Table1[[#This Row],[Income]],0)</f>
        <v>0</v>
      </c>
      <c r="DH315" s="9">
        <f ca="1">IF(Table1[[#This Row],[Area]]= "Naran",Table1[[#This Row],[Income]],0)</f>
        <v>0</v>
      </c>
      <c r="DI315" s="9">
        <f ca="1">IF(Table1[[#This Row],[Area]]= "Peshawar",Table1[[#This Row],[Income]],0)</f>
        <v>0</v>
      </c>
      <c r="DJ315" s="9">
        <f ca="1">IF(Table1[[#This Row],[Area]]= "Queta",Table1[[#This Row],[Income]],0)</f>
        <v>35036</v>
      </c>
      <c r="DK315" s="10">
        <f ca="1">IF(Table1[[#This Row],[Area]]= "Sawat",Table1[[#This Row],[Income]],0)</f>
        <v>0</v>
      </c>
      <c r="DM315" s="14"/>
      <c r="DN315" s="9">
        <f ca="1">IF(Table1[[#This Row],[Field of Work]] = "IT",Table1[[#This Row],[Income]],0)</f>
        <v>0</v>
      </c>
      <c r="DO315" s="9">
        <f ca="1">IF(Table1[[#This Row],[Field of Work]] = "Agriculture",Table1[[#This Row],[Income]],0)</f>
        <v>0</v>
      </c>
      <c r="DP315" s="9">
        <f ca="1">IF(Table1[[#This Row],[Field of Work]] = "Construction",Table1[[#This Row],[Income]],0)</f>
        <v>0</v>
      </c>
      <c r="DQ315" s="9">
        <f ca="1">IF(Table1[[#This Row],[Field of Work]] = "Health",Table1[[#This Row],[Income]],0)</f>
        <v>0</v>
      </c>
      <c r="DR315" s="9">
        <f ca="1">IF(Table1[[#This Row],[Field of Work]] = "Teaching",Table1[[#This Row],[Income]],0)</f>
        <v>0</v>
      </c>
      <c r="DS315" s="10">
        <f ca="1">IF(Table1[[#This Row],[Field of Work]] = "General work",Table1[[#This Row],[Income]],0)</f>
        <v>35036</v>
      </c>
      <c r="DV315" s="14"/>
      <c r="DW315" s="9"/>
      <c r="DX315" s="9">
        <f ca="1">IF(Table1[[#This Row],[Debts]]&gt;Table1[[#This Row],[Income]],1,0)</f>
        <v>1</v>
      </c>
      <c r="DY315" s="9"/>
      <c r="DZ315" s="9"/>
      <c r="EA315" s="9"/>
      <c r="EB315" s="9"/>
      <c r="EC315" s="10"/>
      <c r="EF315" s="14"/>
      <c r="EG315" s="9"/>
      <c r="EH315" s="9">
        <f ca="1">IF(Table1[[#This Row],[Net worth of person (R)]]&gt;$EP$4,Table1[[#This Row],[Age]],0)</f>
        <v>0</v>
      </c>
      <c r="EI315" s="9"/>
      <c r="EJ315" s="9"/>
      <c r="EK315" s="9"/>
      <c r="EL315" s="9"/>
      <c r="EM315" s="9"/>
      <c r="EN315" s="9"/>
      <c r="EO315" s="9"/>
      <c r="EP315" s="10"/>
    </row>
    <row r="316" spans="2:146" x14ac:dyDescent="0.25">
      <c r="B316">
        <f t="shared" ca="1" si="99"/>
        <v>2</v>
      </c>
      <c r="C316" t="str">
        <f t="shared" ca="1" si="100"/>
        <v>women</v>
      </c>
      <c r="D316">
        <f t="shared" ca="1" si="101"/>
        <v>43</v>
      </c>
      <c r="E316">
        <f t="shared" ca="1" si="102"/>
        <v>6</v>
      </c>
      <c r="F316" t="str">
        <f t="shared" ca="1" si="103"/>
        <v>Teaching</v>
      </c>
      <c r="G316">
        <f t="shared" ca="1" si="104"/>
        <v>6</v>
      </c>
      <c r="H316" t="str">
        <f t="shared" ca="1" si="105"/>
        <v>other</v>
      </c>
      <c r="I316">
        <f t="shared" ca="1" si="106"/>
        <v>2</v>
      </c>
      <c r="J316">
        <f t="shared" ca="1" si="107"/>
        <v>3</v>
      </c>
      <c r="K316">
        <f t="shared" ca="1" si="108"/>
        <v>51308</v>
      </c>
      <c r="L316">
        <f t="shared" ca="1" si="109"/>
        <v>9</v>
      </c>
      <c r="M316" t="str">
        <f t="shared" ca="1" si="110"/>
        <v>Peshawar</v>
      </c>
      <c r="N316">
        <f t="shared" ca="1" si="115"/>
        <v>307848</v>
      </c>
      <c r="O316">
        <f ca="1">RAND()*Table1[[#This Row],[Value of House]]</f>
        <v>167877.11132391612</v>
      </c>
      <c r="P316">
        <f t="shared" ca="1" si="97"/>
        <v>5809.5084953467922</v>
      </c>
      <c r="Q316">
        <f t="shared" ca="1" si="111"/>
        <v>5368</v>
      </c>
      <c r="R316">
        <f t="shared" ca="1" si="98"/>
        <v>17067.622186538021</v>
      </c>
      <c r="S316">
        <f t="shared" ca="1" si="116"/>
        <v>24581.841736638311</v>
      </c>
      <c r="T316">
        <f t="shared" ca="1" si="117"/>
        <v>338239.35023198515</v>
      </c>
      <c r="U316">
        <f t="shared" ca="1" si="118"/>
        <v>190312.73351045413</v>
      </c>
      <c r="V316">
        <f t="shared" ca="1" si="119"/>
        <v>147926.61672153103</v>
      </c>
      <c r="AF316" s="14">
        <f t="shared" ca="1" si="113"/>
        <v>1</v>
      </c>
      <c r="AG316" s="9">
        <f t="shared" ca="1" si="114"/>
        <v>0</v>
      </c>
      <c r="AH316" s="9"/>
      <c r="AI316" s="9"/>
      <c r="AJ316" s="9"/>
      <c r="AK316" s="10"/>
      <c r="AL316" s="9"/>
      <c r="AM316" s="14">
        <f ca="1">IF(Table1[[#This Row],[Field of Work]]= "Teaching",1,0)</f>
        <v>1</v>
      </c>
      <c r="AN316" s="9">
        <f ca="1">IF(Table1[[#This Row],[Field of Work]]= "Agriculture",1,0)</f>
        <v>0</v>
      </c>
      <c r="AO316" s="9">
        <f ca="1">IF(Table1[[#This Row],[Field of Work]]= "Construction",1,0)</f>
        <v>0</v>
      </c>
      <c r="AP316" s="9">
        <f ca="1">IF(Table1[[#This Row],[Field of Work]]= "IT",1,0)</f>
        <v>0</v>
      </c>
      <c r="AQ316" s="9">
        <f ca="1">IF(Table1[[#This Row],[Field of Work]]= "Health",1,0)</f>
        <v>0</v>
      </c>
      <c r="AR316" s="9">
        <f ca="1">IF(Table1[[#This Row],[Field of Work]]= "General work",1,0)</f>
        <v>0</v>
      </c>
      <c r="AS316" s="9"/>
      <c r="AT316" s="9"/>
      <c r="AU316" s="9"/>
      <c r="AV316" s="9"/>
      <c r="AW316" s="9"/>
      <c r="AX316" s="9"/>
      <c r="AY316" s="10"/>
      <c r="BA316" s="33">
        <f ca="1">IF(Table1[[#This Row],[Area]]= "Pindi",1,0)</f>
        <v>0</v>
      </c>
      <c r="BB316" s="9">
        <f ca="1">IF(Table1[[#This Row],[Area]]= "Attock",1,0)</f>
        <v>0</v>
      </c>
      <c r="BC316" s="9">
        <f ca="1">IF(Table1[[#This Row],[Area]]="Gujranwala",1,0)</f>
        <v>0</v>
      </c>
      <c r="BD316" s="9">
        <f ca="1">IF(Table1[[#This Row],[Area]]="Islamabad",1,0)</f>
        <v>0</v>
      </c>
      <c r="BE316" s="9">
        <f ca="1">IF(Table1[[#This Row],[Area]]="Karachi",1,0)</f>
        <v>0</v>
      </c>
      <c r="BF316" s="9">
        <f ca="1">IF(Table1[[#This Row],[Area]]="Kashmir",1,0)</f>
        <v>0</v>
      </c>
      <c r="BG316" s="9">
        <f ca="1">IF(Table1[[#This Row],[Area]]="Kohat",1,0)</f>
        <v>0</v>
      </c>
      <c r="BH316" s="9">
        <f ca="1">IF(Table1[[#This Row],[Area]]="Lahore",1,0)</f>
        <v>0</v>
      </c>
      <c r="BI316" s="9">
        <f ca="1">IF(Table1[[#This Row],[Area]]="Multan",1,0)</f>
        <v>0</v>
      </c>
      <c r="BJ316" s="9">
        <f ca="1">IF(Table1[[#This Row],[Area]]="Naran",1,0)</f>
        <v>0</v>
      </c>
      <c r="BK316" s="9">
        <f ca="1">IF(Table1[[#This Row],[Area]]="Peshawar",1,0)</f>
        <v>1</v>
      </c>
      <c r="BL316" s="9">
        <f ca="1">IF(Table1[[#This Row],[Area]]="Queta",1,0)</f>
        <v>0</v>
      </c>
      <c r="BM316" s="9">
        <f ca="1">IF(Table1[[#This Row],[Area]]="Sawat",1,0)</f>
        <v>0</v>
      </c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10"/>
      <c r="CD316" s="14"/>
      <c r="CE316" s="39">
        <f ca="1">Table1[[#This Row],[Value of Cars]]/Table1[[#This Row],[Cars]]</f>
        <v>1936.5028317822641</v>
      </c>
      <c r="CF316" s="9"/>
      <c r="CG316" s="10"/>
      <c r="CH316" s="14">
        <f ca="1">IF(Table1[[#This Row],[value of Debts]]&gt;$CI$5,1,0)</f>
        <v>1</v>
      </c>
      <c r="CI316" s="9"/>
      <c r="CJ316" s="10"/>
      <c r="CM316" s="55">
        <f ca="1">Table1[[#This Row],[Mortgage Left]]/Table1[[#This Row],[Value of House]]</f>
        <v>0.5453246775159043</v>
      </c>
      <c r="CN316" s="9">
        <f t="shared" ca="1" si="112"/>
        <v>0</v>
      </c>
      <c r="CO316" s="9"/>
      <c r="CP316" s="9"/>
      <c r="CQ316" s="9"/>
      <c r="CR316" s="9"/>
      <c r="CS316" s="9"/>
      <c r="CT316" s="9"/>
      <c r="CU316" s="9"/>
      <c r="CV316" s="9"/>
      <c r="CW316" s="9"/>
      <c r="CX316" s="14"/>
      <c r="CY316" s="9">
        <f ca="1">IF(Table1[[#This Row],[Area]]= "Pindi",Table1[[#This Row],[Income]],0)</f>
        <v>0</v>
      </c>
      <c r="CZ316" s="9">
        <f ca="1">IF(Table1[[#This Row],[Area]]= "Attock",Table1[[#This Row],[Income]],0)</f>
        <v>0</v>
      </c>
      <c r="DA316" s="9">
        <f ca="1">IF(Table1[[#This Row],[Area]]= "Gujranwala",Table1[[#This Row],[Income]],0)</f>
        <v>0</v>
      </c>
      <c r="DB316" s="9">
        <f ca="1">IF(Table1[[#This Row],[Area]]= "Islamabad",Table1[[#This Row],[Income]],0)</f>
        <v>0</v>
      </c>
      <c r="DC316" s="9">
        <f ca="1">IF(Table1[[#This Row],[Area]]= "Karachi",Table1[[#This Row],[Income]],0)</f>
        <v>0</v>
      </c>
      <c r="DD316" s="9">
        <f ca="1">IF(Table1[[#This Row],[Area]]= "Kashmir",Table1[[#This Row],[Income]],0)</f>
        <v>0</v>
      </c>
      <c r="DE316" s="9">
        <f ca="1">IF(Table1[[#This Row],[Area]]= "Kohat",Table1[[#This Row],[Income]],0)</f>
        <v>0</v>
      </c>
      <c r="DF316" s="9">
        <f ca="1">IF(Table1[[#This Row],[Area]]= "Lahore",Table1[[#This Row],[Income]],0)</f>
        <v>0</v>
      </c>
      <c r="DG316" s="9">
        <f ca="1">IF(Table1[[#This Row],[Area]]= "Multan",Table1[[#This Row],[Income]],0)</f>
        <v>0</v>
      </c>
      <c r="DH316" s="9">
        <f ca="1">IF(Table1[[#This Row],[Area]]= "Naran",Table1[[#This Row],[Income]],0)</f>
        <v>0</v>
      </c>
      <c r="DI316" s="9">
        <f ca="1">IF(Table1[[#This Row],[Area]]= "Peshawar",Table1[[#This Row],[Income]],0)</f>
        <v>51308</v>
      </c>
      <c r="DJ316" s="9">
        <f ca="1">IF(Table1[[#This Row],[Area]]= "Queta",Table1[[#This Row],[Income]],0)</f>
        <v>0</v>
      </c>
      <c r="DK316" s="10">
        <f ca="1">IF(Table1[[#This Row],[Area]]= "Sawat",Table1[[#This Row],[Income]],0)</f>
        <v>0</v>
      </c>
      <c r="DM316" s="14"/>
      <c r="DN316" s="9">
        <f ca="1">IF(Table1[[#This Row],[Field of Work]] = "IT",Table1[[#This Row],[Income]],0)</f>
        <v>0</v>
      </c>
      <c r="DO316" s="9">
        <f ca="1">IF(Table1[[#This Row],[Field of Work]] = "Agriculture",Table1[[#This Row],[Income]],0)</f>
        <v>0</v>
      </c>
      <c r="DP316" s="9">
        <f ca="1">IF(Table1[[#This Row],[Field of Work]] = "Construction",Table1[[#This Row],[Income]],0)</f>
        <v>0</v>
      </c>
      <c r="DQ316" s="9">
        <f ca="1">IF(Table1[[#This Row],[Field of Work]] = "Health",Table1[[#This Row],[Income]],0)</f>
        <v>0</v>
      </c>
      <c r="DR316" s="9">
        <f ca="1">IF(Table1[[#This Row],[Field of Work]] = "Teaching",Table1[[#This Row],[Income]],0)</f>
        <v>51308</v>
      </c>
      <c r="DS316" s="10">
        <f ca="1">IF(Table1[[#This Row],[Field of Work]] = "General work",Table1[[#This Row],[Income]],0)</f>
        <v>0</v>
      </c>
      <c r="DV316" s="14"/>
      <c r="DW316" s="9"/>
      <c r="DX316" s="9">
        <f ca="1">IF(Table1[[#This Row],[Debts]]&gt;Table1[[#This Row],[Income]],1,0)</f>
        <v>0</v>
      </c>
      <c r="DY316" s="9"/>
      <c r="DZ316" s="9"/>
      <c r="EA316" s="9"/>
      <c r="EB316" s="9"/>
      <c r="EC316" s="10"/>
      <c r="EF316" s="14"/>
      <c r="EG316" s="9"/>
      <c r="EH316" s="9">
        <f ca="1">IF(Table1[[#This Row],[Net worth of person (R)]]&gt;$EP$4,Table1[[#This Row],[Age]],0)</f>
        <v>43</v>
      </c>
      <c r="EI316" s="9"/>
      <c r="EJ316" s="9"/>
      <c r="EK316" s="9"/>
      <c r="EL316" s="9"/>
      <c r="EM316" s="9"/>
      <c r="EN316" s="9"/>
      <c r="EO316" s="9"/>
      <c r="EP316" s="10"/>
    </row>
    <row r="317" spans="2:146" x14ac:dyDescent="0.25">
      <c r="B317">
        <f t="shared" ca="1" si="99"/>
        <v>1</v>
      </c>
      <c r="C317" t="str">
        <f t="shared" ca="1" si="100"/>
        <v>men</v>
      </c>
      <c r="D317">
        <f t="shared" ca="1" si="101"/>
        <v>30</v>
      </c>
      <c r="E317">
        <f t="shared" ca="1" si="102"/>
        <v>1</v>
      </c>
      <c r="F317" t="str">
        <f t="shared" ca="1" si="103"/>
        <v>Health</v>
      </c>
      <c r="G317">
        <f t="shared" ca="1" si="104"/>
        <v>6</v>
      </c>
      <c r="H317" t="str">
        <f t="shared" ca="1" si="105"/>
        <v>other</v>
      </c>
      <c r="I317">
        <f t="shared" ca="1" si="106"/>
        <v>0</v>
      </c>
      <c r="J317">
        <f t="shared" ca="1" si="107"/>
        <v>2</v>
      </c>
      <c r="K317">
        <f t="shared" ca="1" si="108"/>
        <v>43562</v>
      </c>
      <c r="L317">
        <f t="shared" ca="1" si="109"/>
        <v>10</v>
      </c>
      <c r="M317" t="str">
        <f t="shared" ca="1" si="110"/>
        <v>Queta</v>
      </c>
      <c r="N317">
        <f t="shared" ca="1" si="115"/>
        <v>174248</v>
      </c>
      <c r="O317">
        <f ca="1">RAND()*Table1[[#This Row],[Value of House]]</f>
        <v>161562.41685957345</v>
      </c>
      <c r="P317">
        <f t="shared" ca="1" si="97"/>
        <v>24213.041912382836</v>
      </c>
      <c r="Q317">
        <f t="shared" ca="1" si="111"/>
        <v>2811</v>
      </c>
      <c r="R317">
        <f t="shared" ca="1" si="98"/>
        <v>57803.018795021293</v>
      </c>
      <c r="S317">
        <f t="shared" ca="1" si="116"/>
        <v>35506.634659535353</v>
      </c>
      <c r="T317">
        <f t="shared" ca="1" si="117"/>
        <v>233967.67657191819</v>
      </c>
      <c r="U317">
        <f t="shared" ca="1" si="118"/>
        <v>222176.43565459474</v>
      </c>
      <c r="V317">
        <f t="shared" ca="1" si="119"/>
        <v>11791.240917323448</v>
      </c>
      <c r="AF317" s="14">
        <f t="shared" ca="1" si="113"/>
        <v>0</v>
      </c>
      <c r="AG317" s="9">
        <f t="shared" ca="1" si="114"/>
        <v>1</v>
      </c>
      <c r="AH317" s="9"/>
      <c r="AI317" s="9"/>
      <c r="AJ317" s="9"/>
      <c r="AK317" s="10"/>
      <c r="AL317" s="9"/>
      <c r="AM317" s="14">
        <f ca="1">IF(Table1[[#This Row],[Field of Work]]= "Teaching",1,0)</f>
        <v>0</v>
      </c>
      <c r="AN317" s="9">
        <f ca="1">IF(Table1[[#This Row],[Field of Work]]= "Agriculture",1,0)</f>
        <v>0</v>
      </c>
      <c r="AO317" s="9">
        <f ca="1">IF(Table1[[#This Row],[Field of Work]]= "Construction",1,0)</f>
        <v>0</v>
      </c>
      <c r="AP317" s="9">
        <f ca="1">IF(Table1[[#This Row],[Field of Work]]= "IT",1,0)</f>
        <v>0</v>
      </c>
      <c r="AQ317" s="9">
        <f ca="1">IF(Table1[[#This Row],[Field of Work]]= "Health",1,0)</f>
        <v>1</v>
      </c>
      <c r="AR317" s="9">
        <f ca="1">IF(Table1[[#This Row],[Field of Work]]= "General work",1,0)</f>
        <v>0</v>
      </c>
      <c r="AS317" s="9"/>
      <c r="AT317" s="9"/>
      <c r="AU317" s="9"/>
      <c r="AV317" s="9"/>
      <c r="AW317" s="9"/>
      <c r="AX317" s="9"/>
      <c r="AY317" s="10"/>
      <c r="BA317" s="33">
        <f ca="1">IF(Table1[[#This Row],[Area]]= "Pindi",1,0)</f>
        <v>0</v>
      </c>
      <c r="BB317" s="9">
        <f ca="1">IF(Table1[[#This Row],[Area]]= "Attock",1,0)</f>
        <v>0</v>
      </c>
      <c r="BC317" s="9">
        <f ca="1">IF(Table1[[#This Row],[Area]]="Gujranwala",1,0)</f>
        <v>0</v>
      </c>
      <c r="BD317" s="9">
        <f ca="1">IF(Table1[[#This Row],[Area]]="Islamabad",1,0)</f>
        <v>0</v>
      </c>
      <c r="BE317" s="9">
        <f ca="1">IF(Table1[[#This Row],[Area]]="Karachi",1,0)</f>
        <v>0</v>
      </c>
      <c r="BF317" s="9">
        <f ca="1">IF(Table1[[#This Row],[Area]]="Kashmir",1,0)</f>
        <v>0</v>
      </c>
      <c r="BG317" s="9">
        <f ca="1">IF(Table1[[#This Row],[Area]]="Kohat",1,0)</f>
        <v>0</v>
      </c>
      <c r="BH317" s="9">
        <f ca="1">IF(Table1[[#This Row],[Area]]="Lahore",1,0)</f>
        <v>0</v>
      </c>
      <c r="BI317" s="9">
        <f ca="1">IF(Table1[[#This Row],[Area]]="Multan",1,0)</f>
        <v>0</v>
      </c>
      <c r="BJ317" s="9">
        <f ca="1">IF(Table1[[#This Row],[Area]]="Naran",1,0)</f>
        <v>0</v>
      </c>
      <c r="BK317" s="9">
        <f ca="1">IF(Table1[[#This Row],[Area]]="Peshawar",1,0)</f>
        <v>0</v>
      </c>
      <c r="BL317" s="9">
        <f ca="1">IF(Table1[[#This Row],[Area]]="Queta",1,0)</f>
        <v>1</v>
      </c>
      <c r="BM317" s="9">
        <f ca="1">IF(Table1[[#This Row],[Area]]="Sawat",1,0)</f>
        <v>0</v>
      </c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10"/>
      <c r="CD317" s="14"/>
      <c r="CE317" s="39">
        <f ca="1">Table1[[#This Row],[Value of Cars]]/Table1[[#This Row],[Cars]]</f>
        <v>12106.520956191418</v>
      </c>
      <c r="CF317" s="9"/>
      <c r="CG317" s="10"/>
      <c r="CH317" s="14">
        <f ca="1">IF(Table1[[#This Row],[value of Debts]]&gt;$CI$5,1,0)</f>
        <v>1</v>
      </c>
      <c r="CI317" s="9"/>
      <c r="CJ317" s="10"/>
      <c r="CM317" s="55">
        <f ca="1">Table1[[#This Row],[Mortgage Left]]/Table1[[#This Row],[Value of House]]</f>
        <v>0.92719811337618485</v>
      </c>
      <c r="CN317" s="9">
        <f t="shared" ca="1" si="112"/>
        <v>0</v>
      </c>
      <c r="CO317" s="9"/>
      <c r="CP317" s="9"/>
      <c r="CQ317" s="9"/>
      <c r="CR317" s="9"/>
      <c r="CS317" s="9"/>
      <c r="CT317" s="9"/>
      <c r="CU317" s="9"/>
      <c r="CV317" s="9"/>
      <c r="CW317" s="9"/>
      <c r="CX317" s="14"/>
      <c r="CY317" s="9">
        <f ca="1">IF(Table1[[#This Row],[Area]]= "Pindi",Table1[[#This Row],[Income]],0)</f>
        <v>0</v>
      </c>
      <c r="CZ317" s="9">
        <f ca="1">IF(Table1[[#This Row],[Area]]= "Attock",Table1[[#This Row],[Income]],0)</f>
        <v>0</v>
      </c>
      <c r="DA317" s="9">
        <f ca="1">IF(Table1[[#This Row],[Area]]= "Gujranwala",Table1[[#This Row],[Income]],0)</f>
        <v>0</v>
      </c>
      <c r="DB317" s="9">
        <f ca="1">IF(Table1[[#This Row],[Area]]= "Islamabad",Table1[[#This Row],[Income]],0)</f>
        <v>0</v>
      </c>
      <c r="DC317" s="9">
        <f ca="1">IF(Table1[[#This Row],[Area]]= "Karachi",Table1[[#This Row],[Income]],0)</f>
        <v>0</v>
      </c>
      <c r="DD317" s="9">
        <f ca="1">IF(Table1[[#This Row],[Area]]= "Kashmir",Table1[[#This Row],[Income]],0)</f>
        <v>0</v>
      </c>
      <c r="DE317" s="9">
        <f ca="1">IF(Table1[[#This Row],[Area]]= "Kohat",Table1[[#This Row],[Income]],0)</f>
        <v>0</v>
      </c>
      <c r="DF317" s="9">
        <f ca="1">IF(Table1[[#This Row],[Area]]= "Lahore",Table1[[#This Row],[Income]],0)</f>
        <v>0</v>
      </c>
      <c r="DG317" s="9">
        <f ca="1">IF(Table1[[#This Row],[Area]]= "Multan",Table1[[#This Row],[Income]],0)</f>
        <v>0</v>
      </c>
      <c r="DH317" s="9">
        <f ca="1">IF(Table1[[#This Row],[Area]]= "Naran",Table1[[#This Row],[Income]],0)</f>
        <v>0</v>
      </c>
      <c r="DI317" s="9">
        <f ca="1">IF(Table1[[#This Row],[Area]]= "Peshawar",Table1[[#This Row],[Income]],0)</f>
        <v>0</v>
      </c>
      <c r="DJ317" s="9">
        <f ca="1">IF(Table1[[#This Row],[Area]]= "Queta",Table1[[#This Row],[Income]],0)</f>
        <v>43562</v>
      </c>
      <c r="DK317" s="10">
        <f ca="1">IF(Table1[[#This Row],[Area]]= "Sawat",Table1[[#This Row],[Income]],0)</f>
        <v>0</v>
      </c>
      <c r="DM317" s="14"/>
      <c r="DN317" s="9">
        <f ca="1">IF(Table1[[#This Row],[Field of Work]] = "IT",Table1[[#This Row],[Income]],0)</f>
        <v>0</v>
      </c>
      <c r="DO317" s="9">
        <f ca="1">IF(Table1[[#This Row],[Field of Work]] = "Agriculture",Table1[[#This Row],[Income]],0)</f>
        <v>0</v>
      </c>
      <c r="DP317" s="9">
        <f ca="1">IF(Table1[[#This Row],[Field of Work]] = "Construction",Table1[[#This Row],[Income]],0)</f>
        <v>0</v>
      </c>
      <c r="DQ317" s="9">
        <f ca="1">IF(Table1[[#This Row],[Field of Work]] = "Health",Table1[[#This Row],[Income]],0)</f>
        <v>43562</v>
      </c>
      <c r="DR317" s="9">
        <f ca="1">IF(Table1[[#This Row],[Field of Work]] = "Teaching",Table1[[#This Row],[Income]],0)</f>
        <v>0</v>
      </c>
      <c r="DS317" s="10">
        <f ca="1">IF(Table1[[#This Row],[Field of Work]] = "General work",Table1[[#This Row],[Income]],0)</f>
        <v>0</v>
      </c>
      <c r="DV317" s="14"/>
      <c r="DW317" s="9"/>
      <c r="DX317" s="9">
        <f ca="1">IF(Table1[[#This Row],[Debts]]&gt;Table1[[#This Row],[Income]],1,0)</f>
        <v>1</v>
      </c>
      <c r="DY317" s="9"/>
      <c r="DZ317" s="9"/>
      <c r="EA317" s="9"/>
      <c r="EB317" s="9"/>
      <c r="EC317" s="10"/>
      <c r="EF317" s="14"/>
      <c r="EG317" s="9"/>
      <c r="EH317" s="9">
        <f ca="1">IF(Table1[[#This Row],[Net worth of person (R)]]&gt;$EP$4,Table1[[#This Row],[Age]],0)</f>
        <v>0</v>
      </c>
      <c r="EI317" s="9"/>
      <c r="EJ317" s="9"/>
      <c r="EK317" s="9"/>
      <c r="EL317" s="9"/>
      <c r="EM317" s="9"/>
      <c r="EN317" s="9"/>
      <c r="EO317" s="9"/>
      <c r="EP317" s="10"/>
    </row>
    <row r="318" spans="2:146" x14ac:dyDescent="0.25">
      <c r="B318">
        <f t="shared" ca="1" si="99"/>
        <v>1</v>
      </c>
      <c r="C318" t="str">
        <f t="shared" ca="1" si="100"/>
        <v>men</v>
      </c>
      <c r="D318">
        <f t="shared" ca="1" si="101"/>
        <v>38</v>
      </c>
      <c r="E318">
        <f t="shared" ca="1" si="102"/>
        <v>5</v>
      </c>
      <c r="F318" t="str">
        <f t="shared" ca="1" si="103"/>
        <v>General work</v>
      </c>
      <c r="G318">
        <f t="shared" ca="1" si="104"/>
        <v>4</v>
      </c>
      <c r="H318" t="str">
        <f t="shared" ca="1" si="105"/>
        <v>Technical</v>
      </c>
      <c r="I318">
        <f t="shared" ca="1" si="106"/>
        <v>1</v>
      </c>
      <c r="J318">
        <f t="shared" ca="1" si="107"/>
        <v>3</v>
      </c>
      <c r="K318">
        <f t="shared" ca="1" si="108"/>
        <v>65077</v>
      </c>
      <c r="L318">
        <f t="shared" ca="1" si="109"/>
        <v>1</v>
      </c>
      <c r="M318" t="str">
        <f t="shared" ca="1" si="110"/>
        <v>Lahore</v>
      </c>
      <c r="N318">
        <f t="shared" ca="1" si="115"/>
        <v>390462</v>
      </c>
      <c r="O318">
        <f ca="1">RAND()*Table1[[#This Row],[Value of House]]</f>
        <v>359294.87545955117</v>
      </c>
      <c r="P318">
        <f t="shared" ca="1" si="97"/>
        <v>69934.844386620709</v>
      </c>
      <c r="Q318">
        <f t="shared" ca="1" si="111"/>
        <v>10354</v>
      </c>
      <c r="R318">
        <f t="shared" ca="1" si="98"/>
        <v>63294.178354492484</v>
      </c>
      <c r="S318">
        <f t="shared" ca="1" si="116"/>
        <v>43552.750511982071</v>
      </c>
      <c r="T318">
        <f t="shared" ca="1" si="117"/>
        <v>503949.59489860275</v>
      </c>
      <c r="U318">
        <f t="shared" ca="1" si="118"/>
        <v>432943.05381404364</v>
      </c>
      <c r="V318">
        <f t="shared" ca="1" si="119"/>
        <v>71006.54108455911</v>
      </c>
      <c r="AF318" s="14">
        <f t="shared" ca="1" si="113"/>
        <v>1</v>
      </c>
      <c r="AG318" s="9">
        <f t="shared" ca="1" si="114"/>
        <v>0</v>
      </c>
      <c r="AH318" s="9"/>
      <c r="AI318" s="9"/>
      <c r="AJ318" s="9"/>
      <c r="AK318" s="10"/>
      <c r="AL318" s="9"/>
      <c r="AM318" s="14">
        <f ca="1">IF(Table1[[#This Row],[Field of Work]]= "Teaching",1,0)</f>
        <v>0</v>
      </c>
      <c r="AN318" s="9">
        <f ca="1">IF(Table1[[#This Row],[Field of Work]]= "Agriculture",1,0)</f>
        <v>0</v>
      </c>
      <c r="AO318" s="9">
        <f ca="1">IF(Table1[[#This Row],[Field of Work]]= "Construction",1,0)</f>
        <v>0</v>
      </c>
      <c r="AP318" s="9">
        <f ca="1">IF(Table1[[#This Row],[Field of Work]]= "IT",1,0)</f>
        <v>0</v>
      </c>
      <c r="AQ318" s="9">
        <f ca="1">IF(Table1[[#This Row],[Field of Work]]= "Health",1,0)</f>
        <v>0</v>
      </c>
      <c r="AR318" s="9">
        <f ca="1">IF(Table1[[#This Row],[Field of Work]]= "General work",1,0)</f>
        <v>1</v>
      </c>
      <c r="AS318" s="9"/>
      <c r="AT318" s="9"/>
      <c r="AU318" s="9"/>
      <c r="AV318" s="9"/>
      <c r="AW318" s="9"/>
      <c r="AX318" s="9"/>
      <c r="AY318" s="10"/>
      <c r="BA318" s="33">
        <f ca="1">IF(Table1[[#This Row],[Area]]= "Pindi",1,0)</f>
        <v>0</v>
      </c>
      <c r="BB318" s="9">
        <f ca="1">IF(Table1[[#This Row],[Area]]= "Attock",1,0)</f>
        <v>0</v>
      </c>
      <c r="BC318" s="9">
        <f ca="1">IF(Table1[[#This Row],[Area]]="Gujranwala",1,0)</f>
        <v>0</v>
      </c>
      <c r="BD318" s="9">
        <f ca="1">IF(Table1[[#This Row],[Area]]="Islamabad",1,0)</f>
        <v>0</v>
      </c>
      <c r="BE318" s="9">
        <f ca="1">IF(Table1[[#This Row],[Area]]="Karachi",1,0)</f>
        <v>0</v>
      </c>
      <c r="BF318" s="9">
        <f ca="1">IF(Table1[[#This Row],[Area]]="Kashmir",1,0)</f>
        <v>0</v>
      </c>
      <c r="BG318" s="9">
        <f ca="1">IF(Table1[[#This Row],[Area]]="Kohat",1,0)</f>
        <v>0</v>
      </c>
      <c r="BH318" s="9">
        <f ca="1">IF(Table1[[#This Row],[Area]]="Lahore",1,0)</f>
        <v>1</v>
      </c>
      <c r="BI318" s="9">
        <f ca="1">IF(Table1[[#This Row],[Area]]="Multan",1,0)</f>
        <v>0</v>
      </c>
      <c r="BJ318" s="9">
        <f ca="1">IF(Table1[[#This Row],[Area]]="Naran",1,0)</f>
        <v>0</v>
      </c>
      <c r="BK318" s="9">
        <f ca="1">IF(Table1[[#This Row],[Area]]="Peshawar",1,0)</f>
        <v>0</v>
      </c>
      <c r="BL318" s="9">
        <f ca="1">IF(Table1[[#This Row],[Area]]="Queta",1,0)</f>
        <v>0</v>
      </c>
      <c r="BM318" s="9">
        <f ca="1">IF(Table1[[#This Row],[Area]]="Sawat",1,0)</f>
        <v>0</v>
      </c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10"/>
      <c r="CD318" s="14"/>
      <c r="CE318" s="39">
        <f ca="1">Table1[[#This Row],[Value of Cars]]/Table1[[#This Row],[Cars]]</f>
        <v>23311.614795540238</v>
      </c>
      <c r="CF318" s="9"/>
      <c r="CG318" s="10"/>
      <c r="CH318" s="14">
        <f ca="1">IF(Table1[[#This Row],[value of Debts]]&gt;$CI$5,1,0)</f>
        <v>1</v>
      </c>
      <c r="CI318" s="9"/>
      <c r="CJ318" s="10"/>
      <c r="CM318" s="55">
        <f ca="1">Table1[[#This Row],[Mortgage Left]]/Table1[[#This Row],[Value of House]]</f>
        <v>0.92017885340840122</v>
      </c>
      <c r="CN318" s="9">
        <f t="shared" ca="1" si="112"/>
        <v>0</v>
      </c>
      <c r="CO318" s="9"/>
      <c r="CP318" s="9"/>
      <c r="CQ318" s="9"/>
      <c r="CR318" s="9"/>
      <c r="CS318" s="9"/>
      <c r="CT318" s="9"/>
      <c r="CU318" s="9"/>
      <c r="CV318" s="9"/>
      <c r="CW318" s="9"/>
      <c r="CX318" s="14"/>
      <c r="CY318" s="9">
        <f ca="1">IF(Table1[[#This Row],[Area]]= "Pindi",Table1[[#This Row],[Income]],0)</f>
        <v>0</v>
      </c>
      <c r="CZ318" s="9">
        <f ca="1">IF(Table1[[#This Row],[Area]]= "Attock",Table1[[#This Row],[Income]],0)</f>
        <v>0</v>
      </c>
      <c r="DA318" s="9">
        <f ca="1">IF(Table1[[#This Row],[Area]]= "Gujranwala",Table1[[#This Row],[Income]],0)</f>
        <v>0</v>
      </c>
      <c r="DB318" s="9">
        <f ca="1">IF(Table1[[#This Row],[Area]]= "Islamabad",Table1[[#This Row],[Income]],0)</f>
        <v>0</v>
      </c>
      <c r="DC318" s="9">
        <f ca="1">IF(Table1[[#This Row],[Area]]= "Karachi",Table1[[#This Row],[Income]],0)</f>
        <v>0</v>
      </c>
      <c r="DD318" s="9">
        <f ca="1">IF(Table1[[#This Row],[Area]]= "Kashmir",Table1[[#This Row],[Income]],0)</f>
        <v>0</v>
      </c>
      <c r="DE318" s="9">
        <f ca="1">IF(Table1[[#This Row],[Area]]= "Kohat",Table1[[#This Row],[Income]],0)</f>
        <v>0</v>
      </c>
      <c r="DF318" s="9">
        <f ca="1">IF(Table1[[#This Row],[Area]]= "Lahore",Table1[[#This Row],[Income]],0)</f>
        <v>65077</v>
      </c>
      <c r="DG318" s="9">
        <f ca="1">IF(Table1[[#This Row],[Area]]= "Multan",Table1[[#This Row],[Income]],0)</f>
        <v>0</v>
      </c>
      <c r="DH318" s="9">
        <f ca="1">IF(Table1[[#This Row],[Area]]= "Naran",Table1[[#This Row],[Income]],0)</f>
        <v>0</v>
      </c>
      <c r="DI318" s="9">
        <f ca="1">IF(Table1[[#This Row],[Area]]= "Peshawar",Table1[[#This Row],[Income]],0)</f>
        <v>0</v>
      </c>
      <c r="DJ318" s="9">
        <f ca="1">IF(Table1[[#This Row],[Area]]= "Queta",Table1[[#This Row],[Income]],0)</f>
        <v>0</v>
      </c>
      <c r="DK318" s="10">
        <f ca="1">IF(Table1[[#This Row],[Area]]= "Sawat",Table1[[#This Row],[Income]],0)</f>
        <v>0</v>
      </c>
      <c r="DM318" s="14"/>
      <c r="DN318" s="9">
        <f ca="1">IF(Table1[[#This Row],[Field of Work]] = "IT",Table1[[#This Row],[Income]],0)</f>
        <v>0</v>
      </c>
      <c r="DO318" s="9">
        <f ca="1">IF(Table1[[#This Row],[Field of Work]] = "Agriculture",Table1[[#This Row],[Income]],0)</f>
        <v>0</v>
      </c>
      <c r="DP318" s="9">
        <f ca="1">IF(Table1[[#This Row],[Field of Work]] = "Construction",Table1[[#This Row],[Income]],0)</f>
        <v>0</v>
      </c>
      <c r="DQ318" s="9">
        <f ca="1">IF(Table1[[#This Row],[Field of Work]] = "Health",Table1[[#This Row],[Income]],0)</f>
        <v>0</v>
      </c>
      <c r="DR318" s="9">
        <f ca="1">IF(Table1[[#This Row],[Field of Work]] = "Teaching",Table1[[#This Row],[Income]],0)</f>
        <v>0</v>
      </c>
      <c r="DS318" s="10">
        <f ca="1">IF(Table1[[#This Row],[Field of Work]] = "General work",Table1[[#This Row],[Income]],0)</f>
        <v>65077</v>
      </c>
      <c r="DV318" s="14"/>
      <c r="DW318" s="9"/>
      <c r="DX318" s="9">
        <f ca="1">IF(Table1[[#This Row],[Debts]]&gt;Table1[[#This Row],[Income]],1,0)</f>
        <v>0</v>
      </c>
      <c r="DY318" s="9"/>
      <c r="DZ318" s="9"/>
      <c r="EA318" s="9"/>
      <c r="EB318" s="9"/>
      <c r="EC318" s="10"/>
      <c r="EF318" s="14"/>
      <c r="EG318" s="9"/>
      <c r="EH318" s="9">
        <f ca="1">IF(Table1[[#This Row],[Net worth of person (R)]]&gt;$EP$4,Table1[[#This Row],[Age]],0)</f>
        <v>0</v>
      </c>
      <c r="EI318" s="9"/>
      <c r="EJ318" s="9"/>
      <c r="EK318" s="9"/>
      <c r="EL318" s="9"/>
      <c r="EM318" s="9"/>
      <c r="EN318" s="9"/>
      <c r="EO318" s="9"/>
      <c r="EP318" s="10"/>
    </row>
    <row r="319" spans="2:146" x14ac:dyDescent="0.25">
      <c r="B319">
        <f t="shared" ca="1" si="99"/>
        <v>1</v>
      </c>
      <c r="C319" t="str">
        <f t="shared" ca="1" si="100"/>
        <v>men</v>
      </c>
      <c r="D319">
        <f t="shared" ca="1" si="101"/>
        <v>28</v>
      </c>
      <c r="E319">
        <f t="shared" ca="1" si="102"/>
        <v>6</v>
      </c>
      <c r="F319" t="str">
        <f t="shared" ca="1" si="103"/>
        <v>Teaching</v>
      </c>
      <c r="G319">
        <f t="shared" ca="1" si="104"/>
        <v>1</v>
      </c>
      <c r="H319" t="str">
        <f t="shared" ca="1" si="105"/>
        <v>High School</v>
      </c>
      <c r="I319">
        <f t="shared" ca="1" si="106"/>
        <v>1</v>
      </c>
      <c r="J319">
        <f t="shared" ca="1" si="107"/>
        <v>3</v>
      </c>
      <c r="K319">
        <f t="shared" ca="1" si="108"/>
        <v>89839</v>
      </c>
      <c r="L319">
        <f t="shared" ca="1" si="109"/>
        <v>5</v>
      </c>
      <c r="M319" t="str">
        <f t="shared" ca="1" si="110"/>
        <v>Sawat</v>
      </c>
      <c r="N319">
        <f t="shared" ca="1" si="115"/>
        <v>449195</v>
      </c>
      <c r="O319">
        <f ca="1">RAND()*Table1[[#This Row],[Value of House]]</f>
        <v>291440.48504367925</v>
      </c>
      <c r="P319">
        <f t="shared" ca="1" si="97"/>
        <v>25492.833491768033</v>
      </c>
      <c r="Q319">
        <f t="shared" ca="1" si="111"/>
        <v>11043</v>
      </c>
      <c r="R319">
        <f t="shared" ca="1" si="98"/>
        <v>131760.02254582863</v>
      </c>
      <c r="S319">
        <f t="shared" ca="1" si="116"/>
        <v>2723.1332534225949</v>
      </c>
      <c r="T319">
        <f t="shared" ca="1" si="117"/>
        <v>477410.96674519067</v>
      </c>
      <c r="U319">
        <f t="shared" ca="1" si="118"/>
        <v>434243.50758950785</v>
      </c>
      <c r="V319">
        <f t="shared" ca="1" si="119"/>
        <v>43167.459155682824</v>
      </c>
      <c r="AF319" s="14">
        <f t="shared" ca="1" si="113"/>
        <v>1</v>
      </c>
      <c r="AG319" s="9">
        <f t="shared" ca="1" si="114"/>
        <v>0</v>
      </c>
      <c r="AH319" s="9"/>
      <c r="AI319" s="9"/>
      <c r="AJ319" s="9"/>
      <c r="AK319" s="10"/>
      <c r="AL319" s="9"/>
      <c r="AM319" s="14">
        <f ca="1">IF(Table1[[#This Row],[Field of Work]]= "Teaching",1,0)</f>
        <v>1</v>
      </c>
      <c r="AN319" s="9">
        <f ca="1">IF(Table1[[#This Row],[Field of Work]]= "Agriculture",1,0)</f>
        <v>0</v>
      </c>
      <c r="AO319" s="9">
        <f ca="1">IF(Table1[[#This Row],[Field of Work]]= "Construction",1,0)</f>
        <v>0</v>
      </c>
      <c r="AP319" s="9">
        <f ca="1">IF(Table1[[#This Row],[Field of Work]]= "IT",1,0)</f>
        <v>0</v>
      </c>
      <c r="AQ319" s="9">
        <f ca="1">IF(Table1[[#This Row],[Field of Work]]= "Health",1,0)</f>
        <v>0</v>
      </c>
      <c r="AR319" s="9">
        <f ca="1">IF(Table1[[#This Row],[Field of Work]]= "General work",1,0)</f>
        <v>0</v>
      </c>
      <c r="AS319" s="9"/>
      <c r="AT319" s="9"/>
      <c r="AU319" s="9"/>
      <c r="AV319" s="9"/>
      <c r="AW319" s="9"/>
      <c r="AX319" s="9"/>
      <c r="AY319" s="10"/>
      <c r="BA319" s="33">
        <f ca="1">IF(Table1[[#This Row],[Area]]= "Pindi",1,0)</f>
        <v>0</v>
      </c>
      <c r="BB319" s="9">
        <f ca="1">IF(Table1[[#This Row],[Area]]= "Attock",1,0)</f>
        <v>0</v>
      </c>
      <c r="BC319" s="9">
        <f ca="1">IF(Table1[[#This Row],[Area]]="Gujranwala",1,0)</f>
        <v>0</v>
      </c>
      <c r="BD319" s="9">
        <f ca="1">IF(Table1[[#This Row],[Area]]="Islamabad",1,0)</f>
        <v>0</v>
      </c>
      <c r="BE319" s="9">
        <f ca="1">IF(Table1[[#This Row],[Area]]="Karachi",1,0)</f>
        <v>0</v>
      </c>
      <c r="BF319" s="9">
        <f ca="1">IF(Table1[[#This Row],[Area]]="Kashmir",1,0)</f>
        <v>0</v>
      </c>
      <c r="BG319" s="9">
        <f ca="1">IF(Table1[[#This Row],[Area]]="Kohat",1,0)</f>
        <v>0</v>
      </c>
      <c r="BH319" s="9">
        <f ca="1">IF(Table1[[#This Row],[Area]]="Lahore",1,0)</f>
        <v>0</v>
      </c>
      <c r="BI319" s="9">
        <f ca="1">IF(Table1[[#This Row],[Area]]="Multan",1,0)</f>
        <v>0</v>
      </c>
      <c r="BJ319" s="9">
        <f ca="1">IF(Table1[[#This Row],[Area]]="Naran",1,0)</f>
        <v>0</v>
      </c>
      <c r="BK319" s="9">
        <f ca="1">IF(Table1[[#This Row],[Area]]="Peshawar",1,0)</f>
        <v>0</v>
      </c>
      <c r="BL319" s="9">
        <f ca="1">IF(Table1[[#This Row],[Area]]="Queta",1,0)</f>
        <v>0</v>
      </c>
      <c r="BM319" s="9">
        <f ca="1">IF(Table1[[#This Row],[Area]]="Sawat",1,0)</f>
        <v>1</v>
      </c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10"/>
      <c r="CD319" s="14"/>
      <c r="CE319" s="39">
        <f ca="1">Table1[[#This Row],[Value of Cars]]/Table1[[#This Row],[Cars]]</f>
        <v>8497.6111639226783</v>
      </c>
      <c r="CF319" s="9"/>
      <c r="CG319" s="10"/>
      <c r="CH319" s="14">
        <f ca="1">IF(Table1[[#This Row],[value of Debts]]&gt;$CI$5,1,0)</f>
        <v>1</v>
      </c>
      <c r="CI319" s="9"/>
      <c r="CJ319" s="10"/>
      <c r="CM319" s="55">
        <f ca="1">Table1[[#This Row],[Mortgage Left]]/Table1[[#This Row],[Value of House]]</f>
        <v>0.6488061644579286</v>
      </c>
      <c r="CN319" s="9">
        <f t="shared" ca="1" si="112"/>
        <v>0</v>
      </c>
      <c r="CO319" s="9"/>
      <c r="CP319" s="9"/>
      <c r="CQ319" s="9"/>
      <c r="CR319" s="9"/>
      <c r="CS319" s="9"/>
      <c r="CT319" s="9"/>
      <c r="CU319" s="9"/>
      <c r="CV319" s="9"/>
      <c r="CW319" s="9"/>
      <c r="CX319" s="14"/>
      <c r="CY319" s="9">
        <f ca="1">IF(Table1[[#This Row],[Area]]= "Pindi",Table1[[#This Row],[Income]],0)</f>
        <v>0</v>
      </c>
      <c r="CZ319" s="9">
        <f ca="1">IF(Table1[[#This Row],[Area]]= "Attock",Table1[[#This Row],[Income]],0)</f>
        <v>0</v>
      </c>
      <c r="DA319" s="9">
        <f ca="1">IF(Table1[[#This Row],[Area]]= "Gujranwala",Table1[[#This Row],[Income]],0)</f>
        <v>0</v>
      </c>
      <c r="DB319" s="9">
        <f ca="1">IF(Table1[[#This Row],[Area]]= "Islamabad",Table1[[#This Row],[Income]],0)</f>
        <v>0</v>
      </c>
      <c r="DC319" s="9">
        <f ca="1">IF(Table1[[#This Row],[Area]]= "Karachi",Table1[[#This Row],[Income]],0)</f>
        <v>0</v>
      </c>
      <c r="DD319" s="9">
        <f ca="1">IF(Table1[[#This Row],[Area]]= "Kashmir",Table1[[#This Row],[Income]],0)</f>
        <v>0</v>
      </c>
      <c r="DE319" s="9">
        <f ca="1">IF(Table1[[#This Row],[Area]]= "Kohat",Table1[[#This Row],[Income]],0)</f>
        <v>0</v>
      </c>
      <c r="DF319" s="9">
        <f ca="1">IF(Table1[[#This Row],[Area]]= "Lahore",Table1[[#This Row],[Income]],0)</f>
        <v>0</v>
      </c>
      <c r="DG319" s="9">
        <f ca="1">IF(Table1[[#This Row],[Area]]= "Multan",Table1[[#This Row],[Income]],0)</f>
        <v>0</v>
      </c>
      <c r="DH319" s="9">
        <f ca="1">IF(Table1[[#This Row],[Area]]= "Naran",Table1[[#This Row],[Income]],0)</f>
        <v>0</v>
      </c>
      <c r="DI319" s="9">
        <f ca="1">IF(Table1[[#This Row],[Area]]= "Peshawar",Table1[[#This Row],[Income]],0)</f>
        <v>0</v>
      </c>
      <c r="DJ319" s="9">
        <f ca="1">IF(Table1[[#This Row],[Area]]= "Queta",Table1[[#This Row],[Income]],0)</f>
        <v>0</v>
      </c>
      <c r="DK319" s="10">
        <f ca="1">IF(Table1[[#This Row],[Area]]= "Sawat",Table1[[#This Row],[Income]],0)</f>
        <v>89839</v>
      </c>
      <c r="DM319" s="14"/>
      <c r="DN319" s="9">
        <f ca="1">IF(Table1[[#This Row],[Field of Work]] = "IT",Table1[[#This Row],[Income]],0)</f>
        <v>0</v>
      </c>
      <c r="DO319" s="9">
        <f ca="1">IF(Table1[[#This Row],[Field of Work]] = "Agriculture",Table1[[#This Row],[Income]],0)</f>
        <v>0</v>
      </c>
      <c r="DP319" s="9">
        <f ca="1">IF(Table1[[#This Row],[Field of Work]] = "Construction",Table1[[#This Row],[Income]],0)</f>
        <v>0</v>
      </c>
      <c r="DQ319" s="9">
        <f ca="1">IF(Table1[[#This Row],[Field of Work]] = "Health",Table1[[#This Row],[Income]],0)</f>
        <v>0</v>
      </c>
      <c r="DR319" s="9">
        <f ca="1">IF(Table1[[#This Row],[Field of Work]] = "Teaching",Table1[[#This Row],[Income]],0)</f>
        <v>89839</v>
      </c>
      <c r="DS319" s="10">
        <f ca="1">IF(Table1[[#This Row],[Field of Work]] = "General work",Table1[[#This Row],[Income]],0)</f>
        <v>0</v>
      </c>
      <c r="DV319" s="14"/>
      <c r="DW319" s="9"/>
      <c r="DX319" s="9">
        <f ca="1">IF(Table1[[#This Row],[Debts]]&gt;Table1[[#This Row],[Income]],1,0)</f>
        <v>1</v>
      </c>
      <c r="DY319" s="9"/>
      <c r="DZ319" s="9"/>
      <c r="EA319" s="9"/>
      <c r="EB319" s="9"/>
      <c r="EC319" s="10"/>
      <c r="EF319" s="14"/>
      <c r="EG319" s="9"/>
      <c r="EH319" s="9">
        <f ca="1">IF(Table1[[#This Row],[Net worth of person (R)]]&gt;$EP$4,Table1[[#This Row],[Age]],0)</f>
        <v>0</v>
      </c>
      <c r="EI319" s="9"/>
      <c r="EJ319" s="9"/>
      <c r="EK319" s="9"/>
      <c r="EL319" s="9"/>
      <c r="EM319" s="9"/>
      <c r="EN319" s="9"/>
      <c r="EO319" s="9"/>
      <c r="EP319" s="10"/>
    </row>
    <row r="320" spans="2:146" x14ac:dyDescent="0.25">
      <c r="B320">
        <f t="shared" ca="1" si="99"/>
        <v>2</v>
      </c>
      <c r="C320" t="str">
        <f t="shared" ca="1" si="100"/>
        <v>women</v>
      </c>
      <c r="D320">
        <f t="shared" ca="1" si="101"/>
        <v>32</v>
      </c>
      <c r="E320">
        <f t="shared" ca="1" si="102"/>
        <v>3</v>
      </c>
      <c r="F320" t="str">
        <f t="shared" ca="1" si="103"/>
        <v>Agriculture</v>
      </c>
      <c r="G320">
        <f t="shared" ca="1" si="104"/>
        <v>3</v>
      </c>
      <c r="H320" t="str">
        <f t="shared" ca="1" si="105"/>
        <v>University</v>
      </c>
      <c r="I320">
        <f t="shared" ca="1" si="106"/>
        <v>0</v>
      </c>
      <c r="J320">
        <f t="shared" ca="1" si="107"/>
        <v>2</v>
      </c>
      <c r="K320">
        <f t="shared" ca="1" si="108"/>
        <v>44937</v>
      </c>
      <c r="L320">
        <f t="shared" ca="1" si="109"/>
        <v>13</v>
      </c>
      <c r="M320" t="str">
        <f t="shared" ca="1" si="110"/>
        <v>Naran</v>
      </c>
      <c r="N320">
        <f t="shared" ca="1" si="115"/>
        <v>224685</v>
      </c>
      <c r="O320">
        <f ca="1">RAND()*Table1[[#This Row],[Value of House]]</f>
        <v>25269.306521894199</v>
      </c>
      <c r="P320">
        <f t="shared" ca="1" si="97"/>
        <v>19553.777824480963</v>
      </c>
      <c r="Q320">
        <f t="shared" ca="1" si="111"/>
        <v>7345</v>
      </c>
      <c r="R320">
        <f t="shared" ca="1" si="98"/>
        <v>51035.71929727868</v>
      </c>
      <c r="S320">
        <f t="shared" ca="1" si="116"/>
        <v>27407.050011001153</v>
      </c>
      <c r="T320">
        <f t="shared" ca="1" si="117"/>
        <v>271645.82783548214</v>
      </c>
      <c r="U320">
        <f t="shared" ca="1" si="118"/>
        <v>83650.025819172879</v>
      </c>
      <c r="V320">
        <f t="shared" ca="1" si="119"/>
        <v>187995.80201630926</v>
      </c>
      <c r="AF320" s="14">
        <f t="shared" ca="1" si="113"/>
        <v>1</v>
      </c>
      <c r="AG320" s="9">
        <f t="shared" ca="1" si="114"/>
        <v>0</v>
      </c>
      <c r="AH320" s="9"/>
      <c r="AI320" s="9"/>
      <c r="AJ320" s="9"/>
      <c r="AK320" s="10"/>
      <c r="AL320" s="9"/>
      <c r="AM320" s="14">
        <f ca="1">IF(Table1[[#This Row],[Field of Work]]= "Teaching",1,0)</f>
        <v>0</v>
      </c>
      <c r="AN320" s="9">
        <f ca="1">IF(Table1[[#This Row],[Field of Work]]= "Agriculture",1,0)</f>
        <v>1</v>
      </c>
      <c r="AO320" s="9">
        <f ca="1">IF(Table1[[#This Row],[Field of Work]]= "Construction",1,0)</f>
        <v>0</v>
      </c>
      <c r="AP320" s="9">
        <f ca="1">IF(Table1[[#This Row],[Field of Work]]= "IT",1,0)</f>
        <v>0</v>
      </c>
      <c r="AQ320" s="9">
        <f ca="1">IF(Table1[[#This Row],[Field of Work]]= "Health",1,0)</f>
        <v>0</v>
      </c>
      <c r="AR320" s="9">
        <f ca="1">IF(Table1[[#This Row],[Field of Work]]= "General work",1,0)</f>
        <v>0</v>
      </c>
      <c r="AS320" s="9"/>
      <c r="AT320" s="9"/>
      <c r="AU320" s="9"/>
      <c r="AV320" s="9"/>
      <c r="AW320" s="9"/>
      <c r="AX320" s="9"/>
      <c r="AY320" s="10"/>
      <c r="BA320" s="33">
        <f ca="1">IF(Table1[[#This Row],[Area]]= "Pindi",1,0)</f>
        <v>0</v>
      </c>
      <c r="BB320" s="9">
        <f ca="1">IF(Table1[[#This Row],[Area]]= "Attock",1,0)</f>
        <v>0</v>
      </c>
      <c r="BC320" s="9">
        <f ca="1">IF(Table1[[#This Row],[Area]]="Gujranwala",1,0)</f>
        <v>0</v>
      </c>
      <c r="BD320" s="9">
        <f ca="1">IF(Table1[[#This Row],[Area]]="Islamabad",1,0)</f>
        <v>0</v>
      </c>
      <c r="BE320" s="9">
        <f ca="1">IF(Table1[[#This Row],[Area]]="Karachi",1,0)</f>
        <v>0</v>
      </c>
      <c r="BF320" s="9">
        <f ca="1">IF(Table1[[#This Row],[Area]]="Kashmir",1,0)</f>
        <v>0</v>
      </c>
      <c r="BG320" s="9">
        <f ca="1">IF(Table1[[#This Row],[Area]]="Kohat",1,0)</f>
        <v>0</v>
      </c>
      <c r="BH320" s="9">
        <f ca="1">IF(Table1[[#This Row],[Area]]="Lahore",1,0)</f>
        <v>0</v>
      </c>
      <c r="BI320" s="9">
        <f ca="1">IF(Table1[[#This Row],[Area]]="Multan",1,0)</f>
        <v>0</v>
      </c>
      <c r="BJ320" s="9">
        <f ca="1">IF(Table1[[#This Row],[Area]]="Naran",1,0)</f>
        <v>1</v>
      </c>
      <c r="BK320" s="9">
        <f ca="1">IF(Table1[[#This Row],[Area]]="Peshawar",1,0)</f>
        <v>0</v>
      </c>
      <c r="BL320" s="9">
        <f ca="1">IF(Table1[[#This Row],[Area]]="Queta",1,0)</f>
        <v>0</v>
      </c>
      <c r="BM320" s="9">
        <f ca="1">IF(Table1[[#This Row],[Area]]="Sawat",1,0)</f>
        <v>0</v>
      </c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10"/>
      <c r="CD320" s="14"/>
      <c r="CE320" s="39">
        <f ca="1">Table1[[#This Row],[Value of Cars]]/Table1[[#This Row],[Cars]]</f>
        <v>9776.8889122404817</v>
      </c>
      <c r="CF320" s="9"/>
      <c r="CG320" s="10"/>
      <c r="CH320" s="14">
        <f ca="1">IF(Table1[[#This Row],[value of Debts]]&gt;$CI$5,1,0)</f>
        <v>0</v>
      </c>
      <c r="CI320" s="9"/>
      <c r="CJ320" s="10"/>
      <c r="CM320" s="55">
        <f ca="1">Table1[[#This Row],[Mortgage Left]]/Table1[[#This Row],[Value of House]]</f>
        <v>0.11246548065911921</v>
      </c>
      <c r="CN320" s="9">
        <f t="shared" ca="1" si="112"/>
        <v>1</v>
      </c>
      <c r="CO320" s="9"/>
      <c r="CP320" s="9"/>
      <c r="CQ320" s="9"/>
      <c r="CR320" s="9"/>
      <c r="CS320" s="9"/>
      <c r="CT320" s="9"/>
      <c r="CU320" s="9"/>
      <c r="CV320" s="9"/>
      <c r="CW320" s="9"/>
      <c r="CX320" s="14"/>
      <c r="CY320" s="9">
        <f ca="1">IF(Table1[[#This Row],[Area]]= "Pindi",Table1[[#This Row],[Income]],0)</f>
        <v>0</v>
      </c>
      <c r="CZ320" s="9">
        <f ca="1">IF(Table1[[#This Row],[Area]]= "Attock",Table1[[#This Row],[Income]],0)</f>
        <v>0</v>
      </c>
      <c r="DA320" s="9">
        <f ca="1">IF(Table1[[#This Row],[Area]]= "Gujranwala",Table1[[#This Row],[Income]],0)</f>
        <v>0</v>
      </c>
      <c r="DB320" s="9">
        <f ca="1">IF(Table1[[#This Row],[Area]]= "Islamabad",Table1[[#This Row],[Income]],0)</f>
        <v>0</v>
      </c>
      <c r="DC320" s="9">
        <f ca="1">IF(Table1[[#This Row],[Area]]= "Karachi",Table1[[#This Row],[Income]],0)</f>
        <v>0</v>
      </c>
      <c r="DD320" s="9">
        <f ca="1">IF(Table1[[#This Row],[Area]]= "Kashmir",Table1[[#This Row],[Income]],0)</f>
        <v>0</v>
      </c>
      <c r="DE320" s="9">
        <f ca="1">IF(Table1[[#This Row],[Area]]= "Kohat",Table1[[#This Row],[Income]],0)</f>
        <v>0</v>
      </c>
      <c r="DF320" s="9">
        <f ca="1">IF(Table1[[#This Row],[Area]]= "Lahore",Table1[[#This Row],[Income]],0)</f>
        <v>0</v>
      </c>
      <c r="DG320" s="9">
        <f ca="1">IF(Table1[[#This Row],[Area]]= "Multan",Table1[[#This Row],[Income]],0)</f>
        <v>0</v>
      </c>
      <c r="DH320" s="9">
        <f ca="1">IF(Table1[[#This Row],[Area]]= "Naran",Table1[[#This Row],[Income]],0)</f>
        <v>44937</v>
      </c>
      <c r="DI320" s="9">
        <f ca="1">IF(Table1[[#This Row],[Area]]= "Peshawar",Table1[[#This Row],[Income]],0)</f>
        <v>0</v>
      </c>
      <c r="DJ320" s="9">
        <f ca="1">IF(Table1[[#This Row],[Area]]= "Queta",Table1[[#This Row],[Income]],0)</f>
        <v>0</v>
      </c>
      <c r="DK320" s="10">
        <f ca="1">IF(Table1[[#This Row],[Area]]= "Sawat",Table1[[#This Row],[Income]],0)</f>
        <v>0</v>
      </c>
      <c r="DM320" s="14"/>
      <c r="DN320" s="9">
        <f ca="1">IF(Table1[[#This Row],[Field of Work]] = "IT",Table1[[#This Row],[Income]],0)</f>
        <v>0</v>
      </c>
      <c r="DO320" s="9">
        <f ca="1">IF(Table1[[#This Row],[Field of Work]] = "Agriculture",Table1[[#This Row],[Income]],0)</f>
        <v>44937</v>
      </c>
      <c r="DP320" s="9">
        <f ca="1">IF(Table1[[#This Row],[Field of Work]] = "Construction",Table1[[#This Row],[Income]],0)</f>
        <v>0</v>
      </c>
      <c r="DQ320" s="9">
        <f ca="1">IF(Table1[[#This Row],[Field of Work]] = "Health",Table1[[#This Row],[Income]],0)</f>
        <v>0</v>
      </c>
      <c r="DR320" s="9">
        <f ca="1">IF(Table1[[#This Row],[Field of Work]] = "Teaching",Table1[[#This Row],[Income]],0)</f>
        <v>0</v>
      </c>
      <c r="DS320" s="10">
        <f ca="1">IF(Table1[[#This Row],[Field of Work]] = "General work",Table1[[#This Row],[Income]],0)</f>
        <v>0</v>
      </c>
      <c r="DV320" s="14"/>
      <c r="DW320" s="9"/>
      <c r="DX320" s="9">
        <f ca="1">IF(Table1[[#This Row],[Debts]]&gt;Table1[[#This Row],[Income]],1,0)</f>
        <v>1</v>
      </c>
      <c r="DY320" s="9"/>
      <c r="DZ320" s="9"/>
      <c r="EA320" s="9"/>
      <c r="EB320" s="9"/>
      <c r="EC320" s="10"/>
      <c r="EF320" s="14"/>
      <c r="EG320" s="9"/>
      <c r="EH320" s="9">
        <f ca="1">IF(Table1[[#This Row],[Net worth of person (R)]]&gt;$EP$4,Table1[[#This Row],[Age]],0)</f>
        <v>32</v>
      </c>
      <c r="EI320" s="9"/>
      <c r="EJ320" s="9"/>
      <c r="EK320" s="9"/>
      <c r="EL320" s="9"/>
      <c r="EM320" s="9"/>
      <c r="EN320" s="9"/>
      <c r="EO320" s="9"/>
      <c r="EP320" s="10"/>
    </row>
    <row r="321" spans="2:146" x14ac:dyDescent="0.25">
      <c r="B321">
        <f t="shared" ca="1" si="99"/>
        <v>2</v>
      </c>
      <c r="C321" t="str">
        <f t="shared" ca="1" si="100"/>
        <v>women</v>
      </c>
      <c r="D321">
        <f t="shared" ca="1" si="101"/>
        <v>43</v>
      </c>
      <c r="E321">
        <f t="shared" ca="1" si="102"/>
        <v>5</v>
      </c>
      <c r="F321" t="str">
        <f t="shared" ca="1" si="103"/>
        <v>General work</v>
      </c>
      <c r="G321">
        <f t="shared" ca="1" si="104"/>
        <v>3</v>
      </c>
      <c r="H321" t="str">
        <f t="shared" ca="1" si="105"/>
        <v>University</v>
      </c>
      <c r="I321">
        <f t="shared" ca="1" si="106"/>
        <v>1</v>
      </c>
      <c r="J321">
        <f t="shared" ca="1" si="107"/>
        <v>3</v>
      </c>
      <c r="K321">
        <f t="shared" ca="1" si="108"/>
        <v>45025</v>
      </c>
      <c r="L321">
        <f t="shared" ca="1" si="109"/>
        <v>10</v>
      </c>
      <c r="M321" t="str">
        <f t="shared" ca="1" si="110"/>
        <v>Queta</v>
      </c>
      <c r="N321">
        <f t="shared" ca="1" si="115"/>
        <v>180100</v>
      </c>
      <c r="O321">
        <f ca="1">RAND()*Table1[[#This Row],[Value of House]]</f>
        <v>78124.232794048337</v>
      </c>
      <c r="P321">
        <f t="shared" ca="1" si="97"/>
        <v>17808.816514409766</v>
      </c>
      <c r="Q321">
        <f t="shared" ca="1" si="111"/>
        <v>14055</v>
      </c>
      <c r="R321">
        <f t="shared" ca="1" si="98"/>
        <v>22103.766682793521</v>
      </c>
      <c r="S321">
        <f t="shared" ca="1" si="116"/>
        <v>60369.160439173931</v>
      </c>
      <c r="T321">
        <f t="shared" ca="1" si="117"/>
        <v>258277.97695358368</v>
      </c>
      <c r="U321">
        <f t="shared" ca="1" si="118"/>
        <v>114282.99947684185</v>
      </c>
      <c r="V321">
        <f t="shared" ca="1" si="119"/>
        <v>143994.97747674183</v>
      </c>
      <c r="AF321" s="14">
        <f t="shared" ca="1" si="113"/>
        <v>0</v>
      </c>
      <c r="AG321" s="9">
        <f t="shared" ca="1" si="114"/>
        <v>1</v>
      </c>
      <c r="AH321" s="9"/>
      <c r="AI321" s="9"/>
      <c r="AJ321" s="9"/>
      <c r="AK321" s="10"/>
      <c r="AL321" s="9"/>
      <c r="AM321" s="14">
        <f ca="1">IF(Table1[[#This Row],[Field of Work]]= "Teaching",1,0)</f>
        <v>0</v>
      </c>
      <c r="AN321" s="9">
        <f ca="1">IF(Table1[[#This Row],[Field of Work]]= "Agriculture",1,0)</f>
        <v>0</v>
      </c>
      <c r="AO321" s="9">
        <f ca="1">IF(Table1[[#This Row],[Field of Work]]= "Construction",1,0)</f>
        <v>0</v>
      </c>
      <c r="AP321" s="9">
        <f ca="1">IF(Table1[[#This Row],[Field of Work]]= "IT",1,0)</f>
        <v>0</v>
      </c>
      <c r="AQ321" s="9">
        <f ca="1">IF(Table1[[#This Row],[Field of Work]]= "Health",1,0)</f>
        <v>0</v>
      </c>
      <c r="AR321" s="9">
        <f ca="1">IF(Table1[[#This Row],[Field of Work]]= "General work",1,0)</f>
        <v>1</v>
      </c>
      <c r="AS321" s="9"/>
      <c r="AT321" s="9"/>
      <c r="AU321" s="9"/>
      <c r="AV321" s="9"/>
      <c r="AW321" s="9"/>
      <c r="AX321" s="9"/>
      <c r="AY321" s="10"/>
      <c r="BA321" s="33">
        <f ca="1">IF(Table1[[#This Row],[Area]]= "Pindi",1,0)</f>
        <v>0</v>
      </c>
      <c r="BB321" s="9">
        <f ca="1">IF(Table1[[#This Row],[Area]]= "Attock",1,0)</f>
        <v>0</v>
      </c>
      <c r="BC321" s="9">
        <f ca="1">IF(Table1[[#This Row],[Area]]="Gujranwala",1,0)</f>
        <v>0</v>
      </c>
      <c r="BD321" s="9">
        <f ca="1">IF(Table1[[#This Row],[Area]]="Islamabad",1,0)</f>
        <v>0</v>
      </c>
      <c r="BE321" s="9">
        <f ca="1">IF(Table1[[#This Row],[Area]]="Karachi",1,0)</f>
        <v>0</v>
      </c>
      <c r="BF321" s="9">
        <f ca="1">IF(Table1[[#This Row],[Area]]="Kashmir",1,0)</f>
        <v>0</v>
      </c>
      <c r="BG321" s="9">
        <f ca="1">IF(Table1[[#This Row],[Area]]="Kohat",1,0)</f>
        <v>0</v>
      </c>
      <c r="BH321" s="9">
        <f ca="1">IF(Table1[[#This Row],[Area]]="Lahore",1,0)</f>
        <v>0</v>
      </c>
      <c r="BI321" s="9">
        <f ca="1">IF(Table1[[#This Row],[Area]]="Multan",1,0)</f>
        <v>0</v>
      </c>
      <c r="BJ321" s="9">
        <f ca="1">IF(Table1[[#This Row],[Area]]="Naran",1,0)</f>
        <v>0</v>
      </c>
      <c r="BK321" s="9">
        <f ca="1">IF(Table1[[#This Row],[Area]]="Peshawar",1,0)</f>
        <v>0</v>
      </c>
      <c r="BL321" s="9">
        <f ca="1">IF(Table1[[#This Row],[Area]]="Queta",1,0)</f>
        <v>1</v>
      </c>
      <c r="BM321" s="9">
        <f ca="1">IF(Table1[[#This Row],[Area]]="Sawat",1,0)</f>
        <v>0</v>
      </c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10"/>
      <c r="CD321" s="14"/>
      <c r="CE321" s="39">
        <f ca="1">Table1[[#This Row],[Value of Cars]]/Table1[[#This Row],[Cars]]</f>
        <v>5936.2721714699219</v>
      </c>
      <c r="CF321" s="9"/>
      <c r="CG321" s="10"/>
      <c r="CH321" s="14">
        <f ca="1">IF(Table1[[#This Row],[value of Debts]]&gt;$CI$5,1,0)</f>
        <v>1</v>
      </c>
      <c r="CI321" s="9"/>
      <c r="CJ321" s="10"/>
      <c r="CM321" s="55">
        <f ca="1">Table1[[#This Row],[Mortgage Left]]/Table1[[#This Row],[Value of House]]</f>
        <v>0.43378252523069594</v>
      </c>
      <c r="CN321" s="9">
        <f t="shared" ca="1" si="112"/>
        <v>0</v>
      </c>
      <c r="CO321" s="9"/>
      <c r="CP321" s="9"/>
      <c r="CQ321" s="9"/>
      <c r="CR321" s="9"/>
      <c r="CS321" s="9"/>
      <c r="CT321" s="9"/>
      <c r="CU321" s="9"/>
      <c r="CV321" s="9"/>
      <c r="CW321" s="9"/>
      <c r="CX321" s="14"/>
      <c r="CY321" s="9">
        <f ca="1">IF(Table1[[#This Row],[Area]]= "Pindi",Table1[[#This Row],[Income]],0)</f>
        <v>0</v>
      </c>
      <c r="CZ321" s="9">
        <f ca="1">IF(Table1[[#This Row],[Area]]= "Attock",Table1[[#This Row],[Income]],0)</f>
        <v>0</v>
      </c>
      <c r="DA321" s="9">
        <f ca="1">IF(Table1[[#This Row],[Area]]= "Gujranwala",Table1[[#This Row],[Income]],0)</f>
        <v>0</v>
      </c>
      <c r="DB321" s="9">
        <f ca="1">IF(Table1[[#This Row],[Area]]= "Islamabad",Table1[[#This Row],[Income]],0)</f>
        <v>0</v>
      </c>
      <c r="DC321" s="9">
        <f ca="1">IF(Table1[[#This Row],[Area]]= "Karachi",Table1[[#This Row],[Income]],0)</f>
        <v>0</v>
      </c>
      <c r="DD321" s="9">
        <f ca="1">IF(Table1[[#This Row],[Area]]= "Kashmir",Table1[[#This Row],[Income]],0)</f>
        <v>0</v>
      </c>
      <c r="DE321" s="9">
        <f ca="1">IF(Table1[[#This Row],[Area]]= "Kohat",Table1[[#This Row],[Income]],0)</f>
        <v>0</v>
      </c>
      <c r="DF321" s="9">
        <f ca="1">IF(Table1[[#This Row],[Area]]= "Lahore",Table1[[#This Row],[Income]],0)</f>
        <v>0</v>
      </c>
      <c r="DG321" s="9">
        <f ca="1">IF(Table1[[#This Row],[Area]]= "Multan",Table1[[#This Row],[Income]],0)</f>
        <v>0</v>
      </c>
      <c r="DH321" s="9">
        <f ca="1">IF(Table1[[#This Row],[Area]]= "Naran",Table1[[#This Row],[Income]],0)</f>
        <v>0</v>
      </c>
      <c r="DI321" s="9">
        <f ca="1">IF(Table1[[#This Row],[Area]]= "Peshawar",Table1[[#This Row],[Income]],0)</f>
        <v>0</v>
      </c>
      <c r="DJ321" s="9">
        <f ca="1">IF(Table1[[#This Row],[Area]]= "Queta",Table1[[#This Row],[Income]],0)</f>
        <v>45025</v>
      </c>
      <c r="DK321" s="10">
        <f ca="1">IF(Table1[[#This Row],[Area]]= "Sawat",Table1[[#This Row],[Income]],0)</f>
        <v>0</v>
      </c>
      <c r="DM321" s="14"/>
      <c r="DN321" s="9">
        <f ca="1">IF(Table1[[#This Row],[Field of Work]] = "IT",Table1[[#This Row],[Income]],0)</f>
        <v>0</v>
      </c>
      <c r="DO321" s="9">
        <f ca="1">IF(Table1[[#This Row],[Field of Work]] = "Agriculture",Table1[[#This Row],[Income]],0)</f>
        <v>0</v>
      </c>
      <c r="DP321" s="9">
        <f ca="1">IF(Table1[[#This Row],[Field of Work]] = "Construction",Table1[[#This Row],[Income]],0)</f>
        <v>0</v>
      </c>
      <c r="DQ321" s="9">
        <f ca="1">IF(Table1[[#This Row],[Field of Work]] = "Health",Table1[[#This Row],[Income]],0)</f>
        <v>0</v>
      </c>
      <c r="DR321" s="9">
        <f ca="1">IF(Table1[[#This Row],[Field of Work]] = "Teaching",Table1[[#This Row],[Income]],0)</f>
        <v>0</v>
      </c>
      <c r="DS321" s="10">
        <f ca="1">IF(Table1[[#This Row],[Field of Work]] = "General work",Table1[[#This Row],[Income]],0)</f>
        <v>45025</v>
      </c>
      <c r="DV321" s="14"/>
      <c r="DW321" s="9"/>
      <c r="DX321" s="9">
        <f ca="1">IF(Table1[[#This Row],[Debts]]&gt;Table1[[#This Row],[Income]],1,0)</f>
        <v>0</v>
      </c>
      <c r="DY321" s="9"/>
      <c r="DZ321" s="9"/>
      <c r="EA321" s="9"/>
      <c r="EB321" s="9"/>
      <c r="EC321" s="10"/>
      <c r="EF321" s="14"/>
      <c r="EG321" s="9"/>
      <c r="EH321" s="9">
        <f ca="1">IF(Table1[[#This Row],[Net worth of person (R)]]&gt;$EP$4,Table1[[#This Row],[Age]],0)</f>
        <v>43</v>
      </c>
      <c r="EI321" s="9"/>
      <c r="EJ321" s="9"/>
      <c r="EK321" s="9"/>
      <c r="EL321" s="9"/>
      <c r="EM321" s="9"/>
      <c r="EN321" s="9"/>
      <c r="EO321" s="9"/>
      <c r="EP321" s="10"/>
    </row>
    <row r="322" spans="2:146" x14ac:dyDescent="0.25">
      <c r="B322">
        <f t="shared" ca="1" si="99"/>
        <v>2</v>
      </c>
      <c r="C322" t="str">
        <f t="shared" ca="1" si="100"/>
        <v>women</v>
      </c>
      <c r="D322">
        <f t="shared" ca="1" si="101"/>
        <v>39</v>
      </c>
      <c r="E322">
        <f t="shared" ca="1" si="102"/>
        <v>6</v>
      </c>
      <c r="F322" t="str">
        <f t="shared" ca="1" si="103"/>
        <v>Teaching</v>
      </c>
      <c r="G322">
        <f t="shared" ca="1" si="104"/>
        <v>3</v>
      </c>
      <c r="H322" t="str">
        <f t="shared" ca="1" si="105"/>
        <v>University</v>
      </c>
      <c r="I322">
        <f t="shared" ca="1" si="106"/>
        <v>0</v>
      </c>
      <c r="J322">
        <f t="shared" ca="1" si="107"/>
        <v>1</v>
      </c>
      <c r="K322">
        <f t="shared" ca="1" si="108"/>
        <v>83677</v>
      </c>
      <c r="L322">
        <f t="shared" ca="1" si="109"/>
        <v>11</v>
      </c>
      <c r="M322" t="str">
        <f t="shared" ca="1" si="110"/>
        <v>kashmir</v>
      </c>
      <c r="N322">
        <f t="shared" ca="1" si="115"/>
        <v>418385</v>
      </c>
      <c r="O322">
        <f ca="1">RAND()*Table1[[#This Row],[Value of House]]</f>
        <v>231355.85212767861</v>
      </c>
      <c r="P322">
        <f t="shared" ca="1" si="97"/>
        <v>50690.606873531113</v>
      </c>
      <c r="Q322">
        <f t="shared" ca="1" si="111"/>
        <v>24218</v>
      </c>
      <c r="R322">
        <f t="shared" ca="1" si="98"/>
        <v>124203.53259292959</v>
      </c>
      <c r="S322">
        <f t="shared" ca="1" si="116"/>
        <v>43540.737681364262</v>
      </c>
      <c r="T322">
        <f t="shared" ca="1" si="117"/>
        <v>512616.34455489542</v>
      </c>
      <c r="U322">
        <f t="shared" ca="1" si="118"/>
        <v>379777.38472060818</v>
      </c>
      <c r="V322">
        <f t="shared" ca="1" si="119"/>
        <v>132838.95983428723</v>
      </c>
      <c r="AF322" s="14">
        <f t="shared" ca="1" si="113"/>
        <v>0</v>
      </c>
      <c r="AG322" s="9">
        <f t="shared" ca="1" si="114"/>
        <v>1</v>
      </c>
      <c r="AH322" s="9"/>
      <c r="AI322" s="9"/>
      <c r="AJ322" s="9"/>
      <c r="AK322" s="10"/>
      <c r="AL322" s="9"/>
      <c r="AM322" s="14">
        <f ca="1">IF(Table1[[#This Row],[Field of Work]]= "Teaching",1,0)</f>
        <v>1</v>
      </c>
      <c r="AN322" s="9">
        <f ca="1">IF(Table1[[#This Row],[Field of Work]]= "Agriculture",1,0)</f>
        <v>0</v>
      </c>
      <c r="AO322" s="9">
        <f ca="1">IF(Table1[[#This Row],[Field of Work]]= "Construction",1,0)</f>
        <v>0</v>
      </c>
      <c r="AP322" s="9">
        <f ca="1">IF(Table1[[#This Row],[Field of Work]]= "IT",1,0)</f>
        <v>0</v>
      </c>
      <c r="AQ322" s="9">
        <f ca="1">IF(Table1[[#This Row],[Field of Work]]= "Health",1,0)</f>
        <v>0</v>
      </c>
      <c r="AR322" s="9">
        <f ca="1">IF(Table1[[#This Row],[Field of Work]]= "General work",1,0)</f>
        <v>0</v>
      </c>
      <c r="AS322" s="9"/>
      <c r="AT322" s="9"/>
      <c r="AU322" s="9"/>
      <c r="AV322" s="9"/>
      <c r="AW322" s="9"/>
      <c r="AX322" s="9"/>
      <c r="AY322" s="10"/>
      <c r="BA322" s="33">
        <f ca="1">IF(Table1[[#This Row],[Area]]= "Pindi",1,0)</f>
        <v>0</v>
      </c>
      <c r="BB322" s="9">
        <f ca="1">IF(Table1[[#This Row],[Area]]= "Attock",1,0)</f>
        <v>0</v>
      </c>
      <c r="BC322" s="9">
        <f ca="1">IF(Table1[[#This Row],[Area]]="Gujranwala",1,0)</f>
        <v>0</v>
      </c>
      <c r="BD322" s="9">
        <f ca="1">IF(Table1[[#This Row],[Area]]="Islamabad",1,0)</f>
        <v>0</v>
      </c>
      <c r="BE322" s="9">
        <f ca="1">IF(Table1[[#This Row],[Area]]="Karachi",1,0)</f>
        <v>0</v>
      </c>
      <c r="BF322" s="9">
        <f ca="1">IF(Table1[[#This Row],[Area]]="Kashmir",1,0)</f>
        <v>1</v>
      </c>
      <c r="BG322" s="9">
        <f ca="1">IF(Table1[[#This Row],[Area]]="Kohat",1,0)</f>
        <v>0</v>
      </c>
      <c r="BH322" s="9">
        <f ca="1">IF(Table1[[#This Row],[Area]]="Lahore",1,0)</f>
        <v>0</v>
      </c>
      <c r="BI322" s="9">
        <f ca="1">IF(Table1[[#This Row],[Area]]="Multan",1,0)</f>
        <v>0</v>
      </c>
      <c r="BJ322" s="9">
        <f ca="1">IF(Table1[[#This Row],[Area]]="Naran",1,0)</f>
        <v>0</v>
      </c>
      <c r="BK322" s="9">
        <f ca="1">IF(Table1[[#This Row],[Area]]="Peshawar",1,0)</f>
        <v>0</v>
      </c>
      <c r="BL322" s="9">
        <f ca="1">IF(Table1[[#This Row],[Area]]="Queta",1,0)</f>
        <v>0</v>
      </c>
      <c r="BM322" s="9">
        <f ca="1">IF(Table1[[#This Row],[Area]]="Sawat",1,0)</f>
        <v>0</v>
      </c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10"/>
      <c r="CD322" s="14"/>
      <c r="CE322" s="39">
        <f ca="1">Table1[[#This Row],[Value of Cars]]/Table1[[#This Row],[Cars]]</f>
        <v>50690.606873531113</v>
      </c>
      <c r="CF322" s="9"/>
      <c r="CG322" s="10"/>
      <c r="CH322" s="14">
        <f ca="1">IF(Table1[[#This Row],[value of Debts]]&gt;$CI$5,1,0)</f>
        <v>1</v>
      </c>
      <c r="CI322" s="9"/>
      <c r="CJ322" s="10"/>
      <c r="CM322" s="55">
        <f ca="1">Table1[[#This Row],[Mortgage Left]]/Table1[[#This Row],[Value of House]]</f>
        <v>0.55297358205403779</v>
      </c>
      <c r="CN322" s="9">
        <f t="shared" ca="1" si="112"/>
        <v>0</v>
      </c>
      <c r="CO322" s="9"/>
      <c r="CP322" s="9"/>
      <c r="CQ322" s="9"/>
      <c r="CR322" s="9"/>
      <c r="CS322" s="9"/>
      <c r="CT322" s="9"/>
      <c r="CU322" s="9"/>
      <c r="CV322" s="9"/>
      <c r="CW322" s="9"/>
      <c r="CX322" s="14"/>
      <c r="CY322" s="9">
        <f ca="1">IF(Table1[[#This Row],[Area]]= "Pindi",Table1[[#This Row],[Income]],0)</f>
        <v>0</v>
      </c>
      <c r="CZ322" s="9">
        <f ca="1">IF(Table1[[#This Row],[Area]]= "Attock",Table1[[#This Row],[Income]],0)</f>
        <v>0</v>
      </c>
      <c r="DA322" s="9">
        <f ca="1">IF(Table1[[#This Row],[Area]]= "Gujranwala",Table1[[#This Row],[Income]],0)</f>
        <v>0</v>
      </c>
      <c r="DB322" s="9">
        <f ca="1">IF(Table1[[#This Row],[Area]]= "Islamabad",Table1[[#This Row],[Income]],0)</f>
        <v>0</v>
      </c>
      <c r="DC322" s="9">
        <f ca="1">IF(Table1[[#This Row],[Area]]= "Karachi",Table1[[#This Row],[Income]],0)</f>
        <v>0</v>
      </c>
      <c r="DD322" s="9">
        <f ca="1">IF(Table1[[#This Row],[Area]]= "Kashmir",Table1[[#This Row],[Income]],0)</f>
        <v>83677</v>
      </c>
      <c r="DE322" s="9">
        <f ca="1">IF(Table1[[#This Row],[Area]]= "Kohat",Table1[[#This Row],[Income]],0)</f>
        <v>0</v>
      </c>
      <c r="DF322" s="9">
        <f ca="1">IF(Table1[[#This Row],[Area]]= "Lahore",Table1[[#This Row],[Income]],0)</f>
        <v>0</v>
      </c>
      <c r="DG322" s="9">
        <f ca="1">IF(Table1[[#This Row],[Area]]= "Multan",Table1[[#This Row],[Income]],0)</f>
        <v>0</v>
      </c>
      <c r="DH322" s="9">
        <f ca="1">IF(Table1[[#This Row],[Area]]= "Naran",Table1[[#This Row],[Income]],0)</f>
        <v>0</v>
      </c>
      <c r="DI322" s="9">
        <f ca="1">IF(Table1[[#This Row],[Area]]= "Peshawar",Table1[[#This Row],[Income]],0)</f>
        <v>0</v>
      </c>
      <c r="DJ322" s="9">
        <f ca="1">IF(Table1[[#This Row],[Area]]= "Queta",Table1[[#This Row],[Income]],0)</f>
        <v>0</v>
      </c>
      <c r="DK322" s="10">
        <f ca="1">IF(Table1[[#This Row],[Area]]= "Sawat",Table1[[#This Row],[Income]],0)</f>
        <v>0</v>
      </c>
      <c r="DM322" s="14"/>
      <c r="DN322" s="9">
        <f ca="1">IF(Table1[[#This Row],[Field of Work]] = "IT",Table1[[#This Row],[Income]],0)</f>
        <v>0</v>
      </c>
      <c r="DO322" s="9">
        <f ca="1">IF(Table1[[#This Row],[Field of Work]] = "Agriculture",Table1[[#This Row],[Income]],0)</f>
        <v>0</v>
      </c>
      <c r="DP322" s="9">
        <f ca="1">IF(Table1[[#This Row],[Field of Work]] = "Construction",Table1[[#This Row],[Income]],0)</f>
        <v>0</v>
      </c>
      <c r="DQ322" s="9">
        <f ca="1">IF(Table1[[#This Row],[Field of Work]] = "Health",Table1[[#This Row],[Income]],0)</f>
        <v>0</v>
      </c>
      <c r="DR322" s="9">
        <f ca="1">IF(Table1[[#This Row],[Field of Work]] = "Teaching",Table1[[#This Row],[Income]],0)</f>
        <v>83677</v>
      </c>
      <c r="DS322" s="10">
        <f ca="1">IF(Table1[[#This Row],[Field of Work]] = "General work",Table1[[#This Row],[Income]],0)</f>
        <v>0</v>
      </c>
      <c r="DV322" s="14"/>
      <c r="DW322" s="9"/>
      <c r="DX322" s="9">
        <f ca="1">IF(Table1[[#This Row],[Debts]]&gt;Table1[[#This Row],[Income]],1,0)</f>
        <v>1</v>
      </c>
      <c r="DY322" s="9"/>
      <c r="DZ322" s="9"/>
      <c r="EA322" s="9"/>
      <c r="EB322" s="9"/>
      <c r="EC322" s="10"/>
      <c r="EF322" s="14"/>
      <c r="EG322" s="9"/>
      <c r="EH322" s="9">
        <f ca="1">IF(Table1[[#This Row],[Net worth of person (R)]]&gt;$EP$4,Table1[[#This Row],[Age]],0)</f>
        <v>39</v>
      </c>
      <c r="EI322" s="9"/>
      <c r="EJ322" s="9"/>
      <c r="EK322" s="9"/>
      <c r="EL322" s="9"/>
      <c r="EM322" s="9"/>
      <c r="EN322" s="9"/>
      <c r="EO322" s="9"/>
      <c r="EP322" s="10"/>
    </row>
    <row r="323" spans="2:146" x14ac:dyDescent="0.25">
      <c r="B323">
        <f t="shared" ca="1" si="99"/>
        <v>2</v>
      </c>
      <c r="C323" t="str">
        <f t="shared" ca="1" si="100"/>
        <v>women</v>
      </c>
      <c r="D323">
        <f t="shared" ca="1" si="101"/>
        <v>25</v>
      </c>
      <c r="E323">
        <f t="shared" ca="1" si="102"/>
        <v>1</v>
      </c>
      <c r="F323" t="str">
        <f t="shared" ca="1" si="103"/>
        <v>Health</v>
      </c>
      <c r="G323">
        <f t="shared" ca="1" si="104"/>
        <v>5</v>
      </c>
      <c r="H323" t="str">
        <f t="shared" ca="1" si="105"/>
        <v>other</v>
      </c>
      <c r="I323">
        <f t="shared" ca="1" si="106"/>
        <v>3</v>
      </c>
      <c r="J323">
        <f t="shared" ca="1" si="107"/>
        <v>1</v>
      </c>
      <c r="K323">
        <f t="shared" ca="1" si="108"/>
        <v>39201</v>
      </c>
      <c r="L323">
        <f t="shared" ca="1" si="109"/>
        <v>2</v>
      </c>
      <c r="M323" t="str">
        <f t="shared" ca="1" si="110"/>
        <v>Karachi</v>
      </c>
      <c r="N323">
        <f t="shared" ca="1" si="115"/>
        <v>196005</v>
      </c>
      <c r="O323">
        <f ca="1">RAND()*Table1[[#This Row],[Value of House]]</f>
        <v>137951.61753627248</v>
      </c>
      <c r="P323">
        <f t="shared" ca="1" si="97"/>
        <v>32988.864984049105</v>
      </c>
      <c r="Q323">
        <f t="shared" ca="1" si="111"/>
        <v>435</v>
      </c>
      <c r="R323">
        <f t="shared" ca="1" si="98"/>
        <v>55469.623939740879</v>
      </c>
      <c r="S323">
        <f t="shared" ca="1" si="116"/>
        <v>38088.013353511094</v>
      </c>
      <c r="T323">
        <f t="shared" ca="1" si="117"/>
        <v>267081.87833756022</v>
      </c>
      <c r="U323">
        <f t="shared" ca="1" si="118"/>
        <v>193856.24147601335</v>
      </c>
      <c r="V323">
        <f t="shared" ca="1" si="119"/>
        <v>73225.636861546867</v>
      </c>
      <c r="AF323" s="14">
        <f t="shared" ca="1" si="113"/>
        <v>0</v>
      </c>
      <c r="AG323" s="9">
        <f t="shared" ca="1" si="114"/>
        <v>1</v>
      </c>
      <c r="AH323" s="9"/>
      <c r="AI323" s="9"/>
      <c r="AJ323" s="9"/>
      <c r="AK323" s="10"/>
      <c r="AL323" s="9"/>
      <c r="AM323" s="14">
        <f ca="1">IF(Table1[[#This Row],[Field of Work]]= "Teaching",1,0)</f>
        <v>0</v>
      </c>
      <c r="AN323" s="9">
        <f ca="1">IF(Table1[[#This Row],[Field of Work]]= "Agriculture",1,0)</f>
        <v>0</v>
      </c>
      <c r="AO323" s="9">
        <f ca="1">IF(Table1[[#This Row],[Field of Work]]= "Construction",1,0)</f>
        <v>0</v>
      </c>
      <c r="AP323" s="9">
        <f ca="1">IF(Table1[[#This Row],[Field of Work]]= "IT",1,0)</f>
        <v>0</v>
      </c>
      <c r="AQ323" s="9">
        <f ca="1">IF(Table1[[#This Row],[Field of Work]]= "Health",1,0)</f>
        <v>1</v>
      </c>
      <c r="AR323" s="9">
        <f ca="1">IF(Table1[[#This Row],[Field of Work]]= "General work",1,0)</f>
        <v>0</v>
      </c>
      <c r="AS323" s="9"/>
      <c r="AT323" s="9"/>
      <c r="AU323" s="9"/>
      <c r="AV323" s="9"/>
      <c r="AW323" s="9"/>
      <c r="AX323" s="9"/>
      <c r="AY323" s="10"/>
      <c r="BA323" s="33">
        <f ca="1">IF(Table1[[#This Row],[Area]]= "Pindi",1,0)</f>
        <v>0</v>
      </c>
      <c r="BB323" s="9">
        <f ca="1">IF(Table1[[#This Row],[Area]]= "Attock",1,0)</f>
        <v>0</v>
      </c>
      <c r="BC323" s="9">
        <f ca="1">IF(Table1[[#This Row],[Area]]="Gujranwala",1,0)</f>
        <v>0</v>
      </c>
      <c r="BD323" s="9">
        <f ca="1">IF(Table1[[#This Row],[Area]]="Islamabad",1,0)</f>
        <v>0</v>
      </c>
      <c r="BE323" s="9">
        <f ca="1">IF(Table1[[#This Row],[Area]]="Karachi",1,0)</f>
        <v>1</v>
      </c>
      <c r="BF323" s="9">
        <f ca="1">IF(Table1[[#This Row],[Area]]="Kashmir",1,0)</f>
        <v>0</v>
      </c>
      <c r="BG323" s="9">
        <f ca="1">IF(Table1[[#This Row],[Area]]="Kohat",1,0)</f>
        <v>0</v>
      </c>
      <c r="BH323" s="9">
        <f ca="1">IF(Table1[[#This Row],[Area]]="Lahore",1,0)</f>
        <v>0</v>
      </c>
      <c r="BI323" s="9">
        <f ca="1">IF(Table1[[#This Row],[Area]]="Multan",1,0)</f>
        <v>0</v>
      </c>
      <c r="BJ323" s="9">
        <f ca="1">IF(Table1[[#This Row],[Area]]="Naran",1,0)</f>
        <v>0</v>
      </c>
      <c r="BK323" s="9">
        <f ca="1">IF(Table1[[#This Row],[Area]]="Peshawar",1,0)</f>
        <v>0</v>
      </c>
      <c r="BL323" s="9">
        <f ca="1">IF(Table1[[#This Row],[Area]]="Queta",1,0)</f>
        <v>0</v>
      </c>
      <c r="BM323" s="9">
        <f ca="1">IF(Table1[[#This Row],[Area]]="Sawat",1,0)</f>
        <v>0</v>
      </c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10"/>
      <c r="CD323" s="14"/>
      <c r="CE323" s="39">
        <f ca="1">Table1[[#This Row],[Value of Cars]]/Table1[[#This Row],[Cars]]</f>
        <v>32988.864984049105</v>
      </c>
      <c r="CF323" s="9"/>
      <c r="CG323" s="10"/>
      <c r="CH323" s="14">
        <f ca="1">IF(Table1[[#This Row],[value of Debts]]&gt;$CI$5,1,0)</f>
        <v>1</v>
      </c>
      <c r="CI323" s="9"/>
      <c r="CJ323" s="10"/>
      <c r="CM323" s="55">
        <f ca="1">Table1[[#This Row],[Mortgage Left]]/Table1[[#This Row],[Value of House]]</f>
        <v>0.70381682883738927</v>
      </c>
      <c r="CN323" s="9">
        <f t="shared" ca="1" si="112"/>
        <v>0</v>
      </c>
      <c r="CO323" s="9"/>
      <c r="CP323" s="9"/>
      <c r="CQ323" s="9"/>
      <c r="CR323" s="9"/>
      <c r="CS323" s="9"/>
      <c r="CT323" s="9"/>
      <c r="CU323" s="9"/>
      <c r="CV323" s="9"/>
      <c r="CW323" s="9"/>
      <c r="CX323" s="14"/>
      <c r="CY323" s="9">
        <f ca="1">IF(Table1[[#This Row],[Area]]= "Pindi",Table1[[#This Row],[Income]],0)</f>
        <v>0</v>
      </c>
      <c r="CZ323" s="9">
        <f ca="1">IF(Table1[[#This Row],[Area]]= "Attock",Table1[[#This Row],[Income]],0)</f>
        <v>0</v>
      </c>
      <c r="DA323" s="9">
        <f ca="1">IF(Table1[[#This Row],[Area]]= "Gujranwala",Table1[[#This Row],[Income]],0)</f>
        <v>0</v>
      </c>
      <c r="DB323" s="9">
        <f ca="1">IF(Table1[[#This Row],[Area]]= "Islamabad",Table1[[#This Row],[Income]],0)</f>
        <v>0</v>
      </c>
      <c r="DC323" s="9">
        <f ca="1">IF(Table1[[#This Row],[Area]]= "Karachi",Table1[[#This Row],[Income]],0)</f>
        <v>39201</v>
      </c>
      <c r="DD323" s="9">
        <f ca="1">IF(Table1[[#This Row],[Area]]= "Kashmir",Table1[[#This Row],[Income]],0)</f>
        <v>0</v>
      </c>
      <c r="DE323" s="9">
        <f ca="1">IF(Table1[[#This Row],[Area]]= "Kohat",Table1[[#This Row],[Income]],0)</f>
        <v>0</v>
      </c>
      <c r="DF323" s="9">
        <f ca="1">IF(Table1[[#This Row],[Area]]= "Lahore",Table1[[#This Row],[Income]],0)</f>
        <v>0</v>
      </c>
      <c r="DG323" s="9">
        <f ca="1">IF(Table1[[#This Row],[Area]]= "Multan",Table1[[#This Row],[Income]],0)</f>
        <v>0</v>
      </c>
      <c r="DH323" s="9">
        <f ca="1">IF(Table1[[#This Row],[Area]]= "Naran",Table1[[#This Row],[Income]],0)</f>
        <v>0</v>
      </c>
      <c r="DI323" s="9">
        <f ca="1">IF(Table1[[#This Row],[Area]]= "Peshawar",Table1[[#This Row],[Income]],0)</f>
        <v>0</v>
      </c>
      <c r="DJ323" s="9">
        <f ca="1">IF(Table1[[#This Row],[Area]]= "Queta",Table1[[#This Row],[Income]],0)</f>
        <v>0</v>
      </c>
      <c r="DK323" s="10">
        <f ca="1">IF(Table1[[#This Row],[Area]]= "Sawat",Table1[[#This Row],[Income]],0)</f>
        <v>0</v>
      </c>
      <c r="DM323" s="14"/>
      <c r="DN323" s="9">
        <f ca="1">IF(Table1[[#This Row],[Field of Work]] = "IT",Table1[[#This Row],[Income]],0)</f>
        <v>0</v>
      </c>
      <c r="DO323" s="9">
        <f ca="1">IF(Table1[[#This Row],[Field of Work]] = "Agriculture",Table1[[#This Row],[Income]],0)</f>
        <v>0</v>
      </c>
      <c r="DP323" s="9">
        <f ca="1">IF(Table1[[#This Row],[Field of Work]] = "Construction",Table1[[#This Row],[Income]],0)</f>
        <v>0</v>
      </c>
      <c r="DQ323" s="9">
        <f ca="1">IF(Table1[[#This Row],[Field of Work]] = "Health",Table1[[#This Row],[Income]],0)</f>
        <v>39201</v>
      </c>
      <c r="DR323" s="9">
        <f ca="1">IF(Table1[[#This Row],[Field of Work]] = "Teaching",Table1[[#This Row],[Income]],0)</f>
        <v>0</v>
      </c>
      <c r="DS323" s="10">
        <f ca="1">IF(Table1[[#This Row],[Field of Work]] = "General work",Table1[[#This Row],[Income]],0)</f>
        <v>0</v>
      </c>
      <c r="DV323" s="14"/>
      <c r="DW323" s="9"/>
      <c r="DX323" s="9">
        <f ca="1">IF(Table1[[#This Row],[Debts]]&gt;Table1[[#This Row],[Income]],1,0)</f>
        <v>1</v>
      </c>
      <c r="DY323" s="9"/>
      <c r="DZ323" s="9"/>
      <c r="EA323" s="9"/>
      <c r="EB323" s="9"/>
      <c r="EC323" s="10"/>
      <c r="EF323" s="14"/>
      <c r="EG323" s="9"/>
      <c r="EH323" s="9">
        <f ca="1">IF(Table1[[#This Row],[Net worth of person (R)]]&gt;$EP$4,Table1[[#This Row],[Age]],0)</f>
        <v>0</v>
      </c>
      <c r="EI323" s="9"/>
      <c r="EJ323" s="9"/>
      <c r="EK323" s="9"/>
      <c r="EL323" s="9"/>
      <c r="EM323" s="9"/>
      <c r="EN323" s="9"/>
      <c r="EO323" s="9"/>
      <c r="EP323" s="10"/>
    </row>
    <row r="324" spans="2:146" x14ac:dyDescent="0.25">
      <c r="B324">
        <f t="shared" ca="1" si="99"/>
        <v>1</v>
      </c>
      <c r="C324" t="str">
        <f t="shared" ca="1" si="100"/>
        <v>men</v>
      </c>
      <c r="D324">
        <f t="shared" ca="1" si="101"/>
        <v>32</v>
      </c>
      <c r="E324">
        <f t="shared" ca="1" si="102"/>
        <v>6</v>
      </c>
      <c r="F324" t="str">
        <f t="shared" ca="1" si="103"/>
        <v>Teaching</v>
      </c>
      <c r="G324">
        <f t="shared" ca="1" si="104"/>
        <v>2</v>
      </c>
      <c r="H324" t="str">
        <f t="shared" ca="1" si="105"/>
        <v>Colledge</v>
      </c>
      <c r="I324">
        <f t="shared" ca="1" si="106"/>
        <v>0</v>
      </c>
      <c r="J324">
        <f t="shared" ca="1" si="107"/>
        <v>2</v>
      </c>
      <c r="K324">
        <f t="shared" ca="1" si="108"/>
        <v>43431</v>
      </c>
      <c r="L324">
        <f t="shared" ca="1" si="109"/>
        <v>3</v>
      </c>
      <c r="M324" t="str">
        <f t="shared" ca="1" si="110"/>
        <v>Gujranwala</v>
      </c>
      <c r="N324">
        <f t="shared" ca="1" si="115"/>
        <v>217155</v>
      </c>
      <c r="O324">
        <f ca="1">RAND()*Table1[[#This Row],[Value of House]]</f>
        <v>181742.9745010513</v>
      </c>
      <c r="P324">
        <f t="shared" ca="1" si="97"/>
        <v>22294.982763729065</v>
      </c>
      <c r="Q324">
        <f t="shared" ca="1" si="111"/>
        <v>15153</v>
      </c>
      <c r="R324">
        <f t="shared" ca="1" si="98"/>
        <v>86279.934499212148</v>
      </c>
      <c r="S324">
        <f t="shared" ca="1" si="116"/>
        <v>48944.613222468935</v>
      </c>
      <c r="T324">
        <f t="shared" ca="1" si="117"/>
        <v>288394.59598619799</v>
      </c>
      <c r="U324">
        <f t="shared" ca="1" si="118"/>
        <v>283175.90900026343</v>
      </c>
      <c r="V324">
        <f t="shared" ca="1" si="119"/>
        <v>5218.6869859345607</v>
      </c>
      <c r="AF324" s="14">
        <f t="shared" ca="1" si="113"/>
        <v>0</v>
      </c>
      <c r="AG324" s="9">
        <f t="shared" ca="1" si="114"/>
        <v>1</v>
      </c>
      <c r="AH324" s="9"/>
      <c r="AI324" s="9"/>
      <c r="AJ324" s="9"/>
      <c r="AK324" s="10"/>
      <c r="AL324" s="9"/>
      <c r="AM324" s="14">
        <f ca="1">IF(Table1[[#This Row],[Field of Work]]= "Teaching",1,0)</f>
        <v>1</v>
      </c>
      <c r="AN324" s="9">
        <f ca="1">IF(Table1[[#This Row],[Field of Work]]= "Agriculture",1,0)</f>
        <v>0</v>
      </c>
      <c r="AO324" s="9">
        <f ca="1">IF(Table1[[#This Row],[Field of Work]]= "Construction",1,0)</f>
        <v>0</v>
      </c>
      <c r="AP324" s="9">
        <f ca="1">IF(Table1[[#This Row],[Field of Work]]= "IT",1,0)</f>
        <v>0</v>
      </c>
      <c r="AQ324" s="9">
        <f ca="1">IF(Table1[[#This Row],[Field of Work]]= "Health",1,0)</f>
        <v>0</v>
      </c>
      <c r="AR324" s="9">
        <f ca="1">IF(Table1[[#This Row],[Field of Work]]= "General work",1,0)</f>
        <v>0</v>
      </c>
      <c r="AS324" s="9"/>
      <c r="AT324" s="9"/>
      <c r="AU324" s="9"/>
      <c r="AV324" s="9"/>
      <c r="AW324" s="9"/>
      <c r="AX324" s="9"/>
      <c r="AY324" s="10"/>
      <c r="BA324" s="33">
        <f ca="1">IF(Table1[[#This Row],[Area]]= "Pindi",1,0)</f>
        <v>0</v>
      </c>
      <c r="BB324" s="9">
        <f ca="1">IF(Table1[[#This Row],[Area]]= "Attock",1,0)</f>
        <v>0</v>
      </c>
      <c r="BC324" s="9">
        <f ca="1">IF(Table1[[#This Row],[Area]]="Gujranwala",1,0)</f>
        <v>1</v>
      </c>
      <c r="BD324" s="9">
        <f ca="1">IF(Table1[[#This Row],[Area]]="Islamabad",1,0)</f>
        <v>0</v>
      </c>
      <c r="BE324" s="9">
        <f ca="1">IF(Table1[[#This Row],[Area]]="Karachi",1,0)</f>
        <v>0</v>
      </c>
      <c r="BF324" s="9">
        <f ca="1">IF(Table1[[#This Row],[Area]]="Kashmir",1,0)</f>
        <v>0</v>
      </c>
      <c r="BG324" s="9">
        <f ca="1">IF(Table1[[#This Row],[Area]]="Kohat",1,0)</f>
        <v>0</v>
      </c>
      <c r="BH324" s="9">
        <f ca="1">IF(Table1[[#This Row],[Area]]="Lahore",1,0)</f>
        <v>0</v>
      </c>
      <c r="BI324" s="9">
        <f ca="1">IF(Table1[[#This Row],[Area]]="Multan",1,0)</f>
        <v>0</v>
      </c>
      <c r="BJ324" s="9">
        <f ca="1">IF(Table1[[#This Row],[Area]]="Naran",1,0)</f>
        <v>0</v>
      </c>
      <c r="BK324" s="9">
        <f ca="1">IF(Table1[[#This Row],[Area]]="Peshawar",1,0)</f>
        <v>0</v>
      </c>
      <c r="BL324" s="9">
        <f ca="1">IF(Table1[[#This Row],[Area]]="Queta",1,0)</f>
        <v>0</v>
      </c>
      <c r="BM324" s="9">
        <f ca="1">IF(Table1[[#This Row],[Area]]="Sawat",1,0)</f>
        <v>0</v>
      </c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10"/>
      <c r="CD324" s="14"/>
      <c r="CE324" s="39">
        <f ca="1">Table1[[#This Row],[Value of Cars]]/Table1[[#This Row],[Cars]]</f>
        <v>11147.491381864533</v>
      </c>
      <c r="CF324" s="9"/>
      <c r="CG324" s="10"/>
      <c r="CH324" s="14">
        <f ca="1">IF(Table1[[#This Row],[value of Debts]]&gt;$CI$5,1,0)</f>
        <v>1</v>
      </c>
      <c r="CI324" s="9"/>
      <c r="CJ324" s="10"/>
      <c r="CM324" s="55">
        <f ca="1">Table1[[#This Row],[Mortgage Left]]/Table1[[#This Row],[Value of House]]</f>
        <v>0.83692742281343413</v>
      </c>
      <c r="CN324" s="9">
        <f t="shared" ca="1" si="112"/>
        <v>0</v>
      </c>
      <c r="CO324" s="9"/>
      <c r="CP324" s="9"/>
      <c r="CQ324" s="9"/>
      <c r="CR324" s="9"/>
      <c r="CS324" s="9"/>
      <c r="CT324" s="9"/>
      <c r="CU324" s="9"/>
      <c r="CV324" s="9"/>
      <c r="CW324" s="9"/>
      <c r="CX324" s="14"/>
      <c r="CY324" s="9">
        <f ca="1">IF(Table1[[#This Row],[Area]]= "Pindi",Table1[[#This Row],[Income]],0)</f>
        <v>0</v>
      </c>
      <c r="CZ324" s="9">
        <f ca="1">IF(Table1[[#This Row],[Area]]= "Attock",Table1[[#This Row],[Income]],0)</f>
        <v>0</v>
      </c>
      <c r="DA324" s="9">
        <f ca="1">IF(Table1[[#This Row],[Area]]= "Gujranwala",Table1[[#This Row],[Income]],0)</f>
        <v>43431</v>
      </c>
      <c r="DB324" s="9">
        <f ca="1">IF(Table1[[#This Row],[Area]]= "Islamabad",Table1[[#This Row],[Income]],0)</f>
        <v>0</v>
      </c>
      <c r="DC324" s="9">
        <f ca="1">IF(Table1[[#This Row],[Area]]= "Karachi",Table1[[#This Row],[Income]],0)</f>
        <v>0</v>
      </c>
      <c r="DD324" s="9">
        <f ca="1">IF(Table1[[#This Row],[Area]]= "Kashmir",Table1[[#This Row],[Income]],0)</f>
        <v>0</v>
      </c>
      <c r="DE324" s="9">
        <f ca="1">IF(Table1[[#This Row],[Area]]= "Kohat",Table1[[#This Row],[Income]],0)</f>
        <v>0</v>
      </c>
      <c r="DF324" s="9">
        <f ca="1">IF(Table1[[#This Row],[Area]]= "Lahore",Table1[[#This Row],[Income]],0)</f>
        <v>0</v>
      </c>
      <c r="DG324" s="9">
        <f ca="1">IF(Table1[[#This Row],[Area]]= "Multan",Table1[[#This Row],[Income]],0)</f>
        <v>0</v>
      </c>
      <c r="DH324" s="9">
        <f ca="1">IF(Table1[[#This Row],[Area]]= "Naran",Table1[[#This Row],[Income]],0)</f>
        <v>0</v>
      </c>
      <c r="DI324" s="9">
        <f ca="1">IF(Table1[[#This Row],[Area]]= "Peshawar",Table1[[#This Row],[Income]],0)</f>
        <v>0</v>
      </c>
      <c r="DJ324" s="9">
        <f ca="1">IF(Table1[[#This Row],[Area]]= "Queta",Table1[[#This Row],[Income]],0)</f>
        <v>0</v>
      </c>
      <c r="DK324" s="10">
        <f ca="1">IF(Table1[[#This Row],[Area]]= "Sawat",Table1[[#This Row],[Income]],0)</f>
        <v>0</v>
      </c>
      <c r="DM324" s="14"/>
      <c r="DN324" s="9">
        <f ca="1">IF(Table1[[#This Row],[Field of Work]] = "IT",Table1[[#This Row],[Income]],0)</f>
        <v>0</v>
      </c>
      <c r="DO324" s="9">
        <f ca="1">IF(Table1[[#This Row],[Field of Work]] = "Agriculture",Table1[[#This Row],[Income]],0)</f>
        <v>0</v>
      </c>
      <c r="DP324" s="9">
        <f ca="1">IF(Table1[[#This Row],[Field of Work]] = "Construction",Table1[[#This Row],[Income]],0)</f>
        <v>0</v>
      </c>
      <c r="DQ324" s="9">
        <f ca="1">IF(Table1[[#This Row],[Field of Work]] = "Health",Table1[[#This Row],[Income]],0)</f>
        <v>0</v>
      </c>
      <c r="DR324" s="9">
        <f ca="1">IF(Table1[[#This Row],[Field of Work]] = "Teaching",Table1[[#This Row],[Income]],0)</f>
        <v>43431</v>
      </c>
      <c r="DS324" s="10">
        <f ca="1">IF(Table1[[#This Row],[Field of Work]] = "General work",Table1[[#This Row],[Income]],0)</f>
        <v>0</v>
      </c>
      <c r="DV324" s="14"/>
      <c r="DW324" s="9"/>
      <c r="DX324" s="9">
        <f ca="1">IF(Table1[[#This Row],[Debts]]&gt;Table1[[#This Row],[Income]],1,0)</f>
        <v>1</v>
      </c>
      <c r="DY324" s="9"/>
      <c r="DZ324" s="9"/>
      <c r="EA324" s="9"/>
      <c r="EB324" s="9"/>
      <c r="EC324" s="10"/>
      <c r="EF324" s="14"/>
      <c r="EG324" s="9"/>
      <c r="EH324" s="9">
        <f ca="1">IF(Table1[[#This Row],[Net worth of person (R)]]&gt;$EP$4,Table1[[#This Row],[Age]],0)</f>
        <v>0</v>
      </c>
      <c r="EI324" s="9"/>
      <c r="EJ324" s="9"/>
      <c r="EK324" s="9"/>
      <c r="EL324" s="9"/>
      <c r="EM324" s="9"/>
      <c r="EN324" s="9"/>
      <c r="EO324" s="9"/>
      <c r="EP324" s="10"/>
    </row>
    <row r="325" spans="2:146" x14ac:dyDescent="0.25">
      <c r="B325">
        <f t="shared" ca="1" si="99"/>
        <v>1</v>
      </c>
      <c r="C325" t="str">
        <f t="shared" ca="1" si="100"/>
        <v>men</v>
      </c>
      <c r="D325">
        <f t="shared" ca="1" si="101"/>
        <v>33</v>
      </c>
      <c r="E325">
        <f t="shared" ca="1" si="102"/>
        <v>5</v>
      </c>
      <c r="F325" t="str">
        <f t="shared" ca="1" si="103"/>
        <v>General work</v>
      </c>
      <c r="G325">
        <f t="shared" ca="1" si="104"/>
        <v>1</v>
      </c>
      <c r="H325" t="str">
        <f t="shared" ca="1" si="105"/>
        <v>High School</v>
      </c>
      <c r="I325">
        <f t="shared" ca="1" si="106"/>
        <v>1</v>
      </c>
      <c r="J325">
        <f t="shared" ca="1" si="107"/>
        <v>3</v>
      </c>
      <c r="K325">
        <f t="shared" ca="1" si="108"/>
        <v>78515</v>
      </c>
      <c r="L325">
        <f t="shared" ca="1" si="109"/>
        <v>4</v>
      </c>
      <c r="M325" t="str">
        <f t="shared" ca="1" si="110"/>
        <v>Multan</v>
      </c>
      <c r="N325">
        <f t="shared" ca="1" si="115"/>
        <v>392575</v>
      </c>
      <c r="O325">
        <f ca="1">RAND()*Table1[[#This Row],[Value of House]]</f>
        <v>354965.73548800201</v>
      </c>
      <c r="P325">
        <f t="shared" ca="1" si="97"/>
        <v>207006.73636184895</v>
      </c>
      <c r="Q325">
        <f t="shared" ca="1" si="111"/>
        <v>136390</v>
      </c>
      <c r="R325">
        <f t="shared" ca="1" si="98"/>
        <v>69400.453302611801</v>
      </c>
      <c r="S325">
        <f t="shared" ca="1" si="116"/>
        <v>102496.26369117678</v>
      </c>
      <c r="T325">
        <f t="shared" ca="1" si="117"/>
        <v>702078.00005302567</v>
      </c>
      <c r="U325">
        <f t="shared" ca="1" si="118"/>
        <v>560756.18879061379</v>
      </c>
      <c r="V325">
        <f t="shared" ca="1" si="119"/>
        <v>141321.81126241188</v>
      </c>
      <c r="AF325" s="14">
        <f t="shared" ca="1" si="113"/>
        <v>1</v>
      </c>
      <c r="AG325" s="9">
        <f t="shared" ca="1" si="114"/>
        <v>0</v>
      </c>
      <c r="AH325" s="9"/>
      <c r="AI325" s="9"/>
      <c r="AJ325" s="9"/>
      <c r="AK325" s="10"/>
      <c r="AL325" s="9"/>
      <c r="AM325" s="14">
        <f ca="1">IF(Table1[[#This Row],[Field of Work]]= "Teaching",1,0)</f>
        <v>0</v>
      </c>
      <c r="AN325" s="9">
        <f ca="1">IF(Table1[[#This Row],[Field of Work]]= "Agriculture",1,0)</f>
        <v>0</v>
      </c>
      <c r="AO325" s="9">
        <f ca="1">IF(Table1[[#This Row],[Field of Work]]= "Construction",1,0)</f>
        <v>0</v>
      </c>
      <c r="AP325" s="9">
        <f ca="1">IF(Table1[[#This Row],[Field of Work]]= "IT",1,0)</f>
        <v>0</v>
      </c>
      <c r="AQ325" s="9">
        <f ca="1">IF(Table1[[#This Row],[Field of Work]]= "Health",1,0)</f>
        <v>0</v>
      </c>
      <c r="AR325" s="9">
        <f ca="1">IF(Table1[[#This Row],[Field of Work]]= "General work",1,0)</f>
        <v>1</v>
      </c>
      <c r="AS325" s="9"/>
      <c r="AT325" s="9"/>
      <c r="AU325" s="9"/>
      <c r="AV325" s="9"/>
      <c r="AW325" s="9"/>
      <c r="AX325" s="9"/>
      <c r="AY325" s="10"/>
      <c r="BA325" s="33">
        <f ca="1">IF(Table1[[#This Row],[Area]]= "Pindi",1,0)</f>
        <v>0</v>
      </c>
      <c r="BB325" s="9">
        <f ca="1">IF(Table1[[#This Row],[Area]]= "Attock",1,0)</f>
        <v>0</v>
      </c>
      <c r="BC325" s="9">
        <f ca="1">IF(Table1[[#This Row],[Area]]="Gujranwala",1,0)</f>
        <v>0</v>
      </c>
      <c r="BD325" s="9">
        <f ca="1">IF(Table1[[#This Row],[Area]]="Islamabad",1,0)</f>
        <v>0</v>
      </c>
      <c r="BE325" s="9">
        <f ca="1">IF(Table1[[#This Row],[Area]]="Karachi",1,0)</f>
        <v>0</v>
      </c>
      <c r="BF325" s="9">
        <f ca="1">IF(Table1[[#This Row],[Area]]="Kashmir",1,0)</f>
        <v>0</v>
      </c>
      <c r="BG325" s="9">
        <f ca="1">IF(Table1[[#This Row],[Area]]="Kohat",1,0)</f>
        <v>0</v>
      </c>
      <c r="BH325" s="9">
        <f ca="1">IF(Table1[[#This Row],[Area]]="Lahore",1,0)</f>
        <v>0</v>
      </c>
      <c r="BI325" s="9">
        <f ca="1">IF(Table1[[#This Row],[Area]]="Multan",1,0)</f>
        <v>1</v>
      </c>
      <c r="BJ325" s="9">
        <f ca="1">IF(Table1[[#This Row],[Area]]="Naran",1,0)</f>
        <v>0</v>
      </c>
      <c r="BK325" s="9">
        <f ca="1">IF(Table1[[#This Row],[Area]]="Peshawar",1,0)</f>
        <v>0</v>
      </c>
      <c r="BL325" s="9">
        <f ca="1">IF(Table1[[#This Row],[Area]]="Queta",1,0)</f>
        <v>0</v>
      </c>
      <c r="BM325" s="9">
        <f ca="1">IF(Table1[[#This Row],[Area]]="Sawat",1,0)</f>
        <v>0</v>
      </c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10"/>
      <c r="CD325" s="14"/>
      <c r="CE325" s="39">
        <f ca="1">Table1[[#This Row],[Value of Cars]]/Table1[[#This Row],[Cars]]</f>
        <v>69002.245453949654</v>
      </c>
      <c r="CF325" s="9"/>
      <c r="CG325" s="10"/>
      <c r="CH325" s="14">
        <f ca="1">IF(Table1[[#This Row],[value of Debts]]&gt;$CI$5,1,0)</f>
        <v>1</v>
      </c>
      <c r="CI325" s="9"/>
      <c r="CJ325" s="10"/>
      <c r="CM325" s="55">
        <f ca="1">Table1[[#This Row],[Mortgage Left]]/Table1[[#This Row],[Value of House]]</f>
        <v>0.90419852381838384</v>
      </c>
      <c r="CN325" s="9">
        <f t="shared" ca="1" si="112"/>
        <v>0</v>
      </c>
      <c r="CO325" s="9"/>
      <c r="CP325" s="9"/>
      <c r="CQ325" s="9"/>
      <c r="CR325" s="9"/>
      <c r="CS325" s="9"/>
      <c r="CT325" s="9"/>
      <c r="CU325" s="9"/>
      <c r="CV325" s="9"/>
      <c r="CW325" s="9"/>
      <c r="CX325" s="14"/>
      <c r="CY325" s="9">
        <f ca="1">IF(Table1[[#This Row],[Area]]= "Pindi",Table1[[#This Row],[Income]],0)</f>
        <v>0</v>
      </c>
      <c r="CZ325" s="9">
        <f ca="1">IF(Table1[[#This Row],[Area]]= "Attock",Table1[[#This Row],[Income]],0)</f>
        <v>0</v>
      </c>
      <c r="DA325" s="9">
        <f ca="1">IF(Table1[[#This Row],[Area]]= "Gujranwala",Table1[[#This Row],[Income]],0)</f>
        <v>0</v>
      </c>
      <c r="DB325" s="9">
        <f ca="1">IF(Table1[[#This Row],[Area]]= "Islamabad",Table1[[#This Row],[Income]],0)</f>
        <v>0</v>
      </c>
      <c r="DC325" s="9">
        <f ca="1">IF(Table1[[#This Row],[Area]]= "Karachi",Table1[[#This Row],[Income]],0)</f>
        <v>0</v>
      </c>
      <c r="DD325" s="9">
        <f ca="1">IF(Table1[[#This Row],[Area]]= "Kashmir",Table1[[#This Row],[Income]],0)</f>
        <v>0</v>
      </c>
      <c r="DE325" s="9">
        <f ca="1">IF(Table1[[#This Row],[Area]]= "Kohat",Table1[[#This Row],[Income]],0)</f>
        <v>0</v>
      </c>
      <c r="DF325" s="9">
        <f ca="1">IF(Table1[[#This Row],[Area]]= "Lahore",Table1[[#This Row],[Income]],0)</f>
        <v>0</v>
      </c>
      <c r="DG325" s="9">
        <f ca="1">IF(Table1[[#This Row],[Area]]= "Multan",Table1[[#This Row],[Income]],0)</f>
        <v>78515</v>
      </c>
      <c r="DH325" s="9">
        <f ca="1">IF(Table1[[#This Row],[Area]]= "Naran",Table1[[#This Row],[Income]],0)</f>
        <v>0</v>
      </c>
      <c r="DI325" s="9">
        <f ca="1">IF(Table1[[#This Row],[Area]]= "Peshawar",Table1[[#This Row],[Income]],0)</f>
        <v>0</v>
      </c>
      <c r="DJ325" s="9">
        <f ca="1">IF(Table1[[#This Row],[Area]]= "Queta",Table1[[#This Row],[Income]],0)</f>
        <v>0</v>
      </c>
      <c r="DK325" s="10">
        <f ca="1">IF(Table1[[#This Row],[Area]]= "Sawat",Table1[[#This Row],[Income]],0)</f>
        <v>0</v>
      </c>
      <c r="DM325" s="14"/>
      <c r="DN325" s="9">
        <f ca="1">IF(Table1[[#This Row],[Field of Work]] = "IT",Table1[[#This Row],[Income]],0)</f>
        <v>0</v>
      </c>
      <c r="DO325" s="9">
        <f ca="1">IF(Table1[[#This Row],[Field of Work]] = "Agriculture",Table1[[#This Row],[Income]],0)</f>
        <v>0</v>
      </c>
      <c r="DP325" s="9">
        <f ca="1">IF(Table1[[#This Row],[Field of Work]] = "Construction",Table1[[#This Row],[Income]],0)</f>
        <v>0</v>
      </c>
      <c r="DQ325" s="9">
        <f ca="1">IF(Table1[[#This Row],[Field of Work]] = "Health",Table1[[#This Row],[Income]],0)</f>
        <v>0</v>
      </c>
      <c r="DR325" s="9">
        <f ca="1">IF(Table1[[#This Row],[Field of Work]] = "Teaching",Table1[[#This Row],[Income]],0)</f>
        <v>0</v>
      </c>
      <c r="DS325" s="10">
        <f ca="1">IF(Table1[[#This Row],[Field of Work]] = "General work",Table1[[#This Row],[Income]],0)</f>
        <v>78515</v>
      </c>
      <c r="DV325" s="14"/>
      <c r="DW325" s="9"/>
      <c r="DX325" s="9">
        <f ca="1">IF(Table1[[#This Row],[Debts]]&gt;Table1[[#This Row],[Income]],1,0)</f>
        <v>0</v>
      </c>
      <c r="DY325" s="9"/>
      <c r="DZ325" s="9"/>
      <c r="EA325" s="9"/>
      <c r="EB325" s="9"/>
      <c r="EC325" s="10"/>
      <c r="EF325" s="14"/>
      <c r="EG325" s="9"/>
      <c r="EH325" s="9">
        <f ca="1">IF(Table1[[#This Row],[Net worth of person (R)]]&gt;$EP$4,Table1[[#This Row],[Age]],0)</f>
        <v>33</v>
      </c>
      <c r="EI325" s="9"/>
      <c r="EJ325" s="9"/>
      <c r="EK325" s="9"/>
      <c r="EL325" s="9"/>
      <c r="EM325" s="9"/>
      <c r="EN325" s="9"/>
      <c r="EO325" s="9"/>
      <c r="EP325" s="10"/>
    </row>
    <row r="326" spans="2:146" x14ac:dyDescent="0.25">
      <c r="B326">
        <f t="shared" ca="1" si="99"/>
        <v>2</v>
      </c>
      <c r="C326" t="str">
        <f t="shared" ca="1" si="100"/>
        <v>women</v>
      </c>
      <c r="D326">
        <f t="shared" ca="1" si="101"/>
        <v>42</v>
      </c>
      <c r="E326">
        <f t="shared" ca="1" si="102"/>
        <v>6</v>
      </c>
      <c r="F326" t="str">
        <f t="shared" ca="1" si="103"/>
        <v>Teaching</v>
      </c>
      <c r="G326">
        <f t="shared" ca="1" si="104"/>
        <v>1</v>
      </c>
      <c r="H326" t="str">
        <f t="shared" ca="1" si="105"/>
        <v>High School</v>
      </c>
      <c r="I326">
        <f t="shared" ca="1" si="106"/>
        <v>0</v>
      </c>
      <c r="J326">
        <f t="shared" ca="1" si="107"/>
        <v>3</v>
      </c>
      <c r="K326">
        <f t="shared" ca="1" si="108"/>
        <v>69048</v>
      </c>
      <c r="L326">
        <f t="shared" ca="1" si="109"/>
        <v>7</v>
      </c>
      <c r="M326" t="str">
        <f t="shared" ca="1" si="110"/>
        <v>Pindi</v>
      </c>
      <c r="N326">
        <f t="shared" ca="1" si="115"/>
        <v>276192</v>
      </c>
      <c r="O326">
        <f ca="1">RAND()*Table1[[#This Row],[Value of House]]</f>
        <v>264115.80514994822</v>
      </c>
      <c r="P326">
        <f t="shared" ref="P326:P389" ca="1" si="120">J326*RAND()*K326</f>
        <v>111990.03248627405</v>
      </c>
      <c r="Q326">
        <f t="shared" ca="1" si="111"/>
        <v>46158</v>
      </c>
      <c r="R326">
        <f t="shared" ref="R326:R389" ca="1" si="121">RAND()*K326*2</f>
        <v>84176.678063817846</v>
      </c>
      <c r="S326">
        <f t="shared" ca="1" si="116"/>
        <v>74243.508427033579</v>
      </c>
      <c r="T326">
        <f t="shared" ca="1" si="117"/>
        <v>462425.54091330757</v>
      </c>
      <c r="U326">
        <f t="shared" ca="1" si="118"/>
        <v>394450.48321376607</v>
      </c>
      <c r="V326">
        <f t="shared" ca="1" si="119"/>
        <v>67975.057699541503</v>
      </c>
      <c r="AF326" s="14">
        <f t="shared" ca="1" si="113"/>
        <v>1</v>
      </c>
      <c r="AG326" s="9">
        <f t="shared" ca="1" si="114"/>
        <v>0</v>
      </c>
      <c r="AH326" s="9"/>
      <c r="AI326" s="9"/>
      <c r="AJ326" s="9"/>
      <c r="AK326" s="10"/>
      <c r="AL326" s="9"/>
      <c r="AM326" s="14">
        <f ca="1">IF(Table1[[#This Row],[Field of Work]]= "Teaching",1,0)</f>
        <v>1</v>
      </c>
      <c r="AN326" s="9">
        <f ca="1">IF(Table1[[#This Row],[Field of Work]]= "Agriculture",1,0)</f>
        <v>0</v>
      </c>
      <c r="AO326" s="9">
        <f ca="1">IF(Table1[[#This Row],[Field of Work]]= "Construction",1,0)</f>
        <v>0</v>
      </c>
      <c r="AP326" s="9">
        <f ca="1">IF(Table1[[#This Row],[Field of Work]]= "IT",1,0)</f>
        <v>0</v>
      </c>
      <c r="AQ326" s="9">
        <f ca="1">IF(Table1[[#This Row],[Field of Work]]= "Health",1,0)</f>
        <v>0</v>
      </c>
      <c r="AR326" s="9">
        <f ca="1">IF(Table1[[#This Row],[Field of Work]]= "General work",1,0)</f>
        <v>0</v>
      </c>
      <c r="AS326" s="9"/>
      <c r="AT326" s="9"/>
      <c r="AU326" s="9"/>
      <c r="AV326" s="9"/>
      <c r="AW326" s="9"/>
      <c r="AX326" s="9"/>
      <c r="AY326" s="10"/>
      <c r="BA326" s="33">
        <f ca="1">IF(Table1[[#This Row],[Area]]= "Pindi",1,0)</f>
        <v>1</v>
      </c>
      <c r="BB326" s="9">
        <f ca="1">IF(Table1[[#This Row],[Area]]= "Attock",1,0)</f>
        <v>0</v>
      </c>
      <c r="BC326" s="9">
        <f ca="1">IF(Table1[[#This Row],[Area]]="Gujranwala",1,0)</f>
        <v>0</v>
      </c>
      <c r="BD326" s="9">
        <f ca="1">IF(Table1[[#This Row],[Area]]="Islamabad",1,0)</f>
        <v>0</v>
      </c>
      <c r="BE326" s="9">
        <f ca="1">IF(Table1[[#This Row],[Area]]="Karachi",1,0)</f>
        <v>0</v>
      </c>
      <c r="BF326" s="9">
        <f ca="1">IF(Table1[[#This Row],[Area]]="Kashmir",1,0)</f>
        <v>0</v>
      </c>
      <c r="BG326" s="9">
        <f ca="1">IF(Table1[[#This Row],[Area]]="Kohat",1,0)</f>
        <v>0</v>
      </c>
      <c r="BH326" s="9">
        <f ca="1">IF(Table1[[#This Row],[Area]]="Lahore",1,0)</f>
        <v>0</v>
      </c>
      <c r="BI326" s="9">
        <f ca="1">IF(Table1[[#This Row],[Area]]="Multan",1,0)</f>
        <v>0</v>
      </c>
      <c r="BJ326" s="9">
        <f ca="1">IF(Table1[[#This Row],[Area]]="Naran",1,0)</f>
        <v>0</v>
      </c>
      <c r="BK326" s="9">
        <f ca="1">IF(Table1[[#This Row],[Area]]="Peshawar",1,0)</f>
        <v>0</v>
      </c>
      <c r="BL326" s="9">
        <f ca="1">IF(Table1[[#This Row],[Area]]="Queta",1,0)</f>
        <v>0</v>
      </c>
      <c r="BM326" s="9">
        <f ca="1">IF(Table1[[#This Row],[Area]]="Sawat",1,0)</f>
        <v>0</v>
      </c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10"/>
      <c r="CD326" s="14"/>
      <c r="CE326" s="39">
        <f ca="1">Table1[[#This Row],[Value of Cars]]/Table1[[#This Row],[Cars]]</f>
        <v>37330.010828758015</v>
      </c>
      <c r="CF326" s="9"/>
      <c r="CG326" s="10"/>
      <c r="CH326" s="14">
        <f ca="1">IF(Table1[[#This Row],[value of Debts]]&gt;$CI$5,1,0)</f>
        <v>1</v>
      </c>
      <c r="CI326" s="9"/>
      <c r="CJ326" s="10"/>
      <c r="CM326" s="55">
        <f ca="1">Table1[[#This Row],[Mortgage Left]]/Table1[[#This Row],[Value of House]]</f>
        <v>0.95627608746795068</v>
      </c>
      <c r="CN326" s="9">
        <f t="shared" ca="1" si="112"/>
        <v>0</v>
      </c>
      <c r="CO326" s="9"/>
      <c r="CP326" s="9"/>
      <c r="CQ326" s="9"/>
      <c r="CR326" s="9"/>
      <c r="CS326" s="9"/>
      <c r="CT326" s="9"/>
      <c r="CU326" s="9"/>
      <c r="CV326" s="9"/>
      <c r="CW326" s="9"/>
      <c r="CX326" s="14"/>
      <c r="CY326" s="9">
        <f ca="1">IF(Table1[[#This Row],[Area]]= "Pindi",Table1[[#This Row],[Income]],0)</f>
        <v>69048</v>
      </c>
      <c r="CZ326" s="9">
        <f ca="1">IF(Table1[[#This Row],[Area]]= "Attock",Table1[[#This Row],[Income]],0)</f>
        <v>0</v>
      </c>
      <c r="DA326" s="9">
        <f ca="1">IF(Table1[[#This Row],[Area]]= "Gujranwala",Table1[[#This Row],[Income]],0)</f>
        <v>0</v>
      </c>
      <c r="DB326" s="9">
        <f ca="1">IF(Table1[[#This Row],[Area]]= "Islamabad",Table1[[#This Row],[Income]],0)</f>
        <v>0</v>
      </c>
      <c r="DC326" s="9">
        <f ca="1">IF(Table1[[#This Row],[Area]]= "Karachi",Table1[[#This Row],[Income]],0)</f>
        <v>0</v>
      </c>
      <c r="DD326" s="9">
        <f ca="1">IF(Table1[[#This Row],[Area]]= "Kashmir",Table1[[#This Row],[Income]],0)</f>
        <v>0</v>
      </c>
      <c r="DE326" s="9">
        <f ca="1">IF(Table1[[#This Row],[Area]]= "Kohat",Table1[[#This Row],[Income]],0)</f>
        <v>0</v>
      </c>
      <c r="DF326" s="9">
        <f ca="1">IF(Table1[[#This Row],[Area]]= "Lahore",Table1[[#This Row],[Income]],0)</f>
        <v>0</v>
      </c>
      <c r="DG326" s="9">
        <f ca="1">IF(Table1[[#This Row],[Area]]= "Multan",Table1[[#This Row],[Income]],0)</f>
        <v>0</v>
      </c>
      <c r="DH326" s="9">
        <f ca="1">IF(Table1[[#This Row],[Area]]= "Naran",Table1[[#This Row],[Income]],0)</f>
        <v>0</v>
      </c>
      <c r="DI326" s="9">
        <f ca="1">IF(Table1[[#This Row],[Area]]= "Peshawar",Table1[[#This Row],[Income]],0)</f>
        <v>0</v>
      </c>
      <c r="DJ326" s="9">
        <f ca="1">IF(Table1[[#This Row],[Area]]= "Queta",Table1[[#This Row],[Income]],0)</f>
        <v>0</v>
      </c>
      <c r="DK326" s="10">
        <f ca="1">IF(Table1[[#This Row],[Area]]= "Sawat",Table1[[#This Row],[Income]],0)</f>
        <v>0</v>
      </c>
      <c r="DM326" s="14"/>
      <c r="DN326" s="9">
        <f ca="1">IF(Table1[[#This Row],[Field of Work]] = "IT",Table1[[#This Row],[Income]],0)</f>
        <v>0</v>
      </c>
      <c r="DO326" s="9">
        <f ca="1">IF(Table1[[#This Row],[Field of Work]] = "Agriculture",Table1[[#This Row],[Income]],0)</f>
        <v>0</v>
      </c>
      <c r="DP326" s="9">
        <f ca="1">IF(Table1[[#This Row],[Field of Work]] = "Construction",Table1[[#This Row],[Income]],0)</f>
        <v>0</v>
      </c>
      <c r="DQ326" s="9">
        <f ca="1">IF(Table1[[#This Row],[Field of Work]] = "Health",Table1[[#This Row],[Income]],0)</f>
        <v>0</v>
      </c>
      <c r="DR326" s="9">
        <f ca="1">IF(Table1[[#This Row],[Field of Work]] = "Teaching",Table1[[#This Row],[Income]],0)</f>
        <v>69048</v>
      </c>
      <c r="DS326" s="10">
        <f ca="1">IF(Table1[[#This Row],[Field of Work]] = "General work",Table1[[#This Row],[Income]],0)</f>
        <v>0</v>
      </c>
      <c r="DV326" s="14"/>
      <c r="DW326" s="9"/>
      <c r="DX326" s="9">
        <f ca="1">IF(Table1[[#This Row],[Debts]]&gt;Table1[[#This Row],[Income]],1,0)</f>
        <v>1</v>
      </c>
      <c r="DY326" s="9"/>
      <c r="DZ326" s="9"/>
      <c r="EA326" s="9"/>
      <c r="EB326" s="9"/>
      <c r="EC326" s="10"/>
      <c r="EF326" s="14"/>
      <c r="EG326" s="9"/>
      <c r="EH326" s="9">
        <f ca="1">IF(Table1[[#This Row],[Net worth of person (R)]]&gt;$EP$4,Table1[[#This Row],[Age]],0)</f>
        <v>0</v>
      </c>
      <c r="EI326" s="9"/>
      <c r="EJ326" s="9"/>
      <c r="EK326" s="9"/>
      <c r="EL326" s="9"/>
      <c r="EM326" s="9"/>
      <c r="EN326" s="9"/>
      <c r="EO326" s="9"/>
      <c r="EP326" s="10"/>
    </row>
    <row r="327" spans="2:146" x14ac:dyDescent="0.25">
      <c r="B327">
        <f t="shared" ref="B327:B390" ca="1" si="122">RANDBETWEEN(1,2)</f>
        <v>1</v>
      </c>
      <c r="C327" t="str">
        <f t="shared" ref="C327:C390" ca="1" si="123">IF(B327=1,"men","women")</f>
        <v>men</v>
      </c>
      <c r="D327">
        <f t="shared" ref="D327:D390" ca="1" si="124">RANDBETWEEN(25,45)</f>
        <v>45</v>
      </c>
      <c r="E327">
        <f t="shared" ref="E327:E390" ca="1" si="125">RANDBETWEEN(1,6)</f>
        <v>3</v>
      </c>
      <c r="F327" t="str">
        <f t="shared" ref="F327:F390" ca="1" si="126">VLOOKUP(E327,$Y$3:$Z$9,2)</f>
        <v>Agriculture</v>
      </c>
      <c r="G327">
        <f t="shared" ref="G327:G390" ca="1" si="127">RANDBETWEEN(1,6)</f>
        <v>3</v>
      </c>
      <c r="H327" t="str">
        <f t="shared" ref="H327:H390" ca="1" si="128">VLOOKUP(G327,$AA$2:$AB$8,2)</f>
        <v>University</v>
      </c>
      <c r="I327">
        <f t="shared" ref="I327:I390" ca="1" si="129">RANDBETWEEN(0,4)</f>
        <v>4</v>
      </c>
      <c r="J327">
        <f t="shared" ref="J327:J390" ca="1" si="130">RANDBETWEEN(1,3)</f>
        <v>1</v>
      </c>
      <c r="K327">
        <f t="shared" ref="K327:K390" ca="1" si="131">RANDBETWEEN(25000,90000)</f>
        <v>72352</v>
      </c>
      <c r="L327">
        <f t="shared" ref="L327:L390" ca="1" si="132">RANDBETWEEN(1,14)</f>
        <v>14</v>
      </c>
      <c r="M327" t="str">
        <f t="shared" ref="M327:M390" ca="1" si="133">VLOOKUP(L327,$AC$3:$AD$16,2)</f>
        <v>Attock</v>
      </c>
      <c r="N327">
        <f t="shared" ca="1" si="115"/>
        <v>289408</v>
      </c>
      <c r="O327">
        <f ca="1">RAND()*Table1[[#This Row],[Value of House]]</f>
        <v>175509.46304693251</v>
      </c>
      <c r="P327">
        <f t="shared" ca="1" si="120"/>
        <v>12383.131588553335</v>
      </c>
      <c r="Q327">
        <f t="shared" ref="Q327:Q390" ca="1" si="134">RANDBETWEEN(0,P327)</f>
        <v>5513</v>
      </c>
      <c r="R327">
        <f t="shared" ca="1" si="121"/>
        <v>1611.8994303972281</v>
      </c>
      <c r="S327">
        <f t="shared" ca="1" si="116"/>
        <v>94414.058848284214</v>
      </c>
      <c r="T327">
        <f t="shared" ca="1" si="117"/>
        <v>396205.1904368375</v>
      </c>
      <c r="U327">
        <f t="shared" ca="1" si="118"/>
        <v>182634.36247732973</v>
      </c>
      <c r="V327">
        <f t="shared" ca="1" si="119"/>
        <v>213570.82795950776</v>
      </c>
      <c r="AF327" s="14">
        <f t="shared" ca="1" si="113"/>
        <v>0</v>
      </c>
      <c r="AG327" s="9">
        <f t="shared" ca="1" si="114"/>
        <v>1</v>
      </c>
      <c r="AH327" s="9"/>
      <c r="AI327" s="9"/>
      <c r="AJ327" s="9"/>
      <c r="AK327" s="10"/>
      <c r="AL327" s="9"/>
      <c r="AM327" s="14">
        <f ca="1">IF(Table1[[#This Row],[Field of Work]]= "Teaching",1,0)</f>
        <v>0</v>
      </c>
      <c r="AN327" s="9">
        <f ca="1">IF(Table1[[#This Row],[Field of Work]]= "Agriculture",1,0)</f>
        <v>1</v>
      </c>
      <c r="AO327" s="9">
        <f ca="1">IF(Table1[[#This Row],[Field of Work]]= "Construction",1,0)</f>
        <v>0</v>
      </c>
      <c r="AP327" s="9">
        <f ca="1">IF(Table1[[#This Row],[Field of Work]]= "IT",1,0)</f>
        <v>0</v>
      </c>
      <c r="AQ327" s="9">
        <f ca="1">IF(Table1[[#This Row],[Field of Work]]= "Health",1,0)</f>
        <v>0</v>
      </c>
      <c r="AR327" s="9">
        <f ca="1">IF(Table1[[#This Row],[Field of Work]]= "General work",1,0)</f>
        <v>0</v>
      </c>
      <c r="AS327" s="9"/>
      <c r="AT327" s="9"/>
      <c r="AU327" s="9"/>
      <c r="AV327" s="9"/>
      <c r="AW327" s="9"/>
      <c r="AX327" s="9"/>
      <c r="AY327" s="10"/>
      <c r="BA327" s="33">
        <f ca="1">IF(Table1[[#This Row],[Area]]= "Pindi",1,0)</f>
        <v>0</v>
      </c>
      <c r="BB327" s="9">
        <f ca="1">IF(Table1[[#This Row],[Area]]= "Attock",1,0)</f>
        <v>1</v>
      </c>
      <c r="BC327" s="9">
        <f ca="1">IF(Table1[[#This Row],[Area]]="Gujranwala",1,0)</f>
        <v>0</v>
      </c>
      <c r="BD327" s="9">
        <f ca="1">IF(Table1[[#This Row],[Area]]="Islamabad",1,0)</f>
        <v>0</v>
      </c>
      <c r="BE327" s="9">
        <f ca="1">IF(Table1[[#This Row],[Area]]="Karachi",1,0)</f>
        <v>0</v>
      </c>
      <c r="BF327" s="9">
        <f ca="1">IF(Table1[[#This Row],[Area]]="Kashmir",1,0)</f>
        <v>0</v>
      </c>
      <c r="BG327" s="9">
        <f ca="1">IF(Table1[[#This Row],[Area]]="Kohat",1,0)</f>
        <v>0</v>
      </c>
      <c r="BH327" s="9">
        <f ca="1">IF(Table1[[#This Row],[Area]]="Lahore",1,0)</f>
        <v>0</v>
      </c>
      <c r="BI327" s="9">
        <f ca="1">IF(Table1[[#This Row],[Area]]="Multan",1,0)</f>
        <v>0</v>
      </c>
      <c r="BJ327" s="9">
        <f ca="1">IF(Table1[[#This Row],[Area]]="Naran",1,0)</f>
        <v>0</v>
      </c>
      <c r="BK327" s="9">
        <f ca="1">IF(Table1[[#This Row],[Area]]="Peshawar",1,0)</f>
        <v>0</v>
      </c>
      <c r="BL327" s="9">
        <f ca="1">IF(Table1[[#This Row],[Area]]="Queta",1,0)</f>
        <v>0</v>
      </c>
      <c r="BM327" s="9">
        <f ca="1">IF(Table1[[#This Row],[Area]]="Sawat",1,0)</f>
        <v>0</v>
      </c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10"/>
      <c r="CD327" s="14"/>
      <c r="CE327" s="39">
        <f ca="1">Table1[[#This Row],[Value of Cars]]/Table1[[#This Row],[Cars]]</f>
        <v>12383.131588553335</v>
      </c>
      <c r="CF327" s="9"/>
      <c r="CG327" s="10"/>
      <c r="CH327" s="14">
        <f ca="1">IF(Table1[[#This Row],[value of Debts]]&gt;$CI$5,1,0)</f>
        <v>1</v>
      </c>
      <c r="CI327" s="9"/>
      <c r="CJ327" s="10"/>
      <c r="CM327" s="55">
        <f ca="1">Table1[[#This Row],[Mortgage Left]]/Table1[[#This Row],[Value of House]]</f>
        <v>0.60644302523403815</v>
      </c>
      <c r="CN327" s="9">
        <f t="shared" ref="CN327:CN390" ca="1" si="135">IF(CM327&lt;$CP$5,1,0)</f>
        <v>0</v>
      </c>
      <c r="CO327" s="9"/>
      <c r="CP327" s="9"/>
      <c r="CQ327" s="9"/>
      <c r="CR327" s="9"/>
      <c r="CS327" s="9"/>
      <c r="CT327" s="9"/>
      <c r="CU327" s="9"/>
      <c r="CV327" s="9"/>
      <c r="CW327" s="9"/>
      <c r="CX327" s="14"/>
      <c r="CY327" s="9">
        <f ca="1">IF(Table1[[#This Row],[Area]]= "Pindi",Table1[[#This Row],[Income]],0)</f>
        <v>0</v>
      </c>
      <c r="CZ327" s="9">
        <f ca="1">IF(Table1[[#This Row],[Area]]= "Attock",Table1[[#This Row],[Income]],0)</f>
        <v>72352</v>
      </c>
      <c r="DA327" s="9">
        <f ca="1">IF(Table1[[#This Row],[Area]]= "Gujranwala",Table1[[#This Row],[Income]],0)</f>
        <v>0</v>
      </c>
      <c r="DB327" s="9">
        <f ca="1">IF(Table1[[#This Row],[Area]]= "Islamabad",Table1[[#This Row],[Income]],0)</f>
        <v>0</v>
      </c>
      <c r="DC327" s="9">
        <f ca="1">IF(Table1[[#This Row],[Area]]= "Karachi",Table1[[#This Row],[Income]],0)</f>
        <v>0</v>
      </c>
      <c r="DD327" s="9">
        <f ca="1">IF(Table1[[#This Row],[Area]]= "Kashmir",Table1[[#This Row],[Income]],0)</f>
        <v>0</v>
      </c>
      <c r="DE327" s="9">
        <f ca="1">IF(Table1[[#This Row],[Area]]= "Kohat",Table1[[#This Row],[Income]],0)</f>
        <v>0</v>
      </c>
      <c r="DF327" s="9">
        <f ca="1">IF(Table1[[#This Row],[Area]]= "Lahore",Table1[[#This Row],[Income]],0)</f>
        <v>0</v>
      </c>
      <c r="DG327" s="9">
        <f ca="1">IF(Table1[[#This Row],[Area]]= "Multan",Table1[[#This Row],[Income]],0)</f>
        <v>0</v>
      </c>
      <c r="DH327" s="9">
        <f ca="1">IF(Table1[[#This Row],[Area]]= "Naran",Table1[[#This Row],[Income]],0)</f>
        <v>0</v>
      </c>
      <c r="DI327" s="9">
        <f ca="1">IF(Table1[[#This Row],[Area]]= "Peshawar",Table1[[#This Row],[Income]],0)</f>
        <v>0</v>
      </c>
      <c r="DJ327" s="9">
        <f ca="1">IF(Table1[[#This Row],[Area]]= "Queta",Table1[[#This Row],[Income]],0)</f>
        <v>0</v>
      </c>
      <c r="DK327" s="10">
        <f ca="1">IF(Table1[[#This Row],[Area]]= "Sawat",Table1[[#This Row],[Income]],0)</f>
        <v>0</v>
      </c>
      <c r="DM327" s="14"/>
      <c r="DN327" s="9">
        <f ca="1">IF(Table1[[#This Row],[Field of Work]] = "IT",Table1[[#This Row],[Income]],0)</f>
        <v>0</v>
      </c>
      <c r="DO327" s="9">
        <f ca="1">IF(Table1[[#This Row],[Field of Work]] = "Agriculture",Table1[[#This Row],[Income]],0)</f>
        <v>72352</v>
      </c>
      <c r="DP327" s="9">
        <f ca="1">IF(Table1[[#This Row],[Field of Work]] = "Construction",Table1[[#This Row],[Income]],0)</f>
        <v>0</v>
      </c>
      <c r="DQ327" s="9">
        <f ca="1">IF(Table1[[#This Row],[Field of Work]] = "Health",Table1[[#This Row],[Income]],0)</f>
        <v>0</v>
      </c>
      <c r="DR327" s="9">
        <f ca="1">IF(Table1[[#This Row],[Field of Work]] = "Teaching",Table1[[#This Row],[Income]],0)</f>
        <v>0</v>
      </c>
      <c r="DS327" s="10">
        <f ca="1">IF(Table1[[#This Row],[Field of Work]] = "General work",Table1[[#This Row],[Income]],0)</f>
        <v>0</v>
      </c>
      <c r="DV327" s="14"/>
      <c r="DW327" s="9"/>
      <c r="DX327" s="9">
        <f ca="1">IF(Table1[[#This Row],[Debts]]&gt;Table1[[#This Row],[Income]],1,0)</f>
        <v>0</v>
      </c>
      <c r="DY327" s="9"/>
      <c r="DZ327" s="9"/>
      <c r="EA327" s="9"/>
      <c r="EB327" s="9"/>
      <c r="EC327" s="10"/>
      <c r="EF327" s="14"/>
      <c r="EG327" s="9"/>
      <c r="EH327" s="9">
        <f ca="1">IF(Table1[[#This Row],[Net worth of person (R)]]&gt;$EP$4,Table1[[#This Row],[Age]],0)</f>
        <v>45</v>
      </c>
      <c r="EI327" s="9"/>
      <c r="EJ327" s="9"/>
      <c r="EK327" s="9"/>
      <c r="EL327" s="9"/>
      <c r="EM327" s="9"/>
      <c r="EN327" s="9"/>
      <c r="EO327" s="9"/>
      <c r="EP327" s="10"/>
    </row>
    <row r="328" spans="2:146" x14ac:dyDescent="0.25">
      <c r="B328">
        <f t="shared" ca="1" si="122"/>
        <v>2</v>
      </c>
      <c r="C328" t="str">
        <f t="shared" ca="1" si="123"/>
        <v>women</v>
      </c>
      <c r="D328">
        <f t="shared" ca="1" si="124"/>
        <v>28</v>
      </c>
      <c r="E328">
        <f t="shared" ca="1" si="125"/>
        <v>4</v>
      </c>
      <c r="F328" t="str">
        <f t="shared" ca="1" si="126"/>
        <v>Construction</v>
      </c>
      <c r="G328">
        <f t="shared" ca="1" si="127"/>
        <v>2</v>
      </c>
      <c r="H328" t="str">
        <f t="shared" ca="1" si="128"/>
        <v>Colledge</v>
      </c>
      <c r="I328">
        <f t="shared" ca="1" si="129"/>
        <v>2</v>
      </c>
      <c r="J328">
        <f t="shared" ca="1" si="130"/>
        <v>2</v>
      </c>
      <c r="K328">
        <f t="shared" ca="1" si="131"/>
        <v>86706</v>
      </c>
      <c r="L328">
        <f t="shared" ca="1" si="132"/>
        <v>13</v>
      </c>
      <c r="M328" t="str">
        <f t="shared" ca="1" si="133"/>
        <v>Naran</v>
      </c>
      <c r="N328">
        <f t="shared" ca="1" si="115"/>
        <v>433530</v>
      </c>
      <c r="O328">
        <f ca="1">RAND()*Table1[[#This Row],[Value of House]]</f>
        <v>139954.39569935953</v>
      </c>
      <c r="P328">
        <f t="shared" ca="1" si="120"/>
        <v>73181.98236144679</v>
      </c>
      <c r="Q328">
        <f t="shared" ca="1" si="134"/>
        <v>37704</v>
      </c>
      <c r="R328">
        <f t="shared" ca="1" si="121"/>
        <v>71268.632221840249</v>
      </c>
      <c r="S328">
        <f t="shared" ca="1" si="116"/>
        <v>89036.070710752683</v>
      </c>
      <c r="T328">
        <f t="shared" ca="1" si="117"/>
        <v>595748.05307219946</v>
      </c>
      <c r="U328">
        <f t="shared" ca="1" si="118"/>
        <v>248927.0279211998</v>
      </c>
      <c r="V328">
        <f t="shared" ca="1" si="119"/>
        <v>346821.02515099966</v>
      </c>
      <c r="AF328" s="14">
        <f t="shared" ref="AF328:AF391" ca="1" si="136">IF(C327 = "men", 1,0)</f>
        <v>1</v>
      </c>
      <c r="AG328" s="9">
        <f t="shared" ref="AG328:AG391" ca="1" si="137">IF(C327 = "women",1,0)</f>
        <v>0</v>
      </c>
      <c r="AH328" s="9"/>
      <c r="AI328" s="9"/>
      <c r="AJ328" s="9"/>
      <c r="AK328" s="10"/>
      <c r="AL328" s="9"/>
      <c r="AM328" s="14">
        <f ca="1">IF(Table1[[#This Row],[Field of Work]]= "Teaching",1,0)</f>
        <v>0</v>
      </c>
      <c r="AN328" s="9">
        <f ca="1">IF(Table1[[#This Row],[Field of Work]]= "Agriculture",1,0)</f>
        <v>0</v>
      </c>
      <c r="AO328" s="9">
        <f ca="1">IF(Table1[[#This Row],[Field of Work]]= "Construction",1,0)</f>
        <v>1</v>
      </c>
      <c r="AP328" s="9">
        <f ca="1">IF(Table1[[#This Row],[Field of Work]]= "IT",1,0)</f>
        <v>0</v>
      </c>
      <c r="AQ328" s="9">
        <f ca="1">IF(Table1[[#This Row],[Field of Work]]= "Health",1,0)</f>
        <v>0</v>
      </c>
      <c r="AR328" s="9">
        <f ca="1">IF(Table1[[#This Row],[Field of Work]]= "General work",1,0)</f>
        <v>0</v>
      </c>
      <c r="AS328" s="9"/>
      <c r="AT328" s="9"/>
      <c r="AU328" s="9"/>
      <c r="AV328" s="9"/>
      <c r="AW328" s="9"/>
      <c r="AX328" s="9"/>
      <c r="AY328" s="10"/>
      <c r="BA328" s="33">
        <f ca="1">IF(Table1[[#This Row],[Area]]= "Pindi",1,0)</f>
        <v>0</v>
      </c>
      <c r="BB328" s="9">
        <f ca="1">IF(Table1[[#This Row],[Area]]= "Attock",1,0)</f>
        <v>0</v>
      </c>
      <c r="BC328" s="9">
        <f ca="1">IF(Table1[[#This Row],[Area]]="Gujranwala",1,0)</f>
        <v>0</v>
      </c>
      <c r="BD328" s="9">
        <f ca="1">IF(Table1[[#This Row],[Area]]="Islamabad",1,0)</f>
        <v>0</v>
      </c>
      <c r="BE328" s="9">
        <f ca="1">IF(Table1[[#This Row],[Area]]="Karachi",1,0)</f>
        <v>0</v>
      </c>
      <c r="BF328" s="9">
        <f ca="1">IF(Table1[[#This Row],[Area]]="Kashmir",1,0)</f>
        <v>0</v>
      </c>
      <c r="BG328" s="9">
        <f ca="1">IF(Table1[[#This Row],[Area]]="Kohat",1,0)</f>
        <v>0</v>
      </c>
      <c r="BH328" s="9">
        <f ca="1">IF(Table1[[#This Row],[Area]]="Lahore",1,0)</f>
        <v>0</v>
      </c>
      <c r="BI328" s="9">
        <f ca="1">IF(Table1[[#This Row],[Area]]="Multan",1,0)</f>
        <v>0</v>
      </c>
      <c r="BJ328" s="9">
        <f ca="1">IF(Table1[[#This Row],[Area]]="Naran",1,0)</f>
        <v>1</v>
      </c>
      <c r="BK328" s="9">
        <f ca="1">IF(Table1[[#This Row],[Area]]="Peshawar",1,0)</f>
        <v>0</v>
      </c>
      <c r="BL328" s="9">
        <f ca="1">IF(Table1[[#This Row],[Area]]="Queta",1,0)</f>
        <v>0</v>
      </c>
      <c r="BM328" s="9">
        <f ca="1">IF(Table1[[#This Row],[Area]]="Sawat",1,0)</f>
        <v>0</v>
      </c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10"/>
      <c r="CD328" s="14"/>
      <c r="CE328" s="39">
        <f ca="1">Table1[[#This Row],[Value of Cars]]/Table1[[#This Row],[Cars]]</f>
        <v>36590.991180723395</v>
      </c>
      <c r="CF328" s="9"/>
      <c r="CG328" s="10"/>
      <c r="CH328" s="14">
        <f ca="1">IF(Table1[[#This Row],[value of Debts]]&gt;$CI$5,1,0)</f>
        <v>1</v>
      </c>
      <c r="CI328" s="9"/>
      <c r="CJ328" s="10"/>
      <c r="CM328" s="55">
        <f ca="1">Table1[[#This Row],[Mortgage Left]]/Table1[[#This Row],[Value of House]]</f>
        <v>0.32282516942163064</v>
      </c>
      <c r="CN328" s="9">
        <f t="shared" ca="1" si="135"/>
        <v>0</v>
      </c>
      <c r="CO328" s="9"/>
      <c r="CP328" s="9"/>
      <c r="CQ328" s="9"/>
      <c r="CR328" s="9"/>
      <c r="CS328" s="9"/>
      <c r="CT328" s="9"/>
      <c r="CU328" s="9"/>
      <c r="CV328" s="9"/>
      <c r="CW328" s="9"/>
      <c r="CX328" s="14"/>
      <c r="CY328" s="9">
        <f ca="1">IF(Table1[[#This Row],[Area]]= "Pindi",Table1[[#This Row],[Income]],0)</f>
        <v>0</v>
      </c>
      <c r="CZ328" s="9">
        <f ca="1">IF(Table1[[#This Row],[Area]]= "Attock",Table1[[#This Row],[Income]],0)</f>
        <v>0</v>
      </c>
      <c r="DA328" s="9">
        <f ca="1">IF(Table1[[#This Row],[Area]]= "Gujranwala",Table1[[#This Row],[Income]],0)</f>
        <v>0</v>
      </c>
      <c r="DB328" s="9">
        <f ca="1">IF(Table1[[#This Row],[Area]]= "Islamabad",Table1[[#This Row],[Income]],0)</f>
        <v>0</v>
      </c>
      <c r="DC328" s="9">
        <f ca="1">IF(Table1[[#This Row],[Area]]= "Karachi",Table1[[#This Row],[Income]],0)</f>
        <v>0</v>
      </c>
      <c r="DD328" s="9">
        <f ca="1">IF(Table1[[#This Row],[Area]]= "Kashmir",Table1[[#This Row],[Income]],0)</f>
        <v>0</v>
      </c>
      <c r="DE328" s="9">
        <f ca="1">IF(Table1[[#This Row],[Area]]= "Kohat",Table1[[#This Row],[Income]],0)</f>
        <v>0</v>
      </c>
      <c r="DF328" s="9">
        <f ca="1">IF(Table1[[#This Row],[Area]]= "Lahore",Table1[[#This Row],[Income]],0)</f>
        <v>0</v>
      </c>
      <c r="DG328" s="9">
        <f ca="1">IF(Table1[[#This Row],[Area]]= "Multan",Table1[[#This Row],[Income]],0)</f>
        <v>0</v>
      </c>
      <c r="DH328" s="9">
        <f ca="1">IF(Table1[[#This Row],[Area]]= "Naran",Table1[[#This Row],[Income]],0)</f>
        <v>86706</v>
      </c>
      <c r="DI328" s="9">
        <f ca="1">IF(Table1[[#This Row],[Area]]= "Peshawar",Table1[[#This Row],[Income]],0)</f>
        <v>0</v>
      </c>
      <c r="DJ328" s="9">
        <f ca="1">IF(Table1[[#This Row],[Area]]= "Queta",Table1[[#This Row],[Income]],0)</f>
        <v>0</v>
      </c>
      <c r="DK328" s="10">
        <f ca="1">IF(Table1[[#This Row],[Area]]= "Sawat",Table1[[#This Row],[Income]],0)</f>
        <v>0</v>
      </c>
      <c r="DM328" s="14"/>
      <c r="DN328" s="9">
        <f ca="1">IF(Table1[[#This Row],[Field of Work]] = "IT",Table1[[#This Row],[Income]],0)</f>
        <v>0</v>
      </c>
      <c r="DO328" s="9">
        <f ca="1">IF(Table1[[#This Row],[Field of Work]] = "Agriculture",Table1[[#This Row],[Income]],0)</f>
        <v>0</v>
      </c>
      <c r="DP328" s="9">
        <f ca="1">IF(Table1[[#This Row],[Field of Work]] = "Construction",Table1[[#This Row],[Income]],0)</f>
        <v>86706</v>
      </c>
      <c r="DQ328" s="9">
        <f ca="1">IF(Table1[[#This Row],[Field of Work]] = "Health",Table1[[#This Row],[Income]],0)</f>
        <v>0</v>
      </c>
      <c r="DR328" s="9">
        <f ca="1">IF(Table1[[#This Row],[Field of Work]] = "Teaching",Table1[[#This Row],[Income]],0)</f>
        <v>0</v>
      </c>
      <c r="DS328" s="10">
        <f ca="1">IF(Table1[[#This Row],[Field of Work]] = "General work",Table1[[#This Row],[Income]],0)</f>
        <v>0</v>
      </c>
      <c r="DV328" s="14"/>
      <c r="DW328" s="9"/>
      <c r="DX328" s="9">
        <f ca="1">IF(Table1[[#This Row],[Debts]]&gt;Table1[[#This Row],[Income]],1,0)</f>
        <v>0</v>
      </c>
      <c r="DY328" s="9"/>
      <c r="DZ328" s="9"/>
      <c r="EA328" s="9"/>
      <c r="EB328" s="9"/>
      <c r="EC328" s="10"/>
      <c r="EF328" s="14"/>
      <c r="EG328" s="9"/>
      <c r="EH328" s="9">
        <f ca="1">IF(Table1[[#This Row],[Net worth of person (R)]]&gt;$EP$4,Table1[[#This Row],[Age]],0)</f>
        <v>28</v>
      </c>
      <c r="EI328" s="9"/>
      <c r="EJ328" s="9"/>
      <c r="EK328" s="9"/>
      <c r="EL328" s="9"/>
      <c r="EM328" s="9"/>
      <c r="EN328" s="9"/>
      <c r="EO328" s="9"/>
      <c r="EP328" s="10"/>
    </row>
    <row r="329" spans="2:146" x14ac:dyDescent="0.25">
      <c r="B329">
        <f t="shared" ca="1" si="122"/>
        <v>1</v>
      </c>
      <c r="C329" t="str">
        <f t="shared" ca="1" si="123"/>
        <v>men</v>
      </c>
      <c r="D329">
        <f t="shared" ca="1" si="124"/>
        <v>30</v>
      </c>
      <c r="E329">
        <f t="shared" ca="1" si="125"/>
        <v>1</v>
      </c>
      <c r="F329" t="str">
        <f t="shared" ca="1" si="126"/>
        <v>Health</v>
      </c>
      <c r="G329">
        <f t="shared" ca="1" si="127"/>
        <v>3</v>
      </c>
      <c r="H329" t="str">
        <f t="shared" ca="1" si="128"/>
        <v>University</v>
      </c>
      <c r="I329">
        <f t="shared" ca="1" si="129"/>
        <v>4</v>
      </c>
      <c r="J329">
        <f t="shared" ca="1" si="130"/>
        <v>2</v>
      </c>
      <c r="K329">
        <f t="shared" ca="1" si="131"/>
        <v>63834</v>
      </c>
      <c r="L329">
        <f t="shared" ca="1" si="132"/>
        <v>8</v>
      </c>
      <c r="M329" t="str">
        <f t="shared" ca="1" si="133"/>
        <v>Pindi</v>
      </c>
      <c r="N329">
        <f t="shared" ca="1" si="115"/>
        <v>383004</v>
      </c>
      <c r="O329">
        <f ca="1">RAND()*Table1[[#This Row],[Value of House]]</f>
        <v>126031.58414764426</v>
      </c>
      <c r="P329">
        <f t="shared" ca="1" si="120"/>
        <v>103596.25394336715</v>
      </c>
      <c r="Q329">
        <f t="shared" ca="1" si="134"/>
        <v>84410</v>
      </c>
      <c r="R329">
        <f t="shared" ca="1" si="121"/>
        <v>11535.524747831158</v>
      </c>
      <c r="S329">
        <f t="shared" ca="1" si="116"/>
        <v>61976.677051928142</v>
      </c>
      <c r="T329">
        <f t="shared" ca="1" si="117"/>
        <v>548576.93099529529</v>
      </c>
      <c r="U329">
        <f t="shared" ca="1" si="118"/>
        <v>221977.10889547542</v>
      </c>
      <c r="V329">
        <f t="shared" ca="1" si="119"/>
        <v>326599.8220998199</v>
      </c>
      <c r="AF329" s="14">
        <f t="shared" ca="1" si="136"/>
        <v>0</v>
      </c>
      <c r="AG329" s="9">
        <f t="shared" ca="1" si="137"/>
        <v>1</v>
      </c>
      <c r="AH329" s="9"/>
      <c r="AI329" s="9"/>
      <c r="AJ329" s="9"/>
      <c r="AK329" s="10"/>
      <c r="AL329" s="9"/>
      <c r="AM329" s="14">
        <f ca="1">IF(Table1[[#This Row],[Field of Work]]= "Teaching",1,0)</f>
        <v>0</v>
      </c>
      <c r="AN329" s="9">
        <f ca="1">IF(Table1[[#This Row],[Field of Work]]= "Agriculture",1,0)</f>
        <v>0</v>
      </c>
      <c r="AO329" s="9">
        <f ca="1">IF(Table1[[#This Row],[Field of Work]]= "Construction",1,0)</f>
        <v>0</v>
      </c>
      <c r="AP329" s="9">
        <f ca="1">IF(Table1[[#This Row],[Field of Work]]= "IT",1,0)</f>
        <v>0</v>
      </c>
      <c r="AQ329" s="9">
        <f ca="1">IF(Table1[[#This Row],[Field of Work]]= "Health",1,0)</f>
        <v>1</v>
      </c>
      <c r="AR329" s="9">
        <f ca="1">IF(Table1[[#This Row],[Field of Work]]= "General work",1,0)</f>
        <v>0</v>
      </c>
      <c r="AS329" s="9"/>
      <c r="AT329" s="9"/>
      <c r="AU329" s="9"/>
      <c r="AV329" s="9"/>
      <c r="AW329" s="9"/>
      <c r="AX329" s="9"/>
      <c r="AY329" s="10"/>
      <c r="BA329" s="33">
        <f ca="1">IF(Table1[[#This Row],[Area]]= "Pindi",1,0)</f>
        <v>1</v>
      </c>
      <c r="BB329" s="9">
        <f ca="1">IF(Table1[[#This Row],[Area]]= "Attock",1,0)</f>
        <v>0</v>
      </c>
      <c r="BC329" s="9">
        <f ca="1">IF(Table1[[#This Row],[Area]]="Gujranwala",1,0)</f>
        <v>0</v>
      </c>
      <c r="BD329" s="9">
        <f ca="1">IF(Table1[[#This Row],[Area]]="Islamabad",1,0)</f>
        <v>0</v>
      </c>
      <c r="BE329" s="9">
        <f ca="1">IF(Table1[[#This Row],[Area]]="Karachi",1,0)</f>
        <v>0</v>
      </c>
      <c r="BF329" s="9">
        <f ca="1">IF(Table1[[#This Row],[Area]]="Kashmir",1,0)</f>
        <v>0</v>
      </c>
      <c r="BG329" s="9">
        <f ca="1">IF(Table1[[#This Row],[Area]]="Kohat",1,0)</f>
        <v>0</v>
      </c>
      <c r="BH329" s="9">
        <f ca="1">IF(Table1[[#This Row],[Area]]="Lahore",1,0)</f>
        <v>0</v>
      </c>
      <c r="BI329" s="9">
        <f ca="1">IF(Table1[[#This Row],[Area]]="Multan",1,0)</f>
        <v>0</v>
      </c>
      <c r="BJ329" s="9">
        <f ca="1">IF(Table1[[#This Row],[Area]]="Naran",1,0)</f>
        <v>0</v>
      </c>
      <c r="BK329" s="9">
        <f ca="1">IF(Table1[[#This Row],[Area]]="Peshawar",1,0)</f>
        <v>0</v>
      </c>
      <c r="BL329" s="9">
        <f ca="1">IF(Table1[[#This Row],[Area]]="Queta",1,0)</f>
        <v>0</v>
      </c>
      <c r="BM329" s="9">
        <f ca="1">IF(Table1[[#This Row],[Area]]="Sawat",1,0)</f>
        <v>0</v>
      </c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10"/>
      <c r="CD329" s="14"/>
      <c r="CE329" s="39">
        <f ca="1">Table1[[#This Row],[Value of Cars]]/Table1[[#This Row],[Cars]]</f>
        <v>51798.126971683574</v>
      </c>
      <c r="CF329" s="9"/>
      <c r="CG329" s="10"/>
      <c r="CH329" s="14">
        <f ca="1">IF(Table1[[#This Row],[value of Debts]]&gt;$CI$5,1,0)</f>
        <v>1</v>
      </c>
      <c r="CI329" s="9"/>
      <c r="CJ329" s="10"/>
      <c r="CM329" s="55">
        <f ca="1">Table1[[#This Row],[Mortgage Left]]/Table1[[#This Row],[Value of House]]</f>
        <v>0.3290607517092361</v>
      </c>
      <c r="CN329" s="9">
        <f t="shared" ca="1" si="135"/>
        <v>0</v>
      </c>
      <c r="CO329" s="9"/>
      <c r="CP329" s="9"/>
      <c r="CQ329" s="9"/>
      <c r="CR329" s="9"/>
      <c r="CS329" s="9"/>
      <c r="CT329" s="9"/>
      <c r="CU329" s="9"/>
      <c r="CV329" s="9"/>
      <c r="CW329" s="9"/>
      <c r="CX329" s="14"/>
      <c r="CY329" s="9">
        <f ca="1">IF(Table1[[#This Row],[Area]]= "Pindi",Table1[[#This Row],[Income]],0)</f>
        <v>63834</v>
      </c>
      <c r="CZ329" s="9">
        <f ca="1">IF(Table1[[#This Row],[Area]]= "Attock",Table1[[#This Row],[Income]],0)</f>
        <v>0</v>
      </c>
      <c r="DA329" s="9">
        <f ca="1">IF(Table1[[#This Row],[Area]]= "Gujranwala",Table1[[#This Row],[Income]],0)</f>
        <v>0</v>
      </c>
      <c r="DB329" s="9">
        <f ca="1">IF(Table1[[#This Row],[Area]]= "Islamabad",Table1[[#This Row],[Income]],0)</f>
        <v>0</v>
      </c>
      <c r="DC329" s="9">
        <f ca="1">IF(Table1[[#This Row],[Area]]= "Karachi",Table1[[#This Row],[Income]],0)</f>
        <v>0</v>
      </c>
      <c r="DD329" s="9">
        <f ca="1">IF(Table1[[#This Row],[Area]]= "Kashmir",Table1[[#This Row],[Income]],0)</f>
        <v>0</v>
      </c>
      <c r="DE329" s="9">
        <f ca="1">IF(Table1[[#This Row],[Area]]= "Kohat",Table1[[#This Row],[Income]],0)</f>
        <v>0</v>
      </c>
      <c r="DF329" s="9">
        <f ca="1">IF(Table1[[#This Row],[Area]]= "Lahore",Table1[[#This Row],[Income]],0)</f>
        <v>0</v>
      </c>
      <c r="DG329" s="9">
        <f ca="1">IF(Table1[[#This Row],[Area]]= "Multan",Table1[[#This Row],[Income]],0)</f>
        <v>0</v>
      </c>
      <c r="DH329" s="9">
        <f ca="1">IF(Table1[[#This Row],[Area]]= "Naran",Table1[[#This Row],[Income]],0)</f>
        <v>0</v>
      </c>
      <c r="DI329" s="9">
        <f ca="1">IF(Table1[[#This Row],[Area]]= "Peshawar",Table1[[#This Row],[Income]],0)</f>
        <v>0</v>
      </c>
      <c r="DJ329" s="9">
        <f ca="1">IF(Table1[[#This Row],[Area]]= "Queta",Table1[[#This Row],[Income]],0)</f>
        <v>0</v>
      </c>
      <c r="DK329" s="10">
        <f ca="1">IF(Table1[[#This Row],[Area]]= "Sawat",Table1[[#This Row],[Income]],0)</f>
        <v>0</v>
      </c>
      <c r="DM329" s="14"/>
      <c r="DN329" s="9">
        <f ca="1">IF(Table1[[#This Row],[Field of Work]] = "IT",Table1[[#This Row],[Income]],0)</f>
        <v>0</v>
      </c>
      <c r="DO329" s="9">
        <f ca="1">IF(Table1[[#This Row],[Field of Work]] = "Agriculture",Table1[[#This Row],[Income]],0)</f>
        <v>0</v>
      </c>
      <c r="DP329" s="9">
        <f ca="1">IF(Table1[[#This Row],[Field of Work]] = "Construction",Table1[[#This Row],[Income]],0)</f>
        <v>0</v>
      </c>
      <c r="DQ329" s="9">
        <f ca="1">IF(Table1[[#This Row],[Field of Work]] = "Health",Table1[[#This Row],[Income]],0)</f>
        <v>63834</v>
      </c>
      <c r="DR329" s="9">
        <f ca="1">IF(Table1[[#This Row],[Field of Work]] = "Teaching",Table1[[#This Row],[Income]],0)</f>
        <v>0</v>
      </c>
      <c r="DS329" s="10">
        <f ca="1">IF(Table1[[#This Row],[Field of Work]] = "General work",Table1[[#This Row],[Income]],0)</f>
        <v>0</v>
      </c>
      <c r="DV329" s="14"/>
      <c r="DW329" s="9"/>
      <c r="DX329" s="9">
        <f ca="1">IF(Table1[[#This Row],[Debts]]&gt;Table1[[#This Row],[Income]],1,0)</f>
        <v>0</v>
      </c>
      <c r="DY329" s="9"/>
      <c r="DZ329" s="9"/>
      <c r="EA329" s="9"/>
      <c r="EB329" s="9"/>
      <c r="EC329" s="10"/>
      <c r="EF329" s="14"/>
      <c r="EG329" s="9"/>
      <c r="EH329" s="9">
        <f ca="1">IF(Table1[[#This Row],[Net worth of person (R)]]&gt;$EP$4,Table1[[#This Row],[Age]],0)</f>
        <v>30</v>
      </c>
      <c r="EI329" s="9"/>
      <c r="EJ329" s="9"/>
      <c r="EK329" s="9"/>
      <c r="EL329" s="9"/>
      <c r="EM329" s="9"/>
      <c r="EN329" s="9"/>
      <c r="EO329" s="9"/>
      <c r="EP329" s="10"/>
    </row>
    <row r="330" spans="2:146" x14ac:dyDescent="0.25">
      <c r="B330">
        <f t="shared" ca="1" si="122"/>
        <v>1</v>
      </c>
      <c r="C330" t="str">
        <f t="shared" ca="1" si="123"/>
        <v>men</v>
      </c>
      <c r="D330">
        <f t="shared" ca="1" si="124"/>
        <v>33</v>
      </c>
      <c r="E330">
        <f t="shared" ca="1" si="125"/>
        <v>5</v>
      </c>
      <c r="F330" t="str">
        <f t="shared" ca="1" si="126"/>
        <v>General work</v>
      </c>
      <c r="G330">
        <f t="shared" ca="1" si="127"/>
        <v>1</v>
      </c>
      <c r="H330" t="str">
        <f t="shared" ca="1" si="128"/>
        <v>High School</v>
      </c>
      <c r="I330">
        <f t="shared" ca="1" si="129"/>
        <v>4</v>
      </c>
      <c r="J330">
        <f t="shared" ca="1" si="130"/>
        <v>1</v>
      </c>
      <c r="K330">
        <f t="shared" ca="1" si="131"/>
        <v>66031</v>
      </c>
      <c r="L330">
        <f t="shared" ca="1" si="132"/>
        <v>5</v>
      </c>
      <c r="M330" t="str">
        <f t="shared" ca="1" si="133"/>
        <v>Sawat</v>
      </c>
      <c r="N330">
        <f t="shared" ca="1" si="115"/>
        <v>396186</v>
      </c>
      <c r="O330">
        <f ca="1">RAND()*Table1[[#This Row],[Value of House]]</f>
        <v>132974.7687331276</v>
      </c>
      <c r="P330">
        <f t="shared" ca="1" si="120"/>
        <v>49442.998360286532</v>
      </c>
      <c r="Q330">
        <f t="shared" ca="1" si="134"/>
        <v>14227</v>
      </c>
      <c r="R330">
        <f t="shared" ca="1" si="121"/>
        <v>37723.093135631796</v>
      </c>
      <c r="S330">
        <f t="shared" ca="1" si="116"/>
        <v>20293.14282122672</v>
      </c>
      <c r="T330">
        <f t="shared" ca="1" si="117"/>
        <v>465922.14118151326</v>
      </c>
      <c r="U330">
        <f t="shared" ca="1" si="118"/>
        <v>184924.86186875938</v>
      </c>
      <c r="V330">
        <f t="shared" ca="1" si="119"/>
        <v>280997.27931275388</v>
      </c>
      <c r="AF330" s="14">
        <f t="shared" ca="1" si="136"/>
        <v>1</v>
      </c>
      <c r="AG330" s="9">
        <f t="shared" ca="1" si="137"/>
        <v>0</v>
      </c>
      <c r="AH330" s="9"/>
      <c r="AI330" s="9"/>
      <c r="AJ330" s="9"/>
      <c r="AK330" s="10"/>
      <c r="AL330" s="9"/>
      <c r="AM330" s="14">
        <f ca="1">IF(Table1[[#This Row],[Field of Work]]= "Teaching",1,0)</f>
        <v>0</v>
      </c>
      <c r="AN330" s="9">
        <f ca="1">IF(Table1[[#This Row],[Field of Work]]= "Agriculture",1,0)</f>
        <v>0</v>
      </c>
      <c r="AO330" s="9">
        <f ca="1">IF(Table1[[#This Row],[Field of Work]]= "Construction",1,0)</f>
        <v>0</v>
      </c>
      <c r="AP330" s="9">
        <f ca="1">IF(Table1[[#This Row],[Field of Work]]= "IT",1,0)</f>
        <v>0</v>
      </c>
      <c r="AQ330" s="9">
        <f ca="1">IF(Table1[[#This Row],[Field of Work]]= "Health",1,0)</f>
        <v>0</v>
      </c>
      <c r="AR330" s="9">
        <f ca="1">IF(Table1[[#This Row],[Field of Work]]= "General work",1,0)</f>
        <v>1</v>
      </c>
      <c r="AS330" s="9"/>
      <c r="AT330" s="9"/>
      <c r="AU330" s="9"/>
      <c r="AV330" s="9"/>
      <c r="AW330" s="9"/>
      <c r="AX330" s="9"/>
      <c r="AY330" s="10"/>
      <c r="BA330" s="33">
        <f ca="1">IF(Table1[[#This Row],[Area]]= "Pindi",1,0)</f>
        <v>0</v>
      </c>
      <c r="BB330" s="9">
        <f ca="1">IF(Table1[[#This Row],[Area]]= "Attock",1,0)</f>
        <v>0</v>
      </c>
      <c r="BC330" s="9">
        <f ca="1">IF(Table1[[#This Row],[Area]]="Gujranwala",1,0)</f>
        <v>0</v>
      </c>
      <c r="BD330" s="9">
        <f ca="1">IF(Table1[[#This Row],[Area]]="Islamabad",1,0)</f>
        <v>0</v>
      </c>
      <c r="BE330" s="9">
        <f ca="1">IF(Table1[[#This Row],[Area]]="Karachi",1,0)</f>
        <v>0</v>
      </c>
      <c r="BF330" s="9">
        <f ca="1">IF(Table1[[#This Row],[Area]]="Kashmir",1,0)</f>
        <v>0</v>
      </c>
      <c r="BG330" s="9">
        <f ca="1">IF(Table1[[#This Row],[Area]]="Kohat",1,0)</f>
        <v>0</v>
      </c>
      <c r="BH330" s="9">
        <f ca="1">IF(Table1[[#This Row],[Area]]="Lahore",1,0)</f>
        <v>0</v>
      </c>
      <c r="BI330" s="9">
        <f ca="1">IF(Table1[[#This Row],[Area]]="Multan",1,0)</f>
        <v>0</v>
      </c>
      <c r="BJ330" s="9">
        <f ca="1">IF(Table1[[#This Row],[Area]]="Naran",1,0)</f>
        <v>0</v>
      </c>
      <c r="BK330" s="9">
        <f ca="1">IF(Table1[[#This Row],[Area]]="Peshawar",1,0)</f>
        <v>0</v>
      </c>
      <c r="BL330" s="9">
        <f ca="1">IF(Table1[[#This Row],[Area]]="Queta",1,0)</f>
        <v>0</v>
      </c>
      <c r="BM330" s="9">
        <f ca="1">IF(Table1[[#This Row],[Area]]="Sawat",1,0)</f>
        <v>1</v>
      </c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10"/>
      <c r="CD330" s="14"/>
      <c r="CE330" s="39">
        <f ca="1">Table1[[#This Row],[Value of Cars]]/Table1[[#This Row],[Cars]]</f>
        <v>49442.998360286532</v>
      </c>
      <c r="CF330" s="9"/>
      <c r="CG330" s="10"/>
      <c r="CH330" s="14">
        <f ca="1">IF(Table1[[#This Row],[value of Debts]]&gt;$CI$5,1,0)</f>
        <v>1</v>
      </c>
      <c r="CI330" s="9"/>
      <c r="CJ330" s="10"/>
      <c r="CM330" s="55">
        <f ca="1">Table1[[#This Row],[Mortgage Left]]/Table1[[#This Row],[Value of House]]</f>
        <v>0.335637222751757</v>
      </c>
      <c r="CN330" s="9">
        <f t="shared" ca="1" si="135"/>
        <v>0</v>
      </c>
      <c r="CO330" s="9"/>
      <c r="CP330" s="9"/>
      <c r="CQ330" s="9"/>
      <c r="CR330" s="9"/>
      <c r="CS330" s="9"/>
      <c r="CT330" s="9"/>
      <c r="CU330" s="9"/>
      <c r="CV330" s="9"/>
      <c r="CW330" s="9"/>
      <c r="CX330" s="14"/>
      <c r="CY330" s="9">
        <f ca="1">IF(Table1[[#This Row],[Area]]= "Pindi",Table1[[#This Row],[Income]],0)</f>
        <v>0</v>
      </c>
      <c r="CZ330" s="9">
        <f ca="1">IF(Table1[[#This Row],[Area]]= "Attock",Table1[[#This Row],[Income]],0)</f>
        <v>0</v>
      </c>
      <c r="DA330" s="9">
        <f ca="1">IF(Table1[[#This Row],[Area]]= "Gujranwala",Table1[[#This Row],[Income]],0)</f>
        <v>0</v>
      </c>
      <c r="DB330" s="9">
        <f ca="1">IF(Table1[[#This Row],[Area]]= "Islamabad",Table1[[#This Row],[Income]],0)</f>
        <v>0</v>
      </c>
      <c r="DC330" s="9">
        <f ca="1">IF(Table1[[#This Row],[Area]]= "Karachi",Table1[[#This Row],[Income]],0)</f>
        <v>0</v>
      </c>
      <c r="DD330" s="9">
        <f ca="1">IF(Table1[[#This Row],[Area]]= "Kashmir",Table1[[#This Row],[Income]],0)</f>
        <v>0</v>
      </c>
      <c r="DE330" s="9">
        <f ca="1">IF(Table1[[#This Row],[Area]]= "Kohat",Table1[[#This Row],[Income]],0)</f>
        <v>0</v>
      </c>
      <c r="DF330" s="9">
        <f ca="1">IF(Table1[[#This Row],[Area]]= "Lahore",Table1[[#This Row],[Income]],0)</f>
        <v>0</v>
      </c>
      <c r="DG330" s="9">
        <f ca="1">IF(Table1[[#This Row],[Area]]= "Multan",Table1[[#This Row],[Income]],0)</f>
        <v>0</v>
      </c>
      <c r="DH330" s="9">
        <f ca="1">IF(Table1[[#This Row],[Area]]= "Naran",Table1[[#This Row],[Income]],0)</f>
        <v>0</v>
      </c>
      <c r="DI330" s="9">
        <f ca="1">IF(Table1[[#This Row],[Area]]= "Peshawar",Table1[[#This Row],[Income]],0)</f>
        <v>0</v>
      </c>
      <c r="DJ330" s="9">
        <f ca="1">IF(Table1[[#This Row],[Area]]= "Queta",Table1[[#This Row],[Income]],0)</f>
        <v>0</v>
      </c>
      <c r="DK330" s="10">
        <f ca="1">IF(Table1[[#This Row],[Area]]= "Sawat",Table1[[#This Row],[Income]],0)</f>
        <v>66031</v>
      </c>
      <c r="DM330" s="14"/>
      <c r="DN330" s="9">
        <f ca="1">IF(Table1[[#This Row],[Field of Work]] = "IT",Table1[[#This Row],[Income]],0)</f>
        <v>0</v>
      </c>
      <c r="DO330" s="9">
        <f ca="1">IF(Table1[[#This Row],[Field of Work]] = "Agriculture",Table1[[#This Row],[Income]],0)</f>
        <v>0</v>
      </c>
      <c r="DP330" s="9">
        <f ca="1">IF(Table1[[#This Row],[Field of Work]] = "Construction",Table1[[#This Row],[Income]],0)</f>
        <v>0</v>
      </c>
      <c r="DQ330" s="9">
        <f ca="1">IF(Table1[[#This Row],[Field of Work]] = "Health",Table1[[#This Row],[Income]],0)</f>
        <v>0</v>
      </c>
      <c r="DR330" s="9">
        <f ca="1">IF(Table1[[#This Row],[Field of Work]] = "Teaching",Table1[[#This Row],[Income]],0)</f>
        <v>0</v>
      </c>
      <c r="DS330" s="10">
        <f ca="1">IF(Table1[[#This Row],[Field of Work]] = "General work",Table1[[#This Row],[Income]],0)</f>
        <v>66031</v>
      </c>
      <c r="DV330" s="14"/>
      <c r="DW330" s="9"/>
      <c r="DX330" s="9">
        <f ca="1">IF(Table1[[#This Row],[Debts]]&gt;Table1[[#This Row],[Income]],1,0)</f>
        <v>0</v>
      </c>
      <c r="DY330" s="9"/>
      <c r="DZ330" s="9"/>
      <c r="EA330" s="9"/>
      <c r="EB330" s="9"/>
      <c r="EC330" s="10"/>
      <c r="EF330" s="14"/>
      <c r="EG330" s="9"/>
      <c r="EH330" s="9">
        <f ca="1">IF(Table1[[#This Row],[Net worth of person (R)]]&gt;$EP$4,Table1[[#This Row],[Age]],0)</f>
        <v>33</v>
      </c>
      <c r="EI330" s="9"/>
      <c r="EJ330" s="9"/>
      <c r="EK330" s="9"/>
      <c r="EL330" s="9"/>
      <c r="EM330" s="9"/>
      <c r="EN330" s="9"/>
      <c r="EO330" s="9"/>
      <c r="EP330" s="10"/>
    </row>
    <row r="331" spans="2:146" x14ac:dyDescent="0.25">
      <c r="B331">
        <f t="shared" ca="1" si="122"/>
        <v>2</v>
      </c>
      <c r="C331" t="str">
        <f t="shared" ca="1" si="123"/>
        <v>women</v>
      </c>
      <c r="D331">
        <f t="shared" ca="1" si="124"/>
        <v>27</v>
      </c>
      <c r="E331">
        <f t="shared" ca="1" si="125"/>
        <v>1</v>
      </c>
      <c r="F331" t="str">
        <f t="shared" ca="1" si="126"/>
        <v>Health</v>
      </c>
      <c r="G331">
        <f t="shared" ca="1" si="127"/>
        <v>6</v>
      </c>
      <c r="H331" t="str">
        <f t="shared" ca="1" si="128"/>
        <v>other</v>
      </c>
      <c r="I331">
        <f t="shared" ca="1" si="129"/>
        <v>0</v>
      </c>
      <c r="J331">
        <f t="shared" ca="1" si="130"/>
        <v>2</v>
      </c>
      <c r="K331">
        <f t="shared" ca="1" si="131"/>
        <v>25286</v>
      </c>
      <c r="L331">
        <f t="shared" ca="1" si="132"/>
        <v>14</v>
      </c>
      <c r="M331" t="str">
        <f t="shared" ca="1" si="133"/>
        <v>Attock</v>
      </c>
      <c r="N331">
        <f t="shared" ca="1" si="115"/>
        <v>151716</v>
      </c>
      <c r="O331">
        <f ca="1">RAND()*Table1[[#This Row],[Value of House]]</f>
        <v>9309.867623668857</v>
      </c>
      <c r="P331">
        <f t="shared" ca="1" si="120"/>
        <v>20958.816836154361</v>
      </c>
      <c r="Q331">
        <f t="shared" ca="1" si="134"/>
        <v>17416</v>
      </c>
      <c r="R331">
        <f t="shared" ca="1" si="121"/>
        <v>46794.839929056579</v>
      </c>
      <c r="S331">
        <f t="shared" ca="1" si="116"/>
        <v>3710.2204848031297</v>
      </c>
      <c r="T331">
        <f t="shared" ca="1" si="117"/>
        <v>176385.03732095749</v>
      </c>
      <c r="U331">
        <f t="shared" ca="1" si="118"/>
        <v>73520.707552725435</v>
      </c>
      <c r="V331">
        <f t="shared" ca="1" si="119"/>
        <v>102864.32976823206</v>
      </c>
      <c r="AF331" s="14">
        <f t="shared" ca="1" si="136"/>
        <v>1</v>
      </c>
      <c r="AG331" s="9">
        <f t="shared" ca="1" si="137"/>
        <v>0</v>
      </c>
      <c r="AH331" s="9"/>
      <c r="AI331" s="9"/>
      <c r="AJ331" s="9"/>
      <c r="AK331" s="10"/>
      <c r="AL331" s="9"/>
      <c r="AM331" s="14">
        <f ca="1">IF(Table1[[#This Row],[Field of Work]]= "Teaching",1,0)</f>
        <v>0</v>
      </c>
      <c r="AN331" s="9">
        <f ca="1">IF(Table1[[#This Row],[Field of Work]]= "Agriculture",1,0)</f>
        <v>0</v>
      </c>
      <c r="AO331" s="9">
        <f ca="1">IF(Table1[[#This Row],[Field of Work]]= "Construction",1,0)</f>
        <v>0</v>
      </c>
      <c r="AP331" s="9">
        <f ca="1">IF(Table1[[#This Row],[Field of Work]]= "IT",1,0)</f>
        <v>0</v>
      </c>
      <c r="AQ331" s="9">
        <f ca="1">IF(Table1[[#This Row],[Field of Work]]= "Health",1,0)</f>
        <v>1</v>
      </c>
      <c r="AR331" s="9">
        <f ca="1">IF(Table1[[#This Row],[Field of Work]]= "General work",1,0)</f>
        <v>0</v>
      </c>
      <c r="AS331" s="9"/>
      <c r="AT331" s="9"/>
      <c r="AU331" s="9"/>
      <c r="AV331" s="9"/>
      <c r="AW331" s="9"/>
      <c r="AX331" s="9"/>
      <c r="AY331" s="10"/>
      <c r="BA331" s="33">
        <f ca="1">IF(Table1[[#This Row],[Area]]= "Pindi",1,0)</f>
        <v>0</v>
      </c>
      <c r="BB331" s="9">
        <f ca="1">IF(Table1[[#This Row],[Area]]= "Attock",1,0)</f>
        <v>1</v>
      </c>
      <c r="BC331" s="9">
        <f ca="1">IF(Table1[[#This Row],[Area]]="Gujranwala",1,0)</f>
        <v>0</v>
      </c>
      <c r="BD331" s="9">
        <f ca="1">IF(Table1[[#This Row],[Area]]="Islamabad",1,0)</f>
        <v>0</v>
      </c>
      <c r="BE331" s="9">
        <f ca="1">IF(Table1[[#This Row],[Area]]="Karachi",1,0)</f>
        <v>0</v>
      </c>
      <c r="BF331" s="9">
        <f ca="1">IF(Table1[[#This Row],[Area]]="Kashmir",1,0)</f>
        <v>0</v>
      </c>
      <c r="BG331" s="9">
        <f ca="1">IF(Table1[[#This Row],[Area]]="Kohat",1,0)</f>
        <v>0</v>
      </c>
      <c r="BH331" s="9">
        <f ca="1">IF(Table1[[#This Row],[Area]]="Lahore",1,0)</f>
        <v>0</v>
      </c>
      <c r="BI331" s="9">
        <f ca="1">IF(Table1[[#This Row],[Area]]="Multan",1,0)</f>
        <v>0</v>
      </c>
      <c r="BJ331" s="9">
        <f ca="1">IF(Table1[[#This Row],[Area]]="Naran",1,0)</f>
        <v>0</v>
      </c>
      <c r="BK331" s="9">
        <f ca="1">IF(Table1[[#This Row],[Area]]="Peshawar",1,0)</f>
        <v>0</v>
      </c>
      <c r="BL331" s="9">
        <f ca="1">IF(Table1[[#This Row],[Area]]="Queta",1,0)</f>
        <v>0</v>
      </c>
      <c r="BM331" s="9">
        <f ca="1">IF(Table1[[#This Row],[Area]]="Sawat",1,0)</f>
        <v>0</v>
      </c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10"/>
      <c r="CD331" s="14"/>
      <c r="CE331" s="39">
        <f ca="1">Table1[[#This Row],[Value of Cars]]/Table1[[#This Row],[Cars]]</f>
        <v>10479.408418077181</v>
      </c>
      <c r="CF331" s="9"/>
      <c r="CG331" s="10"/>
      <c r="CH331" s="14">
        <f ca="1">IF(Table1[[#This Row],[value of Debts]]&gt;$CI$5,1,0)</f>
        <v>0</v>
      </c>
      <c r="CI331" s="9"/>
      <c r="CJ331" s="10"/>
      <c r="CM331" s="55">
        <f ca="1">Table1[[#This Row],[Mortgage Left]]/Table1[[#This Row],[Value of House]]</f>
        <v>6.1363782486150813E-2</v>
      </c>
      <c r="CN331" s="9">
        <f t="shared" ca="1" si="135"/>
        <v>1</v>
      </c>
      <c r="CO331" s="9"/>
      <c r="CP331" s="9"/>
      <c r="CQ331" s="9"/>
      <c r="CR331" s="9"/>
      <c r="CS331" s="9"/>
      <c r="CT331" s="9"/>
      <c r="CU331" s="9"/>
      <c r="CV331" s="9"/>
      <c r="CW331" s="9"/>
      <c r="CX331" s="14"/>
      <c r="CY331" s="9">
        <f ca="1">IF(Table1[[#This Row],[Area]]= "Pindi",Table1[[#This Row],[Income]],0)</f>
        <v>0</v>
      </c>
      <c r="CZ331" s="9">
        <f ca="1">IF(Table1[[#This Row],[Area]]= "Attock",Table1[[#This Row],[Income]],0)</f>
        <v>25286</v>
      </c>
      <c r="DA331" s="9">
        <f ca="1">IF(Table1[[#This Row],[Area]]= "Gujranwala",Table1[[#This Row],[Income]],0)</f>
        <v>0</v>
      </c>
      <c r="DB331" s="9">
        <f ca="1">IF(Table1[[#This Row],[Area]]= "Islamabad",Table1[[#This Row],[Income]],0)</f>
        <v>0</v>
      </c>
      <c r="DC331" s="9">
        <f ca="1">IF(Table1[[#This Row],[Area]]= "Karachi",Table1[[#This Row],[Income]],0)</f>
        <v>0</v>
      </c>
      <c r="DD331" s="9">
        <f ca="1">IF(Table1[[#This Row],[Area]]= "Kashmir",Table1[[#This Row],[Income]],0)</f>
        <v>0</v>
      </c>
      <c r="DE331" s="9">
        <f ca="1">IF(Table1[[#This Row],[Area]]= "Kohat",Table1[[#This Row],[Income]],0)</f>
        <v>0</v>
      </c>
      <c r="DF331" s="9">
        <f ca="1">IF(Table1[[#This Row],[Area]]= "Lahore",Table1[[#This Row],[Income]],0)</f>
        <v>0</v>
      </c>
      <c r="DG331" s="9">
        <f ca="1">IF(Table1[[#This Row],[Area]]= "Multan",Table1[[#This Row],[Income]],0)</f>
        <v>0</v>
      </c>
      <c r="DH331" s="9">
        <f ca="1">IF(Table1[[#This Row],[Area]]= "Naran",Table1[[#This Row],[Income]],0)</f>
        <v>0</v>
      </c>
      <c r="DI331" s="9">
        <f ca="1">IF(Table1[[#This Row],[Area]]= "Peshawar",Table1[[#This Row],[Income]],0)</f>
        <v>0</v>
      </c>
      <c r="DJ331" s="9">
        <f ca="1">IF(Table1[[#This Row],[Area]]= "Queta",Table1[[#This Row],[Income]],0)</f>
        <v>0</v>
      </c>
      <c r="DK331" s="10">
        <f ca="1">IF(Table1[[#This Row],[Area]]= "Sawat",Table1[[#This Row],[Income]],0)</f>
        <v>0</v>
      </c>
      <c r="DM331" s="14"/>
      <c r="DN331" s="9">
        <f ca="1">IF(Table1[[#This Row],[Field of Work]] = "IT",Table1[[#This Row],[Income]],0)</f>
        <v>0</v>
      </c>
      <c r="DO331" s="9">
        <f ca="1">IF(Table1[[#This Row],[Field of Work]] = "Agriculture",Table1[[#This Row],[Income]],0)</f>
        <v>0</v>
      </c>
      <c r="DP331" s="9">
        <f ca="1">IF(Table1[[#This Row],[Field of Work]] = "Construction",Table1[[#This Row],[Income]],0)</f>
        <v>0</v>
      </c>
      <c r="DQ331" s="9">
        <f ca="1">IF(Table1[[#This Row],[Field of Work]] = "Health",Table1[[#This Row],[Income]],0)</f>
        <v>25286</v>
      </c>
      <c r="DR331" s="9">
        <f ca="1">IF(Table1[[#This Row],[Field of Work]] = "Teaching",Table1[[#This Row],[Income]],0)</f>
        <v>0</v>
      </c>
      <c r="DS331" s="10">
        <f ca="1">IF(Table1[[#This Row],[Field of Work]] = "General work",Table1[[#This Row],[Income]],0)</f>
        <v>0</v>
      </c>
      <c r="DV331" s="14"/>
      <c r="DW331" s="9"/>
      <c r="DX331" s="9">
        <f ca="1">IF(Table1[[#This Row],[Debts]]&gt;Table1[[#This Row],[Income]],1,0)</f>
        <v>1</v>
      </c>
      <c r="DY331" s="9"/>
      <c r="DZ331" s="9"/>
      <c r="EA331" s="9"/>
      <c r="EB331" s="9"/>
      <c r="EC331" s="10"/>
      <c r="EF331" s="14"/>
      <c r="EG331" s="9"/>
      <c r="EH331" s="9">
        <f ca="1">IF(Table1[[#This Row],[Net worth of person (R)]]&gt;$EP$4,Table1[[#This Row],[Age]],0)</f>
        <v>27</v>
      </c>
      <c r="EI331" s="9"/>
      <c r="EJ331" s="9"/>
      <c r="EK331" s="9"/>
      <c r="EL331" s="9"/>
      <c r="EM331" s="9"/>
      <c r="EN331" s="9"/>
      <c r="EO331" s="9"/>
      <c r="EP331" s="10"/>
    </row>
    <row r="332" spans="2:146" x14ac:dyDescent="0.25">
      <c r="B332">
        <f t="shared" ca="1" si="122"/>
        <v>2</v>
      </c>
      <c r="C332" t="str">
        <f t="shared" ca="1" si="123"/>
        <v>women</v>
      </c>
      <c r="D332">
        <f t="shared" ca="1" si="124"/>
        <v>37</v>
      </c>
      <c r="E332">
        <f t="shared" ca="1" si="125"/>
        <v>1</v>
      </c>
      <c r="F332" t="str">
        <f t="shared" ca="1" si="126"/>
        <v>Health</v>
      </c>
      <c r="G332">
        <f t="shared" ca="1" si="127"/>
        <v>5</v>
      </c>
      <c r="H332" t="str">
        <f t="shared" ca="1" si="128"/>
        <v>other</v>
      </c>
      <c r="I332">
        <f t="shared" ca="1" si="129"/>
        <v>3</v>
      </c>
      <c r="J332">
        <f t="shared" ca="1" si="130"/>
        <v>1</v>
      </c>
      <c r="K332">
        <f t="shared" ca="1" si="131"/>
        <v>27995</v>
      </c>
      <c r="L332">
        <f t="shared" ca="1" si="132"/>
        <v>12</v>
      </c>
      <c r="M332" t="str">
        <f t="shared" ca="1" si="133"/>
        <v>Kohat</v>
      </c>
      <c r="N332">
        <f t="shared" ca="1" si="115"/>
        <v>167970</v>
      </c>
      <c r="O332">
        <f ca="1">RAND()*Table1[[#This Row],[Value of House]]</f>
        <v>147656.60557908521</v>
      </c>
      <c r="P332">
        <f t="shared" ca="1" si="120"/>
        <v>20464.877776399881</v>
      </c>
      <c r="Q332">
        <f t="shared" ca="1" si="134"/>
        <v>15038</v>
      </c>
      <c r="R332">
        <f t="shared" ca="1" si="121"/>
        <v>33825.735125952095</v>
      </c>
      <c r="S332">
        <f t="shared" ca="1" si="116"/>
        <v>30998.001216959008</v>
      </c>
      <c r="T332">
        <f t="shared" ca="1" si="117"/>
        <v>219432.8789933589</v>
      </c>
      <c r="U332">
        <f t="shared" ca="1" si="118"/>
        <v>196520.34070503729</v>
      </c>
      <c r="V332">
        <f t="shared" ca="1" si="119"/>
        <v>22912.538288321608</v>
      </c>
      <c r="AF332" s="14">
        <f t="shared" ca="1" si="136"/>
        <v>0</v>
      </c>
      <c r="AG332" s="9">
        <f t="shared" ca="1" si="137"/>
        <v>1</v>
      </c>
      <c r="AH332" s="9"/>
      <c r="AI332" s="9"/>
      <c r="AJ332" s="9"/>
      <c r="AK332" s="10"/>
      <c r="AL332" s="9"/>
      <c r="AM332" s="14">
        <f ca="1">IF(Table1[[#This Row],[Field of Work]]= "Teaching",1,0)</f>
        <v>0</v>
      </c>
      <c r="AN332" s="9">
        <f ca="1">IF(Table1[[#This Row],[Field of Work]]= "Agriculture",1,0)</f>
        <v>0</v>
      </c>
      <c r="AO332" s="9">
        <f ca="1">IF(Table1[[#This Row],[Field of Work]]= "Construction",1,0)</f>
        <v>0</v>
      </c>
      <c r="AP332" s="9">
        <f ca="1">IF(Table1[[#This Row],[Field of Work]]= "IT",1,0)</f>
        <v>0</v>
      </c>
      <c r="AQ332" s="9">
        <f ca="1">IF(Table1[[#This Row],[Field of Work]]= "Health",1,0)</f>
        <v>1</v>
      </c>
      <c r="AR332" s="9">
        <f ca="1">IF(Table1[[#This Row],[Field of Work]]= "General work",1,0)</f>
        <v>0</v>
      </c>
      <c r="AS332" s="9"/>
      <c r="AT332" s="9"/>
      <c r="AU332" s="9"/>
      <c r="AV332" s="9"/>
      <c r="AW332" s="9"/>
      <c r="AX332" s="9"/>
      <c r="AY332" s="10"/>
      <c r="BA332" s="33">
        <f ca="1">IF(Table1[[#This Row],[Area]]= "Pindi",1,0)</f>
        <v>0</v>
      </c>
      <c r="BB332" s="9">
        <f ca="1">IF(Table1[[#This Row],[Area]]= "Attock",1,0)</f>
        <v>0</v>
      </c>
      <c r="BC332" s="9">
        <f ca="1">IF(Table1[[#This Row],[Area]]="Gujranwala",1,0)</f>
        <v>0</v>
      </c>
      <c r="BD332" s="9">
        <f ca="1">IF(Table1[[#This Row],[Area]]="Islamabad",1,0)</f>
        <v>0</v>
      </c>
      <c r="BE332" s="9">
        <f ca="1">IF(Table1[[#This Row],[Area]]="Karachi",1,0)</f>
        <v>0</v>
      </c>
      <c r="BF332" s="9">
        <f ca="1">IF(Table1[[#This Row],[Area]]="Kashmir",1,0)</f>
        <v>0</v>
      </c>
      <c r="BG332" s="9">
        <f ca="1">IF(Table1[[#This Row],[Area]]="Kohat",1,0)</f>
        <v>1</v>
      </c>
      <c r="BH332" s="9">
        <f ca="1">IF(Table1[[#This Row],[Area]]="Lahore",1,0)</f>
        <v>0</v>
      </c>
      <c r="BI332" s="9">
        <f ca="1">IF(Table1[[#This Row],[Area]]="Multan",1,0)</f>
        <v>0</v>
      </c>
      <c r="BJ332" s="9">
        <f ca="1">IF(Table1[[#This Row],[Area]]="Naran",1,0)</f>
        <v>0</v>
      </c>
      <c r="BK332" s="9">
        <f ca="1">IF(Table1[[#This Row],[Area]]="Peshawar",1,0)</f>
        <v>0</v>
      </c>
      <c r="BL332" s="9">
        <f ca="1">IF(Table1[[#This Row],[Area]]="Queta",1,0)</f>
        <v>0</v>
      </c>
      <c r="BM332" s="9">
        <f ca="1">IF(Table1[[#This Row],[Area]]="Sawat",1,0)</f>
        <v>0</v>
      </c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10"/>
      <c r="CD332" s="14"/>
      <c r="CE332" s="39">
        <f ca="1">Table1[[#This Row],[Value of Cars]]/Table1[[#This Row],[Cars]]</f>
        <v>20464.877776399881</v>
      </c>
      <c r="CF332" s="9"/>
      <c r="CG332" s="10"/>
      <c r="CH332" s="14">
        <f ca="1">IF(Table1[[#This Row],[value of Debts]]&gt;$CI$5,1,0)</f>
        <v>1</v>
      </c>
      <c r="CI332" s="9"/>
      <c r="CJ332" s="10"/>
      <c r="CM332" s="55">
        <f ca="1">Table1[[#This Row],[Mortgage Left]]/Table1[[#This Row],[Value of House]]</f>
        <v>0.87906534249619106</v>
      </c>
      <c r="CN332" s="9">
        <f t="shared" ca="1" si="135"/>
        <v>0</v>
      </c>
      <c r="CO332" s="9"/>
      <c r="CP332" s="9"/>
      <c r="CQ332" s="9"/>
      <c r="CR332" s="9"/>
      <c r="CS332" s="9"/>
      <c r="CT332" s="9"/>
      <c r="CU332" s="9"/>
      <c r="CV332" s="9"/>
      <c r="CW332" s="9"/>
      <c r="CX332" s="14"/>
      <c r="CY332" s="9">
        <f ca="1">IF(Table1[[#This Row],[Area]]= "Pindi",Table1[[#This Row],[Income]],0)</f>
        <v>0</v>
      </c>
      <c r="CZ332" s="9">
        <f ca="1">IF(Table1[[#This Row],[Area]]= "Attock",Table1[[#This Row],[Income]],0)</f>
        <v>0</v>
      </c>
      <c r="DA332" s="9">
        <f ca="1">IF(Table1[[#This Row],[Area]]= "Gujranwala",Table1[[#This Row],[Income]],0)</f>
        <v>0</v>
      </c>
      <c r="DB332" s="9">
        <f ca="1">IF(Table1[[#This Row],[Area]]= "Islamabad",Table1[[#This Row],[Income]],0)</f>
        <v>0</v>
      </c>
      <c r="DC332" s="9">
        <f ca="1">IF(Table1[[#This Row],[Area]]= "Karachi",Table1[[#This Row],[Income]],0)</f>
        <v>0</v>
      </c>
      <c r="DD332" s="9">
        <f ca="1">IF(Table1[[#This Row],[Area]]= "Kashmir",Table1[[#This Row],[Income]],0)</f>
        <v>0</v>
      </c>
      <c r="DE332" s="9">
        <f ca="1">IF(Table1[[#This Row],[Area]]= "Kohat",Table1[[#This Row],[Income]],0)</f>
        <v>27995</v>
      </c>
      <c r="DF332" s="9">
        <f ca="1">IF(Table1[[#This Row],[Area]]= "Lahore",Table1[[#This Row],[Income]],0)</f>
        <v>0</v>
      </c>
      <c r="DG332" s="9">
        <f ca="1">IF(Table1[[#This Row],[Area]]= "Multan",Table1[[#This Row],[Income]],0)</f>
        <v>0</v>
      </c>
      <c r="DH332" s="9">
        <f ca="1">IF(Table1[[#This Row],[Area]]= "Naran",Table1[[#This Row],[Income]],0)</f>
        <v>0</v>
      </c>
      <c r="DI332" s="9">
        <f ca="1">IF(Table1[[#This Row],[Area]]= "Peshawar",Table1[[#This Row],[Income]],0)</f>
        <v>0</v>
      </c>
      <c r="DJ332" s="9">
        <f ca="1">IF(Table1[[#This Row],[Area]]= "Queta",Table1[[#This Row],[Income]],0)</f>
        <v>0</v>
      </c>
      <c r="DK332" s="10">
        <f ca="1">IF(Table1[[#This Row],[Area]]= "Sawat",Table1[[#This Row],[Income]],0)</f>
        <v>0</v>
      </c>
      <c r="DM332" s="14"/>
      <c r="DN332" s="9">
        <f ca="1">IF(Table1[[#This Row],[Field of Work]] = "IT",Table1[[#This Row],[Income]],0)</f>
        <v>0</v>
      </c>
      <c r="DO332" s="9">
        <f ca="1">IF(Table1[[#This Row],[Field of Work]] = "Agriculture",Table1[[#This Row],[Income]],0)</f>
        <v>0</v>
      </c>
      <c r="DP332" s="9">
        <f ca="1">IF(Table1[[#This Row],[Field of Work]] = "Construction",Table1[[#This Row],[Income]],0)</f>
        <v>0</v>
      </c>
      <c r="DQ332" s="9">
        <f ca="1">IF(Table1[[#This Row],[Field of Work]] = "Health",Table1[[#This Row],[Income]],0)</f>
        <v>27995</v>
      </c>
      <c r="DR332" s="9">
        <f ca="1">IF(Table1[[#This Row],[Field of Work]] = "Teaching",Table1[[#This Row],[Income]],0)</f>
        <v>0</v>
      </c>
      <c r="DS332" s="10">
        <f ca="1">IF(Table1[[#This Row],[Field of Work]] = "General work",Table1[[#This Row],[Income]],0)</f>
        <v>0</v>
      </c>
      <c r="DV332" s="14"/>
      <c r="DW332" s="9"/>
      <c r="DX332" s="9">
        <f ca="1">IF(Table1[[#This Row],[Debts]]&gt;Table1[[#This Row],[Income]],1,0)</f>
        <v>1</v>
      </c>
      <c r="DY332" s="9"/>
      <c r="DZ332" s="9"/>
      <c r="EA332" s="9"/>
      <c r="EB332" s="9"/>
      <c r="EC332" s="10"/>
      <c r="EF332" s="14"/>
      <c r="EG332" s="9"/>
      <c r="EH332" s="9">
        <f ca="1">IF(Table1[[#This Row],[Net worth of person (R)]]&gt;$EP$4,Table1[[#This Row],[Age]],0)</f>
        <v>0</v>
      </c>
      <c r="EI332" s="9"/>
      <c r="EJ332" s="9"/>
      <c r="EK332" s="9"/>
      <c r="EL332" s="9"/>
      <c r="EM332" s="9"/>
      <c r="EN332" s="9"/>
      <c r="EO332" s="9"/>
      <c r="EP332" s="10"/>
    </row>
    <row r="333" spans="2:146" x14ac:dyDescent="0.25">
      <c r="B333">
        <f t="shared" ca="1" si="122"/>
        <v>1</v>
      </c>
      <c r="C333" t="str">
        <f t="shared" ca="1" si="123"/>
        <v>men</v>
      </c>
      <c r="D333">
        <f t="shared" ca="1" si="124"/>
        <v>31</v>
      </c>
      <c r="E333">
        <f t="shared" ca="1" si="125"/>
        <v>6</v>
      </c>
      <c r="F333" t="str">
        <f t="shared" ca="1" si="126"/>
        <v>Teaching</v>
      </c>
      <c r="G333">
        <f t="shared" ca="1" si="127"/>
        <v>1</v>
      </c>
      <c r="H333" t="str">
        <f t="shared" ca="1" si="128"/>
        <v>High School</v>
      </c>
      <c r="I333">
        <f t="shared" ca="1" si="129"/>
        <v>3</v>
      </c>
      <c r="J333">
        <f t="shared" ca="1" si="130"/>
        <v>2</v>
      </c>
      <c r="K333">
        <f t="shared" ca="1" si="131"/>
        <v>43691</v>
      </c>
      <c r="L333">
        <f t="shared" ca="1" si="132"/>
        <v>1</v>
      </c>
      <c r="M333" t="str">
        <f t="shared" ca="1" si="133"/>
        <v>Lahore</v>
      </c>
      <c r="N333">
        <f t="shared" ca="1" si="115"/>
        <v>174764</v>
      </c>
      <c r="O333">
        <f ca="1">RAND()*Table1[[#This Row],[Value of House]]</f>
        <v>34964.496003061002</v>
      </c>
      <c r="P333">
        <f t="shared" ca="1" si="120"/>
        <v>75324.613344438956</v>
      </c>
      <c r="Q333">
        <f t="shared" ca="1" si="134"/>
        <v>68008</v>
      </c>
      <c r="R333">
        <f t="shared" ca="1" si="121"/>
        <v>75946.776605561783</v>
      </c>
      <c r="S333">
        <f t="shared" ca="1" si="116"/>
        <v>11027.436511580787</v>
      </c>
      <c r="T333">
        <f t="shared" ca="1" si="117"/>
        <v>261116.04985601973</v>
      </c>
      <c r="U333">
        <f t="shared" ca="1" si="118"/>
        <v>178919.27260862279</v>
      </c>
      <c r="V333">
        <f t="shared" ca="1" si="119"/>
        <v>82196.777247396938</v>
      </c>
      <c r="AF333" s="14">
        <f t="shared" ca="1" si="136"/>
        <v>0</v>
      </c>
      <c r="AG333" s="9">
        <f t="shared" ca="1" si="137"/>
        <v>1</v>
      </c>
      <c r="AH333" s="9"/>
      <c r="AI333" s="9"/>
      <c r="AJ333" s="9"/>
      <c r="AK333" s="10"/>
      <c r="AL333" s="9"/>
      <c r="AM333" s="14">
        <f ca="1">IF(Table1[[#This Row],[Field of Work]]= "Teaching",1,0)</f>
        <v>1</v>
      </c>
      <c r="AN333" s="9">
        <f ca="1">IF(Table1[[#This Row],[Field of Work]]= "Agriculture",1,0)</f>
        <v>0</v>
      </c>
      <c r="AO333" s="9">
        <f ca="1">IF(Table1[[#This Row],[Field of Work]]= "Construction",1,0)</f>
        <v>0</v>
      </c>
      <c r="AP333" s="9">
        <f ca="1">IF(Table1[[#This Row],[Field of Work]]= "IT",1,0)</f>
        <v>0</v>
      </c>
      <c r="AQ333" s="9">
        <f ca="1">IF(Table1[[#This Row],[Field of Work]]= "Health",1,0)</f>
        <v>0</v>
      </c>
      <c r="AR333" s="9">
        <f ca="1">IF(Table1[[#This Row],[Field of Work]]= "General work",1,0)</f>
        <v>0</v>
      </c>
      <c r="AS333" s="9"/>
      <c r="AT333" s="9"/>
      <c r="AU333" s="9"/>
      <c r="AV333" s="9"/>
      <c r="AW333" s="9"/>
      <c r="AX333" s="9"/>
      <c r="AY333" s="10"/>
      <c r="BA333" s="33">
        <f ca="1">IF(Table1[[#This Row],[Area]]= "Pindi",1,0)</f>
        <v>0</v>
      </c>
      <c r="BB333" s="9">
        <f ca="1">IF(Table1[[#This Row],[Area]]= "Attock",1,0)</f>
        <v>0</v>
      </c>
      <c r="BC333" s="9">
        <f ca="1">IF(Table1[[#This Row],[Area]]="Gujranwala",1,0)</f>
        <v>0</v>
      </c>
      <c r="BD333" s="9">
        <f ca="1">IF(Table1[[#This Row],[Area]]="Islamabad",1,0)</f>
        <v>0</v>
      </c>
      <c r="BE333" s="9">
        <f ca="1">IF(Table1[[#This Row],[Area]]="Karachi",1,0)</f>
        <v>0</v>
      </c>
      <c r="BF333" s="9">
        <f ca="1">IF(Table1[[#This Row],[Area]]="Kashmir",1,0)</f>
        <v>0</v>
      </c>
      <c r="BG333" s="9">
        <f ca="1">IF(Table1[[#This Row],[Area]]="Kohat",1,0)</f>
        <v>0</v>
      </c>
      <c r="BH333" s="9">
        <f ca="1">IF(Table1[[#This Row],[Area]]="Lahore",1,0)</f>
        <v>1</v>
      </c>
      <c r="BI333" s="9">
        <f ca="1">IF(Table1[[#This Row],[Area]]="Multan",1,0)</f>
        <v>0</v>
      </c>
      <c r="BJ333" s="9">
        <f ca="1">IF(Table1[[#This Row],[Area]]="Naran",1,0)</f>
        <v>0</v>
      </c>
      <c r="BK333" s="9">
        <f ca="1">IF(Table1[[#This Row],[Area]]="Peshawar",1,0)</f>
        <v>0</v>
      </c>
      <c r="BL333" s="9">
        <f ca="1">IF(Table1[[#This Row],[Area]]="Queta",1,0)</f>
        <v>0</v>
      </c>
      <c r="BM333" s="9">
        <f ca="1">IF(Table1[[#This Row],[Area]]="Sawat",1,0)</f>
        <v>0</v>
      </c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10"/>
      <c r="CD333" s="14"/>
      <c r="CE333" s="39">
        <f ca="1">Table1[[#This Row],[Value of Cars]]/Table1[[#This Row],[Cars]]</f>
        <v>37662.306672219478</v>
      </c>
      <c r="CF333" s="9"/>
      <c r="CG333" s="10"/>
      <c r="CH333" s="14">
        <f ca="1">IF(Table1[[#This Row],[value of Debts]]&gt;$CI$5,1,0)</f>
        <v>1</v>
      </c>
      <c r="CI333" s="9"/>
      <c r="CJ333" s="10"/>
      <c r="CM333" s="55">
        <f ca="1">Table1[[#This Row],[Mortgage Left]]/Table1[[#This Row],[Value of House]]</f>
        <v>0.20006692455574948</v>
      </c>
      <c r="CN333" s="9">
        <f t="shared" ca="1" si="135"/>
        <v>1</v>
      </c>
      <c r="CO333" s="9"/>
      <c r="CP333" s="9"/>
      <c r="CQ333" s="9"/>
      <c r="CR333" s="9"/>
      <c r="CS333" s="9"/>
      <c r="CT333" s="9"/>
      <c r="CU333" s="9"/>
      <c r="CV333" s="9"/>
      <c r="CW333" s="9"/>
      <c r="CX333" s="14"/>
      <c r="CY333" s="9">
        <f ca="1">IF(Table1[[#This Row],[Area]]= "Pindi",Table1[[#This Row],[Income]],0)</f>
        <v>0</v>
      </c>
      <c r="CZ333" s="9">
        <f ca="1">IF(Table1[[#This Row],[Area]]= "Attock",Table1[[#This Row],[Income]],0)</f>
        <v>0</v>
      </c>
      <c r="DA333" s="9">
        <f ca="1">IF(Table1[[#This Row],[Area]]= "Gujranwala",Table1[[#This Row],[Income]],0)</f>
        <v>0</v>
      </c>
      <c r="DB333" s="9">
        <f ca="1">IF(Table1[[#This Row],[Area]]= "Islamabad",Table1[[#This Row],[Income]],0)</f>
        <v>0</v>
      </c>
      <c r="DC333" s="9">
        <f ca="1">IF(Table1[[#This Row],[Area]]= "Karachi",Table1[[#This Row],[Income]],0)</f>
        <v>0</v>
      </c>
      <c r="DD333" s="9">
        <f ca="1">IF(Table1[[#This Row],[Area]]= "Kashmir",Table1[[#This Row],[Income]],0)</f>
        <v>0</v>
      </c>
      <c r="DE333" s="9">
        <f ca="1">IF(Table1[[#This Row],[Area]]= "Kohat",Table1[[#This Row],[Income]],0)</f>
        <v>0</v>
      </c>
      <c r="DF333" s="9">
        <f ca="1">IF(Table1[[#This Row],[Area]]= "Lahore",Table1[[#This Row],[Income]],0)</f>
        <v>43691</v>
      </c>
      <c r="DG333" s="9">
        <f ca="1">IF(Table1[[#This Row],[Area]]= "Multan",Table1[[#This Row],[Income]],0)</f>
        <v>0</v>
      </c>
      <c r="DH333" s="9">
        <f ca="1">IF(Table1[[#This Row],[Area]]= "Naran",Table1[[#This Row],[Income]],0)</f>
        <v>0</v>
      </c>
      <c r="DI333" s="9">
        <f ca="1">IF(Table1[[#This Row],[Area]]= "Peshawar",Table1[[#This Row],[Income]],0)</f>
        <v>0</v>
      </c>
      <c r="DJ333" s="9">
        <f ca="1">IF(Table1[[#This Row],[Area]]= "Queta",Table1[[#This Row],[Income]],0)</f>
        <v>0</v>
      </c>
      <c r="DK333" s="10">
        <f ca="1">IF(Table1[[#This Row],[Area]]= "Sawat",Table1[[#This Row],[Income]],0)</f>
        <v>0</v>
      </c>
      <c r="DM333" s="14"/>
      <c r="DN333" s="9">
        <f ca="1">IF(Table1[[#This Row],[Field of Work]] = "IT",Table1[[#This Row],[Income]],0)</f>
        <v>0</v>
      </c>
      <c r="DO333" s="9">
        <f ca="1">IF(Table1[[#This Row],[Field of Work]] = "Agriculture",Table1[[#This Row],[Income]],0)</f>
        <v>0</v>
      </c>
      <c r="DP333" s="9">
        <f ca="1">IF(Table1[[#This Row],[Field of Work]] = "Construction",Table1[[#This Row],[Income]],0)</f>
        <v>0</v>
      </c>
      <c r="DQ333" s="9">
        <f ca="1">IF(Table1[[#This Row],[Field of Work]] = "Health",Table1[[#This Row],[Income]],0)</f>
        <v>0</v>
      </c>
      <c r="DR333" s="9">
        <f ca="1">IF(Table1[[#This Row],[Field of Work]] = "Teaching",Table1[[#This Row],[Income]],0)</f>
        <v>43691</v>
      </c>
      <c r="DS333" s="10">
        <f ca="1">IF(Table1[[#This Row],[Field of Work]] = "General work",Table1[[#This Row],[Income]],0)</f>
        <v>0</v>
      </c>
      <c r="DV333" s="14"/>
      <c r="DW333" s="9"/>
      <c r="DX333" s="9">
        <f ca="1">IF(Table1[[#This Row],[Debts]]&gt;Table1[[#This Row],[Income]],1,0)</f>
        <v>1</v>
      </c>
      <c r="DY333" s="9"/>
      <c r="DZ333" s="9"/>
      <c r="EA333" s="9"/>
      <c r="EB333" s="9"/>
      <c r="EC333" s="10"/>
      <c r="EF333" s="14"/>
      <c r="EG333" s="9"/>
      <c r="EH333" s="9">
        <f ca="1">IF(Table1[[#This Row],[Net worth of person (R)]]&gt;$EP$4,Table1[[#This Row],[Age]],0)</f>
        <v>0</v>
      </c>
      <c r="EI333" s="9"/>
      <c r="EJ333" s="9"/>
      <c r="EK333" s="9"/>
      <c r="EL333" s="9"/>
      <c r="EM333" s="9"/>
      <c r="EN333" s="9"/>
      <c r="EO333" s="9"/>
      <c r="EP333" s="10"/>
    </row>
    <row r="334" spans="2:146" x14ac:dyDescent="0.25">
      <c r="B334">
        <f t="shared" ca="1" si="122"/>
        <v>2</v>
      </c>
      <c r="C334" t="str">
        <f t="shared" ca="1" si="123"/>
        <v>women</v>
      </c>
      <c r="D334">
        <f t="shared" ca="1" si="124"/>
        <v>39</v>
      </c>
      <c r="E334">
        <f t="shared" ca="1" si="125"/>
        <v>3</v>
      </c>
      <c r="F334" t="str">
        <f t="shared" ca="1" si="126"/>
        <v>Agriculture</v>
      </c>
      <c r="G334">
        <f t="shared" ca="1" si="127"/>
        <v>2</v>
      </c>
      <c r="H334" t="str">
        <f t="shared" ca="1" si="128"/>
        <v>Colledge</v>
      </c>
      <c r="I334">
        <f t="shared" ca="1" si="129"/>
        <v>4</v>
      </c>
      <c r="J334">
        <f t="shared" ca="1" si="130"/>
        <v>1</v>
      </c>
      <c r="K334">
        <f t="shared" ca="1" si="131"/>
        <v>68368</v>
      </c>
      <c r="L334">
        <f t="shared" ca="1" si="132"/>
        <v>5</v>
      </c>
      <c r="M334" t="str">
        <f t="shared" ca="1" si="133"/>
        <v>Sawat</v>
      </c>
      <c r="N334">
        <f t="shared" ca="1" si="115"/>
        <v>341840</v>
      </c>
      <c r="O334">
        <f ca="1">RAND()*Table1[[#This Row],[Value of House]]</f>
        <v>176934.57111867299</v>
      </c>
      <c r="P334">
        <f t="shared" ca="1" si="120"/>
        <v>64275.496130972839</v>
      </c>
      <c r="Q334">
        <f t="shared" ca="1" si="134"/>
        <v>61541</v>
      </c>
      <c r="R334">
        <f t="shared" ca="1" si="121"/>
        <v>87742.502091491056</v>
      </c>
      <c r="S334">
        <f t="shared" ca="1" si="116"/>
        <v>70925.21459635903</v>
      </c>
      <c r="T334">
        <f t="shared" ca="1" si="117"/>
        <v>477040.71072733193</v>
      </c>
      <c r="U334">
        <f t="shared" ca="1" si="118"/>
        <v>326218.07321016403</v>
      </c>
      <c r="V334">
        <f t="shared" ca="1" si="119"/>
        <v>150822.6375171679</v>
      </c>
      <c r="AF334" s="14">
        <f t="shared" ca="1" si="136"/>
        <v>1</v>
      </c>
      <c r="AG334" s="9">
        <f t="shared" ca="1" si="137"/>
        <v>0</v>
      </c>
      <c r="AH334" s="9"/>
      <c r="AI334" s="9"/>
      <c r="AJ334" s="9"/>
      <c r="AK334" s="10"/>
      <c r="AL334" s="9"/>
      <c r="AM334" s="14">
        <f ca="1">IF(Table1[[#This Row],[Field of Work]]= "Teaching",1,0)</f>
        <v>0</v>
      </c>
      <c r="AN334" s="9">
        <f ca="1">IF(Table1[[#This Row],[Field of Work]]= "Agriculture",1,0)</f>
        <v>1</v>
      </c>
      <c r="AO334" s="9">
        <f ca="1">IF(Table1[[#This Row],[Field of Work]]= "Construction",1,0)</f>
        <v>0</v>
      </c>
      <c r="AP334" s="9">
        <f ca="1">IF(Table1[[#This Row],[Field of Work]]= "IT",1,0)</f>
        <v>0</v>
      </c>
      <c r="AQ334" s="9">
        <f ca="1">IF(Table1[[#This Row],[Field of Work]]= "Health",1,0)</f>
        <v>0</v>
      </c>
      <c r="AR334" s="9">
        <f ca="1">IF(Table1[[#This Row],[Field of Work]]= "General work",1,0)</f>
        <v>0</v>
      </c>
      <c r="AS334" s="9"/>
      <c r="AT334" s="9"/>
      <c r="AU334" s="9"/>
      <c r="AV334" s="9"/>
      <c r="AW334" s="9"/>
      <c r="AX334" s="9"/>
      <c r="AY334" s="10"/>
      <c r="BA334" s="33">
        <f ca="1">IF(Table1[[#This Row],[Area]]= "Pindi",1,0)</f>
        <v>0</v>
      </c>
      <c r="BB334" s="9">
        <f ca="1">IF(Table1[[#This Row],[Area]]= "Attock",1,0)</f>
        <v>0</v>
      </c>
      <c r="BC334" s="9">
        <f ca="1">IF(Table1[[#This Row],[Area]]="Gujranwala",1,0)</f>
        <v>0</v>
      </c>
      <c r="BD334" s="9">
        <f ca="1">IF(Table1[[#This Row],[Area]]="Islamabad",1,0)</f>
        <v>0</v>
      </c>
      <c r="BE334" s="9">
        <f ca="1">IF(Table1[[#This Row],[Area]]="Karachi",1,0)</f>
        <v>0</v>
      </c>
      <c r="BF334" s="9">
        <f ca="1">IF(Table1[[#This Row],[Area]]="Kashmir",1,0)</f>
        <v>0</v>
      </c>
      <c r="BG334" s="9">
        <f ca="1">IF(Table1[[#This Row],[Area]]="Kohat",1,0)</f>
        <v>0</v>
      </c>
      <c r="BH334" s="9">
        <f ca="1">IF(Table1[[#This Row],[Area]]="Lahore",1,0)</f>
        <v>0</v>
      </c>
      <c r="BI334" s="9">
        <f ca="1">IF(Table1[[#This Row],[Area]]="Multan",1,0)</f>
        <v>0</v>
      </c>
      <c r="BJ334" s="9">
        <f ca="1">IF(Table1[[#This Row],[Area]]="Naran",1,0)</f>
        <v>0</v>
      </c>
      <c r="BK334" s="9">
        <f ca="1">IF(Table1[[#This Row],[Area]]="Peshawar",1,0)</f>
        <v>0</v>
      </c>
      <c r="BL334" s="9">
        <f ca="1">IF(Table1[[#This Row],[Area]]="Queta",1,0)</f>
        <v>0</v>
      </c>
      <c r="BM334" s="9">
        <f ca="1">IF(Table1[[#This Row],[Area]]="Sawat",1,0)</f>
        <v>1</v>
      </c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10"/>
      <c r="CD334" s="14"/>
      <c r="CE334" s="39">
        <f ca="1">Table1[[#This Row],[Value of Cars]]/Table1[[#This Row],[Cars]]</f>
        <v>64275.496130972839</v>
      </c>
      <c r="CF334" s="9"/>
      <c r="CG334" s="10"/>
      <c r="CH334" s="14">
        <f ca="1">IF(Table1[[#This Row],[value of Debts]]&gt;$CI$5,1,0)</f>
        <v>1</v>
      </c>
      <c r="CI334" s="9"/>
      <c r="CJ334" s="10"/>
      <c r="CM334" s="55">
        <f ca="1">Table1[[#This Row],[Mortgage Left]]/Table1[[#This Row],[Value of House]]</f>
        <v>0.51759469669632863</v>
      </c>
      <c r="CN334" s="9">
        <f t="shared" ca="1" si="135"/>
        <v>0</v>
      </c>
      <c r="CO334" s="9"/>
      <c r="CP334" s="9"/>
      <c r="CQ334" s="9"/>
      <c r="CR334" s="9"/>
      <c r="CS334" s="9"/>
      <c r="CT334" s="9"/>
      <c r="CU334" s="9"/>
      <c r="CV334" s="9"/>
      <c r="CW334" s="9"/>
      <c r="CX334" s="14"/>
      <c r="CY334" s="9">
        <f ca="1">IF(Table1[[#This Row],[Area]]= "Pindi",Table1[[#This Row],[Income]],0)</f>
        <v>0</v>
      </c>
      <c r="CZ334" s="9">
        <f ca="1">IF(Table1[[#This Row],[Area]]= "Attock",Table1[[#This Row],[Income]],0)</f>
        <v>0</v>
      </c>
      <c r="DA334" s="9">
        <f ca="1">IF(Table1[[#This Row],[Area]]= "Gujranwala",Table1[[#This Row],[Income]],0)</f>
        <v>0</v>
      </c>
      <c r="DB334" s="9">
        <f ca="1">IF(Table1[[#This Row],[Area]]= "Islamabad",Table1[[#This Row],[Income]],0)</f>
        <v>0</v>
      </c>
      <c r="DC334" s="9">
        <f ca="1">IF(Table1[[#This Row],[Area]]= "Karachi",Table1[[#This Row],[Income]],0)</f>
        <v>0</v>
      </c>
      <c r="DD334" s="9">
        <f ca="1">IF(Table1[[#This Row],[Area]]= "Kashmir",Table1[[#This Row],[Income]],0)</f>
        <v>0</v>
      </c>
      <c r="DE334" s="9">
        <f ca="1">IF(Table1[[#This Row],[Area]]= "Kohat",Table1[[#This Row],[Income]],0)</f>
        <v>0</v>
      </c>
      <c r="DF334" s="9">
        <f ca="1">IF(Table1[[#This Row],[Area]]= "Lahore",Table1[[#This Row],[Income]],0)</f>
        <v>0</v>
      </c>
      <c r="DG334" s="9">
        <f ca="1">IF(Table1[[#This Row],[Area]]= "Multan",Table1[[#This Row],[Income]],0)</f>
        <v>0</v>
      </c>
      <c r="DH334" s="9">
        <f ca="1">IF(Table1[[#This Row],[Area]]= "Naran",Table1[[#This Row],[Income]],0)</f>
        <v>0</v>
      </c>
      <c r="DI334" s="9">
        <f ca="1">IF(Table1[[#This Row],[Area]]= "Peshawar",Table1[[#This Row],[Income]],0)</f>
        <v>0</v>
      </c>
      <c r="DJ334" s="9">
        <f ca="1">IF(Table1[[#This Row],[Area]]= "Queta",Table1[[#This Row],[Income]],0)</f>
        <v>0</v>
      </c>
      <c r="DK334" s="10">
        <f ca="1">IF(Table1[[#This Row],[Area]]= "Sawat",Table1[[#This Row],[Income]],0)</f>
        <v>68368</v>
      </c>
      <c r="DM334" s="14"/>
      <c r="DN334" s="9">
        <f ca="1">IF(Table1[[#This Row],[Field of Work]] = "IT",Table1[[#This Row],[Income]],0)</f>
        <v>0</v>
      </c>
      <c r="DO334" s="9">
        <f ca="1">IF(Table1[[#This Row],[Field of Work]] = "Agriculture",Table1[[#This Row],[Income]],0)</f>
        <v>68368</v>
      </c>
      <c r="DP334" s="9">
        <f ca="1">IF(Table1[[#This Row],[Field of Work]] = "Construction",Table1[[#This Row],[Income]],0)</f>
        <v>0</v>
      </c>
      <c r="DQ334" s="9">
        <f ca="1">IF(Table1[[#This Row],[Field of Work]] = "Health",Table1[[#This Row],[Income]],0)</f>
        <v>0</v>
      </c>
      <c r="DR334" s="9">
        <f ca="1">IF(Table1[[#This Row],[Field of Work]] = "Teaching",Table1[[#This Row],[Income]],0)</f>
        <v>0</v>
      </c>
      <c r="DS334" s="10">
        <f ca="1">IF(Table1[[#This Row],[Field of Work]] = "General work",Table1[[#This Row],[Income]],0)</f>
        <v>0</v>
      </c>
      <c r="DV334" s="14"/>
      <c r="DW334" s="9"/>
      <c r="DX334" s="9">
        <f ca="1">IF(Table1[[#This Row],[Debts]]&gt;Table1[[#This Row],[Income]],1,0)</f>
        <v>1</v>
      </c>
      <c r="DY334" s="9"/>
      <c r="DZ334" s="9"/>
      <c r="EA334" s="9"/>
      <c r="EB334" s="9"/>
      <c r="EC334" s="10"/>
      <c r="EF334" s="14"/>
      <c r="EG334" s="9"/>
      <c r="EH334" s="9">
        <f ca="1">IF(Table1[[#This Row],[Net worth of person (R)]]&gt;$EP$4,Table1[[#This Row],[Age]],0)</f>
        <v>39</v>
      </c>
      <c r="EI334" s="9"/>
      <c r="EJ334" s="9"/>
      <c r="EK334" s="9"/>
      <c r="EL334" s="9"/>
      <c r="EM334" s="9"/>
      <c r="EN334" s="9"/>
      <c r="EO334" s="9"/>
      <c r="EP334" s="10"/>
    </row>
    <row r="335" spans="2:146" x14ac:dyDescent="0.25">
      <c r="B335">
        <f t="shared" ca="1" si="122"/>
        <v>2</v>
      </c>
      <c r="C335" t="str">
        <f t="shared" ca="1" si="123"/>
        <v>women</v>
      </c>
      <c r="D335">
        <f t="shared" ca="1" si="124"/>
        <v>38</v>
      </c>
      <c r="E335">
        <f t="shared" ca="1" si="125"/>
        <v>4</v>
      </c>
      <c r="F335" t="str">
        <f t="shared" ca="1" si="126"/>
        <v>Construction</v>
      </c>
      <c r="G335">
        <f t="shared" ca="1" si="127"/>
        <v>1</v>
      </c>
      <c r="H335" t="str">
        <f t="shared" ca="1" si="128"/>
        <v>High School</v>
      </c>
      <c r="I335">
        <f t="shared" ca="1" si="129"/>
        <v>4</v>
      </c>
      <c r="J335">
        <f t="shared" ca="1" si="130"/>
        <v>1</v>
      </c>
      <c r="K335">
        <f t="shared" ca="1" si="131"/>
        <v>70631</v>
      </c>
      <c r="L335">
        <f t="shared" ca="1" si="132"/>
        <v>8</v>
      </c>
      <c r="M335" t="str">
        <f t="shared" ca="1" si="133"/>
        <v>Pindi</v>
      </c>
      <c r="N335">
        <f t="shared" ca="1" si="115"/>
        <v>423786</v>
      </c>
      <c r="O335">
        <f ca="1">RAND()*Table1[[#This Row],[Value of House]]</f>
        <v>28603.644059853803</v>
      </c>
      <c r="P335">
        <f t="shared" ca="1" si="120"/>
        <v>11041.215805638267</v>
      </c>
      <c r="Q335">
        <f t="shared" ca="1" si="134"/>
        <v>2567</v>
      </c>
      <c r="R335">
        <f t="shared" ca="1" si="121"/>
        <v>134898.52349094977</v>
      </c>
      <c r="S335">
        <f t="shared" ca="1" si="116"/>
        <v>62772.642289013835</v>
      </c>
      <c r="T335">
        <f t="shared" ca="1" si="117"/>
        <v>497599.85809465213</v>
      </c>
      <c r="U335">
        <f t="shared" ca="1" si="118"/>
        <v>166069.16755080357</v>
      </c>
      <c r="V335">
        <f t="shared" ca="1" si="119"/>
        <v>331530.69054384856</v>
      </c>
      <c r="AF335" s="14">
        <f t="shared" ca="1" si="136"/>
        <v>0</v>
      </c>
      <c r="AG335" s="9">
        <f t="shared" ca="1" si="137"/>
        <v>1</v>
      </c>
      <c r="AH335" s="9"/>
      <c r="AI335" s="9"/>
      <c r="AJ335" s="9"/>
      <c r="AK335" s="10"/>
      <c r="AL335" s="9"/>
      <c r="AM335" s="14">
        <f ca="1">IF(Table1[[#This Row],[Field of Work]]= "Teaching",1,0)</f>
        <v>0</v>
      </c>
      <c r="AN335" s="9">
        <f ca="1">IF(Table1[[#This Row],[Field of Work]]= "Agriculture",1,0)</f>
        <v>0</v>
      </c>
      <c r="AO335" s="9">
        <f ca="1">IF(Table1[[#This Row],[Field of Work]]= "Construction",1,0)</f>
        <v>1</v>
      </c>
      <c r="AP335" s="9">
        <f ca="1">IF(Table1[[#This Row],[Field of Work]]= "IT",1,0)</f>
        <v>0</v>
      </c>
      <c r="AQ335" s="9">
        <f ca="1">IF(Table1[[#This Row],[Field of Work]]= "Health",1,0)</f>
        <v>0</v>
      </c>
      <c r="AR335" s="9">
        <f ca="1">IF(Table1[[#This Row],[Field of Work]]= "General work",1,0)</f>
        <v>0</v>
      </c>
      <c r="AS335" s="9"/>
      <c r="AT335" s="9"/>
      <c r="AU335" s="9"/>
      <c r="AV335" s="9"/>
      <c r="AW335" s="9"/>
      <c r="AX335" s="9"/>
      <c r="AY335" s="10"/>
      <c r="BA335" s="33">
        <f ca="1">IF(Table1[[#This Row],[Area]]= "Pindi",1,0)</f>
        <v>1</v>
      </c>
      <c r="BB335" s="9">
        <f ca="1">IF(Table1[[#This Row],[Area]]= "Attock",1,0)</f>
        <v>0</v>
      </c>
      <c r="BC335" s="9">
        <f ca="1">IF(Table1[[#This Row],[Area]]="Gujranwala",1,0)</f>
        <v>0</v>
      </c>
      <c r="BD335" s="9">
        <f ca="1">IF(Table1[[#This Row],[Area]]="Islamabad",1,0)</f>
        <v>0</v>
      </c>
      <c r="BE335" s="9">
        <f ca="1">IF(Table1[[#This Row],[Area]]="Karachi",1,0)</f>
        <v>0</v>
      </c>
      <c r="BF335" s="9">
        <f ca="1">IF(Table1[[#This Row],[Area]]="Kashmir",1,0)</f>
        <v>0</v>
      </c>
      <c r="BG335" s="9">
        <f ca="1">IF(Table1[[#This Row],[Area]]="Kohat",1,0)</f>
        <v>0</v>
      </c>
      <c r="BH335" s="9">
        <f ca="1">IF(Table1[[#This Row],[Area]]="Lahore",1,0)</f>
        <v>0</v>
      </c>
      <c r="BI335" s="9">
        <f ca="1">IF(Table1[[#This Row],[Area]]="Multan",1,0)</f>
        <v>0</v>
      </c>
      <c r="BJ335" s="9">
        <f ca="1">IF(Table1[[#This Row],[Area]]="Naran",1,0)</f>
        <v>0</v>
      </c>
      <c r="BK335" s="9">
        <f ca="1">IF(Table1[[#This Row],[Area]]="Peshawar",1,0)</f>
        <v>0</v>
      </c>
      <c r="BL335" s="9">
        <f ca="1">IF(Table1[[#This Row],[Area]]="Queta",1,0)</f>
        <v>0</v>
      </c>
      <c r="BM335" s="9">
        <f ca="1">IF(Table1[[#This Row],[Area]]="Sawat",1,0)</f>
        <v>0</v>
      </c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10"/>
      <c r="CD335" s="14"/>
      <c r="CE335" s="39">
        <f ca="1">Table1[[#This Row],[Value of Cars]]/Table1[[#This Row],[Cars]]</f>
        <v>11041.215805638267</v>
      </c>
      <c r="CF335" s="9"/>
      <c r="CG335" s="10"/>
      <c r="CH335" s="14">
        <f ca="1">IF(Table1[[#This Row],[value of Debts]]&gt;$CI$5,1,0)</f>
        <v>1</v>
      </c>
      <c r="CI335" s="9"/>
      <c r="CJ335" s="10"/>
      <c r="CM335" s="55">
        <f ca="1">Table1[[#This Row],[Mortgage Left]]/Table1[[#This Row],[Value of House]]</f>
        <v>6.749549078981798E-2</v>
      </c>
      <c r="CN335" s="9">
        <f t="shared" ca="1" si="135"/>
        <v>1</v>
      </c>
      <c r="CO335" s="9"/>
      <c r="CP335" s="9"/>
      <c r="CQ335" s="9"/>
      <c r="CR335" s="9"/>
      <c r="CS335" s="9"/>
      <c r="CT335" s="9"/>
      <c r="CU335" s="9"/>
      <c r="CV335" s="9"/>
      <c r="CW335" s="9"/>
      <c r="CX335" s="14"/>
      <c r="CY335" s="9">
        <f ca="1">IF(Table1[[#This Row],[Area]]= "Pindi",Table1[[#This Row],[Income]],0)</f>
        <v>70631</v>
      </c>
      <c r="CZ335" s="9">
        <f ca="1">IF(Table1[[#This Row],[Area]]= "Attock",Table1[[#This Row],[Income]],0)</f>
        <v>0</v>
      </c>
      <c r="DA335" s="9">
        <f ca="1">IF(Table1[[#This Row],[Area]]= "Gujranwala",Table1[[#This Row],[Income]],0)</f>
        <v>0</v>
      </c>
      <c r="DB335" s="9">
        <f ca="1">IF(Table1[[#This Row],[Area]]= "Islamabad",Table1[[#This Row],[Income]],0)</f>
        <v>0</v>
      </c>
      <c r="DC335" s="9">
        <f ca="1">IF(Table1[[#This Row],[Area]]= "Karachi",Table1[[#This Row],[Income]],0)</f>
        <v>0</v>
      </c>
      <c r="DD335" s="9">
        <f ca="1">IF(Table1[[#This Row],[Area]]= "Kashmir",Table1[[#This Row],[Income]],0)</f>
        <v>0</v>
      </c>
      <c r="DE335" s="9">
        <f ca="1">IF(Table1[[#This Row],[Area]]= "Kohat",Table1[[#This Row],[Income]],0)</f>
        <v>0</v>
      </c>
      <c r="DF335" s="9">
        <f ca="1">IF(Table1[[#This Row],[Area]]= "Lahore",Table1[[#This Row],[Income]],0)</f>
        <v>0</v>
      </c>
      <c r="DG335" s="9">
        <f ca="1">IF(Table1[[#This Row],[Area]]= "Multan",Table1[[#This Row],[Income]],0)</f>
        <v>0</v>
      </c>
      <c r="DH335" s="9">
        <f ca="1">IF(Table1[[#This Row],[Area]]= "Naran",Table1[[#This Row],[Income]],0)</f>
        <v>0</v>
      </c>
      <c r="DI335" s="9">
        <f ca="1">IF(Table1[[#This Row],[Area]]= "Peshawar",Table1[[#This Row],[Income]],0)</f>
        <v>0</v>
      </c>
      <c r="DJ335" s="9">
        <f ca="1">IF(Table1[[#This Row],[Area]]= "Queta",Table1[[#This Row],[Income]],0)</f>
        <v>0</v>
      </c>
      <c r="DK335" s="10">
        <f ca="1">IF(Table1[[#This Row],[Area]]= "Sawat",Table1[[#This Row],[Income]],0)</f>
        <v>0</v>
      </c>
      <c r="DM335" s="14"/>
      <c r="DN335" s="9">
        <f ca="1">IF(Table1[[#This Row],[Field of Work]] = "IT",Table1[[#This Row],[Income]],0)</f>
        <v>0</v>
      </c>
      <c r="DO335" s="9">
        <f ca="1">IF(Table1[[#This Row],[Field of Work]] = "Agriculture",Table1[[#This Row],[Income]],0)</f>
        <v>0</v>
      </c>
      <c r="DP335" s="9">
        <f ca="1">IF(Table1[[#This Row],[Field of Work]] = "Construction",Table1[[#This Row],[Income]],0)</f>
        <v>70631</v>
      </c>
      <c r="DQ335" s="9">
        <f ca="1">IF(Table1[[#This Row],[Field of Work]] = "Health",Table1[[#This Row],[Income]],0)</f>
        <v>0</v>
      </c>
      <c r="DR335" s="9">
        <f ca="1">IF(Table1[[#This Row],[Field of Work]] = "Teaching",Table1[[#This Row],[Income]],0)</f>
        <v>0</v>
      </c>
      <c r="DS335" s="10">
        <f ca="1">IF(Table1[[#This Row],[Field of Work]] = "General work",Table1[[#This Row],[Income]],0)</f>
        <v>0</v>
      </c>
      <c r="DV335" s="14"/>
      <c r="DW335" s="9"/>
      <c r="DX335" s="9">
        <f ca="1">IF(Table1[[#This Row],[Debts]]&gt;Table1[[#This Row],[Income]],1,0)</f>
        <v>1</v>
      </c>
      <c r="DY335" s="9"/>
      <c r="DZ335" s="9"/>
      <c r="EA335" s="9"/>
      <c r="EB335" s="9"/>
      <c r="EC335" s="10"/>
      <c r="EF335" s="14"/>
      <c r="EG335" s="9"/>
      <c r="EH335" s="9">
        <f ca="1">IF(Table1[[#This Row],[Net worth of person (R)]]&gt;$EP$4,Table1[[#This Row],[Age]],0)</f>
        <v>38</v>
      </c>
      <c r="EI335" s="9"/>
      <c r="EJ335" s="9"/>
      <c r="EK335" s="9"/>
      <c r="EL335" s="9"/>
      <c r="EM335" s="9"/>
      <c r="EN335" s="9"/>
      <c r="EO335" s="9"/>
      <c r="EP335" s="10"/>
    </row>
    <row r="336" spans="2:146" x14ac:dyDescent="0.25">
      <c r="B336">
        <f t="shared" ca="1" si="122"/>
        <v>2</v>
      </c>
      <c r="C336" t="str">
        <f t="shared" ca="1" si="123"/>
        <v>women</v>
      </c>
      <c r="D336">
        <f t="shared" ca="1" si="124"/>
        <v>39</v>
      </c>
      <c r="E336">
        <f t="shared" ca="1" si="125"/>
        <v>1</v>
      </c>
      <c r="F336" t="str">
        <f t="shared" ca="1" si="126"/>
        <v>Health</v>
      </c>
      <c r="G336">
        <f t="shared" ca="1" si="127"/>
        <v>2</v>
      </c>
      <c r="H336" t="str">
        <f t="shared" ca="1" si="128"/>
        <v>Colledge</v>
      </c>
      <c r="I336">
        <f t="shared" ca="1" si="129"/>
        <v>4</v>
      </c>
      <c r="J336">
        <f t="shared" ca="1" si="130"/>
        <v>2</v>
      </c>
      <c r="K336">
        <f t="shared" ca="1" si="131"/>
        <v>36425</v>
      </c>
      <c r="L336">
        <f t="shared" ca="1" si="132"/>
        <v>11</v>
      </c>
      <c r="M336" t="str">
        <f t="shared" ca="1" si="133"/>
        <v>kashmir</v>
      </c>
      <c r="N336">
        <f t="shared" ca="1" si="115"/>
        <v>145700</v>
      </c>
      <c r="O336">
        <f ca="1">RAND()*Table1[[#This Row],[Value of House]]</f>
        <v>43095.007664384837</v>
      </c>
      <c r="P336">
        <f t="shared" ca="1" si="120"/>
        <v>32616.137886613204</v>
      </c>
      <c r="Q336">
        <f t="shared" ca="1" si="134"/>
        <v>928</v>
      </c>
      <c r="R336">
        <f t="shared" ca="1" si="121"/>
        <v>58536.483300283362</v>
      </c>
      <c r="S336">
        <f t="shared" ca="1" si="116"/>
        <v>24407.472787094022</v>
      </c>
      <c r="T336">
        <f t="shared" ca="1" si="117"/>
        <v>202723.61067370721</v>
      </c>
      <c r="U336">
        <f t="shared" ca="1" si="118"/>
        <v>102559.49096466819</v>
      </c>
      <c r="V336">
        <f t="shared" ca="1" si="119"/>
        <v>100164.11970903902</v>
      </c>
      <c r="AF336" s="14">
        <f t="shared" ca="1" si="136"/>
        <v>0</v>
      </c>
      <c r="AG336" s="9">
        <f t="shared" ca="1" si="137"/>
        <v>1</v>
      </c>
      <c r="AH336" s="9"/>
      <c r="AI336" s="9"/>
      <c r="AJ336" s="9"/>
      <c r="AK336" s="10"/>
      <c r="AL336" s="9"/>
      <c r="AM336" s="14">
        <f ca="1">IF(Table1[[#This Row],[Field of Work]]= "Teaching",1,0)</f>
        <v>0</v>
      </c>
      <c r="AN336" s="9">
        <f ca="1">IF(Table1[[#This Row],[Field of Work]]= "Agriculture",1,0)</f>
        <v>0</v>
      </c>
      <c r="AO336" s="9">
        <f ca="1">IF(Table1[[#This Row],[Field of Work]]= "Construction",1,0)</f>
        <v>0</v>
      </c>
      <c r="AP336" s="9">
        <f ca="1">IF(Table1[[#This Row],[Field of Work]]= "IT",1,0)</f>
        <v>0</v>
      </c>
      <c r="AQ336" s="9">
        <f ca="1">IF(Table1[[#This Row],[Field of Work]]= "Health",1,0)</f>
        <v>1</v>
      </c>
      <c r="AR336" s="9">
        <f ca="1">IF(Table1[[#This Row],[Field of Work]]= "General work",1,0)</f>
        <v>0</v>
      </c>
      <c r="AS336" s="9"/>
      <c r="AT336" s="9"/>
      <c r="AU336" s="9"/>
      <c r="AV336" s="9"/>
      <c r="AW336" s="9"/>
      <c r="AX336" s="9"/>
      <c r="AY336" s="10"/>
      <c r="BA336" s="33">
        <f ca="1">IF(Table1[[#This Row],[Area]]= "Pindi",1,0)</f>
        <v>0</v>
      </c>
      <c r="BB336" s="9">
        <f ca="1">IF(Table1[[#This Row],[Area]]= "Attock",1,0)</f>
        <v>0</v>
      </c>
      <c r="BC336" s="9">
        <f ca="1">IF(Table1[[#This Row],[Area]]="Gujranwala",1,0)</f>
        <v>0</v>
      </c>
      <c r="BD336" s="9">
        <f ca="1">IF(Table1[[#This Row],[Area]]="Islamabad",1,0)</f>
        <v>0</v>
      </c>
      <c r="BE336" s="9">
        <f ca="1">IF(Table1[[#This Row],[Area]]="Karachi",1,0)</f>
        <v>0</v>
      </c>
      <c r="BF336" s="9">
        <f ca="1">IF(Table1[[#This Row],[Area]]="Kashmir",1,0)</f>
        <v>1</v>
      </c>
      <c r="BG336" s="9">
        <f ca="1">IF(Table1[[#This Row],[Area]]="Kohat",1,0)</f>
        <v>0</v>
      </c>
      <c r="BH336" s="9">
        <f ca="1">IF(Table1[[#This Row],[Area]]="Lahore",1,0)</f>
        <v>0</v>
      </c>
      <c r="BI336" s="9">
        <f ca="1">IF(Table1[[#This Row],[Area]]="Multan",1,0)</f>
        <v>0</v>
      </c>
      <c r="BJ336" s="9">
        <f ca="1">IF(Table1[[#This Row],[Area]]="Naran",1,0)</f>
        <v>0</v>
      </c>
      <c r="BK336" s="9">
        <f ca="1">IF(Table1[[#This Row],[Area]]="Peshawar",1,0)</f>
        <v>0</v>
      </c>
      <c r="BL336" s="9">
        <f ca="1">IF(Table1[[#This Row],[Area]]="Queta",1,0)</f>
        <v>0</v>
      </c>
      <c r="BM336" s="9">
        <f ca="1">IF(Table1[[#This Row],[Area]]="Sawat",1,0)</f>
        <v>0</v>
      </c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10"/>
      <c r="CD336" s="14"/>
      <c r="CE336" s="39">
        <f ca="1">Table1[[#This Row],[Value of Cars]]/Table1[[#This Row],[Cars]]</f>
        <v>16308.068943306602</v>
      </c>
      <c r="CF336" s="9"/>
      <c r="CG336" s="10"/>
      <c r="CH336" s="14">
        <f ca="1">IF(Table1[[#This Row],[value of Debts]]&gt;$CI$5,1,0)</f>
        <v>1</v>
      </c>
      <c r="CI336" s="9"/>
      <c r="CJ336" s="10"/>
      <c r="CM336" s="55">
        <f ca="1">Table1[[#This Row],[Mortgage Left]]/Table1[[#This Row],[Value of House]]</f>
        <v>0.29577905054485132</v>
      </c>
      <c r="CN336" s="9">
        <f t="shared" ca="1" si="135"/>
        <v>1</v>
      </c>
      <c r="CO336" s="9"/>
      <c r="CP336" s="9"/>
      <c r="CQ336" s="9"/>
      <c r="CR336" s="9"/>
      <c r="CS336" s="9"/>
      <c r="CT336" s="9"/>
      <c r="CU336" s="9"/>
      <c r="CV336" s="9"/>
      <c r="CW336" s="9"/>
      <c r="CX336" s="14"/>
      <c r="CY336" s="9">
        <f ca="1">IF(Table1[[#This Row],[Area]]= "Pindi",Table1[[#This Row],[Income]],0)</f>
        <v>0</v>
      </c>
      <c r="CZ336" s="9">
        <f ca="1">IF(Table1[[#This Row],[Area]]= "Attock",Table1[[#This Row],[Income]],0)</f>
        <v>0</v>
      </c>
      <c r="DA336" s="9">
        <f ca="1">IF(Table1[[#This Row],[Area]]= "Gujranwala",Table1[[#This Row],[Income]],0)</f>
        <v>0</v>
      </c>
      <c r="DB336" s="9">
        <f ca="1">IF(Table1[[#This Row],[Area]]= "Islamabad",Table1[[#This Row],[Income]],0)</f>
        <v>0</v>
      </c>
      <c r="DC336" s="9">
        <f ca="1">IF(Table1[[#This Row],[Area]]= "Karachi",Table1[[#This Row],[Income]],0)</f>
        <v>0</v>
      </c>
      <c r="DD336" s="9">
        <f ca="1">IF(Table1[[#This Row],[Area]]= "Kashmir",Table1[[#This Row],[Income]],0)</f>
        <v>36425</v>
      </c>
      <c r="DE336" s="9">
        <f ca="1">IF(Table1[[#This Row],[Area]]= "Kohat",Table1[[#This Row],[Income]],0)</f>
        <v>0</v>
      </c>
      <c r="DF336" s="9">
        <f ca="1">IF(Table1[[#This Row],[Area]]= "Lahore",Table1[[#This Row],[Income]],0)</f>
        <v>0</v>
      </c>
      <c r="DG336" s="9">
        <f ca="1">IF(Table1[[#This Row],[Area]]= "Multan",Table1[[#This Row],[Income]],0)</f>
        <v>0</v>
      </c>
      <c r="DH336" s="9">
        <f ca="1">IF(Table1[[#This Row],[Area]]= "Naran",Table1[[#This Row],[Income]],0)</f>
        <v>0</v>
      </c>
      <c r="DI336" s="9">
        <f ca="1">IF(Table1[[#This Row],[Area]]= "Peshawar",Table1[[#This Row],[Income]],0)</f>
        <v>0</v>
      </c>
      <c r="DJ336" s="9">
        <f ca="1">IF(Table1[[#This Row],[Area]]= "Queta",Table1[[#This Row],[Income]],0)</f>
        <v>0</v>
      </c>
      <c r="DK336" s="10">
        <f ca="1">IF(Table1[[#This Row],[Area]]= "Sawat",Table1[[#This Row],[Income]],0)</f>
        <v>0</v>
      </c>
      <c r="DM336" s="14"/>
      <c r="DN336" s="9">
        <f ca="1">IF(Table1[[#This Row],[Field of Work]] = "IT",Table1[[#This Row],[Income]],0)</f>
        <v>0</v>
      </c>
      <c r="DO336" s="9">
        <f ca="1">IF(Table1[[#This Row],[Field of Work]] = "Agriculture",Table1[[#This Row],[Income]],0)</f>
        <v>0</v>
      </c>
      <c r="DP336" s="9">
        <f ca="1">IF(Table1[[#This Row],[Field of Work]] = "Construction",Table1[[#This Row],[Income]],0)</f>
        <v>0</v>
      </c>
      <c r="DQ336" s="9">
        <f ca="1">IF(Table1[[#This Row],[Field of Work]] = "Health",Table1[[#This Row],[Income]],0)</f>
        <v>36425</v>
      </c>
      <c r="DR336" s="9">
        <f ca="1">IF(Table1[[#This Row],[Field of Work]] = "Teaching",Table1[[#This Row],[Income]],0)</f>
        <v>0</v>
      </c>
      <c r="DS336" s="10">
        <f ca="1">IF(Table1[[#This Row],[Field of Work]] = "General work",Table1[[#This Row],[Income]],0)</f>
        <v>0</v>
      </c>
      <c r="DV336" s="14"/>
      <c r="DW336" s="9"/>
      <c r="DX336" s="9">
        <f ca="1">IF(Table1[[#This Row],[Debts]]&gt;Table1[[#This Row],[Income]],1,0)</f>
        <v>1</v>
      </c>
      <c r="DY336" s="9"/>
      <c r="DZ336" s="9"/>
      <c r="EA336" s="9"/>
      <c r="EB336" s="9"/>
      <c r="EC336" s="10"/>
      <c r="EF336" s="14"/>
      <c r="EG336" s="9"/>
      <c r="EH336" s="9">
        <f ca="1">IF(Table1[[#This Row],[Net worth of person (R)]]&gt;$EP$4,Table1[[#This Row],[Age]],0)</f>
        <v>39</v>
      </c>
      <c r="EI336" s="9"/>
      <c r="EJ336" s="9"/>
      <c r="EK336" s="9"/>
      <c r="EL336" s="9"/>
      <c r="EM336" s="9"/>
      <c r="EN336" s="9"/>
      <c r="EO336" s="9"/>
      <c r="EP336" s="10"/>
    </row>
    <row r="337" spans="2:146" x14ac:dyDescent="0.25">
      <c r="B337">
        <f t="shared" ca="1" si="122"/>
        <v>2</v>
      </c>
      <c r="C337" t="str">
        <f t="shared" ca="1" si="123"/>
        <v>women</v>
      </c>
      <c r="D337">
        <f t="shared" ca="1" si="124"/>
        <v>31</v>
      </c>
      <c r="E337">
        <f t="shared" ca="1" si="125"/>
        <v>3</v>
      </c>
      <c r="F337" t="str">
        <f t="shared" ca="1" si="126"/>
        <v>Agriculture</v>
      </c>
      <c r="G337">
        <f t="shared" ca="1" si="127"/>
        <v>3</v>
      </c>
      <c r="H337" t="str">
        <f t="shared" ca="1" si="128"/>
        <v>University</v>
      </c>
      <c r="I337">
        <f t="shared" ca="1" si="129"/>
        <v>2</v>
      </c>
      <c r="J337">
        <f t="shared" ca="1" si="130"/>
        <v>3</v>
      </c>
      <c r="K337">
        <f t="shared" ca="1" si="131"/>
        <v>63119</v>
      </c>
      <c r="L337">
        <f t="shared" ca="1" si="132"/>
        <v>2</v>
      </c>
      <c r="M337" t="str">
        <f t="shared" ca="1" si="133"/>
        <v>Karachi</v>
      </c>
      <c r="N337">
        <f t="shared" ca="1" si="115"/>
        <v>252476</v>
      </c>
      <c r="O337">
        <f ca="1">RAND()*Table1[[#This Row],[Value of House]]</f>
        <v>83053.951350189353</v>
      </c>
      <c r="P337">
        <f t="shared" ca="1" si="120"/>
        <v>158414.05426016642</v>
      </c>
      <c r="Q337">
        <f t="shared" ca="1" si="134"/>
        <v>113808</v>
      </c>
      <c r="R337">
        <f t="shared" ca="1" si="121"/>
        <v>317.39511863840005</v>
      </c>
      <c r="S337">
        <f t="shared" ca="1" si="116"/>
        <v>59207.701874867984</v>
      </c>
      <c r="T337">
        <f t="shared" ca="1" si="117"/>
        <v>470097.75613503437</v>
      </c>
      <c r="U337">
        <f t="shared" ca="1" si="118"/>
        <v>197179.34646882775</v>
      </c>
      <c r="V337">
        <f t="shared" ca="1" si="119"/>
        <v>272918.40966620663</v>
      </c>
      <c r="AF337" s="14">
        <f t="shared" ca="1" si="136"/>
        <v>0</v>
      </c>
      <c r="AG337" s="9">
        <f t="shared" ca="1" si="137"/>
        <v>1</v>
      </c>
      <c r="AH337" s="9"/>
      <c r="AI337" s="9"/>
      <c r="AJ337" s="9"/>
      <c r="AK337" s="10"/>
      <c r="AL337" s="9"/>
      <c r="AM337" s="14">
        <f ca="1">IF(Table1[[#This Row],[Field of Work]]= "Teaching",1,0)</f>
        <v>0</v>
      </c>
      <c r="AN337" s="9">
        <f ca="1">IF(Table1[[#This Row],[Field of Work]]= "Agriculture",1,0)</f>
        <v>1</v>
      </c>
      <c r="AO337" s="9">
        <f ca="1">IF(Table1[[#This Row],[Field of Work]]= "Construction",1,0)</f>
        <v>0</v>
      </c>
      <c r="AP337" s="9">
        <f ca="1">IF(Table1[[#This Row],[Field of Work]]= "IT",1,0)</f>
        <v>0</v>
      </c>
      <c r="AQ337" s="9">
        <f ca="1">IF(Table1[[#This Row],[Field of Work]]= "Health",1,0)</f>
        <v>0</v>
      </c>
      <c r="AR337" s="9">
        <f ca="1">IF(Table1[[#This Row],[Field of Work]]= "General work",1,0)</f>
        <v>0</v>
      </c>
      <c r="AS337" s="9"/>
      <c r="AT337" s="9"/>
      <c r="AU337" s="9"/>
      <c r="AV337" s="9"/>
      <c r="AW337" s="9"/>
      <c r="AX337" s="9"/>
      <c r="AY337" s="10"/>
      <c r="BA337" s="33">
        <f ca="1">IF(Table1[[#This Row],[Area]]= "Pindi",1,0)</f>
        <v>0</v>
      </c>
      <c r="BB337" s="9">
        <f ca="1">IF(Table1[[#This Row],[Area]]= "Attock",1,0)</f>
        <v>0</v>
      </c>
      <c r="BC337" s="9">
        <f ca="1">IF(Table1[[#This Row],[Area]]="Gujranwala",1,0)</f>
        <v>0</v>
      </c>
      <c r="BD337" s="9">
        <f ca="1">IF(Table1[[#This Row],[Area]]="Islamabad",1,0)</f>
        <v>0</v>
      </c>
      <c r="BE337" s="9">
        <f ca="1">IF(Table1[[#This Row],[Area]]="Karachi",1,0)</f>
        <v>1</v>
      </c>
      <c r="BF337" s="9">
        <f ca="1">IF(Table1[[#This Row],[Area]]="Kashmir",1,0)</f>
        <v>0</v>
      </c>
      <c r="BG337" s="9">
        <f ca="1">IF(Table1[[#This Row],[Area]]="Kohat",1,0)</f>
        <v>0</v>
      </c>
      <c r="BH337" s="9">
        <f ca="1">IF(Table1[[#This Row],[Area]]="Lahore",1,0)</f>
        <v>0</v>
      </c>
      <c r="BI337" s="9">
        <f ca="1">IF(Table1[[#This Row],[Area]]="Multan",1,0)</f>
        <v>0</v>
      </c>
      <c r="BJ337" s="9">
        <f ca="1">IF(Table1[[#This Row],[Area]]="Naran",1,0)</f>
        <v>0</v>
      </c>
      <c r="BK337" s="9">
        <f ca="1">IF(Table1[[#This Row],[Area]]="Peshawar",1,0)</f>
        <v>0</v>
      </c>
      <c r="BL337" s="9">
        <f ca="1">IF(Table1[[#This Row],[Area]]="Queta",1,0)</f>
        <v>0</v>
      </c>
      <c r="BM337" s="9">
        <f ca="1">IF(Table1[[#This Row],[Area]]="Sawat",1,0)</f>
        <v>0</v>
      </c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10"/>
      <c r="CD337" s="14"/>
      <c r="CE337" s="39">
        <f ca="1">Table1[[#This Row],[Value of Cars]]/Table1[[#This Row],[Cars]]</f>
        <v>52804.684753388807</v>
      </c>
      <c r="CF337" s="9"/>
      <c r="CG337" s="10"/>
      <c r="CH337" s="14">
        <f ca="1">IF(Table1[[#This Row],[value of Debts]]&gt;$CI$5,1,0)</f>
        <v>1</v>
      </c>
      <c r="CI337" s="9"/>
      <c r="CJ337" s="10"/>
      <c r="CM337" s="55">
        <f ca="1">Table1[[#This Row],[Mortgage Left]]/Table1[[#This Row],[Value of House]]</f>
        <v>0.32895780727748125</v>
      </c>
      <c r="CN337" s="9">
        <f t="shared" ca="1" si="135"/>
        <v>0</v>
      </c>
      <c r="CO337" s="9"/>
      <c r="CP337" s="9"/>
      <c r="CQ337" s="9"/>
      <c r="CR337" s="9"/>
      <c r="CS337" s="9"/>
      <c r="CT337" s="9"/>
      <c r="CU337" s="9"/>
      <c r="CV337" s="9"/>
      <c r="CW337" s="9"/>
      <c r="CX337" s="14"/>
      <c r="CY337" s="9">
        <f ca="1">IF(Table1[[#This Row],[Area]]= "Pindi",Table1[[#This Row],[Income]],0)</f>
        <v>0</v>
      </c>
      <c r="CZ337" s="9">
        <f ca="1">IF(Table1[[#This Row],[Area]]= "Attock",Table1[[#This Row],[Income]],0)</f>
        <v>0</v>
      </c>
      <c r="DA337" s="9">
        <f ca="1">IF(Table1[[#This Row],[Area]]= "Gujranwala",Table1[[#This Row],[Income]],0)</f>
        <v>0</v>
      </c>
      <c r="DB337" s="9">
        <f ca="1">IF(Table1[[#This Row],[Area]]= "Islamabad",Table1[[#This Row],[Income]],0)</f>
        <v>0</v>
      </c>
      <c r="DC337" s="9">
        <f ca="1">IF(Table1[[#This Row],[Area]]= "Karachi",Table1[[#This Row],[Income]],0)</f>
        <v>63119</v>
      </c>
      <c r="DD337" s="9">
        <f ca="1">IF(Table1[[#This Row],[Area]]= "Kashmir",Table1[[#This Row],[Income]],0)</f>
        <v>0</v>
      </c>
      <c r="DE337" s="9">
        <f ca="1">IF(Table1[[#This Row],[Area]]= "Kohat",Table1[[#This Row],[Income]],0)</f>
        <v>0</v>
      </c>
      <c r="DF337" s="9">
        <f ca="1">IF(Table1[[#This Row],[Area]]= "Lahore",Table1[[#This Row],[Income]],0)</f>
        <v>0</v>
      </c>
      <c r="DG337" s="9">
        <f ca="1">IF(Table1[[#This Row],[Area]]= "Multan",Table1[[#This Row],[Income]],0)</f>
        <v>0</v>
      </c>
      <c r="DH337" s="9">
        <f ca="1">IF(Table1[[#This Row],[Area]]= "Naran",Table1[[#This Row],[Income]],0)</f>
        <v>0</v>
      </c>
      <c r="DI337" s="9">
        <f ca="1">IF(Table1[[#This Row],[Area]]= "Peshawar",Table1[[#This Row],[Income]],0)</f>
        <v>0</v>
      </c>
      <c r="DJ337" s="9">
        <f ca="1">IF(Table1[[#This Row],[Area]]= "Queta",Table1[[#This Row],[Income]],0)</f>
        <v>0</v>
      </c>
      <c r="DK337" s="10">
        <f ca="1">IF(Table1[[#This Row],[Area]]= "Sawat",Table1[[#This Row],[Income]],0)</f>
        <v>0</v>
      </c>
      <c r="DM337" s="14"/>
      <c r="DN337" s="9">
        <f ca="1">IF(Table1[[#This Row],[Field of Work]] = "IT",Table1[[#This Row],[Income]],0)</f>
        <v>0</v>
      </c>
      <c r="DO337" s="9">
        <f ca="1">IF(Table1[[#This Row],[Field of Work]] = "Agriculture",Table1[[#This Row],[Income]],0)</f>
        <v>63119</v>
      </c>
      <c r="DP337" s="9">
        <f ca="1">IF(Table1[[#This Row],[Field of Work]] = "Construction",Table1[[#This Row],[Income]],0)</f>
        <v>0</v>
      </c>
      <c r="DQ337" s="9">
        <f ca="1">IF(Table1[[#This Row],[Field of Work]] = "Health",Table1[[#This Row],[Income]],0)</f>
        <v>0</v>
      </c>
      <c r="DR337" s="9">
        <f ca="1">IF(Table1[[#This Row],[Field of Work]] = "Teaching",Table1[[#This Row],[Income]],0)</f>
        <v>0</v>
      </c>
      <c r="DS337" s="10">
        <f ca="1">IF(Table1[[#This Row],[Field of Work]] = "General work",Table1[[#This Row],[Income]],0)</f>
        <v>0</v>
      </c>
      <c r="DV337" s="14"/>
      <c r="DW337" s="9"/>
      <c r="DX337" s="9">
        <f ca="1">IF(Table1[[#This Row],[Debts]]&gt;Table1[[#This Row],[Income]],1,0)</f>
        <v>0</v>
      </c>
      <c r="DY337" s="9"/>
      <c r="DZ337" s="9"/>
      <c r="EA337" s="9"/>
      <c r="EB337" s="9"/>
      <c r="EC337" s="10"/>
      <c r="EF337" s="14"/>
      <c r="EG337" s="9"/>
      <c r="EH337" s="9">
        <f ca="1">IF(Table1[[#This Row],[Net worth of person (R)]]&gt;$EP$4,Table1[[#This Row],[Age]],0)</f>
        <v>31</v>
      </c>
      <c r="EI337" s="9"/>
      <c r="EJ337" s="9"/>
      <c r="EK337" s="9"/>
      <c r="EL337" s="9"/>
      <c r="EM337" s="9"/>
      <c r="EN337" s="9"/>
      <c r="EO337" s="9"/>
      <c r="EP337" s="10"/>
    </row>
    <row r="338" spans="2:146" x14ac:dyDescent="0.25">
      <c r="B338">
        <f t="shared" ca="1" si="122"/>
        <v>2</v>
      </c>
      <c r="C338" t="str">
        <f t="shared" ca="1" si="123"/>
        <v>women</v>
      </c>
      <c r="D338">
        <f t="shared" ca="1" si="124"/>
        <v>35</v>
      </c>
      <c r="E338">
        <f t="shared" ca="1" si="125"/>
        <v>5</v>
      </c>
      <c r="F338" t="str">
        <f t="shared" ca="1" si="126"/>
        <v>General work</v>
      </c>
      <c r="G338">
        <f t="shared" ca="1" si="127"/>
        <v>2</v>
      </c>
      <c r="H338" t="str">
        <f t="shared" ca="1" si="128"/>
        <v>Colledge</v>
      </c>
      <c r="I338">
        <f t="shared" ca="1" si="129"/>
        <v>2</v>
      </c>
      <c r="J338">
        <f t="shared" ca="1" si="130"/>
        <v>3</v>
      </c>
      <c r="K338">
        <f t="shared" ca="1" si="131"/>
        <v>85157</v>
      </c>
      <c r="L338">
        <f t="shared" ca="1" si="132"/>
        <v>11</v>
      </c>
      <c r="M338" t="str">
        <f t="shared" ca="1" si="133"/>
        <v>kashmir</v>
      </c>
      <c r="N338">
        <f t="shared" ca="1" si="115"/>
        <v>255471</v>
      </c>
      <c r="O338">
        <f ca="1">RAND()*Table1[[#This Row],[Value of House]]</f>
        <v>171096.15427349944</v>
      </c>
      <c r="P338">
        <f t="shared" ca="1" si="120"/>
        <v>205845.32879771449</v>
      </c>
      <c r="Q338">
        <f t="shared" ca="1" si="134"/>
        <v>88116</v>
      </c>
      <c r="R338">
        <f t="shared" ca="1" si="121"/>
        <v>138287.39664533772</v>
      </c>
      <c r="S338">
        <f t="shared" ca="1" si="116"/>
        <v>120878.35018764892</v>
      </c>
      <c r="T338">
        <f t="shared" ca="1" si="117"/>
        <v>582194.67898536345</v>
      </c>
      <c r="U338">
        <f t="shared" ca="1" si="118"/>
        <v>397499.55091883719</v>
      </c>
      <c r="V338">
        <f t="shared" ca="1" si="119"/>
        <v>184695.12806652626</v>
      </c>
      <c r="AF338" s="14">
        <f t="shared" ca="1" si="136"/>
        <v>0</v>
      </c>
      <c r="AG338" s="9">
        <f t="shared" ca="1" si="137"/>
        <v>1</v>
      </c>
      <c r="AH338" s="9"/>
      <c r="AI338" s="9"/>
      <c r="AJ338" s="9"/>
      <c r="AK338" s="10"/>
      <c r="AL338" s="9"/>
      <c r="AM338" s="14">
        <f ca="1">IF(Table1[[#This Row],[Field of Work]]= "Teaching",1,0)</f>
        <v>0</v>
      </c>
      <c r="AN338" s="9">
        <f ca="1">IF(Table1[[#This Row],[Field of Work]]= "Agriculture",1,0)</f>
        <v>0</v>
      </c>
      <c r="AO338" s="9">
        <f ca="1">IF(Table1[[#This Row],[Field of Work]]= "Construction",1,0)</f>
        <v>0</v>
      </c>
      <c r="AP338" s="9">
        <f ca="1">IF(Table1[[#This Row],[Field of Work]]= "IT",1,0)</f>
        <v>0</v>
      </c>
      <c r="AQ338" s="9">
        <f ca="1">IF(Table1[[#This Row],[Field of Work]]= "Health",1,0)</f>
        <v>0</v>
      </c>
      <c r="AR338" s="9">
        <f ca="1">IF(Table1[[#This Row],[Field of Work]]= "General work",1,0)</f>
        <v>1</v>
      </c>
      <c r="AS338" s="9"/>
      <c r="AT338" s="9"/>
      <c r="AU338" s="9"/>
      <c r="AV338" s="9"/>
      <c r="AW338" s="9"/>
      <c r="AX338" s="9"/>
      <c r="AY338" s="10"/>
      <c r="BA338" s="33">
        <f ca="1">IF(Table1[[#This Row],[Area]]= "Pindi",1,0)</f>
        <v>0</v>
      </c>
      <c r="BB338" s="9">
        <f ca="1">IF(Table1[[#This Row],[Area]]= "Attock",1,0)</f>
        <v>0</v>
      </c>
      <c r="BC338" s="9">
        <f ca="1">IF(Table1[[#This Row],[Area]]="Gujranwala",1,0)</f>
        <v>0</v>
      </c>
      <c r="BD338" s="9">
        <f ca="1">IF(Table1[[#This Row],[Area]]="Islamabad",1,0)</f>
        <v>0</v>
      </c>
      <c r="BE338" s="9">
        <f ca="1">IF(Table1[[#This Row],[Area]]="Karachi",1,0)</f>
        <v>0</v>
      </c>
      <c r="BF338" s="9">
        <f ca="1">IF(Table1[[#This Row],[Area]]="Kashmir",1,0)</f>
        <v>1</v>
      </c>
      <c r="BG338" s="9">
        <f ca="1">IF(Table1[[#This Row],[Area]]="Kohat",1,0)</f>
        <v>0</v>
      </c>
      <c r="BH338" s="9">
        <f ca="1">IF(Table1[[#This Row],[Area]]="Lahore",1,0)</f>
        <v>0</v>
      </c>
      <c r="BI338" s="9">
        <f ca="1">IF(Table1[[#This Row],[Area]]="Multan",1,0)</f>
        <v>0</v>
      </c>
      <c r="BJ338" s="9">
        <f ca="1">IF(Table1[[#This Row],[Area]]="Naran",1,0)</f>
        <v>0</v>
      </c>
      <c r="BK338" s="9">
        <f ca="1">IF(Table1[[#This Row],[Area]]="Peshawar",1,0)</f>
        <v>0</v>
      </c>
      <c r="BL338" s="9">
        <f ca="1">IF(Table1[[#This Row],[Area]]="Queta",1,0)</f>
        <v>0</v>
      </c>
      <c r="BM338" s="9">
        <f ca="1">IF(Table1[[#This Row],[Area]]="Sawat",1,0)</f>
        <v>0</v>
      </c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10"/>
      <c r="CD338" s="14"/>
      <c r="CE338" s="39">
        <f ca="1">Table1[[#This Row],[Value of Cars]]/Table1[[#This Row],[Cars]]</f>
        <v>68615.10959923816</v>
      </c>
      <c r="CF338" s="9"/>
      <c r="CG338" s="10"/>
      <c r="CH338" s="14">
        <f ca="1">IF(Table1[[#This Row],[value of Debts]]&gt;$CI$5,1,0)</f>
        <v>1</v>
      </c>
      <c r="CI338" s="9"/>
      <c r="CJ338" s="10"/>
      <c r="CM338" s="55">
        <f ca="1">Table1[[#This Row],[Mortgage Left]]/Table1[[#This Row],[Value of House]]</f>
        <v>0.66972828334135559</v>
      </c>
      <c r="CN338" s="9">
        <f t="shared" ca="1" si="135"/>
        <v>0</v>
      </c>
      <c r="CO338" s="9"/>
      <c r="CP338" s="9"/>
      <c r="CQ338" s="9"/>
      <c r="CR338" s="9"/>
      <c r="CS338" s="9"/>
      <c r="CT338" s="9"/>
      <c r="CU338" s="9"/>
      <c r="CV338" s="9"/>
      <c r="CW338" s="9"/>
      <c r="CX338" s="14"/>
      <c r="CY338" s="9">
        <f ca="1">IF(Table1[[#This Row],[Area]]= "Pindi",Table1[[#This Row],[Income]],0)</f>
        <v>0</v>
      </c>
      <c r="CZ338" s="9">
        <f ca="1">IF(Table1[[#This Row],[Area]]= "Attock",Table1[[#This Row],[Income]],0)</f>
        <v>0</v>
      </c>
      <c r="DA338" s="9">
        <f ca="1">IF(Table1[[#This Row],[Area]]= "Gujranwala",Table1[[#This Row],[Income]],0)</f>
        <v>0</v>
      </c>
      <c r="DB338" s="9">
        <f ca="1">IF(Table1[[#This Row],[Area]]= "Islamabad",Table1[[#This Row],[Income]],0)</f>
        <v>0</v>
      </c>
      <c r="DC338" s="9">
        <f ca="1">IF(Table1[[#This Row],[Area]]= "Karachi",Table1[[#This Row],[Income]],0)</f>
        <v>0</v>
      </c>
      <c r="DD338" s="9">
        <f ca="1">IF(Table1[[#This Row],[Area]]= "Kashmir",Table1[[#This Row],[Income]],0)</f>
        <v>85157</v>
      </c>
      <c r="DE338" s="9">
        <f ca="1">IF(Table1[[#This Row],[Area]]= "Kohat",Table1[[#This Row],[Income]],0)</f>
        <v>0</v>
      </c>
      <c r="DF338" s="9">
        <f ca="1">IF(Table1[[#This Row],[Area]]= "Lahore",Table1[[#This Row],[Income]],0)</f>
        <v>0</v>
      </c>
      <c r="DG338" s="9">
        <f ca="1">IF(Table1[[#This Row],[Area]]= "Multan",Table1[[#This Row],[Income]],0)</f>
        <v>0</v>
      </c>
      <c r="DH338" s="9">
        <f ca="1">IF(Table1[[#This Row],[Area]]= "Naran",Table1[[#This Row],[Income]],0)</f>
        <v>0</v>
      </c>
      <c r="DI338" s="9">
        <f ca="1">IF(Table1[[#This Row],[Area]]= "Peshawar",Table1[[#This Row],[Income]],0)</f>
        <v>0</v>
      </c>
      <c r="DJ338" s="9">
        <f ca="1">IF(Table1[[#This Row],[Area]]= "Queta",Table1[[#This Row],[Income]],0)</f>
        <v>0</v>
      </c>
      <c r="DK338" s="10">
        <f ca="1">IF(Table1[[#This Row],[Area]]= "Sawat",Table1[[#This Row],[Income]],0)</f>
        <v>0</v>
      </c>
      <c r="DM338" s="14"/>
      <c r="DN338" s="9">
        <f ca="1">IF(Table1[[#This Row],[Field of Work]] = "IT",Table1[[#This Row],[Income]],0)</f>
        <v>0</v>
      </c>
      <c r="DO338" s="9">
        <f ca="1">IF(Table1[[#This Row],[Field of Work]] = "Agriculture",Table1[[#This Row],[Income]],0)</f>
        <v>0</v>
      </c>
      <c r="DP338" s="9">
        <f ca="1">IF(Table1[[#This Row],[Field of Work]] = "Construction",Table1[[#This Row],[Income]],0)</f>
        <v>0</v>
      </c>
      <c r="DQ338" s="9">
        <f ca="1">IF(Table1[[#This Row],[Field of Work]] = "Health",Table1[[#This Row],[Income]],0)</f>
        <v>0</v>
      </c>
      <c r="DR338" s="9">
        <f ca="1">IF(Table1[[#This Row],[Field of Work]] = "Teaching",Table1[[#This Row],[Income]],0)</f>
        <v>0</v>
      </c>
      <c r="DS338" s="10">
        <f ca="1">IF(Table1[[#This Row],[Field of Work]] = "General work",Table1[[#This Row],[Income]],0)</f>
        <v>85157</v>
      </c>
      <c r="DV338" s="14"/>
      <c r="DW338" s="9"/>
      <c r="DX338" s="9">
        <f ca="1">IF(Table1[[#This Row],[Debts]]&gt;Table1[[#This Row],[Income]],1,0)</f>
        <v>1</v>
      </c>
      <c r="DY338" s="9"/>
      <c r="DZ338" s="9"/>
      <c r="EA338" s="9"/>
      <c r="EB338" s="9"/>
      <c r="EC338" s="10"/>
      <c r="EF338" s="14"/>
      <c r="EG338" s="9"/>
      <c r="EH338" s="9">
        <f ca="1">IF(Table1[[#This Row],[Net worth of person (R)]]&gt;$EP$4,Table1[[#This Row],[Age]],0)</f>
        <v>35</v>
      </c>
      <c r="EI338" s="9"/>
      <c r="EJ338" s="9"/>
      <c r="EK338" s="9"/>
      <c r="EL338" s="9"/>
      <c r="EM338" s="9"/>
      <c r="EN338" s="9"/>
      <c r="EO338" s="9"/>
      <c r="EP338" s="10"/>
    </row>
    <row r="339" spans="2:146" x14ac:dyDescent="0.25">
      <c r="B339">
        <f t="shared" ca="1" si="122"/>
        <v>2</v>
      </c>
      <c r="C339" t="str">
        <f t="shared" ca="1" si="123"/>
        <v>women</v>
      </c>
      <c r="D339">
        <f t="shared" ca="1" si="124"/>
        <v>37</v>
      </c>
      <c r="E339">
        <f t="shared" ca="1" si="125"/>
        <v>3</v>
      </c>
      <c r="F339" t="str">
        <f t="shared" ca="1" si="126"/>
        <v>Agriculture</v>
      </c>
      <c r="G339">
        <f t="shared" ca="1" si="127"/>
        <v>1</v>
      </c>
      <c r="H339" t="str">
        <f t="shared" ca="1" si="128"/>
        <v>High School</v>
      </c>
      <c r="I339">
        <f t="shared" ca="1" si="129"/>
        <v>3</v>
      </c>
      <c r="J339">
        <f t="shared" ca="1" si="130"/>
        <v>2</v>
      </c>
      <c r="K339">
        <f t="shared" ca="1" si="131"/>
        <v>28995</v>
      </c>
      <c r="L339">
        <f t="shared" ca="1" si="132"/>
        <v>12</v>
      </c>
      <c r="M339" t="str">
        <f t="shared" ca="1" si="133"/>
        <v>Kohat</v>
      </c>
      <c r="N339">
        <f t="shared" ca="1" si="115"/>
        <v>144975</v>
      </c>
      <c r="O339">
        <f ca="1">RAND()*Table1[[#This Row],[Value of House]]</f>
        <v>111472.12992730988</v>
      </c>
      <c r="P339">
        <f t="shared" ca="1" si="120"/>
        <v>46525.051822994632</v>
      </c>
      <c r="Q339">
        <f t="shared" ca="1" si="134"/>
        <v>5766</v>
      </c>
      <c r="R339">
        <f t="shared" ca="1" si="121"/>
        <v>43871.460999866591</v>
      </c>
      <c r="S339">
        <f t="shared" ca="1" si="116"/>
        <v>16518.571921949642</v>
      </c>
      <c r="T339">
        <f t="shared" ca="1" si="117"/>
        <v>208018.62374494429</v>
      </c>
      <c r="U339">
        <f t="shared" ca="1" si="118"/>
        <v>161109.59092717647</v>
      </c>
      <c r="V339">
        <f t="shared" ca="1" si="119"/>
        <v>46909.032817767817</v>
      </c>
      <c r="AF339" s="14">
        <f t="shared" ca="1" si="136"/>
        <v>0</v>
      </c>
      <c r="AG339" s="9">
        <f t="shared" ca="1" si="137"/>
        <v>1</v>
      </c>
      <c r="AH339" s="9"/>
      <c r="AI339" s="9"/>
      <c r="AJ339" s="9"/>
      <c r="AK339" s="10"/>
      <c r="AL339" s="9"/>
      <c r="AM339" s="14">
        <f ca="1">IF(Table1[[#This Row],[Field of Work]]= "Teaching",1,0)</f>
        <v>0</v>
      </c>
      <c r="AN339" s="9">
        <f ca="1">IF(Table1[[#This Row],[Field of Work]]= "Agriculture",1,0)</f>
        <v>1</v>
      </c>
      <c r="AO339" s="9">
        <f ca="1">IF(Table1[[#This Row],[Field of Work]]= "Construction",1,0)</f>
        <v>0</v>
      </c>
      <c r="AP339" s="9">
        <f ca="1">IF(Table1[[#This Row],[Field of Work]]= "IT",1,0)</f>
        <v>0</v>
      </c>
      <c r="AQ339" s="9">
        <f ca="1">IF(Table1[[#This Row],[Field of Work]]= "Health",1,0)</f>
        <v>0</v>
      </c>
      <c r="AR339" s="9">
        <f ca="1">IF(Table1[[#This Row],[Field of Work]]= "General work",1,0)</f>
        <v>0</v>
      </c>
      <c r="AS339" s="9"/>
      <c r="AT339" s="9"/>
      <c r="AU339" s="9"/>
      <c r="AV339" s="9"/>
      <c r="AW339" s="9"/>
      <c r="AX339" s="9"/>
      <c r="AY339" s="10"/>
      <c r="BA339" s="33">
        <f ca="1">IF(Table1[[#This Row],[Area]]= "Pindi",1,0)</f>
        <v>0</v>
      </c>
      <c r="BB339" s="9">
        <f ca="1">IF(Table1[[#This Row],[Area]]= "Attock",1,0)</f>
        <v>0</v>
      </c>
      <c r="BC339" s="9">
        <f ca="1">IF(Table1[[#This Row],[Area]]="Gujranwala",1,0)</f>
        <v>0</v>
      </c>
      <c r="BD339" s="9">
        <f ca="1">IF(Table1[[#This Row],[Area]]="Islamabad",1,0)</f>
        <v>0</v>
      </c>
      <c r="BE339" s="9">
        <f ca="1">IF(Table1[[#This Row],[Area]]="Karachi",1,0)</f>
        <v>0</v>
      </c>
      <c r="BF339" s="9">
        <f ca="1">IF(Table1[[#This Row],[Area]]="Kashmir",1,0)</f>
        <v>0</v>
      </c>
      <c r="BG339" s="9">
        <f ca="1">IF(Table1[[#This Row],[Area]]="Kohat",1,0)</f>
        <v>1</v>
      </c>
      <c r="BH339" s="9">
        <f ca="1">IF(Table1[[#This Row],[Area]]="Lahore",1,0)</f>
        <v>0</v>
      </c>
      <c r="BI339" s="9">
        <f ca="1">IF(Table1[[#This Row],[Area]]="Multan",1,0)</f>
        <v>0</v>
      </c>
      <c r="BJ339" s="9">
        <f ca="1">IF(Table1[[#This Row],[Area]]="Naran",1,0)</f>
        <v>0</v>
      </c>
      <c r="BK339" s="9">
        <f ca="1">IF(Table1[[#This Row],[Area]]="Peshawar",1,0)</f>
        <v>0</v>
      </c>
      <c r="BL339" s="9">
        <f ca="1">IF(Table1[[#This Row],[Area]]="Queta",1,0)</f>
        <v>0</v>
      </c>
      <c r="BM339" s="9">
        <f ca="1">IF(Table1[[#This Row],[Area]]="Sawat",1,0)</f>
        <v>0</v>
      </c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10"/>
      <c r="CD339" s="14"/>
      <c r="CE339" s="39">
        <f ca="1">Table1[[#This Row],[Value of Cars]]/Table1[[#This Row],[Cars]]</f>
        <v>23262.525911497316</v>
      </c>
      <c r="CF339" s="9"/>
      <c r="CG339" s="10"/>
      <c r="CH339" s="14">
        <f ca="1">IF(Table1[[#This Row],[value of Debts]]&gt;$CI$5,1,0)</f>
        <v>1</v>
      </c>
      <c r="CI339" s="9"/>
      <c r="CJ339" s="10"/>
      <c r="CM339" s="55">
        <f ca="1">Table1[[#This Row],[Mortgage Left]]/Table1[[#This Row],[Value of House]]</f>
        <v>0.76890587982279623</v>
      </c>
      <c r="CN339" s="9">
        <f t="shared" ca="1" si="135"/>
        <v>0</v>
      </c>
      <c r="CO339" s="9"/>
      <c r="CP339" s="9"/>
      <c r="CQ339" s="9"/>
      <c r="CR339" s="9"/>
      <c r="CS339" s="9"/>
      <c r="CT339" s="9"/>
      <c r="CU339" s="9"/>
      <c r="CV339" s="9"/>
      <c r="CW339" s="9"/>
      <c r="CX339" s="14"/>
      <c r="CY339" s="9">
        <f ca="1">IF(Table1[[#This Row],[Area]]= "Pindi",Table1[[#This Row],[Income]],0)</f>
        <v>0</v>
      </c>
      <c r="CZ339" s="9">
        <f ca="1">IF(Table1[[#This Row],[Area]]= "Attock",Table1[[#This Row],[Income]],0)</f>
        <v>0</v>
      </c>
      <c r="DA339" s="9">
        <f ca="1">IF(Table1[[#This Row],[Area]]= "Gujranwala",Table1[[#This Row],[Income]],0)</f>
        <v>0</v>
      </c>
      <c r="DB339" s="9">
        <f ca="1">IF(Table1[[#This Row],[Area]]= "Islamabad",Table1[[#This Row],[Income]],0)</f>
        <v>0</v>
      </c>
      <c r="DC339" s="9">
        <f ca="1">IF(Table1[[#This Row],[Area]]= "Karachi",Table1[[#This Row],[Income]],0)</f>
        <v>0</v>
      </c>
      <c r="DD339" s="9">
        <f ca="1">IF(Table1[[#This Row],[Area]]= "Kashmir",Table1[[#This Row],[Income]],0)</f>
        <v>0</v>
      </c>
      <c r="DE339" s="9">
        <f ca="1">IF(Table1[[#This Row],[Area]]= "Kohat",Table1[[#This Row],[Income]],0)</f>
        <v>28995</v>
      </c>
      <c r="DF339" s="9">
        <f ca="1">IF(Table1[[#This Row],[Area]]= "Lahore",Table1[[#This Row],[Income]],0)</f>
        <v>0</v>
      </c>
      <c r="DG339" s="9">
        <f ca="1">IF(Table1[[#This Row],[Area]]= "Multan",Table1[[#This Row],[Income]],0)</f>
        <v>0</v>
      </c>
      <c r="DH339" s="9">
        <f ca="1">IF(Table1[[#This Row],[Area]]= "Naran",Table1[[#This Row],[Income]],0)</f>
        <v>0</v>
      </c>
      <c r="DI339" s="9">
        <f ca="1">IF(Table1[[#This Row],[Area]]= "Peshawar",Table1[[#This Row],[Income]],0)</f>
        <v>0</v>
      </c>
      <c r="DJ339" s="9">
        <f ca="1">IF(Table1[[#This Row],[Area]]= "Queta",Table1[[#This Row],[Income]],0)</f>
        <v>0</v>
      </c>
      <c r="DK339" s="10">
        <f ca="1">IF(Table1[[#This Row],[Area]]= "Sawat",Table1[[#This Row],[Income]],0)</f>
        <v>0</v>
      </c>
      <c r="DM339" s="14"/>
      <c r="DN339" s="9">
        <f ca="1">IF(Table1[[#This Row],[Field of Work]] = "IT",Table1[[#This Row],[Income]],0)</f>
        <v>0</v>
      </c>
      <c r="DO339" s="9">
        <f ca="1">IF(Table1[[#This Row],[Field of Work]] = "Agriculture",Table1[[#This Row],[Income]],0)</f>
        <v>28995</v>
      </c>
      <c r="DP339" s="9">
        <f ca="1">IF(Table1[[#This Row],[Field of Work]] = "Construction",Table1[[#This Row],[Income]],0)</f>
        <v>0</v>
      </c>
      <c r="DQ339" s="9">
        <f ca="1">IF(Table1[[#This Row],[Field of Work]] = "Health",Table1[[#This Row],[Income]],0)</f>
        <v>0</v>
      </c>
      <c r="DR339" s="9">
        <f ca="1">IF(Table1[[#This Row],[Field of Work]] = "Teaching",Table1[[#This Row],[Income]],0)</f>
        <v>0</v>
      </c>
      <c r="DS339" s="10">
        <f ca="1">IF(Table1[[#This Row],[Field of Work]] = "General work",Table1[[#This Row],[Income]],0)</f>
        <v>0</v>
      </c>
      <c r="DV339" s="14"/>
      <c r="DW339" s="9"/>
      <c r="DX339" s="9">
        <f ca="1">IF(Table1[[#This Row],[Debts]]&gt;Table1[[#This Row],[Income]],1,0)</f>
        <v>1</v>
      </c>
      <c r="DY339" s="9"/>
      <c r="DZ339" s="9"/>
      <c r="EA339" s="9"/>
      <c r="EB339" s="9"/>
      <c r="EC339" s="10"/>
      <c r="EF339" s="14"/>
      <c r="EG339" s="9"/>
      <c r="EH339" s="9">
        <f ca="1">IF(Table1[[#This Row],[Net worth of person (R)]]&gt;$EP$4,Table1[[#This Row],[Age]],0)</f>
        <v>0</v>
      </c>
      <c r="EI339" s="9"/>
      <c r="EJ339" s="9"/>
      <c r="EK339" s="9"/>
      <c r="EL339" s="9"/>
      <c r="EM339" s="9"/>
      <c r="EN339" s="9"/>
      <c r="EO339" s="9"/>
      <c r="EP339" s="10"/>
    </row>
    <row r="340" spans="2:146" x14ac:dyDescent="0.25">
      <c r="B340">
        <f t="shared" ca="1" si="122"/>
        <v>2</v>
      </c>
      <c r="C340" t="str">
        <f t="shared" ca="1" si="123"/>
        <v>women</v>
      </c>
      <c r="D340">
        <f t="shared" ca="1" si="124"/>
        <v>40</v>
      </c>
      <c r="E340">
        <f t="shared" ca="1" si="125"/>
        <v>1</v>
      </c>
      <c r="F340" t="str">
        <f t="shared" ca="1" si="126"/>
        <v>Health</v>
      </c>
      <c r="G340">
        <f t="shared" ca="1" si="127"/>
        <v>1</v>
      </c>
      <c r="H340" t="str">
        <f t="shared" ca="1" si="128"/>
        <v>High School</v>
      </c>
      <c r="I340">
        <f t="shared" ca="1" si="129"/>
        <v>1</v>
      </c>
      <c r="J340">
        <f t="shared" ca="1" si="130"/>
        <v>3</v>
      </c>
      <c r="K340">
        <f t="shared" ca="1" si="131"/>
        <v>86207</v>
      </c>
      <c r="L340">
        <f t="shared" ca="1" si="132"/>
        <v>9</v>
      </c>
      <c r="M340" t="str">
        <f t="shared" ca="1" si="133"/>
        <v>Peshawar</v>
      </c>
      <c r="N340">
        <f t="shared" ca="1" si="115"/>
        <v>517242</v>
      </c>
      <c r="O340">
        <f ca="1">RAND()*Table1[[#This Row],[Value of House]]</f>
        <v>117228.33566466998</v>
      </c>
      <c r="P340">
        <f t="shared" ca="1" si="120"/>
        <v>117115.70458474662</v>
      </c>
      <c r="Q340">
        <f t="shared" ca="1" si="134"/>
        <v>80209</v>
      </c>
      <c r="R340">
        <f t="shared" ca="1" si="121"/>
        <v>76411.162303936959</v>
      </c>
      <c r="S340">
        <f t="shared" ca="1" si="116"/>
        <v>117163.70119468689</v>
      </c>
      <c r="T340">
        <f t="shared" ca="1" si="117"/>
        <v>751521.40577943355</v>
      </c>
      <c r="U340">
        <f t="shared" ca="1" si="118"/>
        <v>273848.49796860694</v>
      </c>
      <c r="V340">
        <f t="shared" ca="1" si="119"/>
        <v>477672.90781082661</v>
      </c>
      <c r="AF340" s="14">
        <f t="shared" ca="1" si="136"/>
        <v>0</v>
      </c>
      <c r="AG340" s="9">
        <f t="shared" ca="1" si="137"/>
        <v>1</v>
      </c>
      <c r="AH340" s="9"/>
      <c r="AI340" s="9"/>
      <c r="AJ340" s="9"/>
      <c r="AK340" s="10"/>
      <c r="AL340" s="9"/>
      <c r="AM340" s="14">
        <f ca="1">IF(Table1[[#This Row],[Field of Work]]= "Teaching",1,0)</f>
        <v>0</v>
      </c>
      <c r="AN340" s="9">
        <f ca="1">IF(Table1[[#This Row],[Field of Work]]= "Agriculture",1,0)</f>
        <v>0</v>
      </c>
      <c r="AO340" s="9">
        <f ca="1">IF(Table1[[#This Row],[Field of Work]]= "Construction",1,0)</f>
        <v>0</v>
      </c>
      <c r="AP340" s="9">
        <f ca="1">IF(Table1[[#This Row],[Field of Work]]= "IT",1,0)</f>
        <v>0</v>
      </c>
      <c r="AQ340" s="9">
        <f ca="1">IF(Table1[[#This Row],[Field of Work]]= "Health",1,0)</f>
        <v>1</v>
      </c>
      <c r="AR340" s="9">
        <f ca="1">IF(Table1[[#This Row],[Field of Work]]= "General work",1,0)</f>
        <v>0</v>
      </c>
      <c r="AS340" s="9"/>
      <c r="AT340" s="9"/>
      <c r="AU340" s="9"/>
      <c r="AV340" s="9"/>
      <c r="AW340" s="9"/>
      <c r="AX340" s="9"/>
      <c r="AY340" s="10"/>
      <c r="BA340" s="33">
        <f ca="1">IF(Table1[[#This Row],[Area]]= "Pindi",1,0)</f>
        <v>0</v>
      </c>
      <c r="BB340" s="9">
        <f ca="1">IF(Table1[[#This Row],[Area]]= "Attock",1,0)</f>
        <v>0</v>
      </c>
      <c r="BC340" s="9">
        <f ca="1">IF(Table1[[#This Row],[Area]]="Gujranwala",1,0)</f>
        <v>0</v>
      </c>
      <c r="BD340" s="9">
        <f ca="1">IF(Table1[[#This Row],[Area]]="Islamabad",1,0)</f>
        <v>0</v>
      </c>
      <c r="BE340" s="9">
        <f ca="1">IF(Table1[[#This Row],[Area]]="Karachi",1,0)</f>
        <v>0</v>
      </c>
      <c r="BF340" s="9">
        <f ca="1">IF(Table1[[#This Row],[Area]]="Kashmir",1,0)</f>
        <v>0</v>
      </c>
      <c r="BG340" s="9">
        <f ca="1">IF(Table1[[#This Row],[Area]]="Kohat",1,0)</f>
        <v>0</v>
      </c>
      <c r="BH340" s="9">
        <f ca="1">IF(Table1[[#This Row],[Area]]="Lahore",1,0)</f>
        <v>0</v>
      </c>
      <c r="BI340" s="9">
        <f ca="1">IF(Table1[[#This Row],[Area]]="Multan",1,0)</f>
        <v>0</v>
      </c>
      <c r="BJ340" s="9">
        <f ca="1">IF(Table1[[#This Row],[Area]]="Naran",1,0)</f>
        <v>0</v>
      </c>
      <c r="BK340" s="9">
        <f ca="1">IF(Table1[[#This Row],[Area]]="Peshawar",1,0)</f>
        <v>1</v>
      </c>
      <c r="BL340" s="9">
        <f ca="1">IF(Table1[[#This Row],[Area]]="Queta",1,0)</f>
        <v>0</v>
      </c>
      <c r="BM340" s="9">
        <f ca="1">IF(Table1[[#This Row],[Area]]="Sawat",1,0)</f>
        <v>0</v>
      </c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10"/>
      <c r="CD340" s="14"/>
      <c r="CE340" s="39">
        <f ca="1">Table1[[#This Row],[Value of Cars]]/Table1[[#This Row],[Cars]]</f>
        <v>39038.568194915541</v>
      </c>
      <c r="CF340" s="9"/>
      <c r="CG340" s="10"/>
      <c r="CH340" s="14">
        <f ca="1">IF(Table1[[#This Row],[value of Debts]]&gt;$CI$5,1,0)</f>
        <v>1</v>
      </c>
      <c r="CI340" s="9"/>
      <c r="CJ340" s="10"/>
      <c r="CM340" s="55">
        <f ca="1">Table1[[#This Row],[Mortgage Left]]/Table1[[#This Row],[Value of House]]</f>
        <v>0.22664117698228292</v>
      </c>
      <c r="CN340" s="9">
        <f t="shared" ca="1" si="135"/>
        <v>1</v>
      </c>
      <c r="CO340" s="9"/>
      <c r="CP340" s="9"/>
      <c r="CQ340" s="9"/>
      <c r="CR340" s="9"/>
      <c r="CS340" s="9"/>
      <c r="CT340" s="9"/>
      <c r="CU340" s="9"/>
      <c r="CV340" s="9"/>
      <c r="CW340" s="9"/>
      <c r="CX340" s="14"/>
      <c r="CY340" s="9">
        <f ca="1">IF(Table1[[#This Row],[Area]]= "Pindi",Table1[[#This Row],[Income]],0)</f>
        <v>0</v>
      </c>
      <c r="CZ340" s="9">
        <f ca="1">IF(Table1[[#This Row],[Area]]= "Attock",Table1[[#This Row],[Income]],0)</f>
        <v>0</v>
      </c>
      <c r="DA340" s="9">
        <f ca="1">IF(Table1[[#This Row],[Area]]= "Gujranwala",Table1[[#This Row],[Income]],0)</f>
        <v>0</v>
      </c>
      <c r="DB340" s="9">
        <f ca="1">IF(Table1[[#This Row],[Area]]= "Islamabad",Table1[[#This Row],[Income]],0)</f>
        <v>0</v>
      </c>
      <c r="DC340" s="9">
        <f ca="1">IF(Table1[[#This Row],[Area]]= "Karachi",Table1[[#This Row],[Income]],0)</f>
        <v>0</v>
      </c>
      <c r="DD340" s="9">
        <f ca="1">IF(Table1[[#This Row],[Area]]= "Kashmir",Table1[[#This Row],[Income]],0)</f>
        <v>0</v>
      </c>
      <c r="DE340" s="9">
        <f ca="1">IF(Table1[[#This Row],[Area]]= "Kohat",Table1[[#This Row],[Income]],0)</f>
        <v>0</v>
      </c>
      <c r="DF340" s="9">
        <f ca="1">IF(Table1[[#This Row],[Area]]= "Lahore",Table1[[#This Row],[Income]],0)</f>
        <v>0</v>
      </c>
      <c r="DG340" s="9">
        <f ca="1">IF(Table1[[#This Row],[Area]]= "Multan",Table1[[#This Row],[Income]],0)</f>
        <v>0</v>
      </c>
      <c r="DH340" s="9">
        <f ca="1">IF(Table1[[#This Row],[Area]]= "Naran",Table1[[#This Row],[Income]],0)</f>
        <v>0</v>
      </c>
      <c r="DI340" s="9">
        <f ca="1">IF(Table1[[#This Row],[Area]]= "Peshawar",Table1[[#This Row],[Income]],0)</f>
        <v>86207</v>
      </c>
      <c r="DJ340" s="9">
        <f ca="1">IF(Table1[[#This Row],[Area]]= "Queta",Table1[[#This Row],[Income]],0)</f>
        <v>0</v>
      </c>
      <c r="DK340" s="10">
        <f ca="1">IF(Table1[[#This Row],[Area]]= "Sawat",Table1[[#This Row],[Income]],0)</f>
        <v>0</v>
      </c>
      <c r="DM340" s="14"/>
      <c r="DN340" s="9">
        <f ca="1">IF(Table1[[#This Row],[Field of Work]] = "IT",Table1[[#This Row],[Income]],0)</f>
        <v>0</v>
      </c>
      <c r="DO340" s="9">
        <f ca="1">IF(Table1[[#This Row],[Field of Work]] = "Agriculture",Table1[[#This Row],[Income]],0)</f>
        <v>0</v>
      </c>
      <c r="DP340" s="9">
        <f ca="1">IF(Table1[[#This Row],[Field of Work]] = "Construction",Table1[[#This Row],[Income]],0)</f>
        <v>0</v>
      </c>
      <c r="DQ340" s="9">
        <f ca="1">IF(Table1[[#This Row],[Field of Work]] = "Health",Table1[[#This Row],[Income]],0)</f>
        <v>86207</v>
      </c>
      <c r="DR340" s="9">
        <f ca="1">IF(Table1[[#This Row],[Field of Work]] = "Teaching",Table1[[#This Row],[Income]],0)</f>
        <v>0</v>
      </c>
      <c r="DS340" s="10">
        <f ca="1">IF(Table1[[#This Row],[Field of Work]] = "General work",Table1[[#This Row],[Income]],0)</f>
        <v>0</v>
      </c>
      <c r="DV340" s="14"/>
      <c r="DW340" s="9"/>
      <c r="DX340" s="9">
        <f ca="1">IF(Table1[[#This Row],[Debts]]&gt;Table1[[#This Row],[Income]],1,0)</f>
        <v>0</v>
      </c>
      <c r="DY340" s="9"/>
      <c r="DZ340" s="9"/>
      <c r="EA340" s="9"/>
      <c r="EB340" s="9"/>
      <c r="EC340" s="10"/>
      <c r="EF340" s="14"/>
      <c r="EG340" s="9"/>
      <c r="EH340" s="9">
        <f ca="1">IF(Table1[[#This Row],[Net worth of person (R)]]&gt;$EP$4,Table1[[#This Row],[Age]],0)</f>
        <v>40</v>
      </c>
      <c r="EI340" s="9"/>
      <c r="EJ340" s="9"/>
      <c r="EK340" s="9"/>
      <c r="EL340" s="9"/>
      <c r="EM340" s="9"/>
      <c r="EN340" s="9"/>
      <c r="EO340" s="9"/>
      <c r="EP340" s="10"/>
    </row>
    <row r="341" spans="2:146" x14ac:dyDescent="0.25">
      <c r="B341">
        <f t="shared" ca="1" si="122"/>
        <v>2</v>
      </c>
      <c r="C341" t="str">
        <f t="shared" ca="1" si="123"/>
        <v>women</v>
      </c>
      <c r="D341">
        <f t="shared" ca="1" si="124"/>
        <v>32</v>
      </c>
      <c r="E341">
        <f t="shared" ca="1" si="125"/>
        <v>5</v>
      </c>
      <c r="F341" t="str">
        <f t="shared" ca="1" si="126"/>
        <v>General work</v>
      </c>
      <c r="G341">
        <f t="shared" ca="1" si="127"/>
        <v>4</v>
      </c>
      <c r="H341" t="str">
        <f t="shared" ca="1" si="128"/>
        <v>Technical</v>
      </c>
      <c r="I341">
        <f t="shared" ca="1" si="129"/>
        <v>4</v>
      </c>
      <c r="J341">
        <f t="shared" ca="1" si="130"/>
        <v>1</v>
      </c>
      <c r="K341">
        <f t="shared" ca="1" si="131"/>
        <v>63131</v>
      </c>
      <c r="L341">
        <f t="shared" ca="1" si="132"/>
        <v>7</v>
      </c>
      <c r="M341" t="str">
        <f t="shared" ca="1" si="133"/>
        <v>Pindi</v>
      </c>
      <c r="N341">
        <f t="shared" ca="1" si="115"/>
        <v>189393</v>
      </c>
      <c r="O341">
        <f ca="1">RAND()*Table1[[#This Row],[Value of House]]</f>
        <v>134386.05545118425</v>
      </c>
      <c r="P341">
        <f t="shared" ca="1" si="120"/>
        <v>62867.769826825541</v>
      </c>
      <c r="Q341">
        <f t="shared" ca="1" si="134"/>
        <v>18713</v>
      </c>
      <c r="R341">
        <f t="shared" ca="1" si="121"/>
        <v>109193.99844447534</v>
      </c>
      <c r="S341">
        <f t="shared" ca="1" si="116"/>
        <v>76617.609373957341</v>
      </c>
      <c r="T341">
        <f t="shared" ca="1" si="117"/>
        <v>328878.37920078286</v>
      </c>
      <c r="U341">
        <f t="shared" ca="1" si="118"/>
        <v>262293.05389565957</v>
      </c>
      <c r="V341">
        <f t="shared" ca="1" si="119"/>
        <v>66585.32530512329</v>
      </c>
      <c r="AF341" s="14">
        <f t="shared" ca="1" si="136"/>
        <v>0</v>
      </c>
      <c r="AG341" s="9">
        <f t="shared" ca="1" si="137"/>
        <v>1</v>
      </c>
      <c r="AH341" s="9"/>
      <c r="AI341" s="9"/>
      <c r="AJ341" s="9"/>
      <c r="AK341" s="10"/>
      <c r="AL341" s="9"/>
      <c r="AM341" s="14">
        <f ca="1">IF(Table1[[#This Row],[Field of Work]]= "Teaching",1,0)</f>
        <v>0</v>
      </c>
      <c r="AN341" s="9">
        <f ca="1">IF(Table1[[#This Row],[Field of Work]]= "Agriculture",1,0)</f>
        <v>0</v>
      </c>
      <c r="AO341" s="9">
        <f ca="1">IF(Table1[[#This Row],[Field of Work]]= "Construction",1,0)</f>
        <v>0</v>
      </c>
      <c r="AP341" s="9">
        <f ca="1">IF(Table1[[#This Row],[Field of Work]]= "IT",1,0)</f>
        <v>0</v>
      </c>
      <c r="AQ341" s="9">
        <f ca="1">IF(Table1[[#This Row],[Field of Work]]= "Health",1,0)</f>
        <v>0</v>
      </c>
      <c r="AR341" s="9">
        <f ca="1">IF(Table1[[#This Row],[Field of Work]]= "General work",1,0)</f>
        <v>1</v>
      </c>
      <c r="AS341" s="9"/>
      <c r="AT341" s="9"/>
      <c r="AU341" s="9"/>
      <c r="AV341" s="9"/>
      <c r="AW341" s="9"/>
      <c r="AX341" s="9"/>
      <c r="AY341" s="10"/>
      <c r="BA341" s="33">
        <f ca="1">IF(Table1[[#This Row],[Area]]= "Pindi",1,0)</f>
        <v>1</v>
      </c>
      <c r="BB341" s="9">
        <f ca="1">IF(Table1[[#This Row],[Area]]= "Attock",1,0)</f>
        <v>0</v>
      </c>
      <c r="BC341" s="9">
        <f ca="1">IF(Table1[[#This Row],[Area]]="Gujranwala",1,0)</f>
        <v>0</v>
      </c>
      <c r="BD341" s="9">
        <f ca="1">IF(Table1[[#This Row],[Area]]="Islamabad",1,0)</f>
        <v>0</v>
      </c>
      <c r="BE341" s="9">
        <f ca="1">IF(Table1[[#This Row],[Area]]="Karachi",1,0)</f>
        <v>0</v>
      </c>
      <c r="BF341" s="9">
        <f ca="1">IF(Table1[[#This Row],[Area]]="Kashmir",1,0)</f>
        <v>0</v>
      </c>
      <c r="BG341" s="9">
        <f ca="1">IF(Table1[[#This Row],[Area]]="Kohat",1,0)</f>
        <v>0</v>
      </c>
      <c r="BH341" s="9">
        <f ca="1">IF(Table1[[#This Row],[Area]]="Lahore",1,0)</f>
        <v>0</v>
      </c>
      <c r="BI341" s="9">
        <f ca="1">IF(Table1[[#This Row],[Area]]="Multan",1,0)</f>
        <v>0</v>
      </c>
      <c r="BJ341" s="9">
        <f ca="1">IF(Table1[[#This Row],[Area]]="Naran",1,0)</f>
        <v>0</v>
      </c>
      <c r="BK341" s="9">
        <f ca="1">IF(Table1[[#This Row],[Area]]="Peshawar",1,0)</f>
        <v>0</v>
      </c>
      <c r="BL341" s="9">
        <f ca="1">IF(Table1[[#This Row],[Area]]="Queta",1,0)</f>
        <v>0</v>
      </c>
      <c r="BM341" s="9">
        <f ca="1">IF(Table1[[#This Row],[Area]]="Sawat",1,0)</f>
        <v>0</v>
      </c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10"/>
      <c r="CD341" s="14"/>
      <c r="CE341" s="39">
        <f ca="1">Table1[[#This Row],[Value of Cars]]/Table1[[#This Row],[Cars]]</f>
        <v>62867.769826825541</v>
      </c>
      <c r="CF341" s="9"/>
      <c r="CG341" s="10"/>
      <c r="CH341" s="14">
        <f ca="1">IF(Table1[[#This Row],[value of Debts]]&gt;$CI$5,1,0)</f>
        <v>1</v>
      </c>
      <c r="CI341" s="9"/>
      <c r="CJ341" s="10"/>
      <c r="CM341" s="55">
        <f ca="1">Table1[[#This Row],[Mortgage Left]]/Table1[[#This Row],[Value of House]]</f>
        <v>0.70956189220923815</v>
      </c>
      <c r="CN341" s="9">
        <f t="shared" ca="1" si="135"/>
        <v>0</v>
      </c>
      <c r="CO341" s="9"/>
      <c r="CP341" s="9"/>
      <c r="CQ341" s="9"/>
      <c r="CR341" s="9"/>
      <c r="CS341" s="9"/>
      <c r="CT341" s="9"/>
      <c r="CU341" s="9"/>
      <c r="CV341" s="9"/>
      <c r="CW341" s="9"/>
      <c r="CX341" s="14"/>
      <c r="CY341" s="9">
        <f ca="1">IF(Table1[[#This Row],[Area]]= "Pindi",Table1[[#This Row],[Income]],0)</f>
        <v>63131</v>
      </c>
      <c r="CZ341" s="9">
        <f ca="1">IF(Table1[[#This Row],[Area]]= "Attock",Table1[[#This Row],[Income]],0)</f>
        <v>0</v>
      </c>
      <c r="DA341" s="9">
        <f ca="1">IF(Table1[[#This Row],[Area]]= "Gujranwala",Table1[[#This Row],[Income]],0)</f>
        <v>0</v>
      </c>
      <c r="DB341" s="9">
        <f ca="1">IF(Table1[[#This Row],[Area]]= "Islamabad",Table1[[#This Row],[Income]],0)</f>
        <v>0</v>
      </c>
      <c r="DC341" s="9">
        <f ca="1">IF(Table1[[#This Row],[Area]]= "Karachi",Table1[[#This Row],[Income]],0)</f>
        <v>0</v>
      </c>
      <c r="DD341" s="9">
        <f ca="1">IF(Table1[[#This Row],[Area]]= "Kashmir",Table1[[#This Row],[Income]],0)</f>
        <v>0</v>
      </c>
      <c r="DE341" s="9">
        <f ca="1">IF(Table1[[#This Row],[Area]]= "Kohat",Table1[[#This Row],[Income]],0)</f>
        <v>0</v>
      </c>
      <c r="DF341" s="9">
        <f ca="1">IF(Table1[[#This Row],[Area]]= "Lahore",Table1[[#This Row],[Income]],0)</f>
        <v>0</v>
      </c>
      <c r="DG341" s="9">
        <f ca="1">IF(Table1[[#This Row],[Area]]= "Multan",Table1[[#This Row],[Income]],0)</f>
        <v>0</v>
      </c>
      <c r="DH341" s="9">
        <f ca="1">IF(Table1[[#This Row],[Area]]= "Naran",Table1[[#This Row],[Income]],0)</f>
        <v>0</v>
      </c>
      <c r="DI341" s="9">
        <f ca="1">IF(Table1[[#This Row],[Area]]= "Peshawar",Table1[[#This Row],[Income]],0)</f>
        <v>0</v>
      </c>
      <c r="DJ341" s="9">
        <f ca="1">IF(Table1[[#This Row],[Area]]= "Queta",Table1[[#This Row],[Income]],0)</f>
        <v>0</v>
      </c>
      <c r="DK341" s="10">
        <f ca="1">IF(Table1[[#This Row],[Area]]= "Sawat",Table1[[#This Row],[Income]],0)</f>
        <v>0</v>
      </c>
      <c r="DM341" s="14"/>
      <c r="DN341" s="9">
        <f ca="1">IF(Table1[[#This Row],[Field of Work]] = "IT",Table1[[#This Row],[Income]],0)</f>
        <v>0</v>
      </c>
      <c r="DO341" s="9">
        <f ca="1">IF(Table1[[#This Row],[Field of Work]] = "Agriculture",Table1[[#This Row],[Income]],0)</f>
        <v>0</v>
      </c>
      <c r="DP341" s="9">
        <f ca="1">IF(Table1[[#This Row],[Field of Work]] = "Construction",Table1[[#This Row],[Income]],0)</f>
        <v>0</v>
      </c>
      <c r="DQ341" s="9">
        <f ca="1">IF(Table1[[#This Row],[Field of Work]] = "Health",Table1[[#This Row],[Income]],0)</f>
        <v>0</v>
      </c>
      <c r="DR341" s="9">
        <f ca="1">IF(Table1[[#This Row],[Field of Work]] = "Teaching",Table1[[#This Row],[Income]],0)</f>
        <v>0</v>
      </c>
      <c r="DS341" s="10">
        <f ca="1">IF(Table1[[#This Row],[Field of Work]] = "General work",Table1[[#This Row],[Income]],0)</f>
        <v>63131</v>
      </c>
      <c r="DV341" s="14"/>
      <c r="DW341" s="9"/>
      <c r="DX341" s="9">
        <f ca="1">IF(Table1[[#This Row],[Debts]]&gt;Table1[[#This Row],[Income]],1,0)</f>
        <v>1</v>
      </c>
      <c r="DY341" s="9"/>
      <c r="DZ341" s="9"/>
      <c r="EA341" s="9"/>
      <c r="EB341" s="9"/>
      <c r="EC341" s="10"/>
      <c r="EF341" s="14"/>
      <c r="EG341" s="9"/>
      <c r="EH341" s="9">
        <f ca="1">IF(Table1[[#This Row],[Net worth of person (R)]]&gt;$EP$4,Table1[[#This Row],[Age]],0)</f>
        <v>0</v>
      </c>
      <c r="EI341" s="9"/>
      <c r="EJ341" s="9"/>
      <c r="EK341" s="9"/>
      <c r="EL341" s="9"/>
      <c r="EM341" s="9"/>
      <c r="EN341" s="9"/>
      <c r="EO341" s="9"/>
      <c r="EP341" s="10"/>
    </row>
    <row r="342" spans="2:146" x14ac:dyDescent="0.25">
      <c r="B342">
        <f t="shared" ca="1" si="122"/>
        <v>2</v>
      </c>
      <c r="C342" t="str">
        <f t="shared" ca="1" si="123"/>
        <v>women</v>
      </c>
      <c r="D342">
        <f t="shared" ca="1" si="124"/>
        <v>37</v>
      </c>
      <c r="E342">
        <f t="shared" ca="1" si="125"/>
        <v>5</v>
      </c>
      <c r="F342" t="str">
        <f t="shared" ca="1" si="126"/>
        <v>General work</v>
      </c>
      <c r="G342">
        <f t="shared" ca="1" si="127"/>
        <v>5</v>
      </c>
      <c r="H342" t="str">
        <f t="shared" ca="1" si="128"/>
        <v>other</v>
      </c>
      <c r="I342">
        <f t="shared" ca="1" si="129"/>
        <v>2</v>
      </c>
      <c r="J342">
        <f t="shared" ca="1" si="130"/>
        <v>1</v>
      </c>
      <c r="K342">
        <f t="shared" ca="1" si="131"/>
        <v>41071</v>
      </c>
      <c r="L342">
        <f t="shared" ca="1" si="132"/>
        <v>14</v>
      </c>
      <c r="M342" t="str">
        <f t="shared" ca="1" si="133"/>
        <v>Attock</v>
      </c>
      <c r="N342">
        <f t="shared" ca="1" si="115"/>
        <v>205355</v>
      </c>
      <c r="O342">
        <f ca="1">RAND()*Table1[[#This Row],[Value of House]]</f>
        <v>38685.426044756408</v>
      </c>
      <c r="P342">
        <f t="shared" ca="1" si="120"/>
        <v>34167.731217306944</v>
      </c>
      <c r="Q342">
        <f t="shared" ca="1" si="134"/>
        <v>7540</v>
      </c>
      <c r="R342">
        <f t="shared" ca="1" si="121"/>
        <v>1934.2045695869954</v>
      </c>
      <c r="S342">
        <f t="shared" ca="1" si="116"/>
        <v>23453.101807696548</v>
      </c>
      <c r="T342">
        <f t="shared" ca="1" si="117"/>
        <v>262975.83302500349</v>
      </c>
      <c r="U342">
        <f t="shared" ca="1" si="118"/>
        <v>48159.630614343405</v>
      </c>
      <c r="V342">
        <f t="shared" ca="1" si="119"/>
        <v>214816.2024106601</v>
      </c>
      <c r="AF342" s="14">
        <f t="shared" ca="1" si="136"/>
        <v>0</v>
      </c>
      <c r="AG342" s="9">
        <f t="shared" ca="1" si="137"/>
        <v>1</v>
      </c>
      <c r="AH342" s="9"/>
      <c r="AI342" s="9"/>
      <c r="AJ342" s="9"/>
      <c r="AK342" s="10"/>
      <c r="AL342" s="9"/>
      <c r="AM342" s="14">
        <f ca="1">IF(Table1[[#This Row],[Field of Work]]= "Teaching",1,0)</f>
        <v>0</v>
      </c>
      <c r="AN342" s="9">
        <f ca="1">IF(Table1[[#This Row],[Field of Work]]= "Agriculture",1,0)</f>
        <v>0</v>
      </c>
      <c r="AO342" s="9">
        <f ca="1">IF(Table1[[#This Row],[Field of Work]]= "Construction",1,0)</f>
        <v>0</v>
      </c>
      <c r="AP342" s="9">
        <f ca="1">IF(Table1[[#This Row],[Field of Work]]= "IT",1,0)</f>
        <v>0</v>
      </c>
      <c r="AQ342" s="9">
        <f ca="1">IF(Table1[[#This Row],[Field of Work]]= "Health",1,0)</f>
        <v>0</v>
      </c>
      <c r="AR342" s="9">
        <f ca="1">IF(Table1[[#This Row],[Field of Work]]= "General work",1,0)</f>
        <v>1</v>
      </c>
      <c r="AS342" s="9"/>
      <c r="AT342" s="9"/>
      <c r="AU342" s="9"/>
      <c r="AV342" s="9"/>
      <c r="AW342" s="9"/>
      <c r="AX342" s="9"/>
      <c r="AY342" s="10"/>
      <c r="BA342" s="33">
        <f ca="1">IF(Table1[[#This Row],[Area]]= "Pindi",1,0)</f>
        <v>0</v>
      </c>
      <c r="BB342" s="9">
        <f ca="1">IF(Table1[[#This Row],[Area]]= "Attock",1,0)</f>
        <v>1</v>
      </c>
      <c r="BC342" s="9">
        <f ca="1">IF(Table1[[#This Row],[Area]]="Gujranwala",1,0)</f>
        <v>0</v>
      </c>
      <c r="BD342" s="9">
        <f ca="1">IF(Table1[[#This Row],[Area]]="Islamabad",1,0)</f>
        <v>0</v>
      </c>
      <c r="BE342" s="9">
        <f ca="1">IF(Table1[[#This Row],[Area]]="Karachi",1,0)</f>
        <v>0</v>
      </c>
      <c r="BF342" s="9">
        <f ca="1">IF(Table1[[#This Row],[Area]]="Kashmir",1,0)</f>
        <v>0</v>
      </c>
      <c r="BG342" s="9">
        <f ca="1">IF(Table1[[#This Row],[Area]]="Kohat",1,0)</f>
        <v>0</v>
      </c>
      <c r="BH342" s="9">
        <f ca="1">IF(Table1[[#This Row],[Area]]="Lahore",1,0)</f>
        <v>0</v>
      </c>
      <c r="BI342" s="9">
        <f ca="1">IF(Table1[[#This Row],[Area]]="Multan",1,0)</f>
        <v>0</v>
      </c>
      <c r="BJ342" s="9">
        <f ca="1">IF(Table1[[#This Row],[Area]]="Naran",1,0)</f>
        <v>0</v>
      </c>
      <c r="BK342" s="9">
        <f ca="1">IF(Table1[[#This Row],[Area]]="Peshawar",1,0)</f>
        <v>0</v>
      </c>
      <c r="BL342" s="9">
        <f ca="1">IF(Table1[[#This Row],[Area]]="Queta",1,0)</f>
        <v>0</v>
      </c>
      <c r="BM342" s="9">
        <f ca="1">IF(Table1[[#This Row],[Area]]="Sawat",1,0)</f>
        <v>0</v>
      </c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10"/>
      <c r="CD342" s="14"/>
      <c r="CE342" s="39">
        <f ca="1">Table1[[#This Row],[Value of Cars]]/Table1[[#This Row],[Cars]]</f>
        <v>34167.731217306944</v>
      </c>
      <c r="CF342" s="9"/>
      <c r="CG342" s="10"/>
      <c r="CH342" s="14">
        <f ca="1">IF(Table1[[#This Row],[value of Debts]]&gt;$CI$5,1,0)</f>
        <v>0</v>
      </c>
      <c r="CI342" s="9"/>
      <c r="CJ342" s="10"/>
      <c r="CM342" s="55">
        <f ca="1">Table1[[#This Row],[Mortgage Left]]/Table1[[#This Row],[Value of House]]</f>
        <v>0.18838317082494416</v>
      </c>
      <c r="CN342" s="9">
        <f t="shared" ca="1" si="135"/>
        <v>1</v>
      </c>
      <c r="CO342" s="9"/>
      <c r="CP342" s="9"/>
      <c r="CQ342" s="9"/>
      <c r="CR342" s="9"/>
      <c r="CS342" s="9"/>
      <c r="CT342" s="9"/>
      <c r="CU342" s="9"/>
      <c r="CV342" s="9"/>
      <c r="CW342" s="9"/>
      <c r="CX342" s="14"/>
      <c r="CY342" s="9">
        <f ca="1">IF(Table1[[#This Row],[Area]]= "Pindi",Table1[[#This Row],[Income]],0)</f>
        <v>0</v>
      </c>
      <c r="CZ342" s="9">
        <f ca="1">IF(Table1[[#This Row],[Area]]= "Attock",Table1[[#This Row],[Income]],0)</f>
        <v>41071</v>
      </c>
      <c r="DA342" s="9">
        <f ca="1">IF(Table1[[#This Row],[Area]]= "Gujranwala",Table1[[#This Row],[Income]],0)</f>
        <v>0</v>
      </c>
      <c r="DB342" s="9">
        <f ca="1">IF(Table1[[#This Row],[Area]]= "Islamabad",Table1[[#This Row],[Income]],0)</f>
        <v>0</v>
      </c>
      <c r="DC342" s="9">
        <f ca="1">IF(Table1[[#This Row],[Area]]= "Karachi",Table1[[#This Row],[Income]],0)</f>
        <v>0</v>
      </c>
      <c r="DD342" s="9">
        <f ca="1">IF(Table1[[#This Row],[Area]]= "Kashmir",Table1[[#This Row],[Income]],0)</f>
        <v>0</v>
      </c>
      <c r="DE342" s="9">
        <f ca="1">IF(Table1[[#This Row],[Area]]= "Kohat",Table1[[#This Row],[Income]],0)</f>
        <v>0</v>
      </c>
      <c r="DF342" s="9">
        <f ca="1">IF(Table1[[#This Row],[Area]]= "Lahore",Table1[[#This Row],[Income]],0)</f>
        <v>0</v>
      </c>
      <c r="DG342" s="9">
        <f ca="1">IF(Table1[[#This Row],[Area]]= "Multan",Table1[[#This Row],[Income]],0)</f>
        <v>0</v>
      </c>
      <c r="DH342" s="9">
        <f ca="1">IF(Table1[[#This Row],[Area]]= "Naran",Table1[[#This Row],[Income]],0)</f>
        <v>0</v>
      </c>
      <c r="DI342" s="9">
        <f ca="1">IF(Table1[[#This Row],[Area]]= "Peshawar",Table1[[#This Row],[Income]],0)</f>
        <v>0</v>
      </c>
      <c r="DJ342" s="9">
        <f ca="1">IF(Table1[[#This Row],[Area]]= "Queta",Table1[[#This Row],[Income]],0)</f>
        <v>0</v>
      </c>
      <c r="DK342" s="10">
        <f ca="1">IF(Table1[[#This Row],[Area]]= "Sawat",Table1[[#This Row],[Income]],0)</f>
        <v>0</v>
      </c>
      <c r="DM342" s="14"/>
      <c r="DN342" s="9">
        <f ca="1">IF(Table1[[#This Row],[Field of Work]] = "IT",Table1[[#This Row],[Income]],0)</f>
        <v>0</v>
      </c>
      <c r="DO342" s="9">
        <f ca="1">IF(Table1[[#This Row],[Field of Work]] = "Agriculture",Table1[[#This Row],[Income]],0)</f>
        <v>0</v>
      </c>
      <c r="DP342" s="9">
        <f ca="1">IF(Table1[[#This Row],[Field of Work]] = "Construction",Table1[[#This Row],[Income]],0)</f>
        <v>0</v>
      </c>
      <c r="DQ342" s="9">
        <f ca="1">IF(Table1[[#This Row],[Field of Work]] = "Health",Table1[[#This Row],[Income]],0)</f>
        <v>0</v>
      </c>
      <c r="DR342" s="9">
        <f ca="1">IF(Table1[[#This Row],[Field of Work]] = "Teaching",Table1[[#This Row],[Income]],0)</f>
        <v>0</v>
      </c>
      <c r="DS342" s="10">
        <f ca="1">IF(Table1[[#This Row],[Field of Work]] = "General work",Table1[[#This Row],[Income]],0)</f>
        <v>41071</v>
      </c>
      <c r="DV342" s="14"/>
      <c r="DW342" s="9"/>
      <c r="DX342" s="9">
        <f ca="1">IF(Table1[[#This Row],[Debts]]&gt;Table1[[#This Row],[Income]],1,0)</f>
        <v>0</v>
      </c>
      <c r="DY342" s="9"/>
      <c r="DZ342" s="9"/>
      <c r="EA342" s="9"/>
      <c r="EB342" s="9"/>
      <c r="EC342" s="10"/>
      <c r="EF342" s="14"/>
      <c r="EG342" s="9"/>
      <c r="EH342" s="9">
        <f ca="1">IF(Table1[[#This Row],[Net worth of person (R)]]&gt;$EP$4,Table1[[#This Row],[Age]],0)</f>
        <v>37</v>
      </c>
      <c r="EI342" s="9"/>
      <c r="EJ342" s="9"/>
      <c r="EK342" s="9"/>
      <c r="EL342" s="9"/>
      <c r="EM342" s="9"/>
      <c r="EN342" s="9"/>
      <c r="EO342" s="9"/>
      <c r="EP342" s="10"/>
    </row>
    <row r="343" spans="2:146" x14ac:dyDescent="0.25">
      <c r="B343">
        <f t="shared" ca="1" si="122"/>
        <v>2</v>
      </c>
      <c r="C343" t="str">
        <f t="shared" ca="1" si="123"/>
        <v>women</v>
      </c>
      <c r="D343">
        <f t="shared" ca="1" si="124"/>
        <v>33</v>
      </c>
      <c r="E343">
        <f t="shared" ca="1" si="125"/>
        <v>6</v>
      </c>
      <c r="F343" t="str">
        <f t="shared" ca="1" si="126"/>
        <v>Teaching</v>
      </c>
      <c r="G343">
        <f t="shared" ca="1" si="127"/>
        <v>2</v>
      </c>
      <c r="H343" t="str">
        <f t="shared" ca="1" si="128"/>
        <v>Colledge</v>
      </c>
      <c r="I343">
        <f t="shared" ca="1" si="129"/>
        <v>0</v>
      </c>
      <c r="J343">
        <f t="shared" ca="1" si="130"/>
        <v>3</v>
      </c>
      <c r="K343">
        <f t="shared" ca="1" si="131"/>
        <v>83304</v>
      </c>
      <c r="L343">
        <f t="shared" ca="1" si="132"/>
        <v>5</v>
      </c>
      <c r="M343" t="str">
        <f t="shared" ca="1" si="133"/>
        <v>Sawat</v>
      </c>
      <c r="N343">
        <f t="shared" ref="N343:N406" ca="1" si="138">K343*RANDBETWEEN(3,6)</f>
        <v>333216</v>
      </c>
      <c r="O343">
        <f ca="1">RAND()*Table1[[#This Row],[Value of House]]</f>
        <v>89751.688859791931</v>
      </c>
      <c r="P343">
        <f t="shared" ca="1" si="120"/>
        <v>76423.552439291991</v>
      </c>
      <c r="Q343">
        <f t="shared" ca="1" si="134"/>
        <v>27427</v>
      </c>
      <c r="R343">
        <f t="shared" ca="1" si="121"/>
        <v>123641.58618212435</v>
      </c>
      <c r="S343">
        <f t="shared" ref="S343:S406" ca="1" si="139">RAND()*K343*1.5</f>
        <v>93522.916025502243</v>
      </c>
      <c r="T343">
        <f t="shared" ref="T343:T406" ca="1" si="140">N343+P343+S343</f>
        <v>503162.46846479422</v>
      </c>
      <c r="U343">
        <f t="shared" ref="U343:U406" ca="1" si="141">O343+Q343+R343</f>
        <v>240820.27504191629</v>
      </c>
      <c r="V343">
        <f t="shared" ref="V343:V406" ca="1" si="142">T343-U343</f>
        <v>262342.19342287793</v>
      </c>
      <c r="AF343" s="14">
        <f t="shared" ca="1" si="136"/>
        <v>0</v>
      </c>
      <c r="AG343" s="9">
        <f t="shared" ca="1" si="137"/>
        <v>1</v>
      </c>
      <c r="AH343" s="9"/>
      <c r="AI343" s="9"/>
      <c r="AJ343" s="9"/>
      <c r="AK343" s="10"/>
      <c r="AL343" s="9"/>
      <c r="AM343" s="14">
        <f ca="1">IF(Table1[[#This Row],[Field of Work]]= "Teaching",1,0)</f>
        <v>1</v>
      </c>
      <c r="AN343" s="9">
        <f ca="1">IF(Table1[[#This Row],[Field of Work]]= "Agriculture",1,0)</f>
        <v>0</v>
      </c>
      <c r="AO343" s="9">
        <f ca="1">IF(Table1[[#This Row],[Field of Work]]= "Construction",1,0)</f>
        <v>0</v>
      </c>
      <c r="AP343" s="9">
        <f ca="1">IF(Table1[[#This Row],[Field of Work]]= "IT",1,0)</f>
        <v>0</v>
      </c>
      <c r="AQ343" s="9">
        <f ca="1">IF(Table1[[#This Row],[Field of Work]]= "Health",1,0)</f>
        <v>0</v>
      </c>
      <c r="AR343" s="9">
        <f ca="1">IF(Table1[[#This Row],[Field of Work]]= "General work",1,0)</f>
        <v>0</v>
      </c>
      <c r="AS343" s="9"/>
      <c r="AT343" s="9"/>
      <c r="AU343" s="9"/>
      <c r="AV343" s="9"/>
      <c r="AW343" s="9"/>
      <c r="AX343" s="9"/>
      <c r="AY343" s="10"/>
      <c r="BA343" s="33">
        <f ca="1">IF(Table1[[#This Row],[Area]]= "Pindi",1,0)</f>
        <v>0</v>
      </c>
      <c r="BB343" s="9">
        <f ca="1">IF(Table1[[#This Row],[Area]]= "Attock",1,0)</f>
        <v>0</v>
      </c>
      <c r="BC343" s="9">
        <f ca="1">IF(Table1[[#This Row],[Area]]="Gujranwala",1,0)</f>
        <v>0</v>
      </c>
      <c r="BD343" s="9">
        <f ca="1">IF(Table1[[#This Row],[Area]]="Islamabad",1,0)</f>
        <v>0</v>
      </c>
      <c r="BE343" s="9">
        <f ca="1">IF(Table1[[#This Row],[Area]]="Karachi",1,0)</f>
        <v>0</v>
      </c>
      <c r="BF343" s="9">
        <f ca="1">IF(Table1[[#This Row],[Area]]="Kashmir",1,0)</f>
        <v>0</v>
      </c>
      <c r="BG343" s="9">
        <f ca="1">IF(Table1[[#This Row],[Area]]="Kohat",1,0)</f>
        <v>0</v>
      </c>
      <c r="BH343" s="9">
        <f ca="1">IF(Table1[[#This Row],[Area]]="Lahore",1,0)</f>
        <v>0</v>
      </c>
      <c r="BI343" s="9">
        <f ca="1">IF(Table1[[#This Row],[Area]]="Multan",1,0)</f>
        <v>0</v>
      </c>
      <c r="BJ343" s="9">
        <f ca="1">IF(Table1[[#This Row],[Area]]="Naran",1,0)</f>
        <v>0</v>
      </c>
      <c r="BK343" s="9">
        <f ca="1">IF(Table1[[#This Row],[Area]]="Peshawar",1,0)</f>
        <v>0</v>
      </c>
      <c r="BL343" s="9">
        <f ca="1">IF(Table1[[#This Row],[Area]]="Queta",1,0)</f>
        <v>0</v>
      </c>
      <c r="BM343" s="9">
        <f ca="1">IF(Table1[[#This Row],[Area]]="Sawat",1,0)</f>
        <v>1</v>
      </c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10"/>
      <c r="CD343" s="14"/>
      <c r="CE343" s="39">
        <f ca="1">Table1[[#This Row],[Value of Cars]]/Table1[[#This Row],[Cars]]</f>
        <v>25474.517479763996</v>
      </c>
      <c r="CF343" s="9"/>
      <c r="CG343" s="10"/>
      <c r="CH343" s="14">
        <f ca="1">IF(Table1[[#This Row],[value of Debts]]&gt;$CI$5,1,0)</f>
        <v>1</v>
      </c>
      <c r="CI343" s="9"/>
      <c r="CJ343" s="10"/>
      <c r="CM343" s="55">
        <f ca="1">Table1[[#This Row],[Mortgage Left]]/Table1[[#This Row],[Value of House]]</f>
        <v>0.26934987773633901</v>
      </c>
      <c r="CN343" s="9">
        <f t="shared" ca="1" si="135"/>
        <v>1</v>
      </c>
      <c r="CO343" s="9"/>
      <c r="CP343" s="9"/>
      <c r="CQ343" s="9"/>
      <c r="CR343" s="9"/>
      <c r="CS343" s="9"/>
      <c r="CT343" s="9"/>
      <c r="CU343" s="9"/>
      <c r="CV343" s="9"/>
      <c r="CW343" s="9"/>
      <c r="CX343" s="14"/>
      <c r="CY343" s="9">
        <f ca="1">IF(Table1[[#This Row],[Area]]= "Pindi",Table1[[#This Row],[Income]],0)</f>
        <v>0</v>
      </c>
      <c r="CZ343" s="9">
        <f ca="1">IF(Table1[[#This Row],[Area]]= "Attock",Table1[[#This Row],[Income]],0)</f>
        <v>0</v>
      </c>
      <c r="DA343" s="9">
        <f ca="1">IF(Table1[[#This Row],[Area]]= "Gujranwala",Table1[[#This Row],[Income]],0)</f>
        <v>0</v>
      </c>
      <c r="DB343" s="9">
        <f ca="1">IF(Table1[[#This Row],[Area]]= "Islamabad",Table1[[#This Row],[Income]],0)</f>
        <v>0</v>
      </c>
      <c r="DC343" s="9">
        <f ca="1">IF(Table1[[#This Row],[Area]]= "Karachi",Table1[[#This Row],[Income]],0)</f>
        <v>0</v>
      </c>
      <c r="DD343" s="9">
        <f ca="1">IF(Table1[[#This Row],[Area]]= "Kashmir",Table1[[#This Row],[Income]],0)</f>
        <v>0</v>
      </c>
      <c r="DE343" s="9">
        <f ca="1">IF(Table1[[#This Row],[Area]]= "Kohat",Table1[[#This Row],[Income]],0)</f>
        <v>0</v>
      </c>
      <c r="DF343" s="9">
        <f ca="1">IF(Table1[[#This Row],[Area]]= "Lahore",Table1[[#This Row],[Income]],0)</f>
        <v>0</v>
      </c>
      <c r="DG343" s="9">
        <f ca="1">IF(Table1[[#This Row],[Area]]= "Multan",Table1[[#This Row],[Income]],0)</f>
        <v>0</v>
      </c>
      <c r="DH343" s="9">
        <f ca="1">IF(Table1[[#This Row],[Area]]= "Naran",Table1[[#This Row],[Income]],0)</f>
        <v>0</v>
      </c>
      <c r="DI343" s="9">
        <f ca="1">IF(Table1[[#This Row],[Area]]= "Peshawar",Table1[[#This Row],[Income]],0)</f>
        <v>0</v>
      </c>
      <c r="DJ343" s="9">
        <f ca="1">IF(Table1[[#This Row],[Area]]= "Queta",Table1[[#This Row],[Income]],0)</f>
        <v>0</v>
      </c>
      <c r="DK343" s="10">
        <f ca="1">IF(Table1[[#This Row],[Area]]= "Sawat",Table1[[#This Row],[Income]],0)</f>
        <v>83304</v>
      </c>
      <c r="DM343" s="14"/>
      <c r="DN343" s="9">
        <f ca="1">IF(Table1[[#This Row],[Field of Work]] = "IT",Table1[[#This Row],[Income]],0)</f>
        <v>0</v>
      </c>
      <c r="DO343" s="9">
        <f ca="1">IF(Table1[[#This Row],[Field of Work]] = "Agriculture",Table1[[#This Row],[Income]],0)</f>
        <v>0</v>
      </c>
      <c r="DP343" s="9">
        <f ca="1">IF(Table1[[#This Row],[Field of Work]] = "Construction",Table1[[#This Row],[Income]],0)</f>
        <v>0</v>
      </c>
      <c r="DQ343" s="9">
        <f ca="1">IF(Table1[[#This Row],[Field of Work]] = "Health",Table1[[#This Row],[Income]],0)</f>
        <v>0</v>
      </c>
      <c r="DR343" s="9">
        <f ca="1">IF(Table1[[#This Row],[Field of Work]] = "Teaching",Table1[[#This Row],[Income]],0)</f>
        <v>83304</v>
      </c>
      <c r="DS343" s="10">
        <f ca="1">IF(Table1[[#This Row],[Field of Work]] = "General work",Table1[[#This Row],[Income]],0)</f>
        <v>0</v>
      </c>
      <c r="DV343" s="14"/>
      <c r="DW343" s="9"/>
      <c r="DX343" s="9">
        <f ca="1">IF(Table1[[#This Row],[Debts]]&gt;Table1[[#This Row],[Income]],1,0)</f>
        <v>1</v>
      </c>
      <c r="DY343" s="9"/>
      <c r="DZ343" s="9"/>
      <c r="EA343" s="9"/>
      <c r="EB343" s="9"/>
      <c r="EC343" s="10"/>
      <c r="EF343" s="14"/>
      <c r="EG343" s="9"/>
      <c r="EH343" s="9">
        <f ca="1">IF(Table1[[#This Row],[Net worth of person (R)]]&gt;$EP$4,Table1[[#This Row],[Age]],0)</f>
        <v>33</v>
      </c>
      <c r="EI343" s="9"/>
      <c r="EJ343" s="9"/>
      <c r="EK343" s="9"/>
      <c r="EL343" s="9"/>
      <c r="EM343" s="9"/>
      <c r="EN343" s="9"/>
      <c r="EO343" s="9"/>
      <c r="EP343" s="10"/>
    </row>
    <row r="344" spans="2:146" x14ac:dyDescent="0.25">
      <c r="B344">
        <f t="shared" ca="1" si="122"/>
        <v>2</v>
      </c>
      <c r="C344" t="str">
        <f t="shared" ca="1" si="123"/>
        <v>women</v>
      </c>
      <c r="D344">
        <f t="shared" ca="1" si="124"/>
        <v>31</v>
      </c>
      <c r="E344">
        <f t="shared" ca="1" si="125"/>
        <v>6</v>
      </c>
      <c r="F344" t="str">
        <f t="shared" ca="1" si="126"/>
        <v>Teaching</v>
      </c>
      <c r="G344">
        <f t="shared" ca="1" si="127"/>
        <v>5</v>
      </c>
      <c r="H344" t="str">
        <f t="shared" ca="1" si="128"/>
        <v>other</v>
      </c>
      <c r="I344">
        <f t="shared" ca="1" si="129"/>
        <v>4</v>
      </c>
      <c r="J344">
        <f t="shared" ca="1" si="130"/>
        <v>3</v>
      </c>
      <c r="K344">
        <f t="shared" ca="1" si="131"/>
        <v>37965</v>
      </c>
      <c r="L344">
        <f t="shared" ca="1" si="132"/>
        <v>8</v>
      </c>
      <c r="M344" t="str">
        <f t="shared" ca="1" si="133"/>
        <v>Pindi</v>
      </c>
      <c r="N344">
        <f t="shared" ca="1" si="138"/>
        <v>151860</v>
      </c>
      <c r="O344">
        <f ca="1">RAND()*Table1[[#This Row],[Value of House]]</f>
        <v>116072.95271344406</v>
      </c>
      <c r="P344">
        <f t="shared" ca="1" si="120"/>
        <v>18348.994348758264</v>
      </c>
      <c r="Q344">
        <f t="shared" ca="1" si="134"/>
        <v>13513</v>
      </c>
      <c r="R344">
        <f t="shared" ca="1" si="121"/>
        <v>75880.045888760898</v>
      </c>
      <c r="S344">
        <f t="shared" ca="1" si="139"/>
        <v>42461.899661097275</v>
      </c>
      <c r="T344">
        <f t="shared" ca="1" si="140"/>
        <v>212670.89400985552</v>
      </c>
      <c r="U344">
        <f t="shared" ca="1" si="141"/>
        <v>205465.99860220496</v>
      </c>
      <c r="V344">
        <f t="shared" ca="1" si="142"/>
        <v>7204.8954076505615</v>
      </c>
      <c r="AF344" s="14">
        <f t="shared" ca="1" si="136"/>
        <v>0</v>
      </c>
      <c r="AG344" s="9">
        <f t="shared" ca="1" si="137"/>
        <v>1</v>
      </c>
      <c r="AH344" s="9"/>
      <c r="AI344" s="9"/>
      <c r="AJ344" s="9"/>
      <c r="AK344" s="10"/>
      <c r="AL344" s="9"/>
      <c r="AM344" s="14">
        <f ca="1">IF(Table1[[#This Row],[Field of Work]]= "Teaching",1,0)</f>
        <v>1</v>
      </c>
      <c r="AN344" s="9">
        <f ca="1">IF(Table1[[#This Row],[Field of Work]]= "Agriculture",1,0)</f>
        <v>0</v>
      </c>
      <c r="AO344" s="9">
        <f ca="1">IF(Table1[[#This Row],[Field of Work]]= "Construction",1,0)</f>
        <v>0</v>
      </c>
      <c r="AP344" s="9">
        <f ca="1">IF(Table1[[#This Row],[Field of Work]]= "IT",1,0)</f>
        <v>0</v>
      </c>
      <c r="AQ344" s="9">
        <f ca="1">IF(Table1[[#This Row],[Field of Work]]= "Health",1,0)</f>
        <v>0</v>
      </c>
      <c r="AR344" s="9">
        <f ca="1">IF(Table1[[#This Row],[Field of Work]]= "General work",1,0)</f>
        <v>0</v>
      </c>
      <c r="AS344" s="9"/>
      <c r="AT344" s="9"/>
      <c r="AU344" s="9"/>
      <c r="AV344" s="9"/>
      <c r="AW344" s="9"/>
      <c r="AX344" s="9"/>
      <c r="AY344" s="10"/>
      <c r="BA344" s="33">
        <f ca="1">IF(Table1[[#This Row],[Area]]= "Pindi",1,0)</f>
        <v>1</v>
      </c>
      <c r="BB344" s="9">
        <f ca="1">IF(Table1[[#This Row],[Area]]= "Attock",1,0)</f>
        <v>0</v>
      </c>
      <c r="BC344" s="9">
        <f ca="1">IF(Table1[[#This Row],[Area]]="Gujranwala",1,0)</f>
        <v>0</v>
      </c>
      <c r="BD344" s="9">
        <f ca="1">IF(Table1[[#This Row],[Area]]="Islamabad",1,0)</f>
        <v>0</v>
      </c>
      <c r="BE344" s="9">
        <f ca="1">IF(Table1[[#This Row],[Area]]="Karachi",1,0)</f>
        <v>0</v>
      </c>
      <c r="BF344" s="9">
        <f ca="1">IF(Table1[[#This Row],[Area]]="Kashmir",1,0)</f>
        <v>0</v>
      </c>
      <c r="BG344" s="9">
        <f ca="1">IF(Table1[[#This Row],[Area]]="Kohat",1,0)</f>
        <v>0</v>
      </c>
      <c r="BH344" s="9">
        <f ca="1">IF(Table1[[#This Row],[Area]]="Lahore",1,0)</f>
        <v>0</v>
      </c>
      <c r="BI344" s="9">
        <f ca="1">IF(Table1[[#This Row],[Area]]="Multan",1,0)</f>
        <v>0</v>
      </c>
      <c r="BJ344" s="9">
        <f ca="1">IF(Table1[[#This Row],[Area]]="Naran",1,0)</f>
        <v>0</v>
      </c>
      <c r="BK344" s="9">
        <f ca="1">IF(Table1[[#This Row],[Area]]="Peshawar",1,0)</f>
        <v>0</v>
      </c>
      <c r="BL344" s="9">
        <f ca="1">IF(Table1[[#This Row],[Area]]="Queta",1,0)</f>
        <v>0</v>
      </c>
      <c r="BM344" s="9">
        <f ca="1">IF(Table1[[#This Row],[Area]]="Sawat",1,0)</f>
        <v>0</v>
      </c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10"/>
      <c r="CD344" s="14"/>
      <c r="CE344" s="39">
        <f ca="1">Table1[[#This Row],[Value of Cars]]/Table1[[#This Row],[Cars]]</f>
        <v>6116.3314495860877</v>
      </c>
      <c r="CF344" s="9"/>
      <c r="CG344" s="10"/>
      <c r="CH344" s="14">
        <f ca="1">IF(Table1[[#This Row],[value of Debts]]&gt;$CI$5,1,0)</f>
        <v>1</v>
      </c>
      <c r="CI344" s="9"/>
      <c r="CJ344" s="10"/>
      <c r="CM344" s="55">
        <f ca="1">Table1[[#This Row],[Mortgage Left]]/Table1[[#This Row],[Value of House]]</f>
        <v>0.76434184586753628</v>
      </c>
      <c r="CN344" s="9">
        <f t="shared" ca="1" si="135"/>
        <v>0</v>
      </c>
      <c r="CO344" s="9"/>
      <c r="CP344" s="9"/>
      <c r="CQ344" s="9"/>
      <c r="CR344" s="9"/>
      <c r="CS344" s="9"/>
      <c r="CT344" s="9"/>
      <c r="CU344" s="9"/>
      <c r="CV344" s="9"/>
      <c r="CW344" s="9"/>
      <c r="CX344" s="14"/>
      <c r="CY344" s="9">
        <f ca="1">IF(Table1[[#This Row],[Area]]= "Pindi",Table1[[#This Row],[Income]],0)</f>
        <v>37965</v>
      </c>
      <c r="CZ344" s="9">
        <f ca="1">IF(Table1[[#This Row],[Area]]= "Attock",Table1[[#This Row],[Income]],0)</f>
        <v>0</v>
      </c>
      <c r="DA344" s="9">
        <f ca="1">IF(Table1[[#This Row],[Area]]= "Gujranwala",Table1[[#This Row],[Income]],0)</f>
        <v>0</v>
      </c>
      <c r="DB344" s="9">
        <f ca="1">IF(Table1[[#This Row],[Area]]= "Islamabad",Table1[[#This Row],[Income]],0)</f>
        <v>0</v>
      </c>
      <c r="DC344" s="9">
        <f ca="1">IF(Table1[[#This Row],[Area]]= "Karachi",Table1[[#This Row],[Income]],0)</f>
        <v>0</v>
      </c>
      <c r="DD344" s="9">
        <f ca="1">IF(Table1[[#This Row],[Area]]= "Kashmir",Table1[[#This Row],[Income]],0)</f>
        <v>0</v>
      </c>
      <c r="DE344" s="9">
        <f ca="1">IF(Table1[[#This Row],[Area]]= "Kohat",Table1[[#This Row],[Income]],0)</f>
        <v>0</v>
      </c>
      <c r="DF344" s="9">
        <f ca="1">IF(Table1[[#This Row],[Area]]= "Lahore",Table1[[#This Row],[Income]],0)</f>
        <v>0</v>
      </c>
      <c r="DG344" s="9">
        <f ca="1">IF(Table1[[#This Row],[Area]]= "Multan",Table1[[#This Row],[Income]],0)</f>
        <v>0</v>
      </c>
      <c r="DH344" s="9">
        <f ca="1">IF(Table1[[#This Row],[Area]]= "Naran",Table1[[#This Row],[Income]],0)</f>
        <v>0</v>
      </c>
      <c r="DI344" s="9">
        <f ca="1">IF(Table1[[#This Row],[Area]]= "Peshawar",Table1[[#This Row],[Income]],0)</f>
        <v>0</v>
      </c>
      <c r="DJ344" s="9">
        <f ca="1">IF(Table1[[#This Row],[Area]]= "Queta",Table1[[#This Row],[Income]],0)</f>
        <v>0</v>
      </c>
      <c r="DK344" s="10">
        <f ca="1">IF(Table1[[#This Row],[Area]]= "Sawat",Table1[[#This Row],[Income]],0)</f>
        <v>0</v>
      </c>
      <c r="DM344" s="14"/>
      <c r="DN344" s="9">
        <f ca="1">IF(Table1[[#This Row],[Field of Work]] = "IT",Table1[[#This Row],[Income]],0)</f>
        <v>0</v>
      </c>
      <c r="DO344" s="9">
        <f ca="1">IF(Table1[[#This Row],[Field of Work]] = "Agriculture",Table1[[#This Row],[Income]],0)</f>
        <v>0</v>
      </c>
      <c r="DP344" s="9">
        <f ca="1">IF(Table1[[#This Row],[Field of Work]] = "Construction",Table1[[#This Row],[Income]],0)</f>
        <v>0</v>
      </c>
      <c r="DQ344" s="9">
        <f ca="1">IF(Table1[[#This Row],[Field of Work]] = "Health",Table1[[#This Row],[Income]],0)</f>
        <v>0</v>
      </c>
      <c r="DR344" s="9">
        <f ca="1">IF(Table1[[#This Row],[Field of Work]] = "Teaching",Table1[[#This Row],[Income]],0)</f>
        <v>37965</v>
      </c>
      <c r="DS344" s="10">
        <f ca="1">IF(Table1[[#This Row],[Field of Work]] = "General work",Table1[[#This Row],[Income]],0)</f>
        <v>0</v>
      </c>
      <c r="DV344" s="14"/>
      <c r="DW344" s="9"/>
      <c r="DX344" s="9">
        <f ca="1">IF(Table1[[#This Row],[Debts]]&gt;Table1[[#This Row],[Income]],1,0)</f>
        <v>1</v>
      </c>
      <c r="DY344" s="9"/>
      <c r="DZ344" s="9"/>
      <c r="EA344" s="9"/>
      <c r="EB344" s="9"/>
      <c r="EC344" s="10"/>
      <c r="EF344" s="14"/>
      <c r="EG344" s="9"/>
      <c r="EH344" s="9">
        <f ca="1">IF(Table1[[#This Row],[Net worth of person (R)]]&gt;$EP$4,Table1[[#This Row],[Age]],0)</f>
        <v>0</v>
      </c>
      <c r="EI344" s="9"/>
      <c r="EJ344" s="9"/>
      <c r="EK344" s="9"/>
      <c r="EL344" s="9"/>
      <c r="EM344" s="9"/>
      <c r="EN344" s="9"/>
      <c r="EO344" s="9"/>
      <c r="EP344" s="10"/>
    </row>
    <row r="345" spans="2:146" x14ac:dyDescent="0.25">
      <c r="B345">
        <f t="shared" ca="1" si="122"/>
        <v>2</v>
      </c>
      <c r="C345" t="str">
        <f t="shared" ca="1" si="123"/>
        <v>women</v>
      </c>
      <c r="D345">
        <f t="shared" ca="1" si="124"/>
        <v>42</v>
      </c>
      <c r="E345">
        <f t="shared" ca="1" si="125"/>
        <v>2</v>
      </c>
      <c r="F345" t="str">
        <f t="shared" ca="1" si="126"/>
        <v>IT</v>
      </c>
      <c r="G345">
        <f t="shared" ca="1" si="127"/>
        <v>1</v>
      </c>
      <c r="H345" t="str">
        <f t="shared" ca="1" si="128"/>
        <v>High School</v>
      </c>
      <c r="I345">
        <f t="shared" ca="1" si="129"/>
        <v>2</v>
      </c>
      <c r="J345">
        <f t="shared" ca="1" si="130"/>
        <v>3</v>
      </c>
      <c r="K345">
        <f t="shared" ca="1" si="131"/>
        <v>67454</v>
      </c>
      <c r="L345">
        <f t="shared" ca="1" si="132"/>
        <v>6</v>
      </c>
      <c r="M345" t="str">
        <f t="shared" ca="1" si="133"/>
        <v>Islamabad</v>
      </c>
      <c r="N345">
        <f t="shared" ca="1" si="138"/>
        <v>202362</v>
      </c>
      <c r="O345">
        <f ca="1">RAND()*Table1[[#This Row],[Value of House]]</f>
        <v>162405.17649300682</v>
      </c>
      <c r="P345">
        <f t="shared" ca="1" si="120"/>
        <v>161177.16733200208</v>
      </c>
      <c r="Q345">
        <f t="shared" ca="1" si="134"/>
        <v>105289</v>
      </c>
      <c r="R345">
        <f t="shared" ca="1" si="121"/>
        <v>109199.70674744218</v>
      </c>
      <c r="S345">
        <f t="shared" ca="1" si="139"/>
        <v>92811.323587077684</v>
      </c>
      <c r="T345">
        <f t="shared" ca="1" si="140"/>
        <v>456350.49091907975</v>
      </c>
      <c r="U345">
        <f t="shared" ca="1" si="141"/>
        <v>376893.88324044901</v>
      </c>
      <c r="V345">
        <f t="shared" ca="1" si="142"/>
        <v>79456.607678630739</v>
      </c>
      <c r="AF345" s="14">
        <f t="shared" ca="1" si="136"/>
        <v>0</v>
      </c>
      <c r="AG345" s="9">
        <f t="shared" ca="1" si="137"/>
        <v>1</v>
      </c>
      <c r="AH345" s="9"/>
      <c r="AI345" s="9"/>
      <c r="AJ345" s="9"/>
      <c r="AK345" s="10"/>
      <c r="AL345" s="9"/>
      <c r="AM345" s="14">
        <f ca="1">IF(Table1[[#This Row],[Field of Work]]= "Teaching",1,0)</f>
        <v>0</v>
      </c>
      <c r="AN345" s="9">
        <f ca="1">IF(Table1[[#This Row],[Field of Work]]= "Agriculture",1,0)</f>
        <v>0</v>
      </c>
      <c r="AO345" s="9">
        <f ca="1">IF(Table1[[#This Row],[Field of Work]]= "Construction",1,0)</f>
        <v>0</v>
      </c>
      <c r="AP345" s="9">
        <f ca="1">IF(Table1[[#This Row],[Field of Work]]= "IT",1,0)</f>
        <v>1</v>
      </c>
      <c r="AQ345" s="9">
        <f ca="1">IF(Table1[[#This Row],[Field of Work]]= "Health",1,0)</f>
        <v>0</v>
      </c>
      <c r="AR345" s="9">
        <f ca="1">IF(Table1[[#This Row],[Field of Work]]= "General work",1,0)</f>
        <v>0</v>
      </c>
      <c r="AS345" s="9"/>
      <c r="AT345" s="9"/>
      <c r="AU345" s="9"/>
      <c r="AV345" s="9"/>
      <c r="AW345" s="9"/>
      <c r="AX345" s="9"/>
      <c r="AY345" s="10"/>
      <c r="BA345" s="33">
        <f ca="1">IF(Table1[[#This Row],[Area]]= "Pindi",1,0)</f>
        <v>0</v>
      </c>
      <c r="BB345" s="9">
        <f ca="1">IF(Table1[[#This Row],[Area]]= "Attock",1,0)</f>
        <v>0</v>
      </c>
      <c r="BC345" s="9">
        <f ca="1">IF(Table1[[#This Row],[Area]]="Gujranwala",1,0)</f>
        <v>0</v>
      </c>
      <c r="BD345" s="9">
        <f ca="1">IF(Table1[[#This Row],[Area]]="Islamabad",1,0)</f>
        <v>1</v>
      </c>
      <c r="BE345" s="9">
        <f ca="1">IF(Table1[[#This Row],[Area]]="Karachi",1,0)</f>
        <v>0</v>
      </c>
      <c r="BF345" s="9">
        <f ca="1">IF(Table1[[#This Row],[Area]]="Kashmir",1,0)</f>
        <v>0</v>
      </c>
      <c r="BG345" s="9">
        <f ca="1">IF(Table1[[#This Row],[Area]]="Kohat",1,0)</f>
        <v>0</v>
      </c>
      <c r="BH345" s="9">
        <f ca="1">IF(Table1[[#This Row],[Area]]="Lahore",1,0)</f>
        <v>0</v>
      </c>
      <c r="BI345" s="9">
        <f ca="1">IF(Table1[[#This Row],[Area]]="Multan",1,0)</f>
        <v>0</v>
      </c>
      <c r="BJ345" s="9">
        <f ca="1">IF(Table1[[#This Row],[Area]]="Naran",1,0)</f>
        <v>0</v>
      </c>
      <c r="BK345" s="9">
        <f ca="1">IF(Table1[[#This Row],[Area]]="Peshawar",1,0)</f>
        <v>0</v>
      </c>
      <c r="BL345" s="9">
        <f ca="1">IF(Table1[[#This Row],[Area]]="Queta",1,0)</f>
        <v>0</v>
      </c>
      <c r="BM345" s="9">
        <f ca="1">IF(Table1[[#This Row],[Area]]="Sawat",1,0)</f>
        <v>0</v>
      </c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10"/>
      <c r="CD345" s="14"/>
      <c r="CE345" s="39">
        <f ca="1">Table1[[#This Row],[Value of Cars]]/Table1[[#This Row],[Cars]]</f>
        <v>53725.72244400069</v>
      </c>
      <c r="CF345" s="9"/>
      <c r="CG345" s="10"/>
      <c r="CH345" s="14">
        <f ca="1">IF(Table1[[#This Row],[value of Debts]]&gt;$CI$5,1,0)</f>
        <v>1</v>
      </c>
      <c r="CI345" s="9"/>
      <c r="CJ345" s="10"/>
      <c r="CM345" s="55">
        <f ca="1">Table1[[#This Row],[Mortgage Left]]/Table1[[#This Row],[Value of House]]</f>
        <v>0.80254779302935741</v>
      </c>
      <c r="CN345" s="9">
        <f t="shared" ca="1" si="135"/>
        <v>0</v>
      </c>
      <c r="CO345" s="9"/>
      <c r="CP345" s="9"/>
      <c r="CQ345" s="9"/>
      <c r="CR345" s="9"/>
      <c r="CS345" s="9"/>
      <c r="CT345" s="9"/>
      <c r="CU345" s="9"/>
      <c r="CV345" s="9"/>
      <c r="CW345" s="9"/>
      <c r="CX345" s="14"/>
      <c r="CY345" s="9">
        <f ca="1">IF(Table1[[#This Row],[Area]]= "Pindi",Table1[[#This Row],[Income]],0)</f>
        <v>0</v>
      </c>
      <c r="CZ345" s="9">
        <f ca="1">IF(Table1[[#This Row],[Area]]= "Attock",Table1[[#This Row],[Income]],0)</f>
        <v>0</v>
      </c>
      <c r="DA345" s="9">
        <f ca="1">IF(Table1[[#This Row],[Area]]= "Gujranwala",Table1[[#This Row],[Income]],0)</f>
        <v>0</v>
      </c>
      <c r="DB345" s="9">
        <f ca="1">IF(Table1[[#This Row],[Area]]= "Islamabad",Table1[[#This Row],[Income]],0)</f>
        <v>67454</v>
      </c>
      <c r="DC345" s="9">
        <f ca="1">IF(Table1[[#This Row],[Area]]= "Karachi",Table1[[#This Row],[Income]],0)</f>
        <v>0</v>
      </c>
      <c r="DD345" s="9">
        <f ca="1">IF(Table1[[#This Row],[Area]]= "Kashmir",Table1[[#This Row],[Income]],0)</f>
        <v>0</v>
      </c>
      <c r="DE345" s="9">
        <f ca="1">IF(Table1[[#This Row],[Area]]= "Kohat",Table1[[#This Row],[Income]],0)</f>
        <v>0</v>
      </c>
      <c r="DF345" s="9">
        <f ca="1">IF(Table1[[#This Row],[Area]]= "Lahore",Table1[[#This Row],[Income]],0)</f>
        <v>0</v>
      </c>
      <c r="DG345" s="9">
        <f ca="1">IF(Table1[[#This Row],[Area]]= "Multan",Table1[[#This Row],[Income]],0)</f>
        <v>0</v>
      </c>
      <c r="DH345" s="9">
        <f ca="1">IF(Table1[[#This Row],[Area]]= "Naran",Table1[[#This Row],[Income]],0)</f>
        <v>0</v>
      </c>
      <c r="DI345" s="9">
        <f ca="1">IF(Table1[[#This Row],[Area]]= "Peshawar",Table1[[#This Row],[Income]],0)</f>
        <v>0</v>
      </c>
      <c r="DJ345" s="9">
        <f ca="1">IF(Table1[[#This Row],[Area]]= "Queta",Table1[[#This Row],[Income]],0)</f>
        <v>0</v>
      </c>
      <c r="DK345" s="10">
        <f ca="1">IF(Table1[[#This Row],[Area]]= "Sawat",Table1[[#This Row],[Income]],0)</f>
        <v>0</v>
      </c>
      <c r="DM345" s="14"/>
      <c r="DN345" s="9">
        <f ca="1">IF(Table1[[#This Row],[Field of Work]] = "IT",Table1[[#This Row],[Income]],0)</f>
        <v>67454</v>
      </c>
      <c r="DO345" s="9">
        <f ca="1">IF(Table1[[#This Row],[Field of Work]] = "Agriculture",Table1[[#This Row],[Income]],0)</f>
        <v>0</v>
      </c>
      <c r="DP345" s="9">
        <f ca="1">IF(Table1[[#This Row],[Field of Work]] = "Construction",Table1[[#This Row],[Income]],0)</f>
        <v>0</v>
      </c>
      <c r="DQ345" s="9">
        <f ca="1">IF(Table1[[#This Row],[Field of Work]] = "Health",Table1[[#This Row],[Income]],0)</f>
        <v>0</v>
      </c>
      <c r="DR345" s="9">
        <f ca="1">IF(Table1[[#This Row],[Field of Work]] = "Teaching",Table1[[#This Row],[Income]],0)</f>
        <v>0</v>
      </c>
      <c r="DS345" s="10">
        <f ca="1">IF(Table1[[#This Row],[Field of Work]] = "General work",Table1[[#This Row],[Income]],0)</f>
        <v>0</v>
      </c>
      <c r="DV345" s="14"/>
      <c r="DW345" s="9"/>
      <c r="DX345" s="9">
        <f ca="1">IF(Table1[[#This Row],[Debts]]&gt;Table1[[#This Row],[Income]],1,0)</f>
        <v>1</v>
      </c>
      <c r="DY345" s="9"/>
      <c r="DZ345" s="9"/>
      <c r="EA345" s="9"/>
      <c r="EB345" s="9"/>
      <c r="EC345" s="10"/>
      <c r="EF345" s="14"/>
      <c r="EG345" s="9"/>
      <c r="EH345" s="9">
        <f ca="1">IF(Table1[[#This Row],[Net worth of person (R)]]&gt;$EP$4,Table1[[#This Row],[Age]],0)</f>
        <v>0</v>
      </c>
      <c r="EI345" s="9"/>
      <c r="EJ345" s="9"/>
      <c r="EK345" s="9"/>
      <c r="EL345" s="9"/>
      <c r="EM345" s="9"/>
      <c r="EN345" s="9"/>
      <c r="EO345" s="9"/>
      <c r="EP345" s="10"/>
    </row>
    <row r="346" spans="2:146" x14ac:dyDescent="0.25">
      <c r="B346">
        <f t="shared" ca="1" si="122"/>
        <v>1</v>
      </c>
      <c r="C346" t="str">
        <f t="shared" ca="1" si="123"/>
        <v>men</v>
      </c>
      <c r="D346">
        <f t="shared" ca="1" si="124"/>
        <v>25</v>
      </c>
      <c r="E346">
        <f t="shared" ca="1" si="125"/>
        <v>3</v>
      </c>
      <c r="F346" t="str">
        <f t="shared" ca="1" si="126"/>
        <v>Agriculture</v>
      </c>
      <c r="G346">
        <f t="shared" ca="1" si="127"/>
        <v>1</v>
      </c>
      <c r="H346" t="str">
        <f t="shared" ca="1" si="128"/>
        <v>High School</v>
      </c>
      <c r="I346">
        <f t="shared" ca="1" si="129"/>
        <v>0</v>
      </c>
      <c r="J346">
        <f t="shared" ca="1" si="130"/>
        <v>2</v>
      </c>
      <c r="K346">
        <f t="shared" ca="1" si="131"/>
        <v>58787</v>
      </c>
      <c r="L346">
        <f t="shared" ca="1" si="132"/>
        <v>14</v>
      </c>
      <c r="M346" t="str">
        <f t="shared" ca="1" si="133"/>
        <v>Attock</v>
      </c>
      <c r="N346">
        <f t="shared" ca="1" si="138"/>
        <v>176361</v>
      </c>
      <c r="O346">
        <f ca="1">RAND()*Table1[[#This Row],[Value of House]]</f>
        <v>171863.85826499725</v>
      </c>
      <c r="P346">
        <f t="shared" ca="1" si="120"/>
        <v>83080.281228548891</v>
      </c>
      <c r="Q346">
        <f t="shared" ca="1" si="134"/>
        <v>80965</v>
      </c>
      <c r="R346">
        <f t="shared" ca="1" si="121"/>
        <v>61279.617497918167</v>
      </c>
      <c r="S346">
        <f t="shared" ca="1" si="139"/>
        <v>33495.803310162359</v>
      </c>
      <c r="T346">
        <f t="shared" ca="1" si="140"/>
        <v>292937.08453871123</v>
      </c>
      <c r="U346">
        <f t="shared" ca="1" si="141"/>
        <v>314108.47576291545</v>
      </c>
      <c r="V346">
        <f t="shared" ca="1" si="142"/>
        <v>-21171.391224204213</v>
      </c>
      <c r="AF346" s="14">
        <f t="shared" ca="1" si="136"/>
        <v>0</v>
      </c>
      <c r="AG346" s="9">
        <f t="shared" ca="1" si="137"/>
        <v>1</v>
      </c>
      <c r="AH346" s="9"/>
      <c r="AI346" s="9"/>
      <c r="AJ346" s="9"/>
      <c r="AK346" s="10"/>
      <c r="AL346" s="9"/>
      <c r="AM346" s="14">
        <f ca="1">IF(Table1[[#This Row],[Field of Work]]= "Teaching",1,0)</f>
        <v>0</v>
      </c>
      <c r="AN346" s="9">
        <f ca="1">IF(Table1[[#This Row],[Field of Work]]= "Agriculture",1,0)</f>
        <v>1</v>
      </c>
      <c r="AO346" s="9">
        <f ca="1">IF(Table1[[#This Row],[Field of Work]]= "Construction",1,0)</f>
        <v>0</v>
      </c>
      <c r="AP346" s="9">
        <f ca="1">IF(Table1[[#This Row],[Field of Work]]= "IT",1,0)</f>
        <v>0</v>
      </c>
      <c r="AQ346" s="9">
        <f ca="1">IF(Table1[[#This Row],[Field of Work]]= "Health",1,0)</f>
        <v>0</v>
      </c>
      <c r="AR346" s="9">
        <f ca="1">IF(Table1[[#This Row],[Field of Work]]= "General work",1,0)</f>
        <v>0</v>
      </c>
      <c r="AS346" s="9"/>
      <c r="AT346" s="9"/>
      <c r="AU346" s="9"/>
      <c r="AV346" s="9"/>
      <c r="AW346" s="9"/>
      <c r="AX346" s="9"/>
      <c r="AY346" s="10"/>
      <c r="BA346" s="33">
        <f ca="1">IF(Table1[[#This Row],[Area]]= "Pindi",1,0)</f>
        <v>0</v>
      </c>
      <c r="BB346" s="9">
        <f ca="1">IF(Table1[[#This Row],[Area]]= "Attock",1,0)</f>
        <v>1</v>
      </c>
      <c r="BC346" s="9">
        <f ca="1">IF(Table1[[#This Row],[Area]]="Gujranwala",1,0)</f>
        <v>0</v>
      </c>
      <c r="BD346" s="9">
        <f ca="1">IF(Table1[[#This Row],[Area]]="Islamabad",1,0)</f>
        <v>0</v>
      </c>
      <c r="BE346" s="9">
        <f ca="1">IF(Table1[[#This Row],[Area]]="Karachi",1,0)</f>
        <v>0</v>
      </c>
      <c r="BF346" s="9">
        <f ca="1">IF(Table1[[#This Row],[Area]]="Kashmir",1,0)</f>
        <v>0</v>
      </c>
      <c r="BG346" s="9">
        <f ca="1">IF(Table1[[#This Row],[Area]]="Kohat",1,0)</f>
        <v>0</v>
      </c>
      <c r="BH346" s="9">
        <f ca="1">IF(Table1[[#This Row],[Area]]="Lahore",1,0)</f>
        <v>0</v>
      </c>
      <c r="BI346" s="9">
        <f ca="1">IF(Table1[[#This Row],[Area]]="Multan",1,0)</f>
        <v>0</v>
      </c>
      <c r="BJ346" s="9">
        <f ca="1">IF(Table1[[#This Row],[Area]]="Naran",1,0)</f>
        <v>0</v>
      </c>
      <c r="BK346" s="9">
        <f ca="1">IF(Table1[[#This Row],[Area]]="Peshawar",1,0)</f>
        <v>0</v>
      </c>
      <c r="BL346" s="9">
        <f ca="1">IF(Table1[[#This Row],[Area]]="Queta",1,0)</f>
        <v>0</v>
      </c>
      <c r="BM346" s="9">
        <f ca="1">IF(Table1[[#This Row],[Area]]="Sawat",1,0)</f>
        <v>0</v>
      </c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10"/>
      <c r="CD346" s="14"/>
      <c r="CE346" s="39">
        <f ca="1">Table1[[#This Row],[Value of Cars]]/Table1[[#This Row],[Cars]]</f>
        <v>41540.140614274445</v>
      </c>
      <c r="CF346" s="9"/>
      <c r="CG346" s="10"/>
      <c r="CH346" s="14">
        <f ca="1">IF(Table1[[#This Row],[value of Debts]]&gt;$CI$5,1,0)</f>
        <v>1</v>
      </c>
      <c r="CI346" s="9"/>
      <c r="CJ346" s="10"/>
      <c r="CM346" s="55">
        <f ca="1">Table1[[#This Row],[Mortgage Left]]/Table1[[#This Row],[Value of House]]</f>
        <v>0.97450036155951292</v>
      </c>
      <c r="CN346" s="9">
        <f t="shared" ca="1" si="135"/>
        <v>0</v>
      </c>
      <c r="CO346" s="9"/>
      <c r="CP346" s="9"/>
      <c r="CQ346" s="9"/>
      <c r="CR346" s="9"/>
      <c r="CS346" s="9"/>
      <c r="CT346" s="9"/>
      <c r="CU346" s="9"/>
      <c r="CV346" s="9"/>
      <c r="CW346" s="9"/>
      <c r="CX346" s="14"/>
      <c r="CY346" s="9">
        <f ca="1">IF(Table1[[#This Row],[Area]]= "Pindi",Table1[[#This Row],[Income]],0)</f>
        <v>0</v>
      </c>
      <c r="CZ346" s="9">
        <f ca="1">IF(Table1[[#This Row],[Area]]= "Attock",Table1[[#This Row],[Income]],0)</f>
        <v>58787</v>
      </c>
      <c r="DA346" s="9">
        <f ca="1">IF(Table1[[#This Row],[Area]]= "Gujranwala",Table1[[#This Row],[Income]],0)</f>
        <v>0</v>
      </c>
      <c r="DB346" s="9">
        <f ca="1">IF(Table1[[#This Row],[Area]]= "Islamabad",Table1[[#This Row],[Income]],0)</f>
        <v>0</v>
      </c>
      <c r="DC346" s="9">
        <f ca="1">IF(Table1[[#This Row],[Area]]= "Karachi",Table1[[#This Row],[Income]],0)</f>
        <v>0</v>
      </c>
      <c r="DD346" s="9">
        <f ca="1">IF(Table1[[#This Row],[Area]]= "Kashmir",Table1[[#This Row],[Income]],0)</f>
        <v>0</v>
      </c>
      <c r="DE346" s="9">
        <f ca="1">IF(Table1[[#This Row],[Area]]= "Kohat",Table1[[#This Row],[Income]],0)</f>
        <v>0</v>
      </c>
      <c r="DF346" s="9">
        <f ca="1">IF(Table1[[#This Row],[Area]]= "Lahore",Table1[[#This Row],[Income]],0)</f>
        <v>0</v>
      </c>
      <c r="DG346" s="9">
        <f ca="1">IF(Table1[[#This Row],[Area]]= "Multan",Table1[[#This Row],[Income]],0)</f>
        <v>0</v>
      </c>
      <c r="DH346" s="9">
        <f ca="1">IF(Table1[[#This Row],[Area]]= "Naran",Table1[[#This Row],[Income]],0)</f>
        <v>0</v>
      </c>
      <c r="DI346" s="9">
        <f ca="1">IF(Table1[[#This Row],[Area]]= "Peshawar",Table1[[#This Row],[Income]],0)</f>
        <v>0</v>
      </c>
      <c r="DJ346" s="9">
        <f ca="1">IF(Table1[[#This Row],[Area]]= "Queta",Table1[[#This Row],[Income]],0)</f>
        <v>0</v>
      </c>
      <c r="DK346" s="10">
        <f ca="1">IF(Table1[[#This Row],[Area]]= "Sawat",Table1[[#This Row],[Income]],0)</f>
        <v>0</v>
      </c>
      <c r="DM346" s="14"/>
      <c r="DN346" s="9">
        <f ca="1">IF(Table1[[#This Row],[Field of Work]] = "IT",Table1[[#This Row],[Income]],0)</f>
        <v>0</v>
      </c>
      <c r="DO346" s="9">
        <f ca="1">IF(Table1[[#This Row],[Field of Work]] = "Agriculture",Table1[[#This Row],[Income]],0)</f>
        <v>58787</v>
      </c>
      <c r="DP346" s="9">
        <f ca="1">IF(Table1[[#This Row],[Field of Work]] = "Construction",Table1[[#This Row],[Income]],0)</f>
        <v>0</v>
      </c>
      <c r="DQ346" s="9">
        <f ca="1">IF(Table1[[#This Row],[Field of Work]] = "Health",Table1[[#This Row],[Income]],0)</f>
        <v>0</v>
      </c>
      <c r="DR346" s="9">
        <f ca="1">IF(Table1[[#This Row],[Field of Work]] = "Teaching",Table1[[#This Row],[Income]],0)</f>
        <v>0</v>
      </c>
      <c r="DS346" s="10">
        <f ca="1">IF(Table1[[#This Row],[Field of Work]] = "General work",Table1[[#This Row],[Income]],0)</f>
        <v>0</v>
      </c>
      <c r="DV346" s="14"/>
      <c r="DW346" s="9"/>
      <c r="DX346" s="9">
        <f ca="1">IF(Table1[[#This Row],[Debts]]&gt;Table1[[#This Row],[Income]],1,0)</f>
        <v>1</v>
      </c>
      <c r="DY346" s="9"/>
      <c r="DZ346" s="9"/>
      <c r="EA346" s="9"/>
      <c r="EB346" s="9"/>
      <c r="EC346" s="10"/>
      <c r="EF346" s="14"/>
      <c r="EG346" s="9"/>
      <c r="EH346" s="9">
        <f ca="1">IF(Table1[[#This Row],[Net worth of person (R)]]&gt;$EP$4,Table1[[#This Row],[Age]],0)</f>
        <v>0</v>
      </c>
      <c r="EI346" s="9"/>
      <c r="EJ346" s="9"/>
      <c r="EK346" s="9"/>
      <c r="EL346" s="9"/>
      <c r="EM346" s="9"/>
      <c r="EN346" s="9"/>
      <c r="EO346" s="9"/>
      <c r="EP346" s="10"/>
    </row>
    <row r="347" spans="2:146" x14ac:dyDescent="0.25">
      <c r="B347">
        <f t="shared" ca="1" si="122"/>
        <v>1</v>
      </c>
      <c r="C347" t="str">
        <f t="shared" ca="1" si="123"/>
        <v>men</v>
      </c>
      <c r="D347">
        <f t="shared" ca="1" si="124"/>
        <v>33</v>
      </c>
      <c r="E347">
        <f t="shared" ca="1" si="125"/>
        <v>5</v>
      </c>
      <c r="F347" t="str">
        <f t="shared" ca="1" si="126"/>
        <v>General work</v>
      </c>
      <c r="G347">
        <f t="shared" ca="1" si="127"/>
        <v>4</v>
      </c>
      <c r="H347" t="str">
        <f t="shared" ca="1" si="128"/>
        <v>Technical</v>
      </c>
      <c r="I347">
        <f t="shared" ca="1" si="129"/>
        <v>3</v>
      </c>
      <c r="J347">
        <f t="shared" ca="1" si="130"/>
        <v>3</v>
      </c>
      <c r="K347">
        <f t="shared" ca="1" si="131"/>
        <v>76704</v>
      </c>
      <c r="L347">
        <f t="shared" ca="1" si="132"/>
        <v>3</v>
      </c>
      <c r="M347" t="str">
        <f t="shared" ca="1" si="133"/>
        <v>Gujranwala</v>
      </c>
      <c r="N347">
        <f t="shared" ca="1" si="138"/>
        <v>306816</v>
      </c>
      <c r="O347">
        <f ca="1">RAND()*Table1[[#This Row],[Value of House]]</f>
        <v>18107.979833923571</v>
      </c>
      <c r="P347">
        <f t="shared" ca="1" si="120"/>
        <v>42168.174347534165</v>
      </c>
      <c r="Q347">
        <f t="shared" ca="1" si="134"/>
        <v>28956</v>
      </c>
      <c r="R347">
        <f t="shared" ca="1" si="121"/>
        <v>70452.317318622736</v>
      </c>
      <c r="S347">
        <f t="shared" ca="1" si="139"/>
        <v>30541.615864149404</v>
      </c>
      <c r="T347">
        <f t="shared" ca="1" si="140"/>
        <v>379525.7902116836</v>
      </c>
      <c r="U347">
        <f t="shared" ca="1" si="141"/>
        <v>117516.29715254631</v>
      </c>
      <c r="V347">
        <f t="shared" ca="1" si="142"/>
        <v>262009.49305913731</v>
      </c>
      <c r="AF347" s="14">
        <f t="shared" ca="1" si="136"/>
        <v>1</v>
      </c>
      <c r="AG347" s="9">
        <f t="shared" ca="1" si="137"/>
        <v>0</v>
      </c>
      <c r="AH347" s="9"/>
      <c r="AI347" s="9"/>
      <c r="AJ347" s="9"/>
      <c r="AK347" s="10"/>
      <c r="AL347" s="9"/>
      <c r="AM347" s="14">
        <f ca="1">IF(Table1[[#This Row],[Field of Work]]= "Teaching",1,0)</f>
        <v>0</v>
      </c>
      <c r="AN347" s="9">
        <f ca="1">IF(Table1[[#This Row],[Field of Work]]= "Agriculture",1,0)</f>
        <v>0</v>
      </c>
      <c r="AO347" s="9">
        <f ca="1">IF(Table1[[#This Row],[Field of Work]]= "Construction",1,0)</f>
        <v>0</v>
      </c>
      <c r="AP347" s="9">
        <f ca="1">IF(Table1[[#This Row],[Field of Work]]= "IT",1,0)</f>
        <v>0</v>
      </c>
      <c r="AQ347" s="9">
        <f ca="1">IF(Table1[[#This Row],[Field of Work]]= "Health",1,0)</f>
        <v>0</v>
      </c>
      <c r="AR347" s="9">
        <f ca="1">IF(Table1[[#This Row],[Field of Work]]= "General work",1,0)</f>
        <v>1</v>
      </c>
      <c r="AS347" s="9"/>
      <c r="AT347" s="9"/>
      <c r="AU347" s="9"/>
      <c r="AV347" s="9"/>
      <c r="AW347" s="9"/>
      <c r="AX347" s="9"/>
      <c r="AY347" s="10"/>
      <c r="BA347" s="33">
        <f ca="1">IF(Table1[[#This Row],[Area]]= "Pindi",1,0)</f>
        <v>0</v>
      </c>
      <c r="BB347" s="9">
        <f ca="1">IF(Table1[[#This Row],[Area]]= "Attock",1,0)</f>
        <v>0</v>
      </c>
      <c r="BC347" s="9">
        <f ca="1">IF(Table1[[#This Row],[Area]]="Gujranwala",1,0)</f>
        <v>1</v>
      </c>
      <c r="BD347" s="9">
        <f ca="1">IF(Table1[[#This Row],[Area]]="Islamabad",1,0)</f>
        <v>0</v>
      </c>
      <c r="BE347" s="9">
        <f ca="1">IF(Table1[[#This Row],[Area]]="Karachi",1,0)</f>
        <v>0</v>
      </c>
      <c r="BF347" s="9">
        <f ca="1">IF(Table1[[#This Row],[Area]]="Kashmir",1,0)</f>
        <v>0</v>
      </c>
      <c r="BG347" s="9">
        <f ca="1">IF(Table1[[#This Row],[Area]]="Kohat",1,0)</f>
        <v>0</v>
      </c>
      <c r="BH347" s="9">
        <f ca="1">IF(Table1[[#This Row],[Area]]="Lahore",1,0)</f>
        <v>0</v>
      </c>
      <c r="BI347" s="9">
        <f ca="1">IF(Table1[[#This Row],[Area]]="Multan",1,0)</f>
        <v>0</v>
      </c>
      <c r="BJ347" s="9">
        <f ca="1">IF(Table1[[#This Row],[Area]]="Naran",1,0)</f>
        <v>0</v>
      </c>
      <c r="BK347" s="9">
        <f ca="1">IF(Table1[[#This Row],[Area]]="Peshawar",1,0)</f>
        <v>0</v>
      </c>
      <c r="BL347" s="9">
        <f ca="1">IF(Table1[[#This Row],[Area]]="Queta",1,0)</f>
        <v>0</v>
      </c>
      <c r="BM347" s="9">
        <f ca="1">IF(Table1[[#This Row],[Area]]="Sawat",1,0)</f>
        <v>0</v>
      </c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10"/>
      <c r="CD347" s="14"/>
      <c r="CE347" s="39">
        <f ca="1">Table1[[#This Row],[Value of Cars]]/Table1[[#This Row],[Cars]]</f>
        <v>14056.058115844722</v>
      </c>
      <c r="CF347" s="9"/>
      <c r="CG347" s="10"/>
      <c r="CH347" s="14">
        <f ca="1">IF(Table1[[#This Row],[value of Debts]]&gt;$CI$5,1,0)</f>
        <v>1</v>
      </c>
      <c r="CI347" s="9"/>
      <c r="CJ347" s="10"/>
      <c r="CM347" s="55">
        <f ca="1">Table1[[#This Row],[Mortgage Left]]/Table1[[#This Row],[Value of House]]</f>
        <v>5.9019020631008723E-2</v>
      </c>
      <c r="CN347" s="9">
        <f t="shared" ca="1" si="135"/>
        <v>1</v>
      </c>
      <c r="CO347" s="9"/>
      <c r="CP347" s="9"/>
      <c r="CQ347" s="9"/>
      <c r="CR347" s="9"/>
      <c r="CS347" s="9"/>
      <c r="CT347" s="9"/>
      <c r="CU347" s="9"/>
      <c r="CV347" s="9"/>
      <c r="CW347" s="9"/>
      <c r="CX347" s="14"/>
      <c r="CY347" s="9">
        <f ca="1">IF(Table1[[#This Row],[Area]]= "Pindi",Table1[[#This Row],[Income]],0)</f>
        <v>0</v>
      </c>
      <c r="CZ347" s="9">
        <f ca="1">IF(Table1[[#This Row],[Area]]= "Attock",Table1[[#This Row],[Income]],0)</f>
        <v>0</v>
      </c>
      <c r="DA347" s="9">
        <f ca="1">IF(Table1[[#This Row],[Area]]= "Gujranwala",Table1[[#This Row],[Income]],0)</f>
        <v>76704</v>
      </c>
      <c r="DB347" s="9">
        <f ca="1">IF(Table1[[#This Row],[Area]]= "Islamabad",Table1[[#This Row],[Income]],0)</f>
        <v>0</v>
      </c>
      <c r="DC347" s="9">
        <f ca="1">IF(Table1[[#This Row],[Area]]= "Karachi",Table1[[#This Row],[Income]],0)</f>
        <v>0</v>
      </c>
      <c r="DD347" s="9">
        <f ca="1">IF(Table1[[#This Row],[Area]]= "Kashmir",Table1[[#This Row],[Income]],0)</f>
        <v>0</v>
      </c>
      <c r="DE347" s="9">
        <f ca="1">IF(Table1[[#This Row],[Area]]= "Kohat",Table1[[#This Row],[Income]],0)</f>
        <v>0</v>
      </c>
      <c r="DF347" s="9">
        <f ca="1">IF(Table1[[#This Row],[Area]]= "Lahore",Table1[[#This Row],[Income]],0)</f>
        <v>0</v>
      </c>
      <c r="DG347" s="9">
        <f ca="1">IF(Table1[[#This Row],[Area]]= "Multan",Table1[[#This Row],[Income]],0)</f>
        <v>0</v>
      </c>
      <c r="DH347" s="9">
        <f ca="1">IF(Table1[[#This Row],[Area]]= "Naran",Table1[[#This Row],[Income]],0)</f>
        <v>0</v>
      </c>
      <c r="DI347" s="9">
        <f ca="1">IF(Table1[[#This Row],[Area]]= "Peshawar",Table1[[#This Row],[Income]],0)</f>
        <v>0</v>
      </c>
      <c r="DJ347" s="9">
        <f ca="1">IF(Table1[[#This Row],[Area]]= "Queta",Table1[[#This Row],[Income]],0)</f>
        <v>0</v>
      </c>
      <c r="DK347" s="10">
        <f ca="1">IF(Table1[[#This Row],[Area]]= "Sawat",Table1[[#This Row],[Income]],0)</f>
        <v>0</v>
      </c>
      <c r="DM347" s="14"/>
      <c r="DN347" s="9">
        <f ca="1">IF(Table1[[#This Row],[Field of Work]] = "IT",Table1[[#This Row],[Income]],0)</f>
        <v>0</v>
      </c>
      <c r="DO347" s="9">
        <f ca="1">IF(Table1[[#This Row],[Field of Work]] = "Agriculture",Table1[[#This Row],[Income]],0)</f>
        <v>0</v>
      </c>
      <c r="DP347" s="9">
        <f ca="1">IF(Table1[[#This Row],[Field of Work]] = "Construction",Table1[[#This Row],[Income]],0)</f>
        <v>0</v>
      </c>
      <c r="DQ347" s="9">
        <f ca="1">IF(Table1[[#This Row],[Field of Work]] = "Health",Table1[[#This Row],[Income]],0)</f>
        <v>0</v>
      </c>
      <c r="DR347" s="9">
        <f ca="1">IF(Table1[[#This Row],[Field of Work]] = "Teaching",Table1[[#This Row],[Income]],0)</f>
        <v>0</v>
      </c>
      <c r="DS347" s="10">
        <f ca="1">IF(Table1[[#This Row],[Field of Work]] = "General work",Table1[[#This Row],[Income]],0)</f>
        <v>76704</v>
      </c>
      <c r="DV347" s="14"/>
      <c r="DW347" s="9"/>
      <c r="DX347" s="9">
        <f ca="1">IF(Table1[[#This Row],[Debts]]&gt;Table1[[#This Row],[Income]],1,0)</f>
        <v>0</v>
      </c>
      <c r="DY347" s="9"/>
      <c r="DZ347" s="9"/>
      <c r="EA347" s="9"/>
      <c r="EB347" s="9"/>
      <c r="EC347" s="10"/>
      <c r="EF347" s="14"/>
      <c r="EG347" s="9"/>
      <c r="EH347" s="9">
        <f ca="1">IF(Table1[[#This Row],[Net worth of person (R)]]&gt;$EP$4,Table1[[#This Row],[Age]],0)</f>
        <v>33</v>
      </c>
      <c r="EI347" s="9"/>
      <c r="EJ347" s="9"/>
      <c r="EK347" s="9"/>
      <c r="EL347" s="9"/>
      <c r="EM347" s="9"/>
      <c r="EN347" s="9"/>
      <c r="EO347" s="9"/>
      <c r="EP347" s="10"/>
    </row>
    <row r="348" spans="2:146" x14ac:dyDescent="0.25">
      <c r="B348">
        <f t="shared" ca="1" si="122"/>
        <v>1</v>
      </c>
      <c r="C348" t="str">
        <f t="shared" ca="1" si="123"/>
        <v>men</v>
      </c>
      <c r="D348">
        <f t="shared" ca="1" si="124"/>
        <v>30</v>
      </c>
      <c r="E348">
        <f t="shared" ca="1" si="125"/>
        <v>6</v>
      </c>
      <c r="F348" t="str">
        <f t="shared" ca="1" si="126"/>
        <v>Teaching</v>
      </c>
      <c r="G348">
        <f t="shared" ca="1" si="127"/>
        <v>4</v>
      </c>
      <c r="H348" t="str">
        <f t="shared" ca="1" si="128"/>
        <v>Technical</v>
      </c>
      <c r="I348">
        <f t="shared" ca="1" si="129"/>
        <v>1</v>
      </c>
      <c r="J348">
        <f t="shared" ca="1" si="130"/>
        <v>2</v>
      </c>
      <c r="K348">
        <f t="shared" ca="1" si="131"/>
        <v>52756</v>
      </c>
      <c r="L348">
        <f t="shared" ca="1" si="132"/>
        <v>14</v>
      </c>
      <c r="M348" t="str">
        <f t="shared" ca="1" si="133"/>
        <v>Attock</v>
      </c>
      <c r="N348">
        <f t="shared" ca="1" si="138"/>
        <v>263780</v>
      </c>
      <c r="O348">
        <f ca="1">RAND()*Table1[[#This Row],[Value of House]]</f>
        <v>168408.21273518397</v>
      </c>
      <c r="P348">
        <f t="shared" ca="1" si="120"/>
        <v>56342.107419630316</v>
      </c>
      <c r="Q348">
        <f t="shared" ca="1" si="134"/>
        <v>48951</v>
      </c>
      <c r="R348">
        <f t="shared" ca="1" si="121"/>
        <v>29127.769656853507</v>
      </c>
      <c r="S348">
        <f t="shared" ca="1" si="139"/>
        <v>2343.7481992403596</v>
      </c>
      <c r="T348">
        <f t="shared" ca="1" si="140"/>
        <v>322465.8556188707</v>
      </c>
      <c r="U348">
        <f t="shared" ca="1" si="141"/>
        <v>246486.98239203749</v>
      </c>
      <c r="V348">
        <f t="shared" ca="1" si="142"/>
        <v>75978.87322683321</v>
      </c>
      <c r="AF348" s="14">
        <f t="shared" ca="1" si="136"/>
        <v>1</v>
      </c>
      <c r="AG348" s="9">
        <f t="shared" ca="1" si="137"/>
        <v>0</v>
      </c>
      <c r="AH348" s="9"/>
      <c r="AI348" s="9"/>
      <c r="AJ348" s="9"/>
      <c r="AK348" s="10"/>
      <c r="AL348" s="9"/>
      <c r="AM348" s="14">
        <f ca="1">IF(Table1[[#This Row],[Field of Work]]= "Teaching",1,0)</f>
        <v>1</v>
      </c>
      <c r="AN348" s="9">
        <f ca="1">IF(Table1[[#This Row],[Field of Work]]= "Agriculture",1,0)</f>
        <v>0</v>
      </c>
      <c r="AO348" s="9">
        <f ca="1">IF(Table1[[#This Row],[Field of Work]]= "Construction",1,0)</f>
        <v>0</v>
      </c>
      <c r="AP348" s="9">
        <f ca="1">IF(Table1[[#This Row],[Field of Work]]= "IT",1,0)</f>
        <v>0</v>
      </c>
      <c r="AQ348" s="9">
        <f ca="1">IF(Table1[[#This Row],[Field of Work]]= "Health",1,0)</f>
        <v>0</v>
      </c>
      <c r="AR348" s="9">
        <f ca="1">IF(Table1[[#This Row],[Field of Work]]= "General work",1,0)</f>
        <v>0</v>
      </c>
      <c r="AS348" s="9"/>
      <c r="AT348" s="9"/>
      <c r="AU348" s="9"/>
      <c r="AV348" s="9"/>
      <c r="AW348" s="9"/>
      <c r="AX348" s="9"/>
      <c r="AY348" s="10"/>
      <c r="BA348" s="33">
        <f ca="1">IF(Table1[[#This Row],[Area]]= "Pindi",1,0)</f>
        <v>0</v>
      </c>
      <c r="BB348" s="9">
        <f ca="1">IF(Table1[[#This Row],[Area]]= "Attock",1,0)</f>
        <v>1</v>
      </c>
      <c r="BC348" s="9">
        <f ca="1">IF(Table1[[#This Row],[Area]]="Gujranwala",1,0)</f>
        <v>0</v>
      </c>
      <c r="BD348" s="9">
        <f ca="1">IF(Table1[[#This Row],[Area]]="Islamabad",1,0)</f>
        <v>0</v>
      </c>
      <c r="BE348" s="9">
        <f ca="1">IF(Table1[[#This Row],[Area]]="Karachi",1,0)</f>
        <v>0</v>
      </c>
      <c r="BF348" s="9">
        <f ca="1">IF(Table1[[#This Row],[Area]]="Kashmir",1,0)</f>
        <v>0</v>
      </c>
      <c r="BG348" s="9">
        <f ca="1">IF(Table1[[#This Row],[Area]]="Kohat",1,0)</f>
        <v>0</v>
      </c>
      <c r="BH348" s="9">
        <f ca="1">IF(Table1[[#This Row],[Area]]="Lahore",1,0)</f>
        <v>0</v>
      </c>
      <c r="BI348" s="9">
        <f ca="1">IF(Table1[[#This Row],[Area]]="Multan",1,0)</f>
        <v>0</v>
      </c>
      <c r="BJ348" s="9">
        <f ca="1">IF(Table1[[#This Row],[Area]]="Naran",1,0)</f>
        <v>0</v>
      </c>
      <c r="BK348" s="9">
        <f ca="1">IF(Table1[[#This Row],[Area]]="Peshawar",1,0)</f>
        <v>0</v>
      </c>
      <c r="BL348" s="9">
        <f ca="1">IF(Table1[[#This Row],[Area]]="Queta",1,0)</f>
        <v>0</v>
      </c>
      <c r="BM348" s="9">
        <f ca="1">IF(Table1[[#This Row],[Area]]="Sawat",1,0)</f>
        <v>0</v>
      </c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10"/>
      <c r="CD348" s="14"/>
      <c r="CE348" s="39">
        <f ca="1">Table1[[#This Row],[Value of Cars]]/Table1[[#This Row],[Cars]]</f>
        <v>28171.053709815158</v>
      </c>
      <c r="CF348" s="9"/>
      <c r="CG348" s="10"/>
      <c r="CH348" s="14">
        <f ca="1">IF(Table1[[#This Row],[value of Debts]]&gt;$CI$5,1,0)</f>
        <v>1</v>
      </c>
      <c r="CI348" s="9"/>
      <c r="CJ348" s="10"/>
      <c r="CM348" s="55">
        <f ca="1">Table1[[#This Row],[Mortgage Left]]/Table1[[#This Row],[Value of House]]</f>
        <v>0.63844193166723773</v>
      </c>
      <c r="CN348" s="9">
        <f t="shared" ca="1" si="135"/>
        <v>0</v>
      </c>
      <c r="CO348" s="9"/>
      <c r="CP348" s="9"/>
      <c r="CQ348" s="9"/>
      <c r="CR348" s="9"/>
      <c r="CS348" s="9"/>
      <c r="CT348" s="9"/>
      <c r="CU348" s="9"/>
      <c r="CV348" s="9"/>
      <c r="CW348" s="9"/>
      <c r="CX348" s="14"/>
      <c r="CY348" s="9">
        <f ca="1">IF(Table1[[#This Row],[Area]]= "Pindi",Table1[[#This Row],[Income]],0)</f>
        <v>0</v>
      </c>
      <c r="CZ348" s="9">
        <f ca="1">IF(Table1[[#This Row],[Area]]= "Attock",Table1[[#This Row],[Income]],0)</f>
        <v>52756</v>
      </c>
      <c r="DA348" s="9">
        <f ca="1">IF(Table1[[#This Row],[Area]]= "Gujranwala",Table1[[#This Row],[Income]],0)</f>
        <v>0</v>
      </c>
      <c r="DB348" s="9">
        <f ca="1">IF(Table1[[#This Row],[Area]]= "Islamabad",Table1[[#This Row],[Income]],0)</f>
        <v>0</v>
      </c>
      <c r="DC348" s="9">
        <f ca="1">IF(Table1[[#This Row],[Area]]= "Karachi",Table1[[#This Row],[Income]],0)</f>
        <v>0</v>
      </c>
      <c r="DD348" s="9">
        <f ca="1">IF(Table1[[#This Row],[Area]]= "Kashmir",Table1[[#This Row],[Income]],0)</f>
        <v>0</v>
      </c>
      <c r="DE348" s="9">
        <f ca="1">IF(Table1[[#This Row],[Area]]= "Kohat",Table1[[#This Row],[Income]],0)</f>
        <v>0</v>
      </c>
      <c r="DF348" s="9">
        <f ca="1">IF(Table1[[#This Row],[Area]]= "Lahore",Table1[[#This Row],[Income]],0)</f>
        <v>0</v>
      </c>
      <c r="DG348" s="9">
        <f ca="1">IF(Table1[[#This Row],[Area]]= "Multan",Table1[[#This Row],[Income]],0)</f>
        <v>0</v>
      </c>
      <c r="DH348" s="9">
        <f ca="1">IF(Table1[[#This Row],[Area]]= "Naran",Table1[[#This Row],[Income]],0)</f>
        <v>0</v>
      </c>
      <c r="DI348" s="9">
        <f ca="1">IF(Table1[[#This Row],[Area]]= "Peshawar",Table1[[#This Row],[Income]],0)</f>
        <v>0</v>
      </c>
      <c r="DJ348" s="9">
        <f ca="1">IF(Table1[[#This Row],[Area]]= "Queta",Table1[[#This Row],[Income]],0)</f>
        <v>0</v>
      </c>
      <c r="DK348" s="10">
        <f ca="1">IF(Table1[[#This Row],[Area]]= "Sawat",Table1[[#This Row],[Income]],0)</f>
        <v>0</v>
      </c>
      <c r="DM348" s="14"/>
      <c r="DN348" s="9">
        <f ca="1">IF(Table1[[#This Row],[Field of Work]] = "IT",Table1[[#This Row],[Income]],0)</f>
        <v>0</v>
      </c>
      <c r="DO348" s="9">
        <f ca="1">IF(Table1[[#This Row],[Field of Work]] = "Agriculture",Table1[[#This Row],[Income]],0)</f>
        <v>0</v>
      </c>
      <c r="DP348" s="9">
        <f ca="1">IF(Table1[[#This Row],[Field of Work]] = "Construction",Table1[[#This Row],[Income]],0)</f>
        <v>0</v>
      </c>
      <c r="DQ348" s="9">
        <f ca="1">IF(Table1[[#This Row],[Field of Work]] = "Health",Table1[[#This Row],[Income]],0)</f>
        <v>0</v>
      </c>
      <c r="DR348" s="9">
        <f ca="1">IF(Table1[[#This Row],[Field of Work]] = "Teaching",Table1[[#This Row],[Income]],0)</f>
        <v>52756</v>
      </c>
      <c r="DS348" s="10">
        <f ca="1">IF(Table1[[#This Row],[Field of Work]] = "General work",Table1[[#This Row],[Income]],0)</f>
        <v>0</v>
      </c>
      <c r="DV348" s="14"/>
      <c r="DW348" s="9"/>
      <c r="DX348" s="9">
        <f ca="1">IF(Table1[[#This Row],[Debts]]&gt;Table1[[#This Row],[Income]],1,0)</f>
        <v>0</v>
      </c>
      <c r="DY348" s="9"/>
      <c r="DZ348" s="9"/>
      <c r="EA348" s="9"/>
      <c r="EB348" s="9"/>
      <c r="EC348" s="10"/>
      <c r="EF348" s="14"/>
      <c r="EG348" s="9"/>
      <c r="EH348" s="9">
        <f ca="1">IF(Table1[[#This Row],[Net worth of person (R)]]&gt;$EP$4,Table1[[#This Row],[Age]],0)</f>
        <v>0</v>
      </c>
      <c r="EI348" s="9"/>
      <c r="EJ348" s="9"/>
      <c r="EK348" s="9"/>
      <c r="EL348" s="9"/>
      <c r="EM348" s="9"/>
      <c r="EN348" s="9"/>
      <c r="EO348" s="9"/>
      <c r="EP348" s="10"/>
    </row>
    <row r="349" spans="2:146" x14ac:dyDescent="0.25">
      <c r="B349">
        <f t="shared" ca="1" si="122"/>
        <v>2</v>
      </c>
      <c r="C349" t="str">
        <f t="shared" ca="1" si="123"/>
        <v>women</v>
      </c>
      <c r="D349">
        <f t="shared" ca="1" si="124"/>
        <v>25</v>
      </c>
      <c r="E349">
        <f t="shared" ca="1" si="125"/>
        <v>4</v>
      </c>
      <c r="F349" t="str">
        <f t="shared" ca="1" si="126"/>
        <v>Construction</v>
      </c>
      <c r="G349">
        <f t="shared" ca="1" si="127"/>
        <v>5</v>
      </c>
      <c r="H349" t="str">
        <f t="shared" ca="1" si="128"/>
        <v>other</v>
      </c>
      <c r="I349">
        <f t="shared" ca="1" si="129"/>
        <v>1</v>
      </c>
      <c r="J349">
        <f t="shared" ca="1" si="130"/>
        <v>1</v>
      </c>
      <c r="K349">
        <f t="shared" ca="1" si="131"/>
        <v>82440</v>
      </c>
      <c r="L349">
        <f t="shared" ca="1" si="132"/>
        <v>9</v>
      </c>
      <c r="M349" t="str">
        <f t="shared" ca="1" si="133"/>
        <v>Peshawar</v>
      </c>
      <c r="N349">
        <f t="shared" ca="1" si="138"/>
        <v>329760</v>
      </c>
      <c r="O349">
        <f ca="1">RAND()*Table1[[#This Row],[Value of House]]</f>
        <v>321916.93920403981</v>
      </c>
      <c r="P349">
        <f t="shared" ca="1" si="120"/>
        <v>8529.0727248869571</v>
      </c>
      <c r="Q349">
        <f t="shared" ca="1" si="134"/>
        <v>2435</v>
      </c>
      <c r="R349">
        <f t="shared" ca="1" si="121"/>
        <v>144692.84151391551</v>
      </c>
      <c r="S349">
        <f t="shared" ca="1" si="139"/>
        <v>106802.62007505348</v>
      </c>
      <c r="T349">
        <f t="shared" ca="1" si="140"/>
        <v>445091.69279994041</v>
      </c>
      <c r="U349">
        <f t="shared" ca="1" si="141"/>
        <v>469044.78071795532</v>
      </c>
      <c r="V349">
        <f t="shared" ca="1" si="142"/>
        <v>-23953.087918014906</v>
      </c>
      <c r="AF349" s="14">
        <f t="shared" ca="1" si="136"/>
        <v>1</v>
      </c>
      <c r="AG349" s="9">
        <f t="shared" ca="1" si="137"/>
        <v>0</v>
      </c>
      <c r="AH349" s="9"/>
      <c r="AI349" s="9"/>
      <c r="AJ349" s="9"/>
      <c r="AK349" s="10"/>
      <c r="AL349" s="9"/>
      <c r="AM349" s="14">
        <f ca="1">IF(Table1[[#This Row],[Field of Work]]= "Teaching",1,0)</f>
        <v>0</v>
      </c>
      <c r="AN349" s="9">
        <f ca="1">IF(Table1[[#This Row],[Field of Work]]= "Agriculture",1,0)</f>
        <v>0</v>
      </c>
      <c r="AO349" s="9">
        <f ca="1">IF(Table1[[#This Row],[Field of Work]]= "Construction",1,0)</f>
        <v>1</v>
      </c>
      <c r="AP349" s="9">
        <f ca="1">IF(Table1[[#This Row],[Field of Work]]= "IT",1,0)</f>
        <v>0</v>
      </c>
      <c r="AQ349" s="9">
        <f ca="1">IF(Table1[[#This Row],[Field of Work]]= "Health",1,0)</f>
        <v>0</v>
      </c>
      <c r="AR349" s="9">
        <f ca="1">IF(Table1[[#This Row],[Field of Work]]= "General work",1,0)</f>
        <v>0</v>
      </c>
      <c r="AS349" s="9"/>
      <c r="AT349" s="9"/>
      <c r="AU349" s="9"/>
      <c r="AV349" s="9"/>
      <c r="AW349" s="9"/>
      <c r="AX349" s="9"/>
      <c r="AY349" s="10"/>
      <c r="BA349" s="33">
        <f ca="1">IF(Table1[[#This Row],[Area]]= "Pindi",1,0)</f>
        <v>0</v>
      </c>
      <c r="BB349" s="9">
        <f ca="1">IF(Table1[[#This Row],[Area]]= "Attock",1,0)</f>
        <v>0</v>
      </c>
      <c r="BC349" s="9">
        <f ca="1">IF(Table1[[#This Row],[Area]]="Gujranwala",1,0)</f>
        <v>0</v>
      </c>
      <c r="BD349" s="9">
        <f ca="1">IF(Table1[[#This Row],[Area]]="Islamabad",1,0)</f>
        <v>0</v>
      </c>
      <c r="BE349" s="9">
        <f ca="1">IF(Table1[[#This Row],[Area]]="Karachi",1,0)</f>
        <v>0</v>
      </c>
      <c r="BF349" s="9">
        <f ca="1">IF(Table1[[#This Row],[Area]]="Kashmir",1,0)</f>
        <v>0</v>
      </c>
      <c r="BG349" s="9">
        <f ca="1">IF(Table1[[#This Row],[Area]]="Kohat",1,0)</f>
        <v>0</v>
      </c>
      <c r="BH349" s="9">
        <f ca="1">IF(Table1[[#This Row],[Area]]="Lahore",1,0)</f>
        <v>0</v>
      </c>
      <c r="BI349" s="9">
        <f ca="1">IF(Table1[[#This Row],[Area]]="Multan",1,0)</f>
        <v>0</v>
      </c>
      <c r="BJ349" s="9">
        <f ca="1">IF(Table1[[#This Row],[Area]]="Naran",1,0)</f>
        <v>0</v>
      </c>
      <c r="BK349" s="9">
        <f ca="1">IF(Table1[[#This Row],[Area]]="Peshawar",1,0)</f>
        <v>1</v>
      </c>
      <c r="BL349" s="9">
        <f ca="1">IF(Table1[[#This Row],[Area]]="Queta",1,0)</f>
        <v>0</v>
      </c>
      <c r="BM349" s="9">
        <f ca="1">IF(Table1[[#This Row],[Area]]="Sawat",1,0)</f>
        <v>0</v>
      </c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10"/>
      <c r="CD349" s="14"/>
      <c r="CE349" s="39">
        <f ca="1">Table1[[#This Row],[Value of Cars]]/Table1[[#This Row],[Cars]]</f>
        <v>8529.0727248869571</v>
      </c>
      <c r="CF349" s="9"/>
      <c r="CG349" s="10"/>
      <c r="CH349" s="14">
        <f ca="1">IF(Table1[[#This Row],[value of Debts]]&gt;$CI$5,1,0)</f>
        <v>1</v>
      </c>
      <c r="CI349" s="9"/>
      <c r="CJ349" s="10"/>
      <c r="CM349" s="55">
        <f ca="1">Table1[[#This Row],[Mortgage Left]]/Table1[[#This Row],[Value of House]]</f>
        <v>0.97621585154063506</v>
      </c>
      <c r="CN349" s="9">
        <f t="shared" ca="1" si="135"/>
        <v>0</v>
      </c>
      <c r="CO349" s="9"/>
      <c r="CP349" s="9"/>
      <c r="CQ349" s="9"/>
      <c r="CR349" s="9"/>
      <c r="CS349" s="9"/>
      <c r="CT349" s="9"/>
      <c r="CU349" s="9"/>
      <c r="CV349" s="9"/>
      <c r="CW349" s="9"/>
      <c r="CX349" s="14"/>
      <c r="CY349" s="9">
        <f ca="1">IF(Table1[[#This Row],[Area]]= "Pindi",Table1[[#This Row],[Income]],0)</f>
        <v>0</v>
      </c>
      <c r="CZ349" s="9">
        <f ca="1">IF(Table1[[#This Row],[Area]]= "Attock",Table1[[#This Row],[Income]],0)</f>
        <v>0</v>
      </c>
      <c r="DA349" s="9">
        <f ca="1">IF(Table1[[#This Row],[Area]]= "Gujranwala",Table1[[#This Row],[Income]],0)</f>
        <v>0</v>
      </c>
      <c r="DB349" s="9">
        <f ca="1">IF(Table1[[#This Row],[Area]]= "Islamabad",Table1[[#This Row],[Income]],0)</f>
        <v>0</v>
      </c>
      <c r="DC349" s="9">
        <f ca="1">IF(Table1[[#This Row],[Area]]= "Karachi",Table1[[#This Row],[Income]],0)</f>
        <v>0</v>
      </c>
      <c r="DD349" s="9">
        <f ca="1">IF(Table1[[#This Row],[Area]]= "Kashmir",Table1[[#This Row],[Income]],0)</f>
        <v>0</v>
      </c>
      <c r="DE349" s="9">
        <f ca="1">IF(Table1[[#This Row],[Area]]= "Kohat",Table1[[#This Row],[Income]],0)</f>
        <v>0</v>
      </c>
      <c r="DF349" s="9">
        <f ca="1">IF(Table1[[#This Row],[Area]]= "Lahore",Table1[[#This Row],[Income]],0)</f>
        <v>0</v>
      </c>
      <c r="DG349" s="9">
        <f ca="1">IF(Table1[[#This Row],[Area]]= "Multan",Table1[[#This Row],[Income]],0)</f>
        <v>0</v>
      </c>
      <c r="DH349" s="9">
        <f ca="1">IF(Table1[[#This Row],[Area]]= "Naran",Table1[[#This Row],[Income]],0)</f>
        <v>0</v>
      </c>
      <c r="DI349" s="9">
        <f ca="1">IF(Table1[[#This Row],[Area]]= "Peshawar",Table1[[#This Row],[Income]],0)</f>
        <v>82440</v>
      </c>
      <c r="DJ349" s="9">
        <f ca="1">IF(Table1[[#This Row],[Area]]= "Queta",Table1[[#This Row],[Income]],0)</f>
        <v>0</v>
      </c>
      <c r="DK349" s="10">
        <f ca="1">IF(Table1[[#This Row],[Area]]= "Sawat",Table1[[#This Row],[Income]],0)</f>
        <v>0</v>
      </c>
      <c r="DM349" s="14"/>
      <c r="DN349" s="9">
        <f ca="1">IF(Table1[[#This Row],[Field of Work]] = "IT",Table1[[#This Row],[Income]],0)</f>
        <v>0</v>
      </c>
      <c r="DO349" s="9">
        <f ca="1">IF(Table1[[#This Row],[Field of Work]] = "Agriculture",Table1[[#This Row],[Income]],0)</f>
        <v>0</v>
      </c>
      <c r="DP349" s="9">
        <f ca="1">IF(Table1[[#This Row],[Field of Work]] = "Construction",Table1[[#This Row],[Income]],0)</f>
        <v>82440</v>
      </c>
      <c r="DQ349" s="9">
        <f ca="1">IF(Table1[[#This Row],[Field of Work]] = "Health",Table1[[#This Row],[Income]],0)</f>
        <v>0</v>
      </c>
      <c r="DR349" s="9">
        <f ca="1">IF(Table1[[#This Row],[Field of Work]] = "Teaching",Table1[[#This Row],[Income]],0)</f>
        <v>0</v>
      </c>
      <c r="DS349" s="10">
        <f ca="1">IF(Table1[[#This Row],[Field of Work]] = "General work",Table1[[#This Row],[Income]],0)</f>
        <v>0</v>
      </c>
      <c r="DV349" s="14"/>
      <c r="DW349" s="9"/>
      <c r="DX349" s="9">
        <f ca="1">IF(Table1[[#This Row],[Debts]]&gt;Table1[[#This Row],[Income]],1,0)</f>
        <v>1</v>
      </c>
      <c r="DY349" s="9"/>
      <c r="DZ349" s="9"/>
      <c r="EA349" s="9"/>
      <c r="EB349" s="9"/>
      <c r="EC349" s="10"/>
      <c r="EF349" s="14"/>
      <c r="EG349" s="9"/>
      <c r="EH349" s="9">
        <f ca="1">IF(Table1[[#This Row],[Net worth of person (R)]]&gt;$EP$4,Table1[[#This Row],[Age]],0)</f>
        <v>0</v>
      </c>
      <c r="EI349" s="9"/>
      <c r="EJ349" s="9"/>
      <c r="EK349" s="9"/>
      <c r="EL349" s="9"/>
      <c r="EM349" s="9"/>
      <c r="EN349" s="9"/>
      <c r="EO349" s="9"/>
      <c r="EP349" s="10"/>
    </row>
    <row r="350" spans="2:146" x14ac:dyDescent="0.25">
      <c r="B350">
        <f t="shared" ca="1" si="122"/>
        <v>1</v>
      </c>
      <c r="C350" t="str">
        <f t="shared" ca="1" si="123"/>
        <v>men</v>
      </c>
      <c r="D350">
        <f t="shared" ca="1" si="124"/>
        <v>25</v>
      </c>
      <c r="E350">
        <f t="shared" ca="1" si="125"/>
        <v>3</v>
      </c>
      <c r="F350" t="str">
        <f t="shared" ca="1" si="126"/>
        <v>Agriculture</v>
      </c>
      <c r="G350">
        <f t="shared" ca="1" si="127"/>
        <v>2</v>
      </c>
      <c r="H350" t="str">
        <f t="shared" ca="1" si="128"/>
        <v>Colledge</v>
      </c>
      <c r="I350">
        <f t="shared" ca="1" si="129"/>
        <v>2</v>
      </c>
      <c r="J350">
        <f t="shared" ca="1" si="130"/>
        <v>1</v>
      </c>
      <c r="K350">
        <f t="shared" ca="1" si="131"/>
        <v>78108</v>
      </c>
      <c r="L350">
        <f t="shared" ca="1" si="132"/>
        <v>1</v>
      </c>
      <c r="M350" t="str">
        <f t="shared" ca="1" si="133"/>
        <v>Lahore</v>
      </c>
      <c r="N350">
        <f t="shared" ca="1" si="138"/>
        <v>312432</v>
      </c>
      <c r="O350">
        <f ca="1">RAND()*Table1[[#This Row],[Value of House]]</f>
        <v>111655.76320097757</v>
      </c>
      <c r="P350">
        <f t="shared" ca="1" si="120"/>
        <v>18360.973910185461</v>
      </c>
      <c r="Q350">
        <f t="shared" ca="1" si="134"/>
        <v>12195</v>
      </c>
      <c r="R350">
        <f t="shared" ca="1" si="121"/>
        <v>86836.783378695749</v>
      </c>
      <c r="S350">
        <f t="shared" ca="1" si="139"/>
        <v>38771.822517059838</v>
      </c>
      <c r="T350">
        <f t="shared" ca="1" si="140"/>
        <v>369564.79642724531</v>
      </c>
      <c r="U350">
        <f t="shared" ca="1" si="141"/>
        <v>210687.5465796733</v>
      </c>
      <c r="V350">
        <f t="shared" ca="1" si="142"/>
        <v>158877.24984757201</v>
      </c>
      <c r="AF350" s="14">
        <f t="shared" ca="1" si="136"/>
        <v>0</v>
      </c>
      <c r="AG350" s="9">
        <f t="shared" ca="1" si="137"/>
        <v>1</v>
      </c>
      <c r="AH350" s="9"/>
      <c r="AI350" s="9"/>
      <c r="AJ350" s="9"/>
      <c r="AK350" s="10"/>
      <c r="AL350" s="9"/>
      <c r="AM350" s="14">
        <f ca="1">IF(Table1[[#This Row],[Field of Work]]= "Teaching",1,0)</f>
        <v>0</v>
      </c>
      <c r="AN350" s="9">
        <f ca="1">IF(Table1[[#This Row],[Field of Work]]= "Agriculture",1,0)</f>
        <v>1</v>
      </c>
      <c r="AO350" s="9">
        <f ca="1">IF(Table1[[#This Row],[Field of Work]]= "Construction",1,0)</f>
        <v>0</v>
      </c>
      <c r="AP350" s="9">
        <f ca="1">IF(Table1[[#This Row],[Field of Work]]= "IT",1,0)</f>
        <v>0</v>
      </c>
      <c r="AQ350" s="9">
        <f ca="1">IF(Table1[[#This Row],[Field of Work]]= "Health",1,0)</f>
        <v>0</v>
      </c>
      <c r="AR350" s="9">
        <f ca="1">IF(Table1[[#This Row],[Field of Work]]= "General work",1,0)</f>
        <v>0</v>
      </c>
      <c r="AS350" s="9"/>
      <c r="AT350" s="9"/>
      <c r="AU350" s="9"/>
      <c r="AV350" s="9"/>
      <c r="AW350" s="9"/>
      <c r="AX350" s="9"/>
      <c r="AY350" s="10"/>
      <c r="BA350" s="33">
        <f ca="1">IF(Table1[[#This Row],[Area]]= "Pindi",1,0)</f>
        <v>0</v>
      </c>
      <c r="BB350" s="9">
        <f ca="1">IF(Table1[[#This Row],[Area]]= "Attock",1,0)</f>
        <v>0</v>
      </c>
      <c r="BC350" s="9">
        <f ca="1">IF(Table1[[#This Row],[Area]]="Gujranwala",1,0)</f>
        <v>0</v>
      </c>
      <c r="BD350" s="9">
        <f ca="1">IF(Table1[[#This Row],[Area]]="Islamabad",1,0)</f>
        <v>0</v>
      </c>
      <c r="BE350" s="9">
        <f ca="1">IF(Table1[[#This Row],[Area]]="Karachi",1,0)</f>
        <v>0</v>
      </c>
      <c r="BF350" s="9">
        <f ca="1">IF(Table1[[#This Row],[Area]]="Kashmir",1,0)</f>
        <v>0</v>
      </c>
      <c r="BG350" s="9">
        <f ca="1">IF(Table1[[#This Row],[Area]]="Kohat",1,0)</f>
        <v>0</v>
      </c>
      <c r="BH350" s="9">
        <f ca="1">IF(Table1[[#This Row],[Area]]="Lahore",1,0)</f>
        <v>1</v>
      </c>
      <c r="BI350" s="9">
        <f ca="1">IF(Table1[[#This Row],[Area]]="Multan",1,0)</f>
        <v>0</v>
      </c>
      <c r="BJ350" s="9">
        <f ca="1">IF(Table1[[#This Row],[Area]]="Naran",1,0)</f>
        <v>0</v>
      </c>
      <c r="BK350" s="9">
        <f ca="1">IF(Table1[[#This Row],[Area]]="Peshawar",1,0)</f>
        <v>0</v>
      </c>
      <c r="BL350" s="9">
        <f ca="1">IF(Table1[[#This Row],[Area]]="Queta",1,0)</f>
        <v>0</v>
      </c>
      <c r="BM350" s="9">
        <f ca="1">IF(Table1[[#This Row],[Area]]="Sawat",1,0)</f>
        <v>0</v>
      </c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10"/>
      <c r="CD350" s="14"/>
      <c r="CE350" s="39">
        <f ca="1">Table1[[#This Row],[Value of Cars]]/Table1[[#This Row],[Cars]]</f>
        <v>18360.973910185461</v>
      </c>
      <c r="CF350" s="9"/>
      <c r="CG350" s="10"/>
      <c r="CH350" s="14">
        <f ca="1">IF(Table1[[#This Row],[value of Debts]]&gt;$CI$5,1,0)</f>
        <v>1</v>
      </c>
      <c r="CI350" s="9"/>
      <c r="CJ350" s="10"/>
      <c r="CM350" s="55">
        <f ca="1">Table1[[#This Row],[Mortgage Left]]/Table1[[#This Row],[Value of House]]</f>
        <v>0.35737620730583797</v>
      </c>
      <c r="CN350" s="9">
        <f t="shared" ca="1" si="135"/>
        <v>0</v>
      </c>
      <c r="CO350" s="9"/>
      <c r="CP350" s="9"/>
      <c r="CQ350" s="9"/>
      <c r="CR350" s="9"/>
      <c r="CS350" s="9"/>
      <c r="CT350" s="9"/>
      <c r="CU350" s="9"/>
      <c r="CV350" s="9"/>
      <c r="CW350" s="9"/>
      <c r="CX350" s="14"/>
      <c r="CY350" s="9">
        <f ca="1">IF(Table1[[#This Row],[Area]]= "Pindi",Table1[[#This Row],[Income]],0)</f>
        <v>0</v>
      </c>
      <c r="CZ350" s="9">
        <f ca="1">IF(Table1[[#This Row],[Area]]= "Attock",Table1[[#This Row],[Income]],0)</f>
        <v>0</v>
      </c>
      <c r="DA350" s="9">
        <f ca="1">IF(Table1[[#This Row],[Area]]= "Gujranwala",Table1[[#This Row],[Income]],0)</f>
        <v>0</v>
      </c>
      <c r="DB350" s="9">
        <f ca="1">IF(Table1[[#This Row],[Area]]= "Islamabad",Table1[[#This Row],[Income]],0)</f>
        <v>0</v>
      </c>
      <c r="DC350" s="9">
        <f ca="1">IF(Table1[[#This Row],[Area]]= "Karachi",Table1[[#This Row],[Income]],0)</f>
        <v>0</v>
      </c>
      <c r="DD350" s="9">
        <f ca="1">IF(Table1[[#This Row],[Area]]= "Kashmir",Table1[[#This Row],[Income]],0)</f>
        <v>0</v>
      </c>
      <c r="DE350" s="9">
        <f ca="1">IF(Table1[[#This Row],[Area]]= "Kohat",Table1[[#This Row],[Income]],0)</f>
        <v>0</v>
      </c>
      <c r="DF350" s="9">
        <f ca="1">IF(Table1[[#This Row],[Area]]= "Lahore",Table1[[#This Row],[Income]],0)</f>
        <v>78108</v>
      </c>
      <c r="DG350" s="9">
        <f ca="1">IF(Table1[[#This Row],[Area]]= "Multan",Table1[[#This Row],[Income]],0)</f>
        <v>0</v>
      </c>
      <c r="DH350" s="9">
        <f ca="1">IF(Table1[[#This Row],[Area]]= "Naran",Table1[[#This Row],[Income]],0)</f>
        <v>0</v>
      </c>
      <c r="DI350" s="9">
        <f ca="1">IF(Table1[[#This Row],[Area]]= "Peshawar",Table1[[#This Row],[Income]],0)</f>
        <v>0</v>
      </c>
      <c r="DJ350" s="9">
        <f ca="1">IF(Table1[[#This Row],[Area]]= "Queta",Table1[[#This Row],[Income]],0)</f>
        <v>0</v>
      </c>
      <c r="DK350" s="10">
        <f ca="1">IF(Table1[[#This Row],[Area]]= "Sawat",Table1[[#This Row],[Income]],0)</f>
        <v>0</v>
      </c>
      <c r="DM350" s="14"/>
      <c r="DN350" s="9">
        <f ca="1">IF(Table1[[#This Row],[Field of Work]] = "IT",Table1[[#This Row],[Income]],0)</f>
        <v>0</v>
      </c>
      <c r="DO350" s="9">
        <f ca="1">IF(Table1[[#This Row],[Field of Work]] = "Agriculture",Table1[[#This Row],[Income]],0)</f>
        <v>78108</v>
      </c>
      <c r="DP350" s="9">
        <f ca="1">IF(Table1[[#This Row],[Field of Work]] = "Construction",Table1[[#This Row],[Income]],0)</f>
        <v>0</v>
      </c>
      <c r="DQ350" s="9">
        <f ca="1">IF(Table1[[#This Row],[Field of Work]] = "Health",Table1[[#This Row],[Income]],0)</f>
        <v>0</v>
      </c>
      <c r="DR350" s="9">
        <f ca="1">IF(Table1[[#This Row],[Field of Work]] = "Teaching",Table1[[#This Row],[Income]],0)</f>
        <v>0</v>
      </c>
      <c r="DS350" s="10">
        <f ca="1">IF(Table1[[#This Row],[Field of Work]] = "General work",Table1[[#This Row],[Income]],0)</f>
        <v>0</v>
      </c>
      <c r="DV350" s="14"/>
      <c r="DW350" s="9"/>
      <c r="DX350" s="9">
        <f ca="1">IF(Table1[[#This Row],[Debts]]&gt;Table1[[#This Row],[Income]],1,0)</f>
        <v>1</v>
      </c>
      <c r="DY350" s="9"/>
      <c r="DZ350" s="9"/>
      <c r="EA350" s="9"/>
      <c r="EB350" s="9"/>
      <c r="EC350" s="10"/>
      <c r="EF350" s="14"/>
      <c r="EG350" s="9"/>
      <c r="EH350" s="9">
        <f ca="1">IF(Table1[[#This Row],[Net worth of person (R)]]&gt;$EP$4,Table1[[#This Row],[Age]],0)</f>
        <v>25</v>
      </c>
      <c r="EI350" s="9"/>
      <c r="EJ350" s="9"/>
      <c r="EK350" s="9"/>
      <c r="EL350" s="9"/>
      <c r="EM350" s="9"/>
      <c r="EN350" s="9"/>
      <c r="EO350" s="9"/>
      <c r="EP350" s="10"/>
    </row>
    <row r="351" spans="2:146" x14ac:dyDescent="0.25">
      <c r="B351">
        <f t="shared" ca="1" si="122"/>
        <v>2</v>
      </c>
      <c r="C351" t="str">
        <f t="shared" ca="1" si="123"/>
        <v>women</v>
      </c>
      <c r="D351">
        <f t="shared" ca="1" si="124"/>
        <v>43</v>
      </c>
      <c r="E351">
        <f t="shared" ca="1" si="125"/>
        <v>2</v>
      </c>
      <c r="F351" t="str">
        <f t="shared" ca="1" si="126"/>
        <v>IT</v>
      </c>
      <c r="G351">
        <f t="shared" ca="1" si="127"/>
        <v>3</v>
      </c>
      <c r="H351" t="str">
        <f t="shared" ca="1" si="128"/>
        <v>University</v>
      </c>
      <c r="I351">
        <f t="shared" ca="1" si="129"/>
        <v>2</v>
      </c>
      <c r="J351">
        <f t="shared" ca="1" si="130"/>
        <v>2</v>
      </c>
      <c r="K351">
        <f t="shared" ca="1" si="131"/>
        <v>65405</v>
      </c>
      <c r="L351">
        <f t="shared" ca="1" si="132"/>
        <v>12</v>
      </c>
      <c r="M351" t="str">
        <f t="shared" ca="1" si="133"/>
        <v>Kohat</v>
      </c>
      <c r="N351">
        <f t="shared" ca="1" si="138"/>
        <v>392430</v>
      </c>
      <c r="O351">
        <f ca="1">RAND()*Table1[[#This Row],[Value of House]]</f>
        <v>243330.33885865976</v>
      </c>
      <c r="P351">
        <f t="shared" ca="1" si="120"/>
        <v>88794.411067267851</v>
      </c>
      <c r="Q351">
        <f t="shared" ca="1" si="134"/>
        <v>34419</v>
      </c>
      <c r="R351">
        <f t="shared" ca="1" si="121"/>
        <v>5672.7762333947603</v>
      </c>
      <c r="S351">
        <f t="shared" ca="1" si="139"/>
        <v>67641.386226068193</v>
      </c>
      <c r="T351">
        <f t="shared" ca="1" si="140"/>
        <v>548865.79729333613</v>
      </c>
      <c r="U351">
        <f t="shared" ca="1" si="141"/>
        <v>283422.11509205448</v>
      </c>
      <c r="V351">
        <f t="shared" ca="1" si="142"/>
        <v>265443.68220128166</v>
      </c>
      <c r="AF351" s="14">
        <f t="shared" ca="1" si="136"/>
        <v>1</v>
      </c>
      <c r="AG351" s="9">
        <f t="shared" ca="1" si="137"/>
        <v>0</v>
      </c>
      <c r="AH351" s="9"/>
      <c r="AI351" s="9"/>
      <c r="AJ351" s="9"/>
      <c r="AK351" s="10"/>
      <c r="AL351" s="9"/>
      <c r="AM351" s="14">
        <f ca="1">IF(Table1[[#This Row],[Field of Work]]= "Teaching",1,0)</f>
        <v>0</v>
      </c>
      <c r="AN351" s="9">
        <f ca="1">IF(Table1[[#This Row],[Field of Work]]= "Agriculture",1,0)</f>
        <v>0</v>
      </c>
      <c r="AO351" s="9">
        <f ca="1">IF(Table1[[#This Row],[Field of Work]]= "Construction",1,0)</f>
        <v>0</v>
      </c>
      <c r="AP351" s="9">
        <f ca="1">IF(Table1[[#This Row],[Field of Work]]= "IT",1,0)</f>
        <v>1</v>
      </c>
      <c r="AQ351" s="9">
        <f ca="1">IF(Table1[[#This Row],[Field of Work]]= "Health",1,0)</f>
        <v>0</v>
      </c>
      <c r="AR351" s="9">
        <f ca="1">IF(Table1[[#This Row],[Field of Work]]= "General work",1,0)</f>
        <v>0</v>
      </c>
      <c r="AS351" s="9"/>
      <c r="AT351" s="9"/>
      <c r="AU351" s="9"/>
      <c r="AV351" s="9"/>
      <c r="AW351" s="9"/>
      <c r="AX351" s="9"/>
      <c r="AY351" s="10"/>
      <c r="BA351" s="33">
        <f ca="1">IF(Table1[[#This Row],[Area]]= "Pindi",1,0)</f>
        <v>0</v>
      </c>
      <c r="BB351" s="9">
        <f ca="1">IF(Table1[[#This Row],[Area]]= "Attock",1,0)</f>
        <v>0</v>
      </c>
      <c r="BC351" s="9">
        <f ca="1">IF(Table1[[#This Row],[Area]]="Gujranwala",1,0)</f>
        <v>0</v>
      </c>
      <c r="BD351" s="9">
        <f ca="1">IF(Table1[[#This Row],[Area]]="Islamabad",1,0)</f>
        <v>0</v>
      </c>
      <c r="BE351" s="9">
        <f ca="1">IF(Table1[[#This Row],[Area]]="Karachi",1,0)</f>
        <v>0</v>
      </c>
      <c r="BF351" s="9">
        <f ca="1">IF(Table1[[#This Row],[Area]]="Kashmir",1,0)</f>
        <v>0</v>
      </c>
      <c r="BG351" s="9">
        <f ca="1">IF(Table1[[#This Row],[Area]]="Kohat",1,0)</f>
        <v>1</v>
      </c>
      <c r="BH351" s="9">
        <f ca="1">IF(Table1[[#This Row],[Area]]="Lahore",1,0)</f>
        <v>0</v>
      </c>
      <c r="BI351" s="9">
        <f ca="1">IF(Table1[[#This Row],[Area]]="Multan",1,0)</f>
        <v>0</v>
      </c>
      <c r="BJ351" s="9">
        <f ca="1">IF(Table1[[#This Row],[Area]]="Naran",1,0)</f>
        <v>0</v>
      </c>
      <c r="BK351" s="9">
        <f ca="1">IF(Table1[[#This Row],[Area]]="Peshawar",1,0)</f>
        <v>0</v>
      </c>
      <c r="BL351" s="9">
        <f ca="1">IF(Table1[[#This Row],[Area]]="Queta",1,0)</f>
        <v>0</v>
      </c>
      <c r="BM351" s="9">
        <f ca="1">IF(Table1[[#This Row],[Area]]="Sawat",1,0)</f>
        <v>0</v>
      </c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10"/>
      <c r="CD351" s="14"/>
      <c r="CE351" s="39">
        <f ca="1">Table1[[#This Row],[Value of Cars]]/Table1[[#This Row],[Cars]]</f>
        <v>44397.205533633925</v>
      </c>
      <c r="CF351" s="9"/>
      <c r="CG351" s="10"/>
      <c r="CH351" s="14">
        <f ca="1">IF(Table1[[#This Row],[value of Debts]]&gt;$CI$5,1,0)</f>
        <v>1</v>
      </c>
      <c r="CI351" s="9"/>
      <c r="CJ351" s="10"/>
      <c r="CM351" s="55">
        <f ca="1">Table1[[#This Row],[Mortgage Left]]/Table1[[#This Row],[Value of House]]</f>
        <v>0.62006049195693436</v>
      </c>
      <c r="CN351" s="9">
        <f t="shared" ca="1" si="135"/>
        <v>0</v>
      </c>
      <c r="CO351" s="9"/>
      <c r="CP351" s="9"/>
      <c r="CQ351" s="9"/>
      <c r="CR351" s="9"/>
      <c r="CS351" s="9"/>
      <c r="CT351" s="9"/>
      <c r="CU351" s="9"/>
      <c r="CV351" s="9"/>
      <c r="CW351" s="9"/>
      <c r="CX351" s="14"/>
      <c r="CY351" s="9">
        <f ca="1">IF(Table1[[#This Row],[Area]]= "Pindi",Table1[[#This Row],[Income]],0)</f>
        <v>0</v>
      </c>
      <c r="CZ351" s="9">
        <f ca="1">IF(Table1[[#This Row],[Area]]= "Attock",Table1[[#This Row],[Income]],0)</f>
        <v>0</v>
      </c>
      <c r="DA351" s="9">
        <f ca="1">IF(Table1[[#This Row],[Area]]= "Gujranwala",Table1[[#This Row],[Income]],0)</f>
        <v>0</v>
      </c>
      <c r="DB351" s="9">
        <f ca="1">IF(Table1[[#This Row],[Area]]= "Islamabad",Table1[[#This Row],[Income]],0)</f>
        <v>0</v>
      </c>
      <c r="DC351" s="9">
        <f ca="1">IF(Table1[[#This Row],[Area]]= "Karachi",Table1[[#This Row],[Income]],0)</f>
        <v>0</v>
      </c>
      <c r="DD351" s="9">
        <f ca="1">IF(Table1[[#This Row],[Area]]= "Kashmir",Table1[[#This Row],[Income]],0)</f>
        <v>0</v>
      </c>
      <c r="DE351" s="9">
        <f ca="1">IF(Table1[[#This Row],[Area]]= "Kohat",Table1[[#This Row],[Income]],0)</f>
        <v>65405</v>
      </c>
      <c r="DF351" s="9">
        <f ca="1">IF(Table1[[#This Row],[Area]]= "Lahore",Table1[[#This Row],[Income]],0)</f>
        <v>0</v>
      </c>
      <c r="DG351" s="9">
        <f ca="1">IF(Table1[[#This Row],[Area]]= "Multan",Table1[[#This Row],[Income]],0)</f>
        <v>0</v>
      </c>
      <c r="DH351" s="9">
        <f ca="1">IF(Table1[[#This Row],[Area]]= "Naran",Table1[[#This Row],[Income]],0)</f>
        <v>0</v>
      </c>
      <c r="DI351" s="9">
        <f ca="1">IF(Table1[[#This Row],[Area]]= "Peshawar",Table1[[#This Row],[Income]],0)</f>
        <v>0</v>
      </c>
      <c r="DJ351" s="9">
        <f ca="1">IF(Table1[[#This Row],[Area]]= "Queta",Table1[[#This Row],[Income]],0)</f>
        <v>0</v>
      </c>
      <c r="DK351" s="10">
        <f ca="1">IF(Table1[[#This Row],[Area]]= "Sawat",Table1[[#This Row],[Income]],0)</f>
        <v>0</v>
      </c>
      <c r="DM351" s="14"/>
      <c r="DN351" s="9">
        <f ca="1">IF(Table1[[#This Row],[Field of Work]] = "IT",Table1[[#This Row],[Income]],0)</f>
        <v>65405</v>
      </c>
      <c r="DO351" s="9">
        <f ca="1">IF(Table1[[#This Row],[Field of Work]] = "Agriculture",Table1[[#This Row],[Income]],0)</f>
        <v>0</v>
      </c>
      <c r="DP351" s="9">
        <f ca="1">IF(Table1[[#This Row],[Field of Work]] = "Construction",Table1[[#This Row],[Income]],0)</f>
        <v>0</v>
      </c>
      <c r="DQ351" s="9">
        <f ca="1">IF(Table1[[#This Row],[Field of Work]] = "Health",Table1[[#This Row],[Income]],0)</f>
        <v>0</v>
      </c>
      <c r="DR351" s="9">
        <f ca="1">IF(Table1[[#This Row],[Field of Work]] = "Teaching",Table1[[#This Row],[Income]],0)</f>
        <v>0</v>
      </c>
      <c r="DS351" s="10">
        <f ca="1">IF(Table1[[#This Row],[Field of Work]] = "General work",Table1[[#This Row],[Income]],0)</f>
        <v>0</v>
      </c>
      <c r="DV351" s="14"/>
      <c r="DW351" s="9"/>
      <c r="DX351" s="9">
        <f ca="1">IF(Table1[[#This Row],[Debts]]&gt;Table1[[#This Row],[Income]],1,0)</f>
        <v>0</v>
      </c>
      <c r="DY351" s="9"/>
      <c r="DZ351" s="9"/>
      <c r="EA351" s="9"/>
      <c r="EB351" s="9"/>
      <c r="EC351" s="10"/>
      <c r="EF351" s="14"/>
      <c r="EG351" s="9"/>
      <c r="EH351" s="9">
        <f ca="1">IF(Table1[[#This Row],[Net worth of person (R)]]&gt;$EP$4,Table1[[#This Row],[Age]],0)</f>
        <v>43</v>
      </c>
      <c r="EI351" s="9"/>
      <c r="EJ351" s="9"/>
      <c r="EK351" s="9"/>
      <c r="EL351" s="9"/>
      <c r="EM351" s="9"/>
      <c r="EN351" s="9"/>
      <c r="EO351" s="9"/>
      <c r="EP351" s="10"/>
    </row>
    <row r="352" spans="2:146" x14ac:dyDescent="0.25">
      <c r="B352">
        <f t="shared" ca="1" si="122"/>
        <v>2</v>
      </c>
      <c r="C352" t="str">
        <f t="shared" ca="1" si="123"/>
        <v>women</v>
      </c>
      <c r="D352">
        <f t="shared" ca="1" si="124"/>
        <v>31</v>
      </c>
      <c r="E352">
        <f t="shared" ca="1" si="125"/>
        <v>2</v>
      </c>
      <c r="F352" t="str">
        <f t="shared" ca="1" si="126"/>
        <v>IT</v>
      </c>
      <c r="G352">
        <f t="shared" ca="1" si="127"/>
        <v>3</v>
      </c>
      <c r="H352" t="str">
        <f t="shared" ca="1" si="128"/>
        <v>University</v>
      </c>
      <c r="I352">
        <f t="shared" ca="1" si="129"/>
        <v>0</v>
      </c>
      <c r="J352">
        <f t="shared" ca="1" si="130"/>
        <v>3</v>
      </c>
      <c r="K352">
        <f t="shared" ca="1" si="131"/>
        <v>48374</v>
      </c>
      <c r="L352">
        <f t="shared" ca="1" si="132"/>
        <v>5</v>
      </c>
      <c r="M352" t="str">
        <f t="shared" ca="1" si="133"/>
        <v>Sawat</v>
      </c>
      <c r="N352">
        <f t="shared" ca="1" si="138"/>
        <v>290244</v>
      </c>
      <c r="O352">
        <f ca="1">RAND()*Table1[[#This Row],[Value of House]]</f>
        <v>5078.0262523923775</v>
      </c>
      <c r="P352">
        <f t="shared" ca="1" si="120"/>
        <v>79353.833555416815</v>
      </c>
      <c r="Q352">
        <f t="shared" ca="1" si="134"/>
        <v>30842</v>
      </c>
      <c r="R352">
        <f t="shared" ca="1" si="121"/>
        <v>57762.475990219347</v>
      </c>
      <c r="S352">
        <f t="shared" ca="1" si="139"/>
        <v>1986.2634601389905</v>
      </c>
      <c r="T352">
        <f t="shared" ca="1" si="140"/>
        <v>371584.09701555577</v>
      </c>
      <c r="U352">
        <f t="shared" ca="1" si="141"/>
        <v>93682.502242611721</v>
      </c>
      <c r="V352">
        <f t="shared" ca="1" si="142"/>
        <v>277901.59477294405</v>
      </c>
      <c r="AF352" s="14">
        <f t="shared" ca="1" si="136"/>
        <v>0</v>
      </c>
      <c r="AG352" s="9">
        <f t="shared" ca="1" si="137"/>
        <v>1</v>
      </c>
      <c r="AH352" s="9"/>
      <c r="AI352" s="9"/>
      <c r="AJ352" s="9"/>
      <c r="AK352" s="10"/>
      <c r="AL352" s="9"/>
      <c r="AM352" s="14">
        <f ca="1">IF(Table1[[#This Row],[Field of Work]]= "Teaching",1,0)</f>
        <v>0</v>
      </c>
      <c r="AN352" s="9">
        <f ca="1">IF(Table1[[#This Row],[Field of Work]]= "Agriculture",1,0)</f>
        <v>0</v>
      </c>
      <c r="AO352" s="9">
        <f ca="1">IF(Table1[[#This Row],[Field of Work]]= "Construction",1,0)</f>
        <v>0</v>
      </c>
      <c r="AP352" s="9">
        <f ca="1">IF(Table1[[#This Row],[Field of Work]]= "IT",1,0)</f>
        <v>1</v>
      </c>
      <c r="AQ352" s="9">
        <f ca="1">IF(Table1[[#This Row],[Field of Work]]= "Health",1,0)</f>
        <v>0</v>
      </c>
      <c r="AR352" s="9">
        <f ca="1">IF(Table1[[#This Row],[Field of Work]]= "General work",1,0)</f>
        <v>0</v>
      </c>
      <c r="AS352" s="9"/>
      <c r="AT352" s="9"/>
      <c r="AU352" s="9"/>
      <c r="AV352" s="9"/>
      <c r="AW352" s="9"/>
      <c r="AX352" s="9"/>
      <c r="AY352" s="10"/>
      <c r="BA352" s="33">
        <f ca="1">IF(Table1[[#This Row],[Area]]= "Pindi",1,0)</f>
        <v>0</v>
      </c>
      <c r="BB352" s="9">
        <f ca="1">IF(Table1[[#This Row],[Area]]= "Attock",1,0)</f>
        <v>0</v>
      </c>
      <c r="BC352" s="9">
        <f ca="1">IF(Table1[[#This Row],[Area]]="Gujranwala",1,0)</f>
        <v>0</v>
      </c>
      <c r="BD352" s="9">
        <f ca="1">IF(Table1[[#This Row],[Area]]="Islamabad",1,0)</f>
        <v>0</v>
      </c>
      <c r="BE352" s="9">
        <f ca="1">IF(Table1[[#This Row],[Area]]="Karachi",1,0)</f>
        <v>0</v>
      </c>
      <c r="BF352" s="9">
        <f ca="1">IF(Table1[[#This Row],[Area]]="Kashmir",1,0)</f>
        <v>0</v>
      </c>
      <c r="BG352" s="9">
        <f ca="1">IF(Table1[[#This Row],[Area]]="Kohat",1,0)</f>
        <v>0</v>
      </c>
      <c r="BH352" s="9">
        <f ca="1">IF(Table1[[#This Row],[Area]]="Lahore",1,0)</f>
        <v>0</v>
      </c>
      <c r="BI352" s="9">
        <f ca="1">IF(Table1[[#This Row],[Area]]="Multan",1,0)</f>
        <v>0</v>
      </c>
      <c r="BJ352" s="9">
        <f ca="1">IF(Table1[[#This Row],[Area]]="Naran",1,0)</f>
        <v>0</v>
      </c>
      <c r="BK352" s="9">
        <f ca="1">IF(Table1[[#This Row],[Area]]="Peshawar",1,0)</f>
        <v>0</v>
      </c>
      <c r="BL352" s="9">
        <f ca="1">IF(Table1[[#This Row],[Area]]="Queta",1,0)</f>
        <v>0</v>
      </c>
      <c r="BM352" s="9">
        <f ca="1">IF(Table1[[#This Row],[Area]]="Sawat",1,0)</f>
        <v>1</v>
      </c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10"/>
      <c r="CD352" s="14"/>
      <c r="CE352" s="39">
        <f ca="1">Table1[[#This Row],[Value of Cars]]/Table1[[#This Row],[Cars]]</f>
        <v>26451.277851805604</v>
      </c>
      <c r="CF352" s="9"/>
      <c r="CG352" s="10"/>
      <c r="CH352" s="14">
        <f ca="1">IF(Table1[[#This Row],[value of Debts]]&gt;$CI$5,1,0)</f>
        <v>0</v>
      </c>
      <c r="CI352" s="9"/>
      <c r="CJ352" s="10"/>
      <c r="CM352" s="55">
        <f ca="1">Table1[[#This Row],[Mortgage Left]]/Table1[[#This Row],[Value of House]]</f>
        <v>1.7495714820607411E-2</v>
      </c>
      <c r="CN352" s="9">
        <f t="shared" ca="1" si="135"/>
        <v>1</v>
      </c>
      <c r="CO352" s="9"/>
      <c r="CP352" s="9"/>
      <c r="CQ352" s="9"/>
      <c r="CR352" s="9"/>
      <c r="CS352" s="9"/>
      <c r="CT352" s="9"/>
      <c r="CU352" s="9"/>
      <c r="CV352" s="9"/>
      <c r="CW352" s="9"/>
      <c r="CX352" s="14"/>
      <c r="CY352" s="9">
        <f ca="1">IF(Table1[[#This Row],[Area]]= "Pindi",Table1[[#This Row],[Income]],0)</f>
        <v>0</v>
      </c>
      <c r="CZ352" s="9">
        <f ca="1">IF(Table1[[#This Row],[Area]]= "Attock",Table1[[#This Row],[Income]],0)</f>
        <v>0</v>
      </c>
      <c r="DA352" s="9">
        <f ca="1">IF(Table1[[#This Row],[Area]]= "Gujranwala",Table1[[#This Row],[Income]],0)</f>
        <v>0</v>
      </c>
      <c r="DB352" s="9">
        <f ca="1">IF(Table1[[#This Row],[Area]]= "Islamabad",Table1[[#This Row],[Income]],0)</f>
        <v>0</v>
      </c>
      <c r="DC352" s="9">
        <f ca="1">IF(Table1[[#This Row],[Area]]= "Karachi",Table1[[#This Row],[Income]],0)</f>
        <v>0</v>
      </c>
      <c r="DD352" s="9">
        <f ca="1">IF(Table1[[#This Row],[Area]]= "Kashmir",Table1[[#This Row],[Income]],0)</f>
        <v>0</v>
      </c>
      <c r="DE352" s="9">
        <f ca="1">IF(Table1[[#This Row],[Area]]= "Kohat",Table1[[#This Row],[Income]],0)</f>
        <v>0</v>
      </c>
      <c r="DF352" s="9">
        <f ca="1">IF(Table1[[#This Row],[Area]]= "Lahore",Table1[[#This Row],[Income]],0)</f>
        <v>0</v>
      </c>
      <c r="DG352" s="9">
        <f ca="1">IF(Table1[[#This Row],[Area]]= "Multan",Table1[[#This Row],[Income]],0)</f>
        <v>0</v>
      </c>
      <c r="DH352" s="9">
        <f ca="1">IF(Table1[[#This Row],[Area]]= "Naran",Table1[[#This Row],[Income]],0)</f>
        <v>0</v>
      </c>
      <c r="DI352" s="9">
        <f ca="1">IF(Table1[[#This Row],[Area]]= "Peshawar",Table1[[#This Row],[Income]],0)</f>
        <v>0</v>
      </c>
      <c r="DJ352" s="9">
        <f ca="1">IF(Table1[[#This Row],[Area]]= "Queta",Table1[[#This Row],[Income]],0)</f>
        <v>0</v>
      </c>
      <c r="DK352" s="10">
        <f ca="1">IF(Table1[[#This Row],[Area]]= "Sawat",Table1[[#This Row],[Income]],0)</f>
        <v>48374</v>
      </c>
      <c r="DM352" s="14"/>
      <c r="DN352" s="9">
        <f ca="1">IF(Table1[[#This Row],[Field of Work]] = "IT",Table1[[#This Row],[Income]],0)</f>
        <v>48374</v>
      </c>
      <c r="DO352" s="9">
        <f ca="1">IF(Table1[[#This Row],[Field of Work]] = "Agriculture",Table1[[#This Row],[Income]],0)</f>
        <v>0</v>
      </c>
      <c r="DP352" s="9">
        <f ca="1">IF(Table1[[#This Row],[Field of Work]] = "Construction",Table1[[#This Row],[Income]],0)</f>
        <v>0</v>
      </c>
      <c r="DQ352" s="9">
        <f ca="1">IF(Table1[[#This Row],[Field of Work]] = "Health",Table1[[#This Row],[Income]],0)</f>
        <v>0</v>
      </c>
      <c r="DR352" s="9">
        <f ca="1">IF(Table1[[#This Row],[Field of Work]] = "Teaching",Table1[[#This Row],[Income]],0)</f>
        <v>0</v>
      </c>
      <c r="DS352" s="10">
        <f ca="1">IF(Table1[[#This Row],[Field of Work]] = "General work",Table1[[#This Row],[Income]],0)</f>
        <v>0</v>
      </c>
      <c r="DV352" s="14"/>
      <c r="DW352" s="9"/>
      <c r="DX352" s="9">
        <f ca="1">IF(Table1[[#This Row],[Debts]]&gt;Table1[[#This Row],[Income]],1,0)</f>
        <v>1</v>
      </c>
      <c r="DY352" s="9"/>
      <c r="DZ352" s="9"/>
      <c r="EA352" s="9"/>
      <c r="EB352" s="9"/>
      <c r="EC352" s="10"/>
      <c r="EF352" s="14"/>
      <c r="EG352" s="9"/>
      <c r="EH352" s="9">
        <f ca="1">IF(Table1[[#This Row],[Net worth of person (R)]]&gt;$EP$4,Table1[[#This Row],[Age]],0)</f>
        <v>31</v>
      </c>
      <c r="EI352" s="9"/>
      <c r="EJ352" s="9"/>
      <c r="EK352" s="9"/>
      <c r="EL352" s="9"/>
      <c r="EM352" s="9"/>
      <c r="EN352" s="9"/>
      <c r="EO352" s="9"/>
      <c r="EP352" s="10"/>
    </row>
    <row r="353" spans="2:146" x14ac:dyDescent="0.25">
      <c r="B353">
        <f t="shared" ca="1" si="122"/>
        <v>1</v>
      </c>
      <c r="C353" t="str">
        <f t="shared" ca="1" si="123"/>
        <v>men</v>
      </c>
      <c r="D353">
        <f t="shared" ca="1" si="124"/>
        <v>28</v>
      </c>
      <c r="E353">
        <f t="shared" ca="1" si="125"/>
        <v>5</v>
      </c>
      <c r="F353" t="str">
        <f t="shared" ca="1" si="126"/>
        <v>General work</v>
      </c>
      <c r="G353">
        <f t="shared" ca="1" si="127"/>
        <v>5</v>
      </c>
      <c r="H353" t="str">
        <f t="shared" ca="1" si="128"/>
        <v>other</v>
      </c>
      <c r="I353">
        <f t="shared" ca="1" si="129"/>
        <v>3</v>
      </c>
      <c r="J353">
        <f t="shared" ca="1" si="130"/>
        <v>2</v>
      </c>
      <c r="K353">
        <f t="shared" ca="1" si="131"/>
        <v>27763</v>
      </c>
      <c r="L353">
        <f t="shared" ca="1" si="132"/>
        <v>2</v>
      </c>
      <c r="M353" t="str">
        <f t="shared" ca="1" si="133"/>
        <v>Karachi</v>
      </c>
      <c r="N353">
        <f t="shared" ca="1" si="138"/>
        <v>166578</v>
      </c>
      <c r="O353">
        <f ca="1">RAND()*Table1[[#This Row],[Value of House]]</f>
        <v>115819.20724162291</v>
      </c>
      <c r="P353">
        <f t="shared" ca="1" si="120"/>
        <v>39068.840717712577</v>
      </c>
      <c r="Q353">
        <f t="shared" ca="1" si="134"/>
        <v>7480</v>
      </c>
      <c r="R353">
        <f t="shared" ca="1" si="121"/>
        <v>19774.880065796871</v>
      </c>
      <c r="S353">
        <f t="shared" ca="1" si="139"/>
        <v>1246.9649198988293</v>
      </c>
      <c r="T353">
        <f t="shared" ca="1" si="140"/>
        <v>206893.80563761143</v>
      </c>
      <c r="U353">
        <f t="shared" ca="1" si="141"/>
        <v>143074.08730741977</v>
      </c>
      <c r="V353">
        <f t="shared" ca="1" si="142"/>
        <v>63819.718330191652</v>
      </c>
      <c r="AF353" s="14">
        <f t="shared" ca="1" si="136"/>
        <v>0</v>
      </c>
      <c r="AG353" s="9">
        <f t="shared" ca="1" si="137"/>
        <v>1</v>
      </c>
      <c r="AH353" s="9"/>
      <c r="AI353" s="9"/>
      <c r="AJ353" s="9"/>
      <c r="AK353" s="10"/>
      <c r="AL353" s="9"/>
      <c r="AM353" s="14">
        <f ca="1">IF(Table1[[#This Row],[Field of Work]]= "Teaching",1,0)</f>
        <v>0</v>
      </c>
      <c r="AN353" s="9">
        <f ca="1">IF(Table1[[#This Row],[Field of Work]]= "Agriculture",1,0)</f>
        <v>0</v>
      </c>
      <c r="AO353" s="9">
        <f ca="1">IF(Table1[[#This Row],[Field of Work]]= "Construction",1,0)</f>
        <v>0</v>
      </c>
      <c r="AP353" s="9">
        <f ca="1">IF(Table1[[#This Row],[Field of Work]]= "IT",1,0)</f>
        <v>0</v>
      </c>
      <c r="AQ353" s="9">
        <f ca="1">IF(Table1[[#This Row],[Field of Work]]= "Health",1,0)</f>
        <v>0</v>
      </c>
      <c r="AR353" s="9">
        <f ca="1">IF(Table1[[#This Row],[Field of Work]]= "General work",1,0)</f>
        <v>1</v>
      </c>
      <c r="AS353" s="9"/>
      <c r="AT353" s="9"/>
      <c r="AU353" s="9"/>
      <c r="AV353" s="9"/>
      <c r="AW353" s="9"/>
      <c r="AX353" s="9"/>
      <c r="AY353" s="10"/>
      <c r="BA353" s="33">
        <f ca="1">IF(Table1[[#This Row],[Area]]= "Pindi",1,0)</f>
        <v>0</v>
      </c>
      <c r="BB353" s="9">
        <f ca="1">IF(Table1[[#This Row],[Area]]= "Attock",1,0)</f>
        <v>0</v>
      </c>
      <c r="BC353" s="9">
        <f ca="1">IF(Table1[[#This Row],[Area]]="Gujranwala",1,0)</f>
        <v>0</v>
      </c>
      <c r="BD353" s="9">
        <f ca="1">IF(Table1[[#This Row],[Area]]="Islamabad",1,0)</f>
        <v>0</v>
      </c>
      <c r="BE353" s="9">
        <f ca="1">IF(Table1[[#This Row],[Area]]="Karachi",1,0)</f>
        <v>1</v>
      </c>
      <c r="BF353" s="9">
        <f ca="1">IF(Table1[[#This Row],[Area]]="Kashmir",1,0)</f>
        <v>0</v>
      </c>
      <c r="BG353" s="9">
        <f ca="1">IF(Table1[[#This Row],[Area]]="Kohat",1,0)</f>
        <v>0</v>
      </c>
      <c r="BH353" s="9">
        <f ca="1">IF(Table1[[#This Row],[Area]]="Lahore",1,0)</f>
        <v>0</v>
      </c>
      <c r="BI353" s="9">
        <f ca="1">IF(Table1[[#This Row],[Area]]="Multan",1,0)</f>
        <v>0</v>
      </c>
      <c r="BJ353" s="9">
        <f ca="1">IF(Table1[[#This Row],[Area]]="Naran",1,0)</f>
        <v>0</v>
      </c>
      <c r="BK353" s="9">
        <f ca="1">IF(Table1[[#This Row],[Area]]="Peshawar",1,0)</f>
        <v>0</v>
      </c>
      <c r="BL353" s="9">
        <f ca="1">IF(Table1[[#This Row],[Area]]="Queta",1,0)</f>
        <v>0</v>
      </c>
      <c r="BM353" s="9">
        <f ca="1">IF(Table1[[#This Row],[Area]]="Sawat",1,0)</f>
        <v>0</v>
      </c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10"/>
      <c r="CD353" s="14"/>
      <c r="CE353" s="39">
        <f ca="1">Table1[[#This Row],[Value of Cars]]/Table1[[#This Row],[Cars]]</f>
        <v>19534.420358856289</v>
      </c>
      <c r="CF353" s="9"/>
      <c r="CG353" s="10"/>
      <c r="CH353" s="14">
        <f ca="1">IF(Table1[[#This Row],[value of Debts]]&gt;$CI$5,1,0)</f>
        <v>1</v>
      </c>
      <c r="CI353" s="9"/>
      <c r="CJ353" s="10"/>
      <c r="CM353" s="55">
        <f ca="1">Table1[[#This Row],[Mortgage Left]]/Table1[[#This Row],[Value of House]]</f>
        <v>0.69528513514163282</v>
      </c>
      <c r="CN353" s="9">
        <f t="shared" ca="1" si="135"/>
        <v>0</v>
      </c>
      <c r="CO353" s="9"/>
      <c r="CP353" s="9"/>
      <c r="CQ353" s="9"/>
      <c r="CR353" s="9"/>
      <c r="CS353" s="9"/>
      <c r="CT353" s="9"/>
      <c r="CU353" s="9"/>
      <c r="CV353" s="9"/>
      <c r="CW353" s="9"/>
      <c r="CX353" s="14"/>
      <c r="CY353" s="9">
        <f ca="1">IF(Table1[[#This Row],[Area]]= "Pindi",Table1[[#This Row],[Income]],0)</f>
        <v>0</v>
      </c>
      <c r="CZ353" s="9">
        <f ca="1">IF(Table1[[#This Row],[Area]]= "Attock",Table1[[#This Row],[Income]],0)</f>
        <v>0</v>
      </c>
      <c r="DA353" s="9">
        <f ca="1">IF(Table1[[#This Row],[Area]]= "Gujranwala",Table1[[#This Row],[Income]],0)</f>
        <v>0</v>
      </c>
      <c r="DB353" s="9">
        <f ca="1">IF(Table1[[#This Row],[Area]]= "Islamabad",Table1[[#This Row],[Income]],0)</f>
        <v>0</v>
      </c>
      <c r="DC353" s="9">
        <f ca="1">IF(Table1[[#This Row],[Area]]= "Karachi",Table1[[#This Row],[Income]],0)</f>
        <v>27763</v>
      </c>
      <c r="DD353" s="9">
        <f ca="1">IF(Table1[[#This Row],[Area]]= "Kashmir",Table1[[#This Row],[Income]],0)</f>
        <v>0</v>
      </c>
      <c r="DE353" s="9">
        <f ca="1">IF(Table1[[#This Row],[Area]]= "Kohat",Table1[[#This Row],[Income]],0)</f>
        <v>0</v>
      </c>
      <c r="DF353" s="9">
        <f ca="1">IF(Table1[[#This Row],[Area]]= "Lahore",Table1[[#This Row],[Income]],0)</f>
        <v>0</v>
      </c>
      <c r="DG353" s="9">
        <f ca="1">IF(Table1[[#This Row],[Area]]= "Multan",Table1[[#This Row],[Income]],0)</f>
        <v>0</v>
      </c>
      <c r="DH353" s="9">
        <f ca="1">IF(Table1[[#This Row],[Area]]= "Naran",Table1[[#This Row],[Income]],0)</f>
        <v>0</v>
      </c>
      <c r="DI353" s="9">
        <f ca="1">IF(Table1[[#This Row],[Area]]= "Peshawar",Table1[[#This Row],[Income]],0)</f>
        <v>0</v>
      </c>
      <c r="DJ353" s="9">
        <f ca="1">IF(Table1[[#This Row],[Area]]= "Queta",Table1[[#This Row],[Income]],0)</f>
        <v>0</v>
      </c>
      <c r="DK353" s="10">
        <f ca="1">IF(Table1[[#This Row],[Area]]= "Sawat",Table1[[#This Row],[Income]],0)</f>
        <v>0</v>
      </c>
      <c r="DM353" s="14"/>
      <c r="DN353" s="9">
        <f ca="1">IF(Table1[[#This Row],[Field of Work]] = "IT",Table1[[#This Row],[Income]],0)</f>
        <v>0</v>
      </c>
      <c r="DO353" s="9">
        <f ca="1">IF(Table1[[#This Row],[Field of Work]] = "Agriculture",Table1[[#This Row],[Income]],0)</f>
        <v>0</v>
      </c>
      <c r="DP353" s="9">
        <f ca="1">IF(Table1[[#This Row],[Field of Work]] = "Construction",Table1[[#This Row],[Income]],0)</f>
        <v>0</v>
      </c>
      <c r="DQ353" s="9">
        <f ca="1">IF(Table1[[#This Row],[Field of Work]] = "Health",Table1[[#This Row],[Income]],0)</f>
        <v>0</v>
      </c>
      <c r="DR353" s="9">
        <f ca="1">IF(Table1[[#This Row],[Field of Work]] = "Teaching",Table1[[#This Row],[Income]],0)</f>
        <v>0</v>
      </c>
      <c r="DS353" s="10">
        <f ca="1">IF(Table1[[#This Row],[Field of Work]] = "General work",Table1[[#This Row],[Income]],0)</f>
        <v>27763</v>
      </c>
      <c r="DV353" s="14"/>
      <c r="DW353" s="9"/>
      <c r="DX353" s="9">
        <f ca="1">IF(Table1[[#This Row],[Debts]]&gt;Table1[[#This Row],[Income]],1,0)</f>
        <v>0</v>
      </c>
      <c r="DY353" s="9"/>
      <c r="DZ353" s="9"/>
      <c r="EA353" s="9"/>
      <c r="EB353" s="9"/>
      <c r="EC353" s="10"/>
      <c r="EF353" s="14"/>
      <c r="EG353" s="9"/>
      <c r="EH353" s="9">
        <f ca="1">IF(Table1[[#This Row],[Net worth of person (R)]]&gt;$EP$4,Table1[[#This Row],[Age]],0)</f>
        <v>0</v>
      </c>
      <c r="EI353" s="9"/>
      <c r="EJ353" s="9"/>
      <c r="EK353" s="9"/>
      <c r="EL353" s="9"/>
      <c r="EM353" s="9"/>
      <c r="EN353" s="9"/>
      <c r="EO353" s="9"/>
      <c r="EP353" s="10"/>
    </row>
    <row r="354" spans="2:146" x14ac:dyDescent="0.25">
      <c r="B354">
        <f t="shared" ca="1" si="122"/>
        <v>2</v>
      </c>
      <c r="C354" t="str">
        <f t="shared" ca="1" si="123"/>
        <v>women</v>
      </c>
      <c r="D354">
        <f t="shared" ca="1" si="124"/>
        <v>31</v>
      </c>
      <c r="E354">
        <f t="shared" ca="1" si="125"/>
        <v>1</v>
      </c>
      <c r="F354" t="str">
        <f t="shared" ca="1" si="126"/>
        <v>Health</v>
      </c>
      <c r="G354">
        <f t="shared" ca="1" si="127"/>
        <v>1</v>
      </c>
      <c r="H354" t="str">
        <f t="shared" ca="1" si="128"/>
        <v>High School</v>
      </c>
      <c r="I354">
        <f t="shared" ca="1" si="129"/>
        <v>4</v>
      </c>
      <c r="J354">
        <f t="shared" ca="1" si="130"/>
        <v>3</v>
      </c>
      <c r="K354">
        <f t="shared" ca="1" si="131"/>
        <v>52539</v>
      </c>
      <c r="L354">
        <f t="shared" ca="1" si="132"/>
        <v>3</v>
      </c>
      <c r="M354" t="str">
        <f t="shared" ca="1" si="133"/>
        <v>Gujranwala</v>
      </c>
      <c r="N354">
        <f t="shared" ca="1" si="138"/>
        <v>262695</v>
      </c>
      <c r="O354">
        <f ca="1">RAND()*Table1[[#This Row],[Value of House]]</f>
        <v>186792.90686966784</v>
      </c>
      <c r="P354">
        <f t="shared" ca="1" si="120"/>
        <v>25165.907577658687</v>
      </c>
      <c r="Q354">
        <f t="shared" ca="1" si="134"/>
        <v>24301</v>
      </c>
      <c r="R354">
        <f t="shared" ca="1" si="121"/>
        <v>59926.45607057587</v>
      </c>
      <c r="S354">
        <f t="shared" ca="1" si="139"/>
        <v>47747.987593822698</v>
      </c>
      <c r="T354">
        <f t="shared" ca="1" si="140"/>
        <v>335608.89517148142</v>
      </c>
      <c r="U354">
        <f t="shared" ca="1" si="141"/>
        <v>271020.36294024374</v>
      </c>
      <c r="V354">
        <f t="shared" ca="1" si="142"/>
        <v>64588.532231237681</v>
      </c>
      <c r="AF354" s="14">
        <f t="shared" ca="1" si="136"/>
        <v>1</v>
      </c>
      <c r="AG354" s="9">
        <f t="shared" ca="1" si="137"/>
        <v>0</v>
      </c>
      <c r="AH354" s="9"/>
      <c r="AI354" s="9"/>
      <c r="AJ354" s="9"/>
      <c r="AK354" s="10"/>
      <c r="AL354" s="9"/>
      <c r="AM354" s="14">
        <f ca="1">IF(Table1[[#This Row],[Field of Work]]= "Teaching",1,0)</f>
        <v>0</v>
      </c>
      <c r="AN354" s="9">
        <f ca="1">IF(Table1[[#This Row],[Field of Work]]= "Agriculture",1,0)</f>
        <v>0</v>
      </c>
      <c r="AO354" s="9">
        <f ca="1">IF(Table1[[#This Row],[Field of Work]]= "Construction",1,0)</f>
        <v>0</v>
      </c>
      <c r="AP354" s="9">
        <f ca="1">IF(Table1[[#This Row],[Field of Work]]= "IT",1,0)</f>
        <v>0</v>
      </c>
      <c r="AQ354" s="9">
        <f ca="1">IF(Table1[[#This Row],[Field of Work]]= "Health",1,0)</f>
        <v>1</v>
      </c>
      <c r="AR354" s="9">
        <f ca="1">IF(Table1[[#This Row],[Field of Work]]= "General work",1,0)</f>
        <v>0</v>
      </c>
      <c r="AS354" s="9"/>
      <c r="AT354" s="9"/>
      <c r="AU354" s="9"/>
      <c r="AV354" s="9"/>
      <c r="AW354" s="9"/>
      <c r="AX354" s="9"/>
      <c r="AY354" s="10"/>
      <c r="BA354" s="33">
        <f ca="1">IF(Table1[[#This Row],[Area]]= "Pindi",1,0)</f>
        <v>0</v>
      </c>
      <c r="BB354" s="9">
        <f ca="1">IF(Table1[[#This Row],[Area]]= "Attock",1,0)</f>
        <v>0</v>
      </c>
      <c r="BC354" s="9">
        <f ca="1">IF(Table1[[#This Row],[Area]]="Gujranwala",1,0)</f>
        <v>1</v>
      </c>
      <c r="BD354" s="9">
        <f ca="1">IF(Table1[[#This Row],[Area]]="Islamabad",1,0)</f>
        <v>0</v>
      </c>
      <c r="BE354" s="9">
        <f ca="1">IF(Table1[[#This Row],[Area]]="Karachi",1,0)</f>
        <v>0</v>
      </c>
      <c r="BF354" s="9">
        <f ca="1">IF(Table1[[#This Row],[Area]]="Kashmir",1,0)</f>
        <v>0</v>
      </c>
      <c r="BG354" s="9">
        <f ca="1">IF(Table1[[#This Row],[Area]]="Kohat",1,0)</f>
        <v>0</v>
      </c>
      <c r="BH354" s="9">
        <f ca="1">IF(Table1[[#This Row],[Area]]="Lahore",1,0)</f>
        <v>0</v>
      </c>
      <c r="BI354" s="9">
        <f ca="1">IF(Table1[[#This Row],[Area]]="Multan",1,0)</f>
        <v>0</v>
      </c>
      <c r="BJ354" s="9">
        <f ca="1">IF(Table1[[#This Row],[Area]]="Naran",1,0)</f>
        <v>0</v>
      </c>
      <c r="BK354" s="9">
        <f ca="1">IF(Table1[[#This Row],[Area]]="Peshawar",1,0)</f>
        <v>0</v>
      </c>
      <c r="BL354" s="9">
        <f ca="1">IF(Table1[[#This Row],[Area]]="Queta",1,0)</f>
        <v>0</v>
      </c>
      <c r="BM354" s="9">
        <f ca="1">IF(Table1[[#This Row],[Area]]="Sawat",1,0)</f>
        <v>0</v>
      </c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10"/>
      <c r="CD354" s="14"/>
      <c r="CE354" s="39">
        <f ca="1">Table1[[#This Row],[Value of Cars]]/Table1[[#This Row],[Cars]]</f>
        <v>8388.6358592195629</v>
      </c>
      <c r="CF354" s="9"/>
      <c r="CG354" s="10"/>
      <c r="CH354" s="14">
        <f ca="1">IF(Table1[[#This Row],[value of Debts]]&gt;$CI$5,1,0)</f>
        <v>1</v>
      </c>
      <c r="CI354" s="9"/>
      <c r="CJ354" s="10"/>
      <c r="CM354" s="55">
        <f ca="1">Table1[[#This Row],[Mortgage Left]]/Table1[[#This Row],[Value of House]]</f>
        <v>0.71106380734185215</v>
      </c>
      <c r="CN354" s="9">
        <f t="shared" ca="1" si="135"/>
        <v>0</v>
      </c>
      <c r="CO354" s="9"/>
      <c r="CP354" s="9"/>
      <c r="CQ354" s="9"/>
      <c r="CR354" s="9"/>
      <c r="CS354" s="9"/>
      <c r="CT354" s="9"/>
      <c r="CU354" s="9"/>
      <c r="CV354" s="9"/>
      <c r="CW354" s="9"/>
      <c r="CX354" s="14"/>
      <c r="CY354" s="9">
        <f ca="1">IF(Table1[[#This Row],[Area]]= "Pindi",Table1[[#This Row],[Income]],0)</f>
        <v>0</v>
      </c>
      <c r="CZ354" s="9">
        <f ca="1">IF(Table1[[#This Row],[Area]]= "Attock",Table1[[#This Row],[Income]],0)</f>
        <v>0</v>
      </c>
      <c r="DA354" s="9">
        <f ca="1">IF(Table1[[#This Row],[Area]]= "Gujranwala",Table1[[#This Row],[Income]],0)</f>
        <v>52539</v>
      </c>
      <c r="DB354" s="9">
        <f ca="1">IF(Table1[[#This Row],[Area]]= "Islamabad",Table1[[#This Row],[Income]],0)</f>
        <v>0</v>
      </c>
      <c r="DC354" s="9">
        <f ca="1">IF(Table1[[#This Row],[Area]]= "Karachi",Table1[[#This Row],[Income]],0)</f>
        <v>0</v>
      </c>
      <c r="DD354" s="9">
        <f ca="1">IF(Table1[[#This Row],[Area]]= "Kashmir",Table1[[#This Row],[Income]],0)</f>
        <v>0</v>
      </c>
      <c r="DE354" s="9">
        <f ca="1">IF(Table1[[#This Row],[Area]]= "Kohat",Table1[[#This Row],[Income]],0)</f>
        <v>0</v>
      </c>
      <c r="DF354" s="9">
        <f ca="1">IF(Table1[[#This Row],[Area]]= "Lahore",Table1[[#This Row],[Income]],0)</f>
        <v>0</v>
      </c>
      <c r="DG354" s="9">
        <f ca="1">IF(Table1[[#This Row],[Area]]= "Multan",Table1[[#This Row],[Income]],0)</f>
        <v>0</v>
      </c>
      <c r="DH354" s="9">
        <f ca="1">IF(Table1[[#This Row],[Area]]= "Naran",Table1[[#This Row],[Income]],0)</f>
        <v>0</v>
      </c>
      <c r="DI354" s="9">
        <f ca="1">IF(Table1[[#This Row],[Area]]= "Peshawar",Table1[[#This Row],[Income]],0)</f>
        <v>0</v>
      </c>
      <c r="DJ354" s="9">
        <f ca="1">IF(Table1[[#This Row],[Area]]= "Queta",Table1[[#This Row],[Income]],0)</f>
        <v>0</v>
      </c>
      <c r="DK354" s="10">
        <f ca="1">IF(Table1[[#This Row],[Area]]= "Sawat",Table1[[#This Row],[Income]],0)</f>
        <v>0</v>
      </c>
      <c r="DM354" s="14"/>
      <c r="DN354" s="9">
        <f ca="1">IF(Table1[[#This Row],[Field of Work]] = "IT",Table1[[#This Row],[Income]],0)</f>
        <v>0</v>
      </c>
      <c r="DO354" s="9">
        <f ca="1">IF(Table1[[#This Row],[Field of Work]] = "Agriculture",Table1[[#This Row],[Income]],0)</f>
        <v>0</v>
      </c>
      <c r="DP354" s="9">
        <f ca="1">IF(Table1[[#This Row],[Field of Work]] = "Construction",Table1[[#This Row],[Income]],0)</f>
        <v>0</v>
      </c>
      <c r="DQ354" s="9">
        <f ca="1">IF(Table1[[#This Row],[Field of Work]] = "Health",Table1[[#This Row],[Income]],0)</f>
        <v>52539</v>
      </c>
      <c r="DR354" s="9">
        <f ca="1">IF(Table1[[#This Row],[Field of Work]] = "Teaching",Table1[[#This Row],[Income]],0)</f>
        <v>0</v>
      </c>
      <c r="DS354" s="10">
        <f ca="1">IF(Table1[[#This Row],[Field of Work]] = "General work",Table1[[#This Row],[Income]],0)</f>
        <v>0</v>
      </c>
      <c r="DV354" s="14"/>
      <c r="DW354" s="9"/>
      <c r="DX354" s="9">
        <f ca="1">IF(Table1[[#This Row],[Debts]]&gt;Table1[[#This Row],[Income]],1,0)</f>
        <v>1</v>
      </c>
      <c r="DY354" s="9"/>
      <c r="DZ354" s="9"/>
      <c r="EA354" s="9"/>
      <c r="EB354" s="9"/>
      <c r="EC354" s="10"/>
      <c r="EF354" s="14"/>
      <c r="EG354" s="9"/>
      <c r="EH354" s="9">
        <f ca="1">IF(Table1[[#This Row],[Net worth of person (R)]]&gt;$EP$4,Table1[[#This Row],[Age]],0)</f>
        <v>0</v>
      </c>
      <c r="EI354" s="9"/>
      <c r="EJ354" s="9"/>
      <c r="EK354" s="9"/>
      <c r="EL354" s="9"/>
      <c r="EM354" s="9"/>
      <c r="EN354" s="9"/>
      <c r="EO354" s="9"/>
      <c r="EP354" s="10"/>
    </row>
    <row r="355" spans="2:146" x14ac:dyDescent="0.25">
      <c r="B355">
        <f t="shared" ca="1" si="122"/>
        <v>1</v>
      </c>
      <c r="C355" t="str">
        <f t="shared" ca="1" si="123"/>
        <v>men</v>
      </c>
      <c r="D355">
        <f t="shared" ca="1" si="124"/>
        <v>30</v>
      </c>
      <c r="E355">
        <f t="shared" ca="1" si="125"/>
        <v>5</v>
      </c>
      <c r="F355" t="str">
        <f t="shared" ca="1" si="126"/>
        <v>General work</v>
      </c>
      <c r="G355">
        <f t="shared" ca="1" si="127"/>
        <v>3</v>
      </c>
      <c r="H355" t="str">
        <f t="shared" ca="1" si="128"/>
        <v>University</v>
      </c>
      <c r="I355">
        <f t="shared" ca="1" si="129"/>
        <v>4</v>
      </c>
      <c r="J355">
        <f t="shared" ca="1" si="130"/>
        <v>1</v>
      </c>
      <c r="K355">
        <f t="shared" ca="1" si="131"/>
        <v>82564</v>
      </c>
      <c r="L355">
        <f t="shared" ca="1" si="132"/>
        <v>14</v>
      </c>
      <c r="M355" t="str">
        <f t="shared" ca="1" si="133"/>
        <v>Attock</v>
      </c>
      <c r="N355">
        <f t="shared" ca="1" si="138"/>
        <v>495384</v>
      </c>
      <c r="O355">
        <f ca="1">RAND()*Table1[[#This Row],[Value of House]]</f>
        <v>315980.30902318226</v>
      </c>
      <c r="P355">
        <f t="shared" ca="1" si="120"/>
        <v>58716.91108006479</v>
      </c>
      <c r="Q355">
        <f t="shared" ca="1" si="134"/>
        <v>44235</v>
      </c>
      <c r="R355">
        <f t="shared" ca="1" si="121"/>
        <v>160821.19985261402</v>
      </c>
      <c r="S355">
        <f t="shared" ca="1" si="139"/>
        <v>79913.594896401773</v>
      </c>
      <c r="T355">
        <f t="shared" ca="1" si="140"/>
        <v>634014.50597646658</v>
      </c>
      <c r="U355">
        <f t="shared" ca="1" si="141"/>
        <v>521036.50887579628</v>
      </c>
      <c r="V355">
        <f t="shared" ca="1" si="142"/>
        <v>112977.9971006703</v>
      </c>
      <c r="AF355" s="14">
        <f t="shared" ca="1" si="136"/>
        <v>0</v>
      </c>
      <c r="AG355" s="9">
        <f t="shared" ca="1" si="137"/>
        <v>1</v>
      </c>
      <c r="AH355" s="9"/>
      <c r="AI355" s="9"/>
      <c r="AJ355" s="9"/>
      <c r="AK355" s="10"/>
      <c r="AL355" s="9"/>
      <c r="AM355" s="14">
        <f ca="1">IF(Table1[[#This Row],[Field of Work]]= "Teaching",1,0)</f>
        <v>0</v>
      </c>
      <c r="AN355" s="9">
        <f ca="1">IF(Table1[[#This Row],[Field of Work]]= "Agriculture",1,0)</f>
        <v>0</v>
      </c>
      <c r="AO355" s="9">
        <f ca="1">IF(Table1[[#This Row],[Field of Work]]= "Construction",1,0)</f>
        <v>0</v>
      </c>
      <c r="AP355" s="9">
        <f ca="1">IF(Table1[[#This Row],[Field of Work]]= "IT",1,0)</f>
        <v>0</v>
      </c>
      <c r="AQ355" s="9">
        <f ca="1">IF(Table1[[#This Row],[Field of Work]]= "Health",1,0)</f>
        <v>0</v>
      </c>
      <c r="AR355" s="9">
        <f ca="1">IF(Table1[[#This Row],[Field of Work]]= "General work",1,0)</f>
        <v>1</v>
      </c>
      <c r="AS355" s="9"/>
      <c r="AT355" s="9"/>
      <c r="AU355" s="9"/>
      <c r="AV355" s="9"/>
      <c r="AW355" s="9"/>
      <c r="AX355" s="9"/>
      <c r="AY355" s="10"/>
      <c r="BA355" s="33">
        <f ca="1">IF(Table1[[#This Row],[Area]]= "Pindi",1,0)</f>
        <v>0</v>
      </c>
      <c r="BB355" s="9">
        <f ca="1">IF(Table1[[#This Row],[Area]]= "Attock",1,0)</f>
        <v>1</v>
      </c>
      <c r="BC355" s="9">
        <f ca="1">IF(Table1[[#This Row],[Area]]="Gujranwala",1,0)</f>
        <v>0</v>
      </c>
      <c r="BD355" s="9">
        <f ca="1">IF(Table1[[#This Row],[Area]]="Islamabad",1,0)</f>
        <v>0</v>
      </c>
      <c r="BE355" s="9">
        <f ca="1">IF(Table1[[#This Row],[Area]]="Karachi",1,0)</f>
        <v>0</v>
      </c>
      <c r="BF355" s="9">
        <f ca="1">IF(Table1[[#This Row],[Area]]="Kashmir",1,0)</f>
        <v>0</v>
      </c>
      <c r="BG355" s="9">
        <f ca="1">IF(Table1[[#This Row],[Area]]="Kohat",1,0)</f>
        <v>0</v>
      </c>
      <c r="BH355" s="9">
        <f ca="1">IF(Table1[[#This Row],[Area]]="Lahore",1,0)</f>
        <v>0</v>
      </c>
      <c r="BI355" s="9">
        <f ca="1">IF(Table1[[#This Row],[Area]]="Multan",1,0)</f>
        <v>0</v>
      </c>
      <c r="BJ355" s="9">
        <f ca="1">IF(Table1[[#This Row],[Area]]="Naran",1,0)</f>
        <v>0</v>
      </c>
      <c r="BK355" s="9">
        <f ca="1">IF(Table1[[#This Row],[Area]]="Peshawar",1,0)</f>
        <v>0</v>
      </c>
      <c r="BL355" s="9">
        <f ca="1">IF(Table1[[#This Row],[Area]]="Queta",1,0)</f>
        <v>0</v>
      </c>
      <c r="BM355" s="9">
        <f ca="1">IF(Table1[[#This Row],[Area]]="Sawat",1,0)</f>
        <v>0</v>
      </c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10"/>
      <c r="CD355" s="14"/>
      <c r="CE355" s="39">
        <f ca="1">Table1[[#This Row],[Value of Cars]]/Table1[[#This Row],[Cars]]</f>
        <v>58716.91108006479</v>
      </c>
      <c r="CF355" s="9"/>
      <c r="CG355" s="10"/>
      <c r="CH355" s="14">
        <f ca="1">IF(Table1[[#This Row],[value of Debts]]&gt;$CI$5,1,0)</f>
        <v>1</v>
      </c>
      <c r="CI355" s="9"/>
      <c r="CJ355" s="10"/>
      <c r="CM355" s="55">
        <f ca="1">Table1[[#This Row],[Mortgage Left]]/Table1[[#This Row],[Value of House]]</f>
        <v>0.63784924225082418</v>
      </c>
      <c r="CN355" s="9">
        <f t="shared" ca="1" si="135"/>
        <v>0</v>
      </c>
      <c r="CO355" s="9"/>
      <c r="CP355" s="9"/>
      <c r="CQ355" s="9"/>
      <c r="CR355" s="9"/>
      <c r="CS355" s="9"/>
      <c r="CT355" s="9"/>
      <c r="CU355" s="9"/>
      <c r="CV355" s="9"/>
      <c r="CW355" s="9"/>
      <c r="CX355" s="14"/>
      <c r="CY355" s="9">
        <f ca="1">IF(Table1[[#This Row],[Area]]= "Pindi",Table1[[#This Row],[Income]],0)</f>
        <v>0</v>
      </c>
      <c r="CZ355" s="9">
        <f ca="1">IF(Table1[[#This Row],[Area]]= "Attock",Table1[[#This Row],[Income]],0)</f>
        <v>82564</v>
      </c>
      <c r="DA355" s="9">
        <f ca="1">IF(Table1[[#This Row],[Area]]= "Gujranwala",Table1[[#This Row],[Income]],0)</f>
        <v>0</v>
      </c>
      <c r="DB355" s="9">
        <f ca="1">IF(Table1[[#This Row],[Area]]= "Islamabad",Table1[[#This Row],[Income]],0)</f>
        <v>0</v>
      </c>
      <c r="DC355" s="9">
        <f ca="1">IF(Table1[[#This Row],[Area]]= "Karachi",Table1[[#This Row],[Income]],0)</f>
        <v>0</v>
      </c>
      <c r="DD355" s="9">
        <f ca="1">IF(Table1[[#This Row],[Area]]= "Kashmir",Table1[[#This Row],[Income]],0)</f>
        <v>0</v>
      </c>
      <c r="DE355" s="9">
        <f ca="1">IF(Table1[[#This Row],[Area]]= "Kohat",Table1[[#This Row],[Income]],0)</f>
        <v>0</v>
      </c>
      <c r="DF355" s="9">
        <f ca="1">IF(Table1[[#This Row],[Area]]= "Lahore",Table1[[#This Row],[Income]],0)</f>
        <v>0</v>
      </c>
      <c r="DG355" s="9">
        <f ca="1">IF(Table1[[#This Row],[Area]]= "Multan",Table1[[#This Row],[Income]],0)</f>
        <v>0</v>
      </c>
      <c r="DH355" s="9">
        <f ca="1">IF(Table1[[#This Row],[Area]]= "Naran",Table1[[#This Row],[Income]],0)</f>
        <v>0</v>
      </c>
      <c r="DI355" s="9">
        <f ca="1">IF(Table1[[#This Row],[Area]]= "Peshawar",Table1[[#This Row],[Income]],0)</f>
        <v>0</v>
      </c>
      <c r="DJ355" s="9">
        <f ca="1">IF(Table1[[#This Row],[Area]]= "Queta",Table1[[#This Row],[Income]],0)</f>
        <v>0</v>
      </c>
      <c r="DK355" s="10">
        <f ca="1">IF(Table1[[#This Row],[Area]]= "Sawat",Table1[[#This Row],[Income]],0)</f>
        <v>0</v>
      </c>
      <c r="DM355" s="14"/>
      <c r="DN355" s="9">
        <f ca="1">IF(Table1[[#This Row],[Field of Work]] = "IT",Table1[[#This Row],[Income]],0)</f>
        <v>0</v>
      </c>
      <c r="DO355" s="9">
        <f ca="1">IF(Table1[[#This Row],[Field of Work]] = "Agriculture",Table1[[#This Row],[Income]],0)</f>
        <v>0</v>
      </c>
      <c r="DP355" s="9">
        <f ca="1">IF(Table1[[#This Row],[Field of Work]] = "Construction",Table1[[#This Row],[Income]],0)</f>
        <v>0</v>
      </c>
      <c r="DQ355" s="9">
        <f ca="1">IF(Table1[[#This Row],[Field of Work]] = "Health",Table1[[#This Row],[Income]],0)</f>
        <v>0</v>
      </c>
      <c r="DR355" s="9">
        <f ca="1">IF(Table1[[#This Row],[Field of Work]] = "Teaching",Table1[[#This Row],[Income]],0)</f>
        <v>0</v>
      </c>
      <c r="DS355" s="10">
        <f ca="1">IF(Table1[[#This Row],[Field of Work]] = "General work",Table1[[#This Row],[Income]],0)</f>
        <v>82564</v>
      </c>
      <c r="DV355" s="14"/>
      <c r="DW355" s="9"/>
      <c r="DX355" s="9">
        <f ca="1">IF(Table1[[#This Row],[Debts]]&gt;Table1[[#This Row],[Income]],1,0)</f>
        <v>1</v>
      </c>
      <c r="DY355" s="9"/>
      <c r="DZ355" s="9"/>
      <c r="EA355" s="9"/>
      <c r="EB355" s="9"/>
      <c r="EC355" s="10"/>
      <c r="EF355" s="14"/>
      <c r="EG355" s="9"/>
      <c r="EH355" s="9">
        <f ca="1">IF(Table1[[#This Row],[Net worth of person (R)]]&gt;$EP$4,Table1[[#This Row],[Age]],0)</f>
        <v>30</v>
      </c>
      <c r="EI355" s="9"/>
      <c r="EJ355" s="9"/>
      <c r="EK355" s="9"/>
      <c r="EL355" s="9"/>
      <c r="EM355" s="9"/>
      <c r="EN355" s="9"/>
      <c r="EO355" s="9"/>
      <c r="EP355" s="10"/>
    </row>
    <row r="356" spans="2:146" x14ac:dyDescent="0.25">
      <c r="B356">
        <f t="shared" ca="1" si="122"/>
        <v>2</v>
      </c>
      <c r="C356" t="str">
        <f t="shared" ca="1" si="123"/>
        <v>women</v>
      </c>
      <c r="D356">
        <f t="shared" ca="1" si="124"/>
        <v>25</v>
      </c>
      <c r="E356">
        <f t="shared" ca="1" si="125"/>
        <v>5</v>
      </c>
      <c r="F356" t="str">
        <f t="shared" ca="1" si="126"/>
        <v>General work</v>
      </c>
      <c r="G356">
        <f t="shared" ca="1" si="127"/>
        <v>5</v>
      </c>
      <c r="H356" t="str">
        <f t="shared" ca="1" si="128"/>
        <v>other</v>
      </c>
      <c r="I356">
        <f t="shared" ca="1" si="129"/>
        <v>1</v>
      </c>
      <c r="J356">
        <f t="shared" ca="1" si="130"/>
        <v>2</v>
      </c>
      <c r="K356">
        <f t="shared" ca="1" si="131"/>
        <v>57349</v>
      </c>
      <c r="L356">
        <f t="shared" ca="1" si="132"/>
        <v>10</v>
      </c>
      <c r="M356" t="str">
        <f t="shared" ca="1" si="133"/>
        <v>Queta</v>
      </c>
      <c r="N356">
        <f t="shared" ca="1" si="138"/>
        <v>229396</v>
      </c>
      <c r="O356">
        <f ca="1">RAND()*Table1[[#This Row],[Value of House]]</f>
        <v>74330.168629449341</v>
      </c>
      <c r="P356">
        <f t="shared" ca="1" si="120"/>
        <v>95090.032575920835</v>
      </c>
      <c r="Q356">
        <f t="shared" ca="1" si="134"/>
        <v>7082</v>
      </c>
      <c r="R356">
        <f t="shared" ca="1" si="121"/>
        <v>18896.990526589154</v>
      </c>
      <c r="S356">
        <f t="shared" ca="1" si="139"/>
        <v>66776.588436079357</v>
      </c>
      <c r="T356">
        <f t="shared" ca="1" si="140"/>
        <v>391262.62101200013</v>
      </c>
      <c r="U356">
        <f t="shared" ca="1" si="141"/>
        <v>100309.1591560385</v>
      </c>
      <c r="V356">
        <f t="shared" ca="1" si="142"/>
        <v>290953.46185596165</v>
      </c>
      <c r="AF356" s="14">
        <f t="shared" ca="1" si="136"/>
        <v>1</v>
      </c>
      <c r="AG356" s="9">
        <f t="shared" ca="1" si="137"/>
        <v>0</v>
      </c>
      <c r="AH356" s="9"/>
      <c r="AI356" s="9"/>
      <c r="AJ356" s="9"/>
      <c r="AK356" s="10"/>
      <c r="AL356" s="9"/>
      <c r="AM356" s="14">
        <f ca="1">IF(Table1[[#This Row],[Field of Work]]= "Teaching",1,0)</f>
        <v>0</v>
      </c>
      <c r="AN356" s="9">
        <f ca="1">IF(Table1[[#This Row],[Field of Work]]= "Agriculture",1,0)</f>
        <v>0</v>
      </c>
      <c r="AO356" s="9">
        <f ca="1">IF(Table1[[#This Row],[Field of Work]]= "Construction",1,0)</f>
        <v>0</v>
      </c>
      <c r="AP356" s="9">
        <f ca="1">IF(Table1[[#This Row],[Field of Work]]= "IT",1,0)</f>
        <v>0</v>
      </c>
      <c r="AQ356" s="9">
        <f ca="1">IF(Table1[[#This Row],[Field of Work]]= "Health",1,0)</f>
        <v>0</v>
      </c>
      <c r="AR356" s="9">
        <f ca="1">IF(Table1[[#This Row],[Field of Work]]= "General work",1,0)</f>
        <v>1</v>
      </c>
      <c r="AS356" s="9"/>
      <c r="AT356" s="9"/>
      <c r="AU356" s="9"/>
      <c r="AV356" s="9"/>
      <c r="AW356" s="9"/>
      <c r="AX356" s="9"/>
      <c r="AY356" s="10"/>
      <c r="BA356" s="33">
        <f ca="1">IF(Table1[[#This Row],[Area]]= "Pindi",1,0)</f>
        <v>0</v>
      </c>
      <c r="BB356" s="9">
        <f ca="1">IF(Table1[[#This Row],[Area]]= "Attock",1,0)</f>
        <v>0</v>
      </c>
      <c r="BC356" s="9">
        <f ca="1">IF(Table1[[#This Row],[Area]]="Gujranwala",1,0)</f>
        <v>0</v>
      </c>
      <c r="BD356" s="9">
        <f ca="1">IF(Table1[[#This Row],[Area]]="Islamabad",1,0)</f>
        <v>0</v>
      </c>
      <c r="BE356" s="9">
        <f ca="1">IF(Table1[[#This Row],[Area]]="Karachi",1,0)</f>
        <v>0</v>
      </c>
      <c r="BF356" s="9">
        <f ca="1">IF(Table1[[#This Row],[Area]]="Kashmir",1,0)</f>
        <v>0</v>
      </c>
      <c r="BG356" s="9">
        <f ca="1">IF(Table1[[#This Row],[Area]]="Kohat",1,0)</f>
        <v>0</v>
      </c>
      <c r="BH356" s="9">
        <f ca="1">IF(Table1[[#This Row],[Area]]="Lahore",1,0)</f>
        <v>0</v>
      </c>
      <c r="BI356" s="9">
        <f ca="1">IF(Table1[[#This Row],[Area]]="Multan",1,0)</f>
        <v>0</v>
      </c>
      <c r="BJ356" s="9">
        <f ca="1">IF(Table1[[#This Row],[Area]]="Naran",1,0)</f>
        <v>0</v>
      </c>
      <c r="BK356" s="9">
        <f ca="1">IF(Table1[[#This Row],[Area]]="Peshawar",1,0)</f>
        <v>0</v>
      </c>
      <c r="BL356" s="9">
        <f ca="1">IF(Table1[[#This Row],[Area]]="Queta",1,0)</f>
        <v>1</v>
      </c>
      <c r="BM356" s="9">
        <f ca="1">IF(Table1[[#This Row],[Area]]="Sawat",1,0)</f>
        <v>0</v>
      </c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10"/>
      <c r="CD356" s="14"/>
      <c r="CE356" s="39">
        <f ca="1">Table1[[#This Row],[Value of Cars]]/Table1[[#This Row],[Cars]]</f>
        <v>47545.016287960418</v>
      </c>
      <c r="CF356" s="9"/>
      <c r="CG356" s="10"/>
      <c r="CH356" s="14">
        <f ca="1">IF(Table1[[#This Row],[value of Debts]]&gt;$CI$5,1,0)</f>
        <v>1</v>
      </c>
      <c r="CI356" s="9"/>
      <c r="CJ356" s="10"/>
      <c r="CM356" s="55">
        <f ca="1">Table1[[#This Row],[Mortgage Left]]/Table1[[#This Row],[Value of House]]</f>
        <v>0.32402556552620509</v>
      </c>
      <c r="CN356" s="9">
        <f t="shared" ca="1" si="135"/>
        <v>0</v>
      </c>
      <c r="CO356" s="9"/>
      <c r="CP356" s="9"/>
      <c r="CQ356" s="9"/>
      <c r="CR356" s="9"/>
      <c r="CS356" s="9"/>
      <c r="CT356" s="9"/>
      <c r="CU356" s="9"/>
      <c r="CV356" s="9"/>
      <c r="CW356" s="9"/>
      <c r="CX356" s="14"/>
      <c r="CY356" s="9">
        <f ca="1">IF(Table1[[#This Row],[Area]]= "Pindi",Table1[[#This Row],[Income]],0)</f>
        <v>0</v>
      </c>
      <c r="CZ356" s="9">
        <f ca="1">IF(Table1[[#This Row],[Area]]= "Attock",Table1[[#This Row],[Income]],0)</f>
        <v>0</v>
      </c>
      <c r="DA356" s="9">
        <f ca="1">IF(Table1[[#This Row],[Area]]= "Gujranwala",Table1[[#This Row],[Income]],0)</f>
        <v>0</v>
      </c>
      <c r="DB356" s="9">
        <f ca="1">IF(Table1[[#This Row],[Area]]= "Islamabad",Table1[[#This Row],[Income]],0)</f>
        <v>0</v>
      </c>
      <c r="DC356" s="9">
        <f ca="1">IF(Table1[[#This Row],[Area]]= "Karachi",Table1[[#This Row],[Income]],0)</f>
        <v>0</v>
      </c>
      <c r="DD356" s="9">
        <f ca="1">IF(Table1[[#This Row],[Area]]= "Kashmir",Table1[[#This Row],[Income]],0)</f>
        <v>0</v>
      </c>
      <c r="DE356" s="9">
        <f ca="1">IF(Table1[[#This Row],[Area]]= "Kohat",Table1[[#This Row],[Income]],0)</f>
        <v>0</v>
      </c>
      <c r="DF356" s="9">
        <f ca="1">IF(Table1[[#This Row],[Area]]= "Lahore",Table1[[#This Row],[Income]],0)</f>
        <v>0</v>
      </c>
      <c r="DG356" s="9">
        <f ca="1">IF(Table1[[#This Row],[Area]]= "Multan",Table1[[#This Row],[Income]],0)</f>
        <v>0</v>
      </c>
      <c r="DH356" s="9">
        <f ca="1">IF(Table1[[#This Row],[Area]]= "Naran",Table1[[#This Row],[Income]],0)</f>
        <v>0</v>
      </c>
      <c r="DI356" s="9">
        <f ca="1">IF(Table1[[#This Row],[Area]]= "Peshawar",Table1[[#This Row],[Income]],0)</f>
        <v>0</v>
      </c>
      <c r="DJ356" s="9">
        <f ca="1">IF(Table1[[#This Row],[Area]]= "Queta",Table1[[#This Row],[Income]],0)</f>
        <v>57349</v>
      </c>
      <c r="DK356" s="10">
        <f ca="1">IF(Table1[[#This Row],[Area]]= "Sawat",Table1[[#This Row],[Income]],0)</f>
        <v>0</v>
      </c>
      <c r="DM356" s="14"/>
      <c r="DN356" s="9">
        <f ca="1">IF(Table1[[#This Row],[Field of Work]] = "IT",Table1[[#This Row],[Income]],0)</f>
        <v>0</v>
      </c>
      <c r="DO356" s="9">
        <f ca="1">IF(Table1[[#This Row],[Field of Work]] = "Agriculture",Table1[[#This Row],[Income]],0)</f>
        <v>0</v>
      </c>
      <c r="DP356" s="9">
        <f ca="1">IF(Table1[[#This Row],[Field of Work]] = "Construction",Table1[[#This Row],[Income]],0)</f>
        <v>0</v>
      </c>
      <c r="DQ356" s="9">
        <f ca="1">IF(Table1[[#This Row],[Field of Work]] = "Health",Table1[[#This Row],[Income]],0)</f>
        <v>0</v>
      </c>
      <c r="DR356" s="9">
        <f ca="1">IF(Table1[[#This Row],[Field of Work]] = "Teaching",Table1[[#This Row],[Income]],0)</f>
        <v>0</v>
      </c>
      <c r="DS356" s="10">
        <f ca="1">IF(Table1[[#This Row],[Field of Work]] = "General work",Table1[[#This Row],[Income]],0)</f>
        <v>57349</v>
      </c>
      <c r="DV356" s="14"/>
      <c r="DW356" s="9"/>
      <c r="DX356" s="9">
        <f ca="1">IF(Table1[[#This Row],[Debts]]&gt;Table1[[#This Row],[Income]],1,0)</f>
        <v>0</v>
      </c>
      <c r="DY356" s="9"/>
      <c r="DZ356" s="9"/>
      <c r="EA356" s="9"/>
      <c r="EB356" s="9"/>
      <c r="EC356" s="10"/>
      <c r="EF356" s="14"/>
      <c r="EG356" s="9"/>
      <c r="EH356" s="9">
        <f ca="1">IF(Table1[[#This Row],[Net worth of person (R)]]&gt;$EP$4,Table1[[#This Row],[Age]],0)</f>
        <v>25</v>
      </c>
      <c r="EI356" s="9"/>
      <c r="EJ356" s="9"/>
      <c r="EK356" s="9"/>
      <c r="EL356" s="9"/>
      <c r="EM356" s="9"/>
      <c r="EN356" s="9"/>
      <c r="EO356" s="9"/>
      <c r="EP356" s="10"/>
    </row>
    <row r="357" spans="2:146" x14ac:dyDescent="0.25">
      <c r="B357">
        <f t="shared" ca="1" si="122"/>
        <v>1</v>
      </c>
      <c r="C357" t="str">
        <f t="shared" ca="1" si="123"/>
        <v>men</v>
      </c>
      <c r="D357">
        <f t="shared" ca="1" si="124"/>
        <v>39</v>
      </c>
      <c r="E357">
        <f t="shared" ca="1" si="125"/>
        <v>1</v>
      </c>
      <c r="F357" t="str">
        <f t="shared" ca="1" si="126"/>
        <v>Health</v>
      </c>
      <c r="G357">
        <f t="shared" ca="1" si="127"/>
        <v>5</v>
      </c>
      <c r="H357" t="str">
        <f t="shared" ca="1" si="128"/>
        <v>other</v>
      </c>
      <c r="I357">
        <f t="shared" ca="1" si="129"/>
        <v>2</v>
      </c>
      <c r="J357">
        <f t="shared" ca="1" si="130"/>
        <v>1</v>
      </c>
      <c r="K357">
        <f t="shared" ca="1" si="131"/>
        <v>48580</v>
      </c>
      <c r="L357">
        <f t="shared" ca="1" si="132"/>
        <v>14</v>
      </c>
      <c r="M357" t="str">
        <f t="shared" ca="1" si="133"/>
        <v>Attock</v>
      </c>
      <c r="N357">
        <f t="shared" ca="1" si="138"/>
        <v>145740</v>
      </c>
      <c r="O357">
        <f ca="1">RAND()*Table1[[#This Row],[Value of House]]</f>
        <v>93750.501397704968</v>
      </c>
      <c r="P357">
        <f t="shared" ca="1" si="120"/>
        <v>5677.2155440290826</v>
      </c>
      <c r="Q357">
        <f t="shared" ca="1" si="134"/>
        <v>4443</v>
      </c>
      <c r="R357">
        <f t="shared" ca="1" si="121"/>
        <v>60646.128551024703</v>
      </c>
      <c r="S357">
        <f t="shared" ca="1" si="139"/>
        <v>48021.107444688525</v>
      </c>
      <c r="T357">
        <f t="shared" ca="1" si="140"/>
        <v>199438.32298871761</v>
      </c>
      <c r="U357">
        <f t="shared" ca="1" si="141"/>
        <v>158839.62994872968</v>
      </c>
      <c r="V357">
        <f t="shared" ca="1" si="142"/>
        <v>40598.693039987935</v>
      </c>
      <c r="AF357" s="14">
        <f t="shared" ca="1" si="136"/>
        <v>0</v>
      </c>
      <c r="AG357" s="9">
        <f t="shared" ca="1" si="137"/>
        <v>1</v>
      </c>
      <c r="AH357" s="9"/>
      <c r="AI357" s="9"/>
      <c r="AJ357" s="9"/>
      <c r="AK357" s="10"/>
      <c r="AL357" s="9"/>
      <c r="AM357" s="14">
        <f ca="1">IF(Table1[[#This Row],[Field of Work]]= "Teaching",1,0)</f>
        <v>0</v>
      </c>
      <c r="AN357" s="9">
        <f ca="1">IF(Table1[[#This Row],[Field of Work]]= "Agriculture",1,0)</f>
        <v>0</v>
      </c>
      <c r="AO357" s="9">
        <f ca="1">IF(Table1[[#This Row],[Field of Work]]= "Construction",1,0)</f>
        <v>0</v>
      </c>
      <c r="AP357" s="9">
        <f ca="1">IF(Table1[[#This Row],[Field of Work]]= "IT",1,0)</f>
        <v>0</v>
      </c>
      <c r="AQ357" s="9">
        <f ca="1">IF(Table1[[#This Row],[Field of Work]]= "Health",1,0)</f>
        <v>1</v>
      </c>
      <c r="AR357" s="9">
        <f ca="1">IF(Table1[[#This Row],[Field of Work]]= "General work",1,0)</f>
        <v>0</v>
      </c>
      <c r="AS357" s="9"/>
      <c r="AT357" s="9"/>
      <c r="AU357" s="9"/>
      <c r="AV357" s="9"/>
      <c r="AW357" s="9"/>
      <c r="AX357" s="9"/>
      <c r="AY357" s="10"/>
      <c r="BA357" s="33">
        <f ca="1">IF(Table1[[#This Row],[Area]]= "Pindi",1,0)</f>
        <v>0</v>
      </c>
      <c r="BB357" s="9">
        <f ca="1">IF(Table1[[#This Row],[Area]]= "Attock",1,0)</f>
        <v>1</v>
      </c>
      <c r="BC357" s="9">
        <f ca="1">IF(Table1[[#This Row],[Area]]="Gujranwala",1,0)</f>
        <v>0</v>
      </c>
      <c r="BD357" s="9">
        <f ca="1">IF(Table1[[#This Row],[Area]]="Islamabad",1,0)</f>
        <v>0</v>
      </c>
      <c r="BE357" s="9">
        <f ca="1">IF(Table1[[#This Row],[Area]]="Karachi",1,0)</f>
        <v>0</v>
      </c>
      <c r="BF357" s="9">
        <f ca="1">IF(Table1[[#This Row],[Area]]="Kashmir",1,0)</f>
        <v>0</v>
      </c>
      <c r="BG357" s="9">
        <f ca="1">IF(Table1[[#This Row],[Area]]="Kohat",1,0)</f>
        <v>0</v>
      </c>
      <c r="BH357" s="9">
        <f ca="1">IF(Table1[[#This Row],[Area]]="Lahore",1,0)</f>
        <v>0</v>
      </c>
      <c r="BI357" s="9">
        <f ca="1">IF(Table1[[#This Row],[Area]]="Multan",1,0)</f>
        <v>0</v>
      </c>
      <c r="BJ357" s="9">
        <f ca="1">IF(Table1[[#This Row],[Area]]="Naran",1,0)</f>
        <v>0</v>
      </c>
      <c r="BK357" s="9">
        <f ca="1">IF(Table1[[#This Row],[Area]]="Peshawar",1,0)</f>
        <v>0</v>
      </c>
      <c r="BL357" s="9">
        <f ca="1">IF(Table1[[#This Row],[Area]]="Queta",1,0)</f>
        <v>0</v>
      </c>
      <c r="BM357" s="9">
        <f ca="1">IF(Table1[[#This Row],[Area]]="Sawat",1,0)</f>
        <v>0</v>
      </c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10"/>
      <c r="CD357" s="14"/>
      <c r="CE357" s="39">
        <f ca="1">Table1[[#This Row],[Value of Cars]]/Table1[[#This Row],[Cars]]</f>
        <v>5677.2155440290826</v>
      </c>
      <c r="CF357" s="9"/>
      <c r="CG357" s="10"/>
      <c r="CH357" s="14">
        <f ca="1">IF(Table1[[#This Row],[value of Debts]]&gt;$CI$5,1,0)</f>
        <v>1</v>
      </c>
      <c r="CI357" s="9"/>
      <c r="CJ357" s="10"/>
      <c r="CM357" s="55">
        <f ca="1">Table1[[#This Row],[Mortgage Left]]/Table1[[#This Row],[Value of House]]</f>
        <v>0.64327227526900621</v>
      </c>
      <c r="CN357" s="9">
        <f t="shared" ca="1" si="135"/>
        <v>0</v>
      </c>
      <c r="CO357" s="9"/>
      <c r="CP357" s="9"/>
      <c r="CQ357" s="9"/>
      <c r="CR357" s="9"/>
      <c r="CS357" s="9"/>
      <c r="CT357" s="9"/>
      <c r="CU357" s="9"/>
      <c r="CV357" s="9"/>
      <c r="CW357" s="9"/>
      <c r="CX357" s="14"/>
      <c r="CY357" s="9">
        <f ca="1">IF(Table1[[#This Row],[Area]]= "Pindi",Table1[[#This Row],[Income]],0)</f>
        <v>0</v>
      </c>
      <c r="CZ357" s="9">
        <f ca="1">IF(Table1[[#This Row],[Area]]= "Attock",Table1[[#This Row],[Income]],0)</f>
        <v>48580</v>
      </c>
      <c r="DA357" s="9">
        <f ca="1">IF(Table1[[#This Row],[Area]]= "Gujranwala",Table1[[#This Row],[Income]],0)</f>
        <v>0</v>
      </c>
      <c r="DB357" s="9">
        <f ca="1">IF(Table1[[#This Row],[Area]]= "Islamabad",Table1[[#This Row],[Income]],0)</f>
        <v>0</v>
      </c>
      <c r="DC357" s="9">
        <f ca="1">IF(Table1[[#This Row],[Area]]= "Karachi",Table1[[#This Row],[Income]],0)</f>
        <v>0</v>
      </c>
      <c r="DD357" s="9">
        <f ca="1">IF(Table1[[#This Row],[Area]]= "Kashmir",Table1[[#This Row],[Income]],0)</f>
        <v>0</v>
      </c>
      <c r="DE357" s="9">
        <f ca="1">IF(Table1[[#This Row],[Area]]= "Kohat",Table1[[#This Row],[Income]],0)</f>
        <v>0</v>
      </c>
      <c r="DF357" s="9">
        <f ca="1">IF(Table1[[#This Row],[Area]]= "Lahore",Table1[[#This Row],[Income]],0)</f>
        <v>0</v>
      </c>
      <c r="DG357" s="9">
        <f ca="1">IF(Table1[[#This Row],[Area]]= "Multan",Table1[[#This Row],[Income]],0)</f>
        <v>0</v>
      </c>
      <c r="DH357" s="9">
        <f ca="1">IF(Table1[[#This Row],[Area]]= "Naran",Table1[[#This Row],[Income]],0)</f>
        <v>0</v>
      </c>
      <c r="DI357" s="9">
        <f ca="1">IF(Table1[[#This Row],[Area]]= "Peshawar",Table1[[#This Row],[Income]],0)</f>
        <v>0</v>
      </c>
      <c r="DJ357" s="9">
        <f ca="1">IF(Table1[[#This Row],[Area]]= "Queta",Table1[[#This Row],[Income]],0)</f>
        <v>0</v>
      </c>
      <c r="DK357" s="10">
        <f ca="1">IF(Table1[[#This Row],[Area]]= "Sawat",Table1[[#This Row],[Income]],0)</f>
        <v>0</v>
      </c>
      <c r="DM357" s="14"/>
      <c r="DN357" s="9">
        <f ca="1">IF(Table1[[#This Row],[Field of Work]] = "IT",Table1[[#This Row],[Income]],0)</f>
        <v>0</v>
      </c>
      <c r="DO357" s="9">
        <f ca="1">IF(Table1[[#This Row],[Field of Work]] = "Agriculture",Table1[[#This Row],[Income]],0)</f>
        <v>0</v>
      </c>
      <c r="DP357" s="9">
        <f ca="1">IF(Table1[[#This Row],[Field of Work]] = "Construction",Table1[[#This Row],[Income]],0)</f>
        <v>0</v>
      </c>
      <c r="DQ357" s="9">
        <f ca="1">IF(Table1[[#This Row],[Field of Work]] = "Health",Table1[[#This Row],[Income]],0)</f>
        <v>48580</v>
      </c>
      <c r="DR357" s="9">
        <f ca="1">IF(Table1[[#This Row],[Field of Work]] = "Teaching",Table1[[#This Row],[Income]],0)</f>
        <v>0</v>
      </c>
      <c r="DS357" s="10">
        <f ca="1">IF(Table1[[#This Row],[Field of Work]] = "General work",Table1[[#This Row],[Income]],0)</f>
        <v>0</v>
      </c>
      <c r="DV357" s="14"/>
      <c r="DW357" s="9"/>
      <c r="DX357" s="9">
        <f ca="1">IF(Table1[[#This Row],[Debts]]&gt;Table1[[#This Row],[Income]],1,0)</f>
        <v>1</v>
      </c>
      <c r="DY357" s="9"/>
      <c r="DZ357" s="9"/>
      <c r="EA357" s="9"/>
      <c r="EB357" s="9"/>
      <c r="EC357" s="10"/>
      <c r="EF357" s="14"/>
      <c r="EG357" s="9"/>
      <c r="EH357" s="9">
        <f ca="1">IF(Table1[[#This Row],[Net worth of person (R)]]&gt;$EP$4,Table1[[#This Row],[Age]],0)</f>
        <v>0</v>
      </c>
      <c r="EI357" s="9"/>
      <c r="EJ357" s="9"/>
      <c r="EK357" s="9"/>
      <c r="EL357" s="9"/>
      <c r="EM357" s="9"/>
      <c r="EN357" s="9"/>
      <c r="EO357" s="9"/>
      <c r="EP357" s="10"/>
    </row>
    <row r="358" spans="2:146" x14ac:dyDescent="0.25">
      <c r="B358">
        <f t="shared" ca="1" si="122"/>
        <v>1</v>
      </c>
      <c r="C358" t="str">
        <f t="shared" ca="1" si="123"/>
        <v>men</v>
      </c>
      <c r="D358">
        <f t="shared" ca="1" si="124"/>
        <v>27</v>
      </c>
      <c r="E358">
        <f t="shared" ca="1" si="125"/>
        <v>5</v>
      </c>
      <c r="F358" t="str">
        <f t="shared" ca="1" si="126"/>
        <v>General work</v>
      </c>
      <c r="G358">
        <f t="shared" ca="1" si="127"/>
        <v>4</v>
      </c>
      <c r="H358" t="str">
        <f t="shared" ca="1" si="128"/>
        <v>Technical</v>
      </c>
      <c r="I358">
        <f t="shared" ca="1" si="129"/>
        <v>4</v>
      </c>
      <c r="J358">
        <f t="shared" ca="1" si="130"/>
        <v>1</v>
      </c>
      <c r="K358">
        <f t="shared" ca="1" si="131"/>
        <v>87802</v>
      </c>
      <c r="L358">
        <f t="shared" ca="1" si="132"/>
        <v>6</v>
      </c>
      <c r="M358" t="str">
        <f t="shared" ca="1" si="133"/>
        <v>Islamabad</v>
      </c>
      <c r="N358">
        <f t="shared" ca="1" si="138"/>
        <v>351208</v>
      </c>
      <c r="O358">
        <f ca="1">RAND()*Table1[[#This Row],[Value of House]]</f>
        <v>138438.56130946879</v>
      </c>
      <c r="P358">
        <f t="shared" ca="1" si="120"/>
        <v>83967.678166887286</v>
      </c>
      <c r="Q358">
        <f t="shared" ca="1" si="134"/>
        <v>53030</v>
      </c>
      <c r="R358">
        <f t="shared" ca="1" si="121"/>
        <v>86026.863747647032</v>
      </c>
      <c r="S358">
        <f t="shared" ca="1" si="139"/>
        <v>56398.905377555544</v>
      </c>
      <c r="T358">
        <f t="shared" ca="1" si="140"/>
        <v>491574.58354444278</v>
      </c>
      <c r="U358">
        <f t="shared" ca="1" si="141"/>
        <v>277495.42505711585</v>
      </c>
      <c r="V358">
        <f t="shared" ca="1" si="142"/>
        <v>214079.15848732693</v>
      </c>
      <c r="AF358" s="14">
        <f t="shared" ca="1" si="136"/>
        <v>1</v>
      </c>
      <c r="AG358" s="9">
        <f t="shared" ca="1" si="137"/>
        <v>0</v>
      </c>
      <c r="AH358" s="9"/>
      <c r="AI358" s="9"/>
      <c r="AJ358" s="9"/>
      <c r="AK358" s="10"/>
      <c r="AL358" s="9"/>
      <c r="AM358" s="14">
        <f ca="1">IF(Table1[[#This Row],[Field of Work]]= "Teaching",1,0)</f>
        <v>0</v>
      </c>
      <c r="AN358" s="9">
        <f ca="1">IF(Table1[[#This Row],[Field of Work]]= "Agriculture",1,0)</f>
        <v>0</v>
      </c>
      <c r="AO358" s="9">
        <f ca="1">IF(Table1[[#This Row],[Field of Work]]= "Construction",1,0)</f>
        <v>0</v>
      </c>
      <c r="AP358" s="9">
        <f ca="1">IF(Table1[[#This Row],[Field of Work]]= "IT",1,0)</f>
        <v>0</v>
      </c>
      <c r="AQ358" s="9">
        <f ca="1">IF(Table1[[#This Row],[Field of Work]]= "Health",1,0)</f>
        <v>0</v>
      </c>
      <c r="AR358" s="9">
        <f ca="1">IF(Table1[[#This Row],[Field of Work]]= "General work",1,0)</f>
        <v>1</v>
      </c>
      <c r="AS358" s="9"/>
      <c r="AT358" s="9"/>
      <c r="AU358" s="9"/>
      <c r="AV358" s="9"/>
      <c r="AW358" s="9"/>
      <c r="AX358" s="9"/>
      <c r="AY358" s="10"/>
      <c r="BA358" s="33">
        <f ca="1">IF(Table1[[#This Row],[Area]]= "Pindi",1,0)</f>
        <v>0</v>
      </c>
      <c r="BB358" s="9">
        <f ca="1">IF(Table1[[#This Row],[Area]]= "Attock",1,0)</f>
        <v>0</v>
      </c>
      <c r="BC358" s="9">
        <f ca="1">IF(Table1[[#This Row],[Area]]="Gujranwala",1,0)</f>
        <v>0</v>
      </c>
      <c r="BD358" s="9">
        <f ca="1">IF(Table1[[#This Row],[Area]]="Islamabad",1,0)</f>
        <v>1</v>
      </c>
      <c r="BE358" s="9">
        <f ca="1">IF(Table1[[#This Row],[Area]]="Karachi",1,0)</f>
        <v>0</v>
      </c>
      <c r="BF358" s="9">
        <f ca="1">IF(Table1[[#This Row],[Area]]="Kashmir",1,0)</f>
        <v>0</v>
      </c>
      <c r="BG358" s="9">
        <f ca="1">IF(Table1[[#This Row],[Area]]="Kohat",1,0)</f>
        <v>0</v>
      </c>
      <c r="BH358" s="9">
        <f ca="1">IF(Table1[[#This Row],[Area]]="Lahore",1,0)</f>
        <v>0</v>
      </c>
      <c r="BI358" s="9">
        <f ca="1">IF(Table1[[#This Row],[Area]]="Multan",1,0)</f>
        <v>0</v>
      </c>
      <c r="BJ358" s="9">
        <f ca="1">IF(Table1[[#This Row],[Area]]="Naran",1,0)</f>
        <v>0</v>
      </c>
      <c r="BK358" s="9">
        <f ca="1">IF(Table1[[#This Row],[Area]]="Peshawar",1,0)</f>
        <v>0</v>
      </c>
      <c r="BL358" s="9">
        <f ca="1">IF(Table1[[#This Row],[Area]]="Queta",1,0)</f>
        <v>0</v>
      </c>
      <c r="BM358" s="9">
        <f ca="1">IF(Table1[[#This Row],[Area]]="Sawat",1,0)</f>
        <v>0</v>
      </c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10"/>
      <c r="CD358" s="14"/>
      <c r="CE358" s="39">
        <f ca="1">Table1[[#This Row],[Value of Cars]]/Table1[[#This Row],[Cars]]</f>
        <v>83967.678166887286</v>
      </c>
      <c r="CF358" s="9"/>
      <c r="CG358" s="10"/>
      <c r="CH358" s="14">
        <f ca="1">IF(Table1[[#This Row],[value of Debts]]&gt;$CI$5,1,0)</f>
        <v>1</v>
      </c>
      <c r="CI358" s="9"/>
      <c r="CJ358" s="10"/>
      <c r="CM358" s="55">
        <f ca="1">Table1[[#This Row],[Mortgage Left]]/Table1[[#This Row],[Value of House]]</f>
        <v>0.39417826846048148</v>
      </c>
      <c r="CN358" s="9">
        <f t="shared" ca="1" si="135"/>
        <v>0</v>
      </c>
      <c r="CO358" s="9"/>
      <c r="CP358" s="9"/>
      <c r="CQ358" s="9"/>
      <c r="CR358" s="9"/>
      <c r="CS358" s="9"/>
      <c r="CT358" s="9"/>
      <c r="CU358" s="9"/>
      <c r="CV358" s="9"/>
      <c r="CW358" s="9"/>
      <c r="CX358" s="14"/>
      <c r="CY358" s="9">
        <f ca="1">IF(Table1[[#This Row],[Area]]= "Pindi",Table1[[#This Row],[Income]],0)</f>
        <v>0</v>
      </c>
      <c r="CZ358" s="9">
        <f ca="1">IF(Table1[[#This Row],[Area]]= "Attock",Table1[[#This Row],[Income]],0)</f>
        <v>0</v>
      </c>
      <c r="DA358" s="9">
        <f ca="1">IF(Table1[[#This Row],[Area]]= "Gujranwala",Table1[[#This Row],[Income]],0)</f>
        <v>0</v>
      </c>
      <c r="DB358" s="9">
        <f ca="1">IF(Table1[[#This Row],[Area]]= "Islamabad",Table1[[#This Row],[Income]],0)</f>
        <v>87802</v>
      </c>
      <c r="DC358" s="9">
        <f ca="1">IF(Table1[[#This Row],[Area]]= "Karachi",Table1[[#This Row],[Income]],0)</f>
        <v>0</v>
      </c>
      <c r="DD358" s="9">
        <f ca="1">IF(Table1[[#This Row],[Area]]= "Kashmir",Table1[[#This Row],[Income]],0)</f>
        <v>0</v>
      </c>
      <c r="DE358" s="9">
        <f ca="1">IF(Table1[[#This Row],[Area]]= "Kohat",Table1[[#This Row],[Income]],0)</f>
        <v>0</v>
      </c>
      <c r="DF358" s="9">
        <f ca="1">IF(Table1[[#This Row],[Area]]= "Lahore",Table1[[#This Row],[Income]],0)</f>
        <v>0</v>
      </c>
      <c r="DG358" s="9">
        <f ca="1">IF(Table1[[#This Row],[Area]]= "Multan",Table1[[#This Row],[Income]],0)</f>
        <v>0</v>
      </c>
      <c r="DH358" s="9">
        <f ca="1">IF(Table1[[#This Row],[Area]]= "Naran",Table1[[#This Row],[Income]],0)</f>
        <v>0</v>
      </c>
      <c r="DI358" s="9">
        <f ca="1">IF(Table1[[#This Row],[Area]]= "Peshawar",Table1[[#This Row],[Income]],0)</f>
        <v>0</v>
      </c>
      <c r="DJ358" s="9">
        <f ca="1">IF(Table1[[#This Row],[Area]]= "Queta",Table1[[#This Row],[Income]],0)</f>
        <v>0</v>
      </c>
      <c r="DK358" s="10">
        <f ca="1">IF(Table1[[#This Row],[Area]]= "Sawat",Table1[[#This Row],[Income]],0)</f>
        <v>0</v>
      </c>
      <c r="DM358" s="14"/>
      <c r="DN358" s="9">
        <f ca="1">IF(Table1[[#This Row],[Field of Work]] = "IT",Table1[[#This Row],[Income]],0)</f>
        <v>0</v>
      </c>
      <c r="DO358" s="9">
        <f ca="1">IF(Table1[[#This Row],[Field of Work]] = "Agriculture",Table1[[#This Row],[Income]],0)</f>
        <v>0</v>
      </c>
      <c r="DP358" s="9">
        <f ca="1">IF(Table1[[#This Row],[Field of Work]] = "Construction",Table1[[#This Row],[Income]],0)</f>
        <v>0</v>
      </c>
      <c r="DQ358" s="9">
        <f ca="1">IF(Table1[[#This Row],[Field of Work]] = "Health",Table1[[#This Row],[Income]],0)</f>
        <v>0</v>
      </c>
      <c r="DR358" s="9">
        <f ca="1">IF(Table1[[#This Row],[Field of Work]] = "Teaching",Table1[[#This Row],[Income]],0)</f>
        <v>0</v>
      </c>
      <c r="DS358" s="10">
        <f ca="1">IF(Table1[[#This Row],[Field of Work]] = "General work",Table1[[#This Row],[Income]],0)</f>
        <v>87802</v>
      </c>
      <c r="DV358" s="14"/>
      <c r="DW358" s="9"/>
      <c r="DX358" s="9">
        <f ca="1">IF(Table1[[#This Row],[Debts]]&gt;Table1[[#This Row],[Income]],1,0)</f>
        <v>0</v>
      </c>
      <c r="DY358" s="9"/>
      <c r="DZ358" s="9"/>
      <c r="EA358" s="9"/>
      <c r="EB358" s="9"/>
      <c r="EC358" s="10"/>
      <c r="EF358" s="14"/>
      <c r="EG358" s="9"/>
      <c r="EH358" s="9">
        <f ca="1">IF(Table1[[#This Row],[Net worth of person (R)]]&gt;$EP$4,Table1[[#This Row],[Age]],0)</f>
        <v>27</v>
      </c>
      <c r="EI358" s="9"/>
      <c r="EJ358" s="9"/>
      <c r="EK358" s="9"/>
      <c r="EL358" s="9"/>
      <c r="EM358" s="9"/>
      <c r="EN358" s="9"/>
      <c r="EO358" s="9"/>
      <c r="EP358" s="10"/>
    </row>
    <row r="359" spans="2:146" x14ac:dyDescent="0.25">
      <c r="B359">
        <f t="shared" ca="1" si="122"/>
        <v>2</v>
      </c>
      <c r="C359" t="str">
        <f t="shared" ca="1" si="123"/>
        <v>women</v>
      </c>
      <c r="D359">
        <f t="shared" ca="1" si="124"/>
        <v>29</v>
      </c>
      <c r="E359">
        <f t="shared" ca="1" si="125"/>
        <v>6</v>
      </c>
      <c r="F359" t="str">
        <f t="shared" ca="1" si="126"/>
        <v>Teaching</v>
      </c>
      <c r="G359">
        <f t="shared" ca="1" si="127"/>
        <v>6</v>
      </c>
      <c r="H359" t="str">
        <f t="shared" ca="1" si="128"/>
        <v>other</v>
      </c>
      <c r="I359">
        <f t="shared" ca="1" si="129"/>
        <v>3</v>
      </c>
      <c r="J359">
        <f t="shared" ca="1" si="130"/>
        <v>1</v>
      </c>
      <c r="K359">
        <f t="shared" ca="1" si="131"/>
        <v>86069</v>
      </c>
      <c r="L359">
        <f t="shared" ca="1" si="132"/>
        <v>11</v>
      </c>
      <c r="M359" t="str">
        <f t="shared" ca="1" si="133"/>
        <v>kashmir</v>
      </c>
      <c r="N359">
        <f t="shared" ca="1" si="138"/>
        <v>344276</v>
      </c>
      <c r="O359">
        <f ca="1">RAND()*Table1[[#This Row],[Value of House]]</f>
        <v>726.86894785037612</v>
      </c>
      <c r="P359">
        <f t="shared" ca="1" si="120"/>
        <v>8733.4600318646444</v>
      </c>
      <c r="Q359">
        <f t="shared" ca="1" si="134"/>
        <v>8180</v>
      </c>
      <c r="R359">
        <f t="shared" ca="1" si="121"/>
        <v>115874.09717134053</v>
      </c>
      <c r="S359">
        <f t="shared" ca="1" si="139"/>
        <v>46882.713955027953</v>
      </c>
      <c r="T359">
        <f t="shared" ca="1" si="140"/>
        <v>399892.17398689257</v>
      </c>
      <c r="U359">
        <f t="shared" ca="1" si="141"/>
        <v>124780.96611919091</v>
      </c>
      <c r="V359">
        <f t="shared" ca="1" si="142"/>
        <v>275111.20786770165</v>
      </c>
      <c r="AF359" s="14">
        <f t="shared" ca="1" si="136"/>
        <v>1</v>
      </c>
      <c r="AG359" s="9">
        <f t="shared" ca="1" si="137"/>
        <v>0</v>
      </c>
      <c r="AH359" s="9"/>
      <c r="AI359" s="9"/>
      <c r="AJ359" s="9"/>
      <c r="AK359" s="10"/>
      <c r="AL359" s="9"/>
      <c r="AM359" s="14">
        <f ca="1">IF(Table1[[#This Row],[Field of Work]]= "Teaching",1,0)</f>
        <v>1</v>
      </c>
      <c r="AN359" s="9">
        <f ca="1">IF(Table1[[#This Row],[Field of Work]]= "Agriculture",1,0)</f>
        <v>0</v>
      </c>
      <c r="AO359" s="9">
        <f ca="1">IF(Table1[[#This Row],[Field of Work]]= "Construction",1,0)</f>
        <v>0</v>
      </c>
      <c r="AP359" s="9">
        <f ca="1">IF(Table1[[#This Row],[Field of Work]]= "IT",1,0)</f>
        <v>0</v>
      </c>
      <c r="AQ359" s="9">
        <f ca="1">IF(Table1[[#This Row],[Field of Work]]= "Health",1,0)</f>
        <v>0</v>
      </c>
      <c r="AR359" s="9">
        <f ca="1">IF(Table1[[#This Row],[Field of Work]]= "General work",1,0)</f>
        <v>0</v>
      </c>
      <c r="AS359" s="9"/>
      <c r="AT359" s="9"/>
      <c r="AU359" s="9"/>
      <c r="AV359" s="9"/>
      <c r="AW359" s="9"/>
      <c r="AX359" s="9"/>
      <c r="AY359" s="10"/>
      <c r="BA359" s="33">
        <f ca="1">IF(Table1[[#This Row],[Area]]= "Pindi",1,0)</f>
        <v>0</v>
      </c>
      <c r="BB359" s="9">
        <f ca="1">IF(Table1[[#This Row],[Area]]= "Attock",1,0)</f>
        <v>0</v>
      </c>
      <c r="BC359" s="9">
        <f ca="1">IF(Table1[[#This Row],[Area]]="Gujranwala",1,0)</f>
        <v>0</v>
      </c>
      <c r="BD359" s="9">
        <f ca="1">IF(Table1[[#This Row],[Area]]="Islamabad",1,0)</f>
        <v>0</v>
      </c>
      <c r="BE359" s="9">
        <f ca="1">IF(Table1[[#This Row],[Area]]="Karachi",1,0)</f>
        <v>0</v>
      </c>
      <c r="BF359" s="9">
        <f ca="1">IF(Table1[[#This Row],[Area]]="Kashmir",1,0)</f>
        <v>1</v>
      </c>
      <c r="BG359" s="9">
        <f ca="1">IF(Table1[[#This Row],[Area]]="Kohat",1,0)</f>
        <v>0</v>
      </c>
      <c r="BH359" s="9">
        <f ca="1">IF(Table1[[#This Row],[Area]]="Lahore",1,0)</f>
        <v>0</v>
      </c>
      <c r="BI359" s="9">
        <f ca="1">IF(Table1[[#This Row],[Area]]="Multan",1,0)</f>
        <v>0</v>
      </c>
      <c r="BJ359" s="9">
        <f ca="1">IF(Table1[[#This Row],[Area]]="Naran",1,0)</f>
        <v>0</v>
      </c>
      <c r="BK359" s="9">
        <f ca="1">IF(Table1[[#This Row],[Area]]="Peshawar",1,0)</f>
        <v>0</v>
      </c>
      <c r="BL359" s="9">
        <f ca="1">IF(Table1[[#This Row],[Area]]="Queta",1,0)</f>
        <v>0</v>
      </c>
      <c r="BM359" s="9">
        <f ca="1">IF(Table1[[#This Row],[Area]]="Sawat",1,0)</f>
        <v>0</v>
      </c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10"/>
      <c r="CD359" s="14"/>
      <c r="CE359" s="39">
        <f ca="1">Table1[[#This Row],[Value of Cars]]/Table1[[#This Row],[Cars]]</f>
        <v>8733.4600318646444</v>
      </c>
      <c r="CF359" s="9"/>
      <c r="CG359" s="10"/>
      <c r="CH359" s="14">
        <f ca="1">IF(Table1[[#This Row],[value of Debts]]&gt;$CI$5,1,0)</f>
        <v>1</v>
      </c>
      <c r="CI359" s="9"/>
      <c r="CJ359" s="10"/>
      <c r="CM359" s="55">
        <f ca="1">Table1[[#This Row],[Mortgage Left]]/Table1[[#This Row],[Value of House]]</f>
        <v>2.1112971797347946E-3</v>
      </c>
      <c r="CN359" s="9">
        <f t="shared" ca="1" si="135"/>
        <v>1</v>
      </c>
      <c r="CO359" s="9"/>
      <c r="CP359" s="9"/>
      <c r="CQ359" s="9"/>
      <c r="CR359" s="9"/>
      <c r="CS359" s="9"/>
      <c r="CT359" s="9"/>
      <c r="CU359" s="9"/>
      <c r="CV359" s="9"/>
      <c r="CW359" s="9"/>
      <c r="CX359" s="14"/>
      <c r="CY359" s="9">
        <f ca="1">IF(Table1[[#This Row],[Area]]= "Pindi",Table1[[#This Row],[Income]],0)</f>
        <v>0</v>
      </c>
      <c r="CZ359" s="9">
        <f ca="1">IF(Table1[[#This Row],[Area]]= "Attock",Table1[[#This Row],[Income]],0)</f>
        <v>0</v>
      </c>
      <c r="DA359" s="9">
        <f ca="1">IF(Table1[[#This Row],[Area]]= "Gujranwala",Table1[[#This Row],[Income]],0)</f>
        <v>0</v>
      </c>
      <c r="DB359" s="9">
        <f ca="1">IF(Table1[[#This Row],[Area]]= "Islamabad",Table1[[#This Row],[Income]],0)</f>
        <v>0</v>
      </c>
      <c r="DC359" s="9">
        <f ca="1">IF(Table1[[#This Row],[Area]]= "Karachi",Table1[[#This Row],[Income]],0)</f>
        <v>0</v>
      </c>
      <c r="DD359" s="9">
        <f ca="1">IF(Table1[[#This Row],[Area]]= "Kashmir",Table1[[#This Row],[Income]],0)</f>
        <v>86069</v>
      </c>
      <c r="DE359" s="9">
        <f ca="1">IF(Table1[[#This Row],[Area]]= "Kohat",Table1[[#This Row],[Income]],0)</f>
        <v>0</v>
      </c>
      <c r="DF359" s="9">
        <f ca="1">IF(Table1[[#This Row],[Area]]= "Lahore",Table1[[#This Row],[Income]],0)</f>
        <v>0</v>
      </c>
      <c r="DG359" s="9">
        <f ca="1">IF(Table1[[#This Row],[Area]]= "Multan",Table1[[#This Row],[Income]],0)</f>
        <v>0</v>
      </c>
      <c r="DH359" s="9">
        <f ca="1">IF(Table1[[#This Row],[Area]]= "Naran",Table1[[#This Row],[Income]],0)</f>
        <v>0</v>
      </c>
      <c r="DI359" s="9">
        <f ca="1">IF(Table1[[#This Row],[Area]]= "Peshawar",Table1[[#This Row],[Income]],0)</f>
        <v>0</v>
      </c>
      <c r="DJ359" s="9">
        <f ca="1">IF(Table1[[#This Row],[Area]]= "Queta",Table1[[#This Row],[Income]],0)</f>
        <v>0</v>
      </c>
      <c r="DK359" s="10">
        <f ca="1">IF(Table1[[#This Row],[Area]]= "Sawat",Table1[[#This Row],[Income]],0)</f>
        <v>0</v>
      </c>
      <c r="DM359" s="14"/>
      <c r="DN359" s="9">
        <f ca="1">IF(Table1[[#This Row],[Field of Work]] = "IT",Table1[[#This Row],[Income]],0)</f>
        <v>0</v>
      </c>
      <c r="DO359" s="9">
        <f ca="1">IF(Table1[[#This Row],[Field of Work]] = "Agriculture",Table1[[#This Row],[Income]],0)</f>
        <v>0</v>
      </c>
      <c r="DP359" s="9">
        <f ca="1">IF(Table1[[#This Row],[Field of Work]] = "Construction",Table1[[#This Row],[Income]],0)</f>
        <v>0</v>
      </c>
      <c r="DQ359" s="9">
        <f ca="1">IF(Table1[[#This Row],[Field of Work]] = "Health",Table1[[#This Row],[Income]],0)</f>
        <v>0</v>
      </c>
      <c r="DR359" s="9">
        <f ca="1">IF(Table1[[#This Row],[Field of Work]] = "Teaching",Table1[[#This Row],[Income]],0)</f>
        <v>86069</v>
      </c>
      <c r="DS359" s="10">
        <f ca="1">IF(Table1[[#This Row],[Field of Work]] = "General work",Table1[[#This Row],[Income]],0)</f>
        <v>0</v>
      </c>
      <c r="DV359" s="14"/>
      <c r="DW359" s="9"/>
      <c r="DX359" s="9">
        <f ca="1">IF(Table1[[#This Row],[Debts]]&gt;Table1[[#This Row],[Income]],1,0)</f>
        <v>1</v>
      </c>
      <c r="DY359" s="9"/>
      <c r="DZ359" s="9"/>
      <c r="EA359" s="9"/>
      <c r="EB359" s="9"/>
      <c r="EC359" s="10"/>
      <c r="EF359" s="14"/>
      <c r="EG359" s="9"/>
      <c r="EH359" s="9">
        <f ca="1">IF(Table1[[#This Row],[Net worth of person (R)]]&gt;$EP$4,Table1[[#This Row],[Age]],0)</f>
        <v>29</v>
      </c>
      <c r="EI359" s="9"/>
      <c r="EJ359" s="9"/>
      <c r="EK359" s="9"/>
      <c r="EL359" s="9"/>
      <c r="EM359" s="9"/>
      <c r="EN359" s="9"/>
      <c r="EO359" s="9"/>
      <c r="EP359" s="10"/>
    </row>
    <row r="360" spans="2:146" x14ac:dyDescent="0.25">
      <c r="B360">
        <f t="shared" ca="1" si="122"/>
        <v>1</v>
      </c>
      <c r="C360" t="str">
        <f t="shared" ca="1" si="123"/>
        <v>men</v>
      </c>
      <c r="D360">
        <f t="shared" ca="1" si="124"/>
        <v>37</v>
      </c>
      <c r="E360">
        <f t="shared" ca="1" si="125"/>
        <v>5</v>
      </c>
      <c r="F360" t="str">
        <f t="shared" ca="1" si="126"/>
        <v>General work</v>
      </c>
      <c r="G360">
        <f t="shared" ca="1" si="127"/>
        <v>1</v>
      </c>
      <c r="H360" t="str">
        <f t="shared" ca="1" si="128"/>
        <v>High School</v>
      </c>
      <c r="I360">
        <f t="shared" ca="1" si="129"/>
        <v>0</v>
      </c>
      <c r="J360">
        <f t="shared" ca="1" si="130"/>
        <v>3</v>
      </c>
      <c r="K360">
        <f t="shared" ca="1" si="131"/>
        <v>61017</v>
      </c>
      <c r="L360">
        <f t="shared" ca="1" si="132"/>
        <v>5</v>
      </c>
      <c r="M360" t="str">
        <f t="shared" ca="1" si="133"/>
        <v>Sawat</v>
      </c>
      <c r="N360">
        <f t="shared" ca="1" si="138"/>
        <v>244068</v>
      </c>
      <c r="O360">
        <f ca="1">RAND()*Table1[[#This Row],[Value of House]]</f>
        <v>214799.12300414455</v>
      </c>
      <c r="P360">
        <f t="shared" ca="1" si="120"/>
        <v>44561.788086484608</v>
      </c>
      <c r="Q360">
        <f t="shared" ca="1" si="134"/>
        <v>39662</v>
      </c>
      <c r="R360">
        <f t="shared" ca="1" si="121"/>
        <v>67368.342743889603</v>
      </c>
      <c r="S360">
        <f t="shared" ca="1" si="139"/>
        <v>85801.733412660178</v>
      </c>
      <c r="T360">
        <f t="shared" ca="1" si="140"/>
        <v>374431.52149914479</v>
      </c>
      <c r="U360">
        <f t="shared" ca="1" si="141"/>
        <v>321829.46574803418</v>
      </c>
      <c r="V360">
        <f t="shared" ca="1" si="142"/>
        <v>52602.055751110602</v>
      </c>
      <c r="AF360" s="14">
        <f t="shared" ca="1" si="136"/>
        <v>0</v>
      </c>
      <c r="AG360" s="9">
        <f t="shared" ca="1" si="137"/>
        <v>1</v>
      </c>
      <c r="AH360" s="9"/>
      <c r="AI360" s="9"/>
      <c r="AJ360" s="9"/>
      <c r="AK360" s="10"/>
      <c r="AL360" s="9"/>
      <c r="AM360" s="14">
        <f ca="1">IF(Table1[[#This Row],[Field of Work]]= "Teaching",1,0)</f>
        <v>0</v>
      </c>
      <c r="AN360" s="9">
        <f ca="1">IF(Table1[[#This Row],[Field of Work]]= "Agriculture",1,0)</f>
        <v>0</v>
      </c>
      <c r="AO360" s="9">
        <f ca="1">IF(Table1[[#This Row],[Field of Work]]= "Construction",1,0)</f>
        <v>0</v>
      </c>
      <c r="AP360" s="9">
        <f ca="1">IF(Table1[[#This Row],[Field of Work]]= "IT",1,0)</f>
        <v>0</v>
      </c>
      <c r="AQ360" s="9">
        <f ca="1">IF(Table1[[#This Row],[Field of Work]]= "Health",1,0)</f>
        <v>0</v>
      </c>
      <c r="AR360" s="9">
        <f ca="1">IF(Table1[[#This Row],[Field of Work]]= "General work",1,0)</f>
        <v>1</v>
      </c>
      <c r="AS360" s="9"/>
      <c r="AT360" s="9"/>
      <c r="AU360" s="9"/>
      <c r="AV360" s="9"/>
      <c r="AW360" s="9"/>
      <c r="AX360" s="9"/>
      <c r="AY360" s="10"/>
      <c r="BA360" s="33">
        <f ca="1">IF(Table1[[#This Row],[Area]]= "Pindi",1,0)</f>
        <v>0</v>
      </c>
      <c r="BB360" s="9">
        <f ca="1">IF(Table1[[#This Row],[Area]]= "Attock",1,0)</f>
        <v>0</v>
      </c>
      <c r="BC360" s="9">
        <f ca="1">IF(Table1[[#This Row],[Area]]="Gujranwala",1,0)</f>
        <v>0</v>
      </c>
      <c r="BD360" s="9">
        <f ca="1">IF(Table1[[#This Row],[Area]]="Islamabad",1,0)</f>
        <v>0</v>
      </c>
      <c r="BE360" s="9">
        <f ca="1">IF(Table1[[#This Row],[Area]]="Karachi",1,0)</f>
        <v>0</v>
      </c>
      <c r="BF360" s="9">
        <f ca="1">IF(Table1[[#This Row],[Area]]="Kashmir",1,0)</f>
        <v>0</v>
      </c>
      <c r="BG360" s="9">
        <f ca="1">IF(Table1[[#This Row],[Area]]="Kohat",1,0)</f>
        <v>0</v>
      </c>
      <c r="BH360" s="9">
        <f ca="1">IF(Table1[[#This Row],[Area]]="Lahore",1,0)</f>
        <v>0</v>
      </c>
      <c r="BI360" s="9">
        <f ca="1">IF(Table1[[#This Row],[Area]]="Multan",1,0)</f>
        <v>0</v>
      </c>
      <c r="BJ360" s="9">
        <f ca="1">IF(Table1[[#This Row],[Area]]="Naran",1,0)</f>
        <v>0</v>
      </c>
      <c r="BK360" s="9">
        <f ca="1">IF(Table1[[#This Row],[Area]]="Peshawar",1,0)</f>
        <v>0</v>
      </c>
      <c r="BL360" s="9">
        <f ca="1">IF(Table1[[#This Row],[Area]]="Queta",1,0)</f>
        <v>0</v>
      </c>
      <c r="BM360" s="9">
        <f ca="1">IF(Table1[[#This Row],[Area]]="Sawat",1,0)</f>
        <v>1</v>
      </c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10"/>
      <c r="CD360" s="14"/>
      <c r="CE360" s="39">
        <f ca="1">Table1[[#This Row],[Value of Cars]]/Table1[[#This Row],[Cars]]</f>
        <v>14853.929362161536</v>
      </c>
      <c r="CF360" s="9"/>
      <c r="CG360" s="10"/>
      <c r="CH360" s="14">
        <f ca="1">IF(Table1[[#This Row],[value of Debts]]&gt;$CI$5,1,0)</f>
        <v>1</v>
      </c>
      <c r="CI360" s="9"/>
      <c r="CJ360" s="10"/>
      <c r="CM360" s="55">
        <f ca="1">Table1[[#This Row],[Mortgage Left]]/Table1[[#This Row],[Value of House]]</f>
        <v>0.88007900668725336</v>
      </c>
      <c r="CN360" s="9">
        <f t="shared" ca="1" si="135"/>
        <v>0</v>
      </c>
      <c r="CO360" s="9"/>
      <c r="CP360" s="9"/>
      <c r="CQ360" s="9"/>
      <c r="CR360" s="9"/>
      <c r="CS360" s="9"/>
      <c r="CT360" s="9"/>
      <c r="CU360" s="9"/>
      <c r="CV360" s="9"/>
      <c r="CW360" s="9"/>
      <c r="CX360" s="14"/>
      <c r="CY360" s="9">
        <f ca="1">IF(Table1[[#This Row],[Area]]= "Pindi",Table1[[#This Row],[Income]],0)</f>
        <v>0</v>
      </c>
      <c r="CZ360" s="9">
        <f ca="1">IF(Table1[[#This Row],[Area]]= "Attock",Table1[[#This Row],[Income]],0)</f>
        <v>0</v>
      </c>
      <c r="DA360" s="9">
        <f ca="1">IF(Table1[[#This Row],[Area]]= "Gujranwala",Table1[[#This Row],[Income]],0)</f>
        <v>0</v>
      </c>
      <c r="DB360" s="9">
        <f ca="1">IF(Table1[[#This Row],[Area]]= "Islamabad",Table1[[#This Row],[Income]],0)</f>
        <v>0</v>
      </c>
      <c r="DC360" s="9">
        <f ca="1">IF(Table1[[#This Row],[Area]]= "Karachi",Table1[[#This Row],[Income]],0)</f>
        <v>0</v>
      </c>
      <c r="DD360" s="9">
        <f ca="1">IF(Table1[[#This Row],[Area]]= "Kashmir",Table1[[#This Row],[Income]],0)</f>
        <v>0</v>
      </c>
      <c r="DE360" s="9">
        <f ca="1">IF(Table1[[#This Row],[Area]]= "Kohat",Table1[[#This Row],[Income]],0)</f>
        <v>0</v>
      </c>
      <c r="DF360" s="9">
        <f ca="1">IF(Table1[[#This Row],[Area]]= "Lahore",Table1[[#This Row],[Income]],0)</f>
        <v>0</v>
      </c>
      <c r="DG360" s="9">
        <f ca="1">IF(Table1[[#This Row],[Area]]= "Multan",Table1[[#This Row],[Income]],0)</f>
        <v>0</v>
      </c>
      <c r="DH360" s="9">
        <f ca="1">IF(Table1[[#This Row],[Area]]= "Naran",Table1[[#This Row],[Income]],0)</f>
        <v>0</v>
      </c>
      <c r="DI360" s="9">
        <f ca="1">IF(Table1[[#This Row],[Area]]= "Peshawar",Table1[[#This Row],[Income]],0)</f>
        <v>0</v>
      </c>
      <c r="DJ360" s="9">
        <f ca="1">IF(Table1[[#This Row],[Area]]= "Queta",Table1[[#This Row],[Income]],0)</f>
        <v>0</v>
      </c>
      <c r="DK360" s="10">
        <f ca="1">IF(Table1[[#This Row],[Area]]= "Sawat",Table1[[#This Row],[Income]],0)</f>
        <v>61017</v>
      </c>
      <c r="DM360" s="14"/>
      <c r="DN360" s="9">
        <f ca="1">IF(Table1[[#This Row],[Field of Work]] = "IT",Table1[[#This Row],[Income]],0)</f>
        <v>0</v>
      </c>
      <c r="DO360" s="9">
        <f ca="1">IF(Table1[[#This Row],[Field of Work]] = "Agriculture",Table1[[#This Row],[Income]],0)</f>
        <v>0</v>
      </c>
      <c r="DP360" s="9">
        <f ca="1">IF(Table1[[#This Row],[Field of Work]] = "Construction",Table1[[#This Row],[Income]],0)</f>
        <v>0</v>
      </c>
      <c r="DQ360" s="9">
        <f ca="1">IF(Table1[[#This Row],[Field of Work]] = "Health",Table1[[#This Row],[Income]],0)</f>
        <v>0</v>
      </c>
      <c r="DR360" s="9">
        <f ca="1">IF(Table1[[#This Row],[Field of Work]] = "Teaching",Table1[[#This Row],[Income]],0)</f>
        <v>0</v>
      </c>
      <c r="DS360" s="10">
        <f ca="1">IF(Table1[[#This Row],[Field of Work]] = "General work",Table1[[#This Row],[Income]],0)</f>
        <v>61017</v>
      </c>
      <c r="DV360" s="14"/>
      <c r="DW360" s="9"/>
      <c r="DX360" s="9">
        <f ca="1">IF(Table1[[#This Row],[Debts]]&gt;Table1[[#This Row],[Income]],1,0)</f>
        <v>1</v>
      </c>
      <c r="DY360" s="9"/>
      <c r="DZ360" s="9"/>
      <c r="EA360" s="9"/>
      <c r="EB360" s="9"/>
      <c r="EC360" s="10"/>
      <c r="EF360" s="14"/>
      <c r="EG360" s="9"/>
      <c r="EH360" s="9">
        <f ca="1">IF(Table1[[#This Row],[Net worth of person (R)]]&gt;$EP$4,Table1[[#This Row],[Age]],0)</f>
        <v>0</v>
      </c>
      <c r="EI360" s="9"/>
      <c r="EJ360" s="9"/>
      <c r="EK360" s="9"/>
      <c r="EL360" s="9"/>
      <c r="EM360" s="9"/>
      <c r="EN360" s="9"/>
      <c r="EO360" s="9"/>
      <c r="EP360" s="10"/>
    </row>
    <row r="361" spans="2:146" x14ac:dyDescent="0.25">
      <c r="B361">
        <f t="shared" ca="1" si="122"/>
        <v>2</v>
      </c>
      <c r="C361" t="str">
        <f t="shared" ca="1" si="123"/>
        <v>women</v>
      </c>
      <c r="D361">
        <f t="shared" ca="1" si="124"/>
        <v>25</v>
      </c>
      <c r="E361">
        <f t="shared" ca="1" si="125"/>
        <v>3</v>
      </c>
      <c r="F361" t="str">
        <f t="shared" ca="1" si="126"/>
        <v>Agriculture</v>
      </c>
      <c r="G361">
        <f t="shared" ca="1" si="127"/>
        <v>5</v>
      </c>
      <c r="H361" t="str">
        <f t="shared" ca="1" si="128"/>
        <v>other</v>
      </c>
      <c r="I361">
        <f t="shared" ca="1" si="129"/>
        <v>4</v>
      </c>
      <c r="J361">
        <f t="shared" ca="1" si="130"/>
        <v>3</v>
      </c>
      <c r="K361">
        <f t="shared" ca="1" si="131"/>
        <v>34206</v>
      </c>
      <c r="L361">
        <f t="shared" ca="1" si="132"/>
        <v>10</v>
      </c>
      <c r="M361" t="str">
        <f t="shared" ca="1" si="133"/>
        <v>Queta</v>
      </c>
      <c r="N361">
        <f t="shared" ca="1" si="138"/>
        <v>171030</v>
      </c>
      <c r="O361">
        <f ca="1">RAND()*Table1[[#This Row],[Value of House]]</f>
        <v>126141.88944617077</v>
      </c>
      <c r="P361">
        <f t="shared" ca="1" si="120"/>
        <v>56286.537581249126</v>
      </c>
      <c r="Q361">
        <f t="shared" ca="1" si="134"/>
        <v>3842</v>
      </c>
      <c r="R361">
        <f t="shared" ca="1" si="121"/>
        <v>67803.899890123823</v>
      </c>
      <c r="S361">
        <f t="shared" ca="1" si="139"/>
        <v>48465.405265145775</v>
      </c>
      <c r="T361">
        <f t="shared" ca="1" si="140"/>
        <v>275781.9428463949</v>
      </c>
      <c r="U361">
        <f t="shared" ca="1" si="141"/>
        <v>197787.78933629458</v>
      </c>
      <c r="V361">
        <f t="shared" ca="1" si="142"/>
        <v>77994.153510100325</v>
      </c>
      <c r="AF361" s="14">
        <f t="shared" ca="1" si="136"/>
        <v>1</v>
      </c>
      <c r="AG361" s="9">
        <f t="shared" ca="1" si="137"/>
        <v>0</v>
      </c>
      <c r="AH361" s="9"/>
      <c r="AI361" s="9"/>
      <c r="AJ361" s="9"/>
      <c r="AK361" s="10"/>
      <c r="AL361" s="9"/>
      <c r="AM361" s="14">
        <f ca="1">IF(Table1[[#This Row],[Field of Work]]= "Teaching",1,0)</f>
        <v>0</v>
      </c>
      <c r="AN361" s="9">
        <f ca="1">IF(Table1[[#This Row],[Field of Work]]= "Agriculture",1,0)</f>
        <v>1</v>
      </c>
      <c r="AO361" s="9">
        <f ca="1">IF(Table1[[#This Row],[Field of Work]]= "Construction",1,0)</f>
        <v>0</v>
      </c>
      <c r="AP361" s="9">
        <f ca="1">IF(Table1[[#This Row],[Field of Work]]= "IT",1,0)</f>
        <v>0</v>
      </c>
      <c r="AQ361" s="9">
        <f ca="1">IF(Table1[[#This Row],[Field of Work]]= "Health",1,0)</f>
        <v>0</v>
      </c>
      <c r="AR361" s="9">
        <f ca="1">IF(Table1[[#This Row],[Field of Work]]= "General work",1,0)</f>
        <v>0</v>
      </c>
      <c r="AS361" s="9"/>
      <c r="AT361" s="9"/>
      <c r="AU361" s="9"/>
      <c r="AV361" s="9"/>
      <c r="AW361" s="9"/>
      <c r="AX361" s="9"/>
      <c r="AY361" s="10"/>
      <c r="BA361" s="33">
        <f ca="1">IF(Table1[[#This Row],[Area]]= "Pindi",1,0)</f>
        <v>0</v>
      </c>
      <c r="BB361" s="9">
        <f ca="1">IF(Table1[[#This Row],[Area]]= "Attock",1,0)</f>
        <v>0</v>
      </c>
      <c r="BC361" s="9">
        <f ca="1">IF(Table1[[#This Row],[Area]]="Gujranwala",1,0)</f>
        <v>0</v>
      </c>
      <c r="BD361" s="9">
        <f ca="1">IF(Table1[[#This Row],[Area]]="Islamabad",1,0)</f>
        <v>0</v>
      </c>
      <c r="BE361" s="9">
        <f ca="1">IF(Table1[[#This Row],[Area]]="Karachi",1,0)</f>
        <v>0</v>
      </c>
      <c r="BF361" s="9">
        <f ca="1">IF(Table1[[#This Row],[Area]]="Kashmir",1,0)</f>
        <v>0</v>
      </c>
      <c r="BG361" s="9">
        <f ca="1">IF(Table1[[#This Row],[Area]]="Kohat",1,0)</f>
        <v>0</v>
      </c>
      <c r="BH361" s="9">
        <f ca="1">IF(Table1[[#This Row],[Area]]="Lahore",1,0)</f>
        <v>0</v>
      </c>
      <c r="BI361" s="9">
        <f ca="1">IF(Table1[[#This Row],[Area]]="Multan",1,0)</f>
        <v>0</v>
      </c>
      <c r="BJ361" s="9">
        <f ca="1">IF(Table1[[#This Row],[Area]]="Naran",1,0)</f>
        <v>0</v>
      </c>
      <c r="BK361" s="9">
        <f ca="1">IF(Table1[[#This Row],[Area]]="Peshawar",1,0)</f>
        <v>0</v>
      </c>
      <c r="BL361" s="9">
        <f ca="1">IF(Table1[[#This Row],[Area]]="Queta",1,0)</f>
        <v>1</v>
      </c>
      <c r="BM361" s="9">
        <f ca="1">IF(Table1[[#This Row],[Area]]="Sawat",1,0)</f>
        <v>0</v>
      </c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10"/>
      <c r="CD361" s="14"/>
      <c r="CE361" s="39">
        <f ca="1">Table1[[#This Row],[Value of Cars]]/Table1[[#This Row],[Cars]]</f>
        <v>18762.179193749707</v>
      </c>
      <c r="CF361" s="9"/>
      <c r="CG361" s="10"/>
      <c r="CH361" s="14">
        <f ca="1">IF(Table1[[#This Row],[value of Debts]]&gt;$CI$5,1,0)</f>
        <v>1</v>
      </c>
      <c r="CI361" s="9"/>
      <c r="CJ361" s="10"/>
      <c r="CM361" s="55">
        <f ca="1">Table1[[#This Row],[Mortgage Left]]/Table1[[#This Row],[Value of House]]</f>
        <v>0.73754247468964962</v>
      </c>
      <c r="CN361" s="9">
        <f t="shared" ca="1" si="135"/>
        <v>0</v>
      </c>
      <c r="CO361" s="9"/>
      <c r="CP361" s="9"/>
      <c r="CQ361" s="9"/>
      <c r="CR361" s="9"/>
      <c r="CS361" s="9"/>
      <c r="CT361" s="9"/>
      <c r="CU361" s="9"/>
      <c r="CV361" s="9"/>
      <c r="CW361" s="9"/>
      <c r="CX361" s="14"/>
      <c r="CY361" s="9">
        <f ca="1">IF(Table1[[#This Row],[Area]]= "Pindi",Table1[[#This Row],[Income]],0)</f>
        <v>0</v>
      </c>
      <c r="CZ361" s="9">
        <f ca="1">IF(Table1[[#This Row],[Area]]= "Attock",Table1[[#This Row],[Income]],0)</f>
        <v>0</v>
      </c>
      <c r="DA361" s="9">
        <f ca="1">IF(Table1[[#This Row],[Area]]= "Gujranwala",Table1[[#This Row],[Income]],0)</f>
        <v>0</v>
      </c>
      <c r="DB361" s="9">
        <f ca="1">IF(Table1[[#This Row],[Area]]= "Islamabad",Table1[[#This Row],[Income]],0)</f>
        <v>0</v>
      </c>
      <c r="DC361" s="9">
        <f ca="1">IF(Table1[[#This Row],[Area]]= "Karachi",Table1[[#This Row],[Income]],0)</f>
        <v>0</v>
      </c>
      <c r="DD361" s="9">
        <f ca="1">IF(Table1[[#This Row],[Area]]= "Kashmir",Table1[[#This Row],[Income]],0)</f>
        <v>0</v>
      </c>
      <c r="DE361" s="9">
        <f ca="1">IF(Table1[[#This Row],[Area]]= "Kohat",Table1[[#This Row],[Income]],0)</f>
        <v>0</v>
      </c>
      <c r="DF361" s="9">
        <f ca="1">IF(Table1[[#This Row],[Area]]= "Lahore",Table1[[#This Row],[Income]],0)</f>
        <v>0</v>
      </c>
      <c r="DG361" s="9">
        <f ca="1">IF(Table1[[#This Row],[Area]]= "Multan",Table1[[#This Row],[Income]],0)</f>
        <v>0</v>
      </c>
      <c r="DH361" s="9">
        <f ca="1">IF(Table1[[#This Row],[Area]]= "Naran",Table1[[#This Row],[Income]],0)</f>
        <v>0</v>
      </c>
      <c r="DI361" s="9">
        <f ca="1">IF(Table1[[#This Row],[Area]]= "Peshawar",Table1[[#This Row],[Income]],0)</f>
        <v>0</v>
      </c>
      <c r="DJ361" s="9">
        <f ca="1">IF(Table1[[#This Row],[Area]]= "Queta",Table1[[#This Row],[Income]],0)</f>
        <v>34206</v>
      </c>
      <c r="DK361" s="10">
        <f ca="1">IF(Table1[[#This Row],[Area]]= "Sawat",Table1[[#This Row],[Income]],0)</f>
        <v>0</v>
      </c>
      <c r="DM361" s="14"/>
      <c r="DN361" s="9">
        <f ca="1">IF(Table1[[#This Row],[Field of Work]] = "IT",Table1[[#This Row],[Income]],0)</f>
        <v>0</v>
      </c>
      <c r="DO361" s="9">
        <f ca="1">IF(Table1[[#This Row],[Field of Work]] = "Agriculture",Table1[[#This Row],[Income]],0)</f>
        <v>34206</v>
      </c>
      <c r="DP361" s="9">
        <f ca="1">IF(Table1[[#This Row],[Field of Work]] = "Construction",Table1[[#This Row],[Income]],0)</f>
        <v>0</v>
      </c>
      <c r="DQ361" s="9">
        <f ca="1">IF(Table1[[#This Row],[Field of Work]] = "Health",Table1[[#This Row],[Income]],0)</f>
        <v>0</v>
      </c>
      <c r="DR361" s="9">
        <f ca="1">IF(Table1[[#This Row],[Field of Work]] = "Teaching",Table1[[#This Row],[Income]],0)</f>
        <v>0</v>
      </c>
      <c r="DS361" s="10">
        <f ca="1">IF(Table1[[#This Row],[Field of Work]] = "General work",Table1[[#This Row],[Income]],0)</f>
        <v>0</v>
      </c>
      <c r="DV361" s="14"/>
      <c r="DW361" s="9"/>
      <c r="DX361" s="9">
        <f ca="1">IF(Table1[[#This Row],[Debts]]&gt;Table1[[#This Row],[Income]],1,0)</f>
        <v>1</v>
      </c>
      <c r="DY361" s="9"/>
      <c r="DZ361" s="9"/>
      <c r="EA361" s="9"/>
      <c r="EB361" s="9"/>
      <c r="EC361" s="10"/>
      <c r="EF361" s="14"/>
      <c r="EG361" s="9"/>
      <c r="EH361" s="9">
        <f ca="1">IF(Table1[[#This Row],[Net worth of person (R)]]&gt;$EP$4,Table1[[#This Row],[Age]],0)</f>
        <v>0</v>
      </c>
      <c r="EI361" s="9"/>
      <c r="EJ361" s="9"/>
      <c r="EK361" s="9"/>
      <c r="EL361" s="9"/>
      <c r="EM361" s="9"/>
      <c r="EN361" s="9"/>
      <c r="EO361" s="9"/>
      <c r="EP361" s="10"/>
    </row>
    <row r="362" spans="2:146" x14ac:dyDescent="0.25">
      <c r="B362">
        <f t="shared" ca="1" si="122"/>
        <v>2</v>
      </c>
      <c r="C362" t="str">
        <f t="shared" ca="1" si="123"/>
        <v>women</v>
      </c>
      <c r="D362">
        <f t="shared" ca="1" si="124"/>
        <v>38</v>
      </c>
      <c r="E362">
        <f t="shared" ca="1" si="125"/>
        <v>1</v>
      </c>
      <c r="F362" t="str">
        <f t="shared" ca="1" si="126"/>
        <v>Health</v>
      </c>
      <c r="G362">
        <f t="shared" ca="1" si="127"/>
        <v>6</v>
      </c>
      <c r="H362" t="str">
        <f t="shared" ca="1" si="128"/>
        <v>other</v>
      </c>
      <c r="I362">
        <f t="shared" ca="1" si="129"/>
        <v>4</v>
      </c>
      <c r="J362">
        <f t="shared" ca="1" si="130"/>
        <v>2</v>
      </c>
      <c r="K362">
        <f t="shared" ca="1" si="131"/>
        <v>59644</v>
      </c>
      <c r="L362">
        <f t="shared" ca="1" si="132"/>
        <v>5</v>
      </c>
      <c r="M362" t="str">
        <f t="shared" ca="1" si="133"/>
        <v>Sawat</v>
      </c>
      <c r="N362">
        <f t="shared" ca="1" si="138"/>
        <v>238576</v>
      </c>
      <c r="O362">
        <f ca="1">RAND()*Table1[[#This Row],[Value of House]]</f>
        <v>219056.5984129922</v>
      </c>
      <c r="P362">
        <f t="shared" ca="1" si="120"/>
        <v>5517.0149931950064</v>
      </c>
      <c r="Q362">
        <f t="shared" ca="1" si="134"/>
        <v>3812</v>
      </c>
      <c r="R362">
        <f t="shared" ca="1" si="121"/>
        <v>52148.367618438198</v>
      </c>
      <c r="S362">
        <f t="shared" ca="1" si="139"/>
        <v>13979.249251533825</v>
      </c>
      <c r="T362">
        <f t="shared" ca="1" si="140"/>
        <v>258072.26424472884</v>
      </c>
      <c r="U362">
        <f t="shared" ca="1" si="141"/>
        <v>275016.96603143041</v>
      </c>
      <c r="V362">
        <f t="shared" ca="1" si="142"/>
        <v>-16944.701786701567</v>
      </c>
      <c r="AF362" s="14">
        <f t="shared" ca="1" si="136"/>
        <v>0</v>
      </c>
      <c r="AG362" s="9">
        <f t="shared" ca="1" si="137"/>
        <v>1</v>
      </c>
      <c r="AH362" s="9"/>
      <c r="AI362" s="9"/>
      <c r="AJ362" s="9"/>
      <c r="AK362" s="10"/>
      <c r="AL362" s="9"/>
      <c r="AM362" s="14">
        <f ca="1">IF(Table1[[#This Row],[Field of Work]]= "Teaching",1,0)</f>
        <v>0</v>
      </c>
      <c r="AN362" s="9">
        <f ca="1">IF(Table1[[#This Row],[Field of Work]]= "Agriculture",1,0)</f>
        <v>0</v>
      </c>
      <c r="AO362" s="9">
        <f ca="1">IF(Table1[[#This Row],[Field of Work]]= "Construction",1,0)</f>
        <v>0</v>
      </c>
      <c r="AP362" s="9">
        <f ca="1">IF(Table1[[#This Row],[Field of Work]]= "IT",1,0)</f>
        <v>0</v>
      </c>
      <c r="AQ362" s="9">
        <f ca="1">IF(Table1[[#This Row],[Field of Work]]= "Health",1,0)</f>
        <v>1</v>
      </c>
      <c r="AR362" s="9">
        <f ca="1">IF(Table1[[#This Row],[Field of Work]]= "General work",1,0)</f>
        <v>0</v>
      </c>
      <c r="AS362" s="9"/>
      <c r="AT362" s="9"/>
      <c r="AU362" s="9"/>
      <c r="AV362" s="9"/>
      <c r="AW362" s="9"/>
      <c r="AX362" s="9"/>
      <c r="AY362" s="10"/>
      <c r="BA362" s="33">
        <f ca="1">IF(Table1[[#This Row],[Area]]= "Pindi",1,0)</f>
        <v>0</v>
      </c>
      <c r="BB362" s="9">
        <f ca="1">IF(Table1[[#This Row],[Area]]= "Attock",1,0)</f>
        <v>0</v>
      </c>
      <c r="BC362" s="9">
        <f ca="1">IF(Table1[[#This Row],[Area]]="Gujranwala",1,0)</f>
        <v>0</v>
      </c>
      <c r="BD362" s="9">
        <f ca="1">IF(Table1[[#This Row],[Area]]="Islamabad",1,0)</f>
        <v>0</v>
      </c>
      <c r="BE362" s="9">
        <f ca="1">IF(Table1[[#This Row],[Area]]="Karachi",1,0)</f>
        <v>0</v>
      </c>
      <c r="BF362" s="9">
        <f ca="1">IF(Table1[[#This Row],[Area]]="Kashmir",1,0)</f>
        <v>0</v>
      </c>
      <c r="BG362" s="9">
        <f ca="1">IF(Table1[[#This Row],[Area]]="Kohat",1,0)</f>
        <v>0</v>
      </c>
      <c r="BH362" s="9">
        <f ca="1">IF(Table1[[#This Row],[Area]]="Lahore",1,0)</f>
        <v>0</v>
      </c>
      <c r="BI362" s="9">
        <f ca="1">IF(Table1[[#This Row],[Area]]="Multan",1,0)</f>
        <v>0</v>
      </c>
      <c r="BJ362" s="9">
        <f ca="1">IF(Table1[[#This Row],[Area]]="Naran",1,0)</f>
        <v>0</v>
      </c>
      <c r="BK362" s="9">
        <f ca="1">IF(Table1[[#This Row],[Area]]="Peshawar",1,0)</f>
        <v>0</v>
      </c>
      <c r="BL362" s="9">
        <f ca="1">IF(Table1[[#This Row],[Area]]="Queta",1,0)</f>
        <v>0</v>
      </c>
      <c r="BM362" s="9">
        <f ca="1">IF(Table1[[#This Row],[Area]]="Sawat",1,0)</f>
        <v>1</v>
      </c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10"/>
      <c r="CD362" s="14"/>
      <c r="CE362" s="39">
        <f ca="1">Table1[[#This Row],[Value of Cars]]/Table1[[#This Row],[Cars]]</f>
        <v>2758.5074965975032</v>
      </c>
      <c r="CF362" s="9"/>
      <c r="CG362" s="10"/>
      <c r="CH362" s="14">
        <f ca="1">IF(Table1[[#This Row],[value of Debts]]&gt;$CI$5,1,0)</f>
        <v>1</v>
      </c>
      <c r="CI362" s="9"/>
      <c r="CJ362" s="10"/>
      <c r="CM362" s="55">
        <f ca="1">Table1[[#This Row],[Mortgage Left]]/Table1[[#This Row],[Value of House]]</f>
        <v>0.91818371677365784</v>
      </c>
      <c r="CN362" s="9">
        <f t="shared" ca="1" si="135"/>
        <v>0</v>
      </c>
      <c r="CO362" s="9"/>
      <c r="CP362" s="9"/>
      <c r="CQ362" s="9"/>
      <c r="CR362" s="9"/>
      <c r="CS362" s="9"/>
      <c r="CT362" s="9"/>
      <c r="CU362" s="9"/>
      <c r="CV362" s="9"/>
      <c r="CW362" s="9"/>
      <c r="CX362" s="14"/>
      <c r="CY362" s="9">
        <f ca="1">IF(Table1[[#This Row],[Area]]= "Pindi",Table1[[#This Row],[Income]],0)</f>
        <v>0</v>
      </c>
      <c r="CZ362" s="9">
        <f ca="1">IF(Table1[[#This Row],[Area]]= "Attock",Table1[[#This Row],[Income]],0)</f>
        <v>0</v>
      </c>
      <c r="DA362" s="9">
        <f ca="1">IF(Table1[[#This Row],[Area]]= "Gujranwala",Table1[[#This Row],[Income]],0)</f>
        <v>0</v>
      </c>
      <c r="DB362" s="9">
        <f ca="1">IF(Table1[[#This Row],[Area]]= "Islamabad",Table1[[#This Row],[Income]],0)</f>
        <v>0</v>
      </c>
      <c r="DC362" s="9">
        <f ca="1">IF(Table1[[#This Row],[Area]]= "Karachi",Table1[[#This Row],[Income]],0)</f>
        <v>0</v>
      </c>
      <c r="DD362" s="9">
        <f ca="1">IF(Table1[[#This Row],[Area]]= "Kashmir",Table1[[#This Row],[Income]],0)</f>
        <v>0</v>
      </c>
      <c r="DE362" s="9">
        <f ca="1">IF(Table1[[#This Row],[Area]]= "Kohat",Table1[[#This Row],[Income]],0)</f>
        <v>0</v>
      </c>
      <c r="DF362" s="9">
        <f ca="1">IF(Table1[[#This Row],[Area]]= "Lahore",Table1[[#This Row],[Income]],0)</f>
        <v>0</v>
      </c>
      <c r="DG362" s="9">
        <f ca="1">IF(Table1[[#This Row],[Area]]= "Multan",Table1[[#This Row],[Income]],0)</f>
        <v>0</v>
      </c>
      <c r="DH362" s="9">
        <f ca="1">IF(Table1[[#This Row],[Area]]= "Naran",Table1[[#This Row],[Income]],0)</f>
        <v>0</v>
      </c>
      <c r="DI362" s="9">
        <f ca="1">IF(Table1[[#This Row],[Area]]= "Peshawar",Table1[[#This Row],[Income]],0)</f>
        <v>0</v>
      </c>
      <c r="DJ362" s="9">
        <f ca="1">IF(Table1[[#This Row],[Area]]= "Queta",Table1[[#This Row],[Income]],0)</f>
        <v>0</v>
      </c>
      <c r="DK362" s="10">
        <f ca="1">IF(Table1[[#This Row],[Area]]= "Sawat",Table1[[#This Row],[Income]],0)</f>
        <v>59644</v>
      </c>
      <c r="DM362" s="14"/>
      <c r="DN362" s="9">
        <f ca="1">IF(Table1[[#This Row],[Field of Work]] = "IT",Table1[[#This Row],[Income]],0)</f>
        <v>0</v>
      </c>
      <c r="DO362" s="9">
        <f ca="1">IF(Table1[[#This Row],[Field of Work]] = "Agriculture",Table1[[#This Row],[Income]],0)</f>
        <v>0</v>
      </c>
      <c r="DP362" s="9">
        <f ca="1">IF(Table1[[#This Row],[Field of Work]] = "Construction",Table1[[#This Row],[Income]],0)</f>
        <v>0</v>
      </c>
      <c r="DQ362" s="9">
        <f ca="1">IF(Table1[[#This Row],[Field of Work]] = "Health",Table1[[#This Row],[Income]],0)</f>
        <v>59644</v>
      </c>
      <c r="DR362" s="9">
        <f ca="1">IF(Table1[[#This Row],[Field of Work]] = "Teaching",Table1[[#This Row],[Income]],0)</f>
        <v>0</v>
      </c>
      <c r="DS362" s="10">
        <f ca="1">IF(Table1[[#This Row],[Field of Work]] = "General work",Table1[[#This Row],[Income]],0)</f>
        <v>0</v>
      </c>
      <c r="DV362" s="14"/>
      <c r="DW362" s="9"/>
      <c r="DX362" s="9">
        <f ca="1">IF(Table1[[#This Row],[Debts]]&gt;Table1[[#This Row],[Income]],1,0)</f>
        <v>0</v>
      </c>
      <c r="DY362" s="9"/>
      <c r="DZ362" s="9"/>
      <c r="EA362" s="9"/>
      <c r="EB362" s="9"/>
      <c r="EC362" s="10"/>
      <c r="EF362" s="14"/>
      <c r="EG362" s="9"/>
      <c r="EH362" s="9">
        <f ca="1">IF(Table1[[#This Row],[Net worth of person (R)]]&gt;$EP$4,Table1[[#This Row],[Age]],0)</f>
        <v>0</v>
      </c>
      <c r="EI362" s="9"/>
      <c r="EJ362" s="9"/>
      <c r="EK362" s="9"/>
      <c r="EL362" s="9"/>
      <c r="EM362" s="9"/>
      <c r="EN362" s="9"/>
      <c r="EO362" s="9"/>
      <c r="EP362" s="10"/>
    </row>
    <row r="363" spans="2:146" x14ac:dyDescent="0.25">
      <c r="B363">
        <f t="shared" ca="1" si="122"/>
        <v>2</v>
      </c>
      <c r="C363" t="str">
        <f t="shared" ca="1" si="123"/>
        <v>women</v>
      </c>
      <c r="D363">
        <f t="shared" ca="1" si="124"/>
        <v>42</v>
      </c>
      <c r="E363">
        <f t="shared" ca="1" si="125"/>
        <v>5</v>
      </c>
      <c r="F363" t="str">
        <f t="shared" ca="1" si="126"/>
        <v>General work</v>
      </c>
      <c r="G363">
        <f t="shared" ca="1" si="127"/>
        <v>6</v>
      </c>
      <c r="H363" t="str">
        <f t="shared" ca="1" si="128"/>
        <v>other</v>
      </c>
      <c r="I363">
        <f t="shared" ca="1" si="129"/>
        <v>0</v>
      </c>
      <c r="J363">
        <f t="shared" ca="1" si="130"/>
        <v>2</v>
      </c>
      <c r="K363">
        <f t="shared" ca="1" si="131"/>
        <v>67002</v>
      </c>
      <c r="L363">
        <f t="shared" ca="1" si="132"/>
        <v>13</v>
      </c>
      <c r="M363" t="str">
        <f t="shared" ca="1" si="133"/>
        <v>Naran</v>
      </c>
      <c r="N363">
        <f t="shared" ca="1" si="138"/>
        <v>402012</v>
      </c>
      <c r="O363">
        <f ca="1">RAND()*Table1[[#This Row],[Value of House]]</f>
        <v>48892.084336474138</v>
      </c>
      <c r="P363">
        <f t="shared" ca="1" si="120"/>
        <v>109494.79884965198</v>
      </c>
      <c r="Q363">
        <f t="shared" ca="1" si="134"/>
        <v>74543</v>
      </c>
      <c r="R363">
        <f t="shared" ca="1" si="121"/>
        <v>107817.55333562728</v>
      </c>
      <c r="S363">
        <f t="shared" ca="1" si="139"/>
        <v>85041.16161927495</v>
      </c>
      <c r="T363">
        <f t="shared" ca="1" si="140"/>
        <v>596547.96046892693</v>
      </c>
      <c r="U363">
        <f t="shared" ca="1" si="141"/>
        <v>231252.63767210141</v>
      </c>
      <c r="V363">
        <f t="shared" ca="1" si="142"/>
        <v>365295.32279682555</v>
      </c>
      <c r="AF363" s="14">
        <f t="shared" ca="1" si="136"/>
        <v>0</v>
      </c>
      <c r="AG363" s="9">
        <f t="shared" ca="1" si="137"/>
        <v>1</v>
      </c>
      <c r="AH363" s="9"/>
      <c r="AI363" s="9"/>
      <c r="AJ363" s="9"/>
      <c r="AK363" s="10"/>
      <c r="AL363" s="9"/>
      <c r="AM363" s="14">
        <f ca="1">IF(Table1[[#This Row],[Field of Work]]= "Teaching",1,0)</f>
        <v>0</v>
      </c>
      <c r="AN363" s="9">
        <f ca="1">IF(Table1[[#This Row],[Field of Work]]= "Agriculture",1,0)</f>
        <v>0</v>
      </c>
      <c r="AO363" s="9">
        <f ca="1">IF(Table1[[#This Row],[Field of Work]]= "Construction",1,0)</f>
        <v>0</v>
      </c>
      <c r="AP363" s="9">
        <f ca="1">IF(Table1[[#This Row],[Field of Work]]= "IT",1,0)</f>
        <v>0</v>
      </c>
      <c r="AQ363" s="9">
        <f ca="1">IF(Table1[[#This Row],[Field of Work]]= "Health",1,0)</f>
        <v>0</v>
      </c>
      <c r="AR363" s="9">
        <f ca="1">IF(Table1[[#This Row],[Field of Work]]= "General work",1,0)</f>
        <v>1</v>
      </c>
      <c r="AS363" s="9"/>
      <c r="AT363" s="9"/>
      <c r="AU363" s="9"/>
      <c r="AV363" s="9"/>
      <c r="AW363" s="9"/>
      <c r="AX363" s="9"/>
      <c r="AY363" s="10"/>
      <c r="BA363" s="33">
        <f ca="1">IF(Table1[[#This Row],[Area]]= "Pindi",1,0)</f>
        <v>0</v>
      </c>
      <c r="BB363" s="9">
        <f ca="1">IF(Table1[[#This Row],[Area]]= "Attock",1,0)</f>
        <v>0</v>
      </c>
      <c r="BC363" s="9">
        <f ca="1">IF(Table1[[#This Row],[Area]]="Gujranwala",1,0)</f>
        <v>0</v>
      </c>
      <c r="BD363" s="9">
        <f ca="1">IF(Table1[[#This Row],[Area]]="Islamabad",1,0)</f>
        <v>0</v>
      </c>
      <c r="BE363" s="9">
        <f ca="1">IF(Table1[[#This Row],[Area]]="Karachi",1,0)</f>
        <v>0</v>
      </c>
      <c r="BF363" s="9">
        <f ca="1">IF(Table1[[#This Row],[Area]]="Kashmir",1,0)</f>
        <v>0</v>
      </c>
      <c r="BG363" s="9">
        <f ca="1">IF(Table1[[#This Row],[Area]]="Kohat",1,0)</f>
        <v>0</v>
      </c>
      <c r="BH363" s="9">
        <f ca="1">IF(Table1[[#This Row],[Area]]="Lahore",1,0)</f>
        <v>0</v>
      </c>
      <c r="BI363" s="9">
        <f ca="1">IF(Table1[[#This Row],[Area]]="Multan",1,0)</f>
        <v>0</v>
      </c>
      <c r="BJ363" s="9">
        <f ca="1">IF(Table1[[#This Row],[Area]]="Naran",1,0)</f>
        <v>1</v>
      </c>
      <c r="BK363" s="9">
        <f ca="1">IF(Table1[[#This Row],[Area]]="Peshawar",1,0)</f>
        <v>0</v>
      </c>
      <c r="BL363" s="9">
        <f ca="1">IF(Table1[[#This Row],[Area]]="Queta",1,0)</f>
        <v>0</v>
      </c>
      <c r="BM363" s="9">
        <f ca="1">IF(Table1[[#This Row],[Area]]="Sawat",1,0)</f>
        <v>0</v>
      </c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10"/>
      <c r="CD363" s="14"/>
      <c r="CE363" s="39">
        <f ca="1">Table1[[#This Row],[Value of Cars]]/Table1[[#This Row],[Cars]]</f>
        <v>54747.399424825991</v>
      </c>
      <c r="CF363" s="9"/>
      <c r="CG363" s="10"/>
      <c r="CH363" s="14">
        <f ca="1">IF(Table1[[#This Row],[value of Debts]]&gt;$CI$5,1,0)</f>
        <v>1</v>
      </c>
      <c r="CI363" s="9"/>
      <c r="CJ363" s="10"/>
      <c r="CM363" s="55">
        <f ca="1">Table1[[#This Row],[Mortgage Left]]/Table1[[#This Row],[Value of House]]</f>
        <v>0.12161846993740022</v>
      </c>
      <c r="CN363" s="9">
        <f t="shared" ca="1" si="135"/>
        <v>1</v>
      </c>
      <c r="CO363" s="9"/>
      <c r="CP363" s="9"/>
      <c r="CQ363" s="9"/>
      <c r="CR363" s="9"/>
      <c r="CS363" s="9"/>
      <c r="CT363" s="9"/>
      <c r="CU363" s="9"/>
      <c r="CV363" s="9"/>
      <c r="CW363" s="9"/>
      <c r="CX363" s="14"/>
      <c r="CY363" s="9">
        <f ca="1">IF(Table1[[#This Row],[Area]]= "Pindi",Table1[[#This Row],[Income]],0)</f>
        <v>0</v>
      </c>
      <c r="CZ363" s="9">
        <f ca="1">IF(Table1[[#This Row],[Area]]= "Attock",Table1[[#This Row],[Income]],0)</f>
        <v>0</v>
      </c>
      <c r="DA363" s="9">
        <f ca="1">IF(Table1[[#This Row],[Area]]= "Gujranwala",Table1[[#This Row],[Income]],0)</f>
        <v>0</v>
      </c>
      <c r="DB363" s="9">
        <f ca="1">IF(Table1[[#This Row],[Area]]= "Islamabad",Table1[[#This Row],[Income]],0)</f>
        <v>0</v>
      </c>
      <c r="DC363" s="9">
        <f ca="1">IF(Table1[[#This Row],[Area]]= "Karachi",Table1[[#This Row],[Income]],0)</f>
        <v>0</v>
      </c>
      <c r="DD363" s="9">
        <f ca="1">IF(Table1[[#This Row],[Area]]= "Kashmir",Table1[[#This Row],[Income]],0)</f>
        <v>0</v>
      </c>
      <c r="DE363" s="9">
        <f ca="1">IF(Table1[[#This Row],[Area]]= "Kohat",Table1[[#This Row],[Income]],0)</f>
        <v>0</v>
      </c>
      <c r="DF363" s="9">
        <f ca="1">IF(Table1[[#This Row],[Area]]= "Lahore",Table1[[#This Row],[Income]],0)</f>
        <v>0</v>
      </c>
      <c r="DG363" s="9">
        <f ca="1">IF(Table1[[#This Row],[Area]]= "Multan",Table1[[#This Row],[Income]],0)</f>
        <v>0</v>
      </c>
      <c r="DH363" s="9">
        <f ca="1">IF(Table1[[#This Row],[Area]]= "Naran",Table1[[#This Row],[Income]],0)</f>
        <v>67002</v>
      </c>
      <c r="DI363" s="9">
        <f ca="1">IF(Table1[[#This Row],[Area]]= "Peshawar",Table1[[#This Row],[Income]],0)</f>
        <v>0</v>
      </c>
      <c r="DJ363" s="9">
        <f ca="1">IF(Table1[[#This Row],[Area]]= "Queta",Table1[[#This Row],[Income]],0)</f>
        <v>0</v>
      </c>
      <c r="DK363" s="10">
        <f ca="1">IF(Table1[[#This Row],[Area]]= "Sawat",Table1[[#This Row],[Income]],0)</f>
        <v>0</v>
      </c>
      <c r="DM363" s="14"/>
      <c r="DN363" s="9">
        <f ca="1">IF(Table1[[#This Row],[Field of Work]] = "IT",Table1[[#This Row],[Income]],0)</f>
        <v>0</v>
      </c>
      <c r="DO363" s="9">
        <f ca="1">IF(Table1[[#This Row],[Field of Work]] = "Agriculture",Table1[[#This Row],[Income]],0)</f>
        <v>0</v>
      </c>
      <c r="DP363" s="9">
        <f ca="1">IF(Table1[[#This Row],[Field of Work]] = "Construction",Table1[[#This Row],[Income]],0)</f>
        <v>0</v>
      </c>
      <c r="DQ363" s="9">
        <f ca="1">IF(Table1[[#This Row],[Field of Work]] = "Health",Table1[[#This Row],[Income]],0)</f>
        <v>0</v>
      </c>
      <c r="DR363" s="9">
        <f ca="1">IF(Table1[[#This Row],[Field of Work]] = "Teaching",Table1[[#This Row],[Income]],0)</f>
        <v>0</v>
      </c>
      <c r="DS363" s="10">
        <f ca="1">IF(Table1[[#This Row],[Field of Work]] = "General work",Table1[[#This Row],[Income]],0)</f>
        <v>67002</v>
      </c>
      <c r="DV363" s="14"/>
      <c r="DW363" s="9"/>
      <c r="DX363" s="9">
        <f ca="1">IF(Table1[[#This Row],[Debts]]&gt;Table1[[#This Row],[Income]],1,0)</f>
        <v>1</v>
      </c>
      <c r="DY363" s="9"/>
      <c r="DZ363" s="9"/>
      <c r="EA363" s="9"/>
      <c r="EB363" s="9"/>
      <c r="EC363" s="10"/>
      <c r="EF363" s="14"/>
      <c r="EG363" s="9"/>
      <c r="EH363" s="9">
        <f ca="1">IF(Table1[[#This Row],[Net worth of person (R)]]&gt;$EP$4,Table1[[#This Row],[Age]],0)</f>
        <v>42</v>
      </c>
      <c r="EI363" s="9"/>
      <c r="EJ363" s="9"/>
      <c r="EK363" s="9"/>
      <c r="EL363" s="9"/>
      <c r="EM363" s="9"/>
      <c r="EN363" s="9"/>
      <c r="EO363" s="9"/>
      <c r="EP363" s="10"/>
    </row>
    <row r="364" spans="2:146" x14ac:dyDescent="0.25">
      <c r="B364">
        <f t="shared" ca="1" si="122"/>
        <v>1</v>
      </c>
      <c r="C364" t="str">
        <f t="shared" ca="1" si="123"/>
        <v>men</v>
      </c>
      <c r="D364">
        <f t="shared" ca="1" si="124"/>
        <v>38</v>
      </c>
      <c r="E364">
        <f t="shared" ca="1" si="125"/>
        <v>5</v>
      </c>
      <c r="F364" t="str">
        <f t="shared" ca="1" si="126"/>
        <v>General work</v>
      </c>
      <c r="G364">
        <f t="shared" ca="1" si="127"/>
        <v>5</v>
      </c>
      <c r="H364" t="str">
        <f t="shared" ca="1" si="128"/>
        <v>other</v>
      </c>
      <c r="I364">
        <f t="shared" ca="1" si="129"/>
        <v>2</v>
      </c>
      <c r="J364">
        <f t="shared" ca="1" si="130"/>
        <v>1</v>
      </c>
      <c r="K364">
        <f t="shared" ca="1" si="131"/>
        <v>76272</v>
      </c>
      <c r="L364">
        <f t="shared" ca="1" si="132"/>
        <v>6</v>
      </c>
      <c r="M364" t="str">
        <f t="shared" ca="1" si="133"/>
        <v>Islamabad</v>
      </c>
      <c r="N364">
        <f t="shared" ca="1" si="138"/>
        <v>381360</v>
      </c>
      <c r="O364">
        <f ca="1">RAND()*Table1[[#This Row],[Value of House]]</f>
        <v>10772.906587637628</v>
      </c>
      <c r="P364">
        <f t="shared" ca="1" si="120"/>
        <v>15236.304606220612</v>
      </c>
      <c r="Q364">
        <f t="shared" ca="1" si="134"/>
        <v>13236</v>
      </c>
      <c r="R364">
        <f t="shared" ca="1" si="121"/>
        <v>31841.062104757293</v>
      </c>
      <c r="S364">
        <f t="shared" ca="1" si="139"/>
        <v>62599.70393250385</v>
      </c>
      <c r="T364">
        <f t="shared" ca="1" si="140"/>
        <v>459196.00853872451</v>
      </c>
      <c r="U364">
        <f t="shared" ca="1" si="141"/>
        <v>55849.968692394919</v>
      </c>
      <c r="V364">
        <f t="shared" ca="1" si="142"/>
        <v>403346.0398463296</v>
      </c>
      <c r="AF364" s="14">
        <f t="shared" ca="1" si="136"/>
        <v>0</v>
      </c>
      <c r="AG364" s="9">
        <f t="shared" ca="1" si="137"/>
        <v>1</v>
      </c>
      <c r="AH364" s="9"/>
      <c r="AI364" s="9"/>
      <c r="AJ364" s="9"/>
      <c r="AK364" s="10"/>
      <c r="AL364" s="9"/>
      <c r="AM364" s="14">
        <f ca="1">IF(Table1[[#This Row],[Field of Work]]= "Teaching",1,0)</f>
        <v>0</v>
      </c>
      <c r="AN364" s="9">
        <f ca="1">IF(Table1[[#This Row],[Field of Work]]= "Agriculture",1,0)</f>
        <v>0</v>
      </c>
      <c r="AO364" s="9">
        <f ca="1">IF(Table1[[#This Row],[Field of Work]]= "Construction",1,0)</f>
        <v>0</v>
      </c>
      <c r="AP364" s="9">
        <f ca="1">IF(Table1[[#This Row],[Field of Work]]= "IT",1,0)</f>
        <v>0</v>
      </c>
      <c r="AQ364" s="9">
        <f ca="1">IF(Table1[[#This Row],[Field of Work]]= "Health",1,0)</f>
        <v>0</v>
      </c>
      <c r="AR364" s="9">
        <f ca="1">IF(Table1[[#This Row],[Field of Work]]= "General work",1,0)</f>
        <v>1</v>
      </c>
      <c r="AS364" s="9"/>
      <c r="AT364" s="9"/>
      <c r="AU364" s="9"/>
      <c r="AV364" s="9"/>
      <c r="AW364" s="9"/>
      <c r="AX364" s="9"/>
      <c r="AY364" s="10"/>
      <c r="BA364" s="33">
        <f ca="1">IF(Table1[[#This Row],[Area]]= "Pindi",1,0)</f>
        <v>0</v>
      </c>
      <c r="BB364" s="9">
        <f ca="1">IF(Table1[[#This Row],[Area]]= "Attock",1,0)</f>
        <v>0</v>
      </c>
      <c r="BC364" s="9">
        <f ca="1">IF(Table1[[#This Row],[Area]]="Gujranwala",1,0)</f>
        <v>0</v>
      </c>
      <c r="BD364" s="9">
        <f ca="1">IF(Table1[[#This Row],[Area]]="Islamabad",1,0)</f>
        <v>1</v>
      </c>
      <c r="BE364" s="9">
        <f ca="1">IF(Table1[[#This Row],[Area]]="Karachi",1,0)</f>
        <v>0</v>
      </c>
      <c r="BF364" s="9">
        <f ca="1">IF(Table1[[#This Row],[Area]]="Kashmir",1,0)</f>
        <v>0</v>
      </c>
      <c r="BG364" s="9">
        <f ca="1">IF(Table1[[#This Row],[Area]]="Kohat",1,0)</f>
        <v>0</v>
      </c>
      <c r="BH364" s="9">
        <f ca="1">IF(Table1[[#This Row],[Area]]="Lahore",1,0)</f>
        <v>0</v>
      </c>
      <c r="BI364" s="9">
        <f ca="1">IF(Table1[[#This Row],[Area]]="Multan",1,0)</f>
        <v>0</v>
      </c>
      <c r="BJ364" s="9">
        <f ca="1">IF(Table1[[#This Row],[Area]]="Naran",1,0)</f>
        <v>0</v>
      </c>
      <c r="BK364" s="9">
        <f ca="1">IF(Table1[[#This Row],[Area]]="Peshawar",1,0)</f>
        <v>0</v>
      </c>
      <c r="BL364" s="9">
        <f ca="1">IF(Table1[[#This Row],[Area]]="Queta",1,0)</f>
        <v>0</v>
      </c>
      <c r="BM364" s="9">
        <f ca="1">IF(Table1[[#This Row],[Area]]="Sawat",1,0)</f>
        <v>0</v>
      </c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10"/>
      <c r="CD364" s="14"/>
      <c r="CE364" s="39">
        <f ca="1">Table1[[#This Row],[Value of Cars]]/Table1[[#This Row],[Cars]]</f>
        <v>15236.304606220612</v>
      </c>
      <c r="CF364" s="9"/>
      <c r="CG364" s="10"/>
      <c r="CH364" s="14">
        <f ca="1">IF(Table1[[#This Row],[value of Debts]]&gt;$CI$5,1,0)</f>
        <v>0</v>
      </c>
      <c r="CI364" s="9"/>
      <c r="CJ364" s="10"/>
      <c r="CM364" s="55">
        <f ca="1">Table1[[#This Row],[Mortgage Left]]/Table1[[#This Row],[Value of House]]</f>
        <v>2.8248653733054404E-2</v>
      </c>
      <c r="CN364" s="9">
        <f t="shared" ca="1" si="135"/>
        <v>1</v>
      </c>
      <c r="CO364" s="9"/>
      <c r="CP364" s="9"/>
      <c r="CQ364" s="9"/>
      <c r="CR364" s="9"/>
      <c r="CS364" s="9"/>
      <c r="CT364" s="9"/>
      <c r="CU364" s="9"/>
      <c r="CV364" s="9"/>
      <c r="CW364" s="9"/>
      <c r="CX364" s="14"/>
      <c r="CY364" s="9">
        <f ca="1">IF(Table1[[#This Row],[Area]]= "Pindi",Table1[[#This Row],[Income]],0)</f>
        <v>0</v>
      </c>
      <c r="CZ364" s="9">
        <f ca="1">IF(Table1[[#This Row],[Area]]= "Attock",Table1[[#This Row],[Income]],0)</f>
        <v>0</v>
      </c>
      <c r="DA364" s="9">
        <f ca="1">IF(Table1[[#This Row],[Area]]= "Gujranwala",Table1[[#This Row],[Income]],0)</f>
        <v>0</v>
      </c>
      <c r="DB364" s="9">
        <f ca="1">IF(Table1[[#This Row],[Area]]= "Islamabad",Table1[[#This Row],[Income]],0)</f>
        <v>76272</v>
      </c>
      <c r="DC364" s="9">
        <f ca="1">IF(Table1[[#This Row],[Area]]= "Karachi",Table1[[#This Row],[Income]],0)</f>
        <v>0</v>
      </c>
      <c r="DD364" s="9">
        <f ca="1">IF(Table1[[#This Row],[Area]]= "Kashmir",Table1[[#This Row],[Income]],0)</f>
        <v>0</v>
      </c>
      <c r="DE364" s="9">
        <f ca="1">IF(Table1[[#This Row],[Area]]= "Kohat",Table1[[#This Row],[Income]],0)</f>
        <v>0</v>
      </c>
      <c r="DF364" s="9">
        <f ca="1">IF(Table1[[#This Row],[Area]]= "Lahore",Table1[[#This Row],[Income]],0)</f>
        <v>0</v>
      </c>
      <c r="DG364" s="9">
        <f ca="1">IF(Table1[[#This Row],[Area]]= "Multan",Table1[[#This Row],[Income]],0)</f>
        <v>0</v>
      </c>
      <c r="DH364" s="9">
        <f ca="1">IF(Table1[[#This Row],[Area]]= "Naran",Table1[[#This Row],[Income]],0)</f>
        <v>0</v>
      </c>
      <c r="DI364" s="9">
        <f ca="1">IF(Table1[[#This Row],[Area]]= "Peshawar",Table1[[#This Row],[Income]],0)</f>
        <v>0</v>
      </c>
      <c r="DJ364" s="9">
        <f ca="1">IF(Table1[[#This Row],[Area]]= "Queta",Table1[[#This Row],[Income]],0)</f>
        <v>0</v>
      </c>
      <c r="DK364" s="10">
        <f ca="1">IF(Table1[[#This Row],[Area]]= "Sawat",Table1[[#This Row],[Income]],0)</f>
        <v>0</v>
      </c>
      <c r="DM364" s="14"/>
      <c r="DN364" s="9">
        <f ca="1">IF(Table1[[#This Row],[Field of Work]] = "IT",Table1[[#This Row],[Income]],0)</f>
        <v>0</v>
      </c>
      <c r="DO364" s="9">
        <f ca="1">IF(Table1[[#This Row],[Field of Work]] = "Agriculture",Table1[[#This Row],[Income]],0)</f>
        <v>0</v>
      </c>
      <c r="DP364" s="9">
        <f ca="1">IF(Table1[[#This Row],[Field of Work]] = "Construction",Table1[[#This Row],[Income]],0)</f>
        <v>0</v>
      </c>
      <c r="DQ364" s="9">
        <f ca="1">IF(Table1[[#This Row],[Field of Work]] = "Health",Table1[[#This Row],[Income]],0)</f>
        <v>0</v>
      </c>
      <c r="DR364" s="9">
        <f ca="1">IF(Table1[[#This Row],[Field of Work]] = "Teaching",Table1[[#This Row],[Income]],0)</f>
        <v>0</v>
      </c>
      <c r="DS364" s="10">
        <f ca="1">IF(Table1[[#This Row],[Field of Work]] = "General work",Table1[[#This Row],[Income]],0)</f>
        <v>76272</v>
      </c>
      <c r="DV364" s="14"/>
      <c r="DW364" s="9"/>
      <c r="DX364" s="9">
        <f ca="1">IF(Table1[[#This Row],[Debts]]&gt;Table1[[#This Row],[Income]],1,0)</f>
        <v>0</v>
      </c>
      <c r="DY364" s="9"/>
      <c r="DZ364" s="9"/>
      <c r="EA364" s="9"/>
      <c r="EB364" s="9"/>
      <c r="EC364" s="10"/>
      <c r="EF364" s="14"/>
      <c r="EG364" s="9"/>
      <c r="EH364" s="9">
        <f ca="1">IF(Table1[[#This Row],[Net worth of person (R)]]&gt;$EP$4,Table1[[#This Row],[Age]],0)</f>
        <v>38</v>
      </c>
      <c r="EI364" s="9"/>
      <c r="EJ364" s="9"/>
      <c r="EK364" s="9"/>
      <c r="EL364" s="9"/>
      <c r="EM364" s="9"/>
      <c r="EN364" s="9"/>
      <c r="EO364" s="9"/>
      <c r="EP364" s="10"/>
    </row>
    <row r="365" spans="2:146" x14ac:dyDescent="0.25">
      <c r="B365">
        <f t="shared" ca="1" si="122"/>
        <v>1</v>
      </c>
      <c r="C365" t="str">
        <f t="shared" ca="1" si="123"/>
        <v>men</v>
      </c>
      <c r="D365">
        <f t="shared" ca="1" si="124"/>
        <v>33</v>
      </c>
      <c r="E365">
        <f t="shared" ca="1" si="125"/>
        <v>3</v>
      </c>
      <c r="F365" t="str">
        <f t="shared" ca="1" si="126"/>
        <v>Agriculture</v>
      </c>
      <c r="G365">
        <f t="shared" ca="1" si="127"/>
        <v>3</v>
      </c>
      <c r="H365" t="str">
        <f t="shared" ca="1" si="128"/>
        <v>University</v>
      </c>
      <c r="I365">
        <f t="shared" ca="1" si="129"/>
        <v>0</v>
      </c>
      <c r="J365">
        <f t="shared" ca="1" si="130"/>
        <v>1</v>
      </c>
      <c r="K365">
        <f t="shared" ca="1" si="131"/>
        <v>31014</v>
      </c>
      <c r="L365">
        <f t="shared" ca="1" si="132"/>
        <v>7</v>
      </c>
      <c r="M365" t="str">
        <f t="shared" ca="1" si="133"/>
        <v>Pindi</v>
      </c>
      <c r="N365">
        <f t="shared" ca="1" si="138"/>
        <v>186084</v>
      </c>
      <c r="O365">
        <f ca="1">RAND()*Table1[[#This Row],[Value of House]]</f>
        <v>112838.88874294615</v>
      </c>
      <c r="P365">
        <f t="shared" ca="1" si="120"/>
        <v>24864.851189701607</v>
      </c>
      <c r="Q365">
        <f t="shared" ca="1" si="134"/>
        <v>8542</v>
      </c>
      <c r="R365">
        <f t="shared" ca="1" si="121"/>
        <v>14521.737649744395</v>
      </c>
      <c r="S365">
        <f t="shared" ca="1" si="139"/>
        <v>43311.769176593531</v>
      </c>
      <c r="T365">
        <f t="shared" ca="1" si="140"/>
        <v>254260.62036629516</v>
      </c>
      <c r="U365">
        <f t="shared" ca="1" si="141"/>
        <v>135902.62639269055</v>
      </c>
      <c r="V365">
        <f t="shared" ca="1" si="142"/>
        <v>118357.99397360461</v>
      </c>
      <c r="AF365" s="14">
        <f t="shared" ca="1" si="136"/>
        <v>1</v>
      </c>
      <c r="AG365" s="9">
        <f t="shared" ca="1" si="137"/>
        <v>0</v>
      </c>
      <c r="AH365" s="9"/>
      <c r="AI365" s="9"/>
      <c r="AJ365" s="9"/>
      <c r="AK365" s="10"/>
      <c r="AL365" s="9"/>
      <c r="AM365" s="14">
        <f ca="1">IF(Table1[[#This Row],[Field of Work]]= "Teaching",1,0)</f>
        <v>0</v>
      </c>
      <c r="AN365" s="9">
        <f ca="1">IF(Table1[[#This Row],[Field of Work]]= "Agriculture",1,0)</f>
        <v>1</v>
      </c>
      <c r="AO365" s="9">
        <f ca="1">IF(Table1[[#This Row],[Field of Work]]= "Construction",1,0)</f>
        <v>0</v>
      </c>
      <c r="AP365" s="9">
        <f ca="1">IF(Table1[[#This Row],[Field of Work]]= "IT",1,0)</f>
        <v>0</v>
      </c>
      <c r="AQ365" s="9">
        <f ca="1">IF(Table1[[#This Row],[Field of Work]]= "Health",1,0)</f>
        <v>0</v>
      </c>
      <c r="AR365" s="9">
        <f ca="1">IF(Table1[[#This Row],[Field of Work]]= "General work",1,0)</f>
        <v>0</v>
      </c>
      <c r="AS365" s="9"/>
      <c r="AT365" s="9"/>
      <c r="AU365" s="9"/>
      <c r="AV365" s="9"/>
      <c r="AW365" s="9"/>
      <c r="AX365" s="9"/>
      <c r="AY365" s="10"/>
      <c r="BA365" s="33">
        <f ca="1">IF(Table1[[#This Row],[Area]]= "Pindi",1,0)</f>
        <v>1</v>
      </c>
      <c r="BB365" s="9">
        <f ca="1">IF(Table1[[#This Row],[Area]]= "Attock",1,0)</f>
        <v>0</v>
      </c>
      <c r="BC365" s="9">
        <f ca="1">IF(Table1[[#This Row],[Area]]="Gujranwala",1,0)</f>
        <v>0</v>
      </c>
      <c r="BD365" s="9">
        <f ca="1">IF(Table1[[#This Row],[Area]]="Islamabad",1,0)</f>
        <v>0</v>
      </c>
      <c r="BE365" s="9">
        <f ca="1">IF(Table1[[#This Row],[Area]]="Karachi",1,0)</f>
        <v>0</v>
      </c>
      <c r="BF365" s="9">
        <f ca="1">IF(Table1[[#This Row],[Area]]="Kashmir",1,0)</f>
        <v>0</v>
      </c>
      <c r="BG365" s="9">
        <f ca="1">IF(Table1[[#This Row],[Area]]="Kohat",1,0)</f>
        <v>0</v>
      </c>
      <c r="BH365" s="9">
        <f ca="1">IF(Table1[[#This Row],[Area]]="Lahore",1,0)</f>
        <v>0</v>
      </c>
      <c r="BI365" s="9">
        <f ca="1">IF(Table1[[#This Row],[Area]]="Multan",1,0)</f>
        <v>0</v>
      </c>
      <c r="BJ365" s="9">
        <f ca="1">IF(Table1[[#This Row],[Area]]="Naran",1,0)</f>
        <v>0</v>
      </c>
      <c r="BK365" s="9">
        <f ca="1">IF(Table1[[#This Row],[Area]]="Peshawar",1,0)</f>
        <v>0</v>
      </c>
      <c r="BL365" s="9">
        <f ca="1">IF(Table1[[#This Row],[Area]]="Queta",1,0)</f>
        <v>0</v>
      </c>
      <c r="BM365" s="9">
        <f ca="1">IF(Table1[[#This Row],[Area]]="Sawat",1,0)</f>
        <v>0</v>
      </c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10"/>
      <c r="CD365" s="14"/>
      <c r="CE365" s="39">
        <f ca="1">Table1[[#This Row],[Value of Cars]]/Table1[[#This Row],[Cars]]</f>
        <v>24864.851189701607</v>
      </c>
      <c r="CF365" s="9"/>
      <c r="CG365" s="10"/>
      <c r="CH365" s="14">
        <f ca="1">IF(Table1[[#This Row],[value of Debts]]&gt;$CI$5,1,0)</f>
        <v>1</v>
      </c>
      <c r="CI365" s="9"/>
      <c r="CJ365" s="10"/>
      <c r="CM365" s="55">
        <f ca="1">Table1[[#This Row],[Mortgage Left]]/Table1[[#This Row],[Value of House]]</f>
        <v>0.60638684004506649</v>
      </c>
      <c r="CN365" s="9">
        <f t="shared" ca="1" si="135"/>
        <v>0</v>
      </c>
      <c r="CO365" s="9"/>
      <c r="CP365" s="9"/>
      <c r="CQ365" s="9"/>
      <c r="CR365" s="9"/>
      <c r="CS365" s="9"/>
      <c r="CT365" s="9"/>
      <c r="CU365" s="9"/>
      <c r="CV365" s="9"/>
      <c r="CW365" s="9"/>
      <c r="CX365" s="14"/>
      <c r="CY365" s="9">
        <f ca="1">IF(Table1[[#This Row],[Area]]= "Pindi",Table1[[#This Row],[Income]],0)</f>
        <v>31014</v>
      </c>
      <c r="CZ365" s="9">
        <f ca="1">IF(Table1[[#This Row],[Area]]= "Attock",Table1[[#This Row],[Income]],0)</f>
        <v>0</v>
      </c>
      <c r="DA365" s="9">
        <f ca="1">IF(Table1[[#This Row],[Area]]= "Gujranwala",Table1[[#This Row],[Income]],0)</f>
        <v>0</v>
      </c>
      <c r="DB365" s="9">
        <f ca="1">IF(Table1[[#This Row],[Area]]= "Islamabad",Table1[[#This Row],[Income]],0)</f>
        <v>0</v>
      </c>
      <c r="DC365" s="9">
        <f ca="1">IF(Table1[[#This Row],[Area]]= "Karachi",Table1[[#This Row],[Income]],0)</f>
        <v>0</v>
      </c>
      <c r="DD365" s="9">
        <f ca="1">IF(Table1[[#This Row],[Area]]= "Kashmir",Table1[[#This Row],[Income]],0)</f>
        <v>0</v>
      </c>
      <c r="DE365" s="9">
        <f ca="1">IF(Table1[[#This Row],[Area]]= "Kohat",Table1[[#This Row],[Income]],0)</f>
        <v>0</v>
      </c>
      <c r="DF365" s="9">
        <f ca="1">IF(Table1[[#This Row],[Area]]= "Lahore",Table1[[#This Row],[Income]],0)</f>
        <v>0</v>
      </c>
      <c r="DG365" s="9">
        <f ca="1">IF(Table1[[#This Row],[Area]]= "Multan",Table1[[#This Row],[Income]],0)</f>
        <v>0</v>
      </c>
      <c r="DH365" s="9">
        <f ca="1">IF(Table1[[#This Row],[Area]]= "Naran",Table1[[#This Row],[Income]],0)</f>
        <v>0</v>
      </c>
      <c r="DI365" s="9">
        <f ca="1">IF(Table1[[#This Row],[Area]]= "Peshawar",Table1[[#This Row],[Income]],0)</f>
        <v>0</v>
      </c>
      <c r="DJ365" s="9">
        <f ca="1">IF(Table1[[#This Row],[Area]]= "Queta",Table1[[#This Row],[Income]],0)</f>
        <v>0</v>
      </c>
      <c r="DK365" s="10">
        <f ca="1">IF(Table1[[#This Row],[Area]]= "Sawat",Table1[[#This Row],[Income]],0)</f>
        <v>0</v>
      </c>
      <c r="DM365" s="14"/>
      <c r="DN365" s="9">
        <f ca="1">IF(Table1[[#This Row],[Field of Work]] = "IT",Table1[[#This Row],[Income]],0)</f>
        <v>0</v>
      </c>
      <c r="DO365" s="9">
        <f ca="1">IF(Table1[[#This Row],[Field of Work]] = "Agriculture",Table1[[#This Row],[Income]],0)</f>
        <v>31014</v>
      </c>
      <c r="DP365" s="9">
        <f ca="1">IF(Table1[[#This Row],[Field of Work]] = "Construction",Table1[[#This Row],[Income]],0)</f>
        <v>0</v>
      </c>
      <c r="DQ365" s="9">
        <f ca="1">IF(Table1[[#This Row],[Field of Work]] = "Health",Table1[[#This Row],[Income]],0)</f>
        <v>0</v>
      </c>
      <c r="DR365" s="9">
        <f ca="1">IF(Table1[[#This Row],[Field of Work]] = "Teaching",Table1[[#This Row],[Income]],0)</f>
        <v>0</v>
      </c>
      <c r="DS365" s="10">
        <f ca="1">IF(Table1[[#This Row],[Field of Work]] = "General work",Table1[[#This Row],[Income]],0)</f>
        <v>0</v>
      </c>
      <c r="DV365" s="14"/>
      <c r="DW365" s="9"/>
      <c r="DX365" s="9">
        <f ca="1">IF(Table1[[#This Row],[Debts]]&gt;Table1[[#This Row],[Income]],1,0)</f>
        <v>0</v>
      </c>
      <c r="DY365" s="9"/>
      <c r="DZ365" s="9"/>
      <c r="EA365" s="9"/>
      <c r="EB365" s="9"/>
      <c r="EC365" s="10"/>
      <c r="EF365" s="14"/>
      <c r="EG365" s="9"/>
      <c r="EH365" s="9">
        <f ca="1">IF(Table1[[#This Row],[Net worth of person (R)]]&gt;$EP$4,Table1[[#This Row],[Age]],0)</f>
        <v>33</v>
      </c>
      <c r="EI365" s="9"/>
      <c r="EJ365" s="9"/>
      <c r="EK365" s="9"/>
      <c r="EL365" s="9"/>
      <c r="EM365" s="9"/>
      <c r="EN365" s="9"/>
      <c r="EO365" s="9"/>
      <c r="EP365" s="10"/>
    </row>
    <row r="366" spans="2:146" x14ac:dyDescent="0.25">
      <c r="B366">
        <f t="shared" ca="1" si="122"/>
        <v>1</v>
      </c>
      <c r="C366" t="str">
        <f t="shared" ca="1" si="123"/>
        <v>men</v>
      </c>
      <c r="D366">
        <f t="shared" ca="1" si="124"/>
        <v>28</v>
      </c>
      <c r="E366">
        <f t="shared" ca="1" si="125"/>
        <v>6</v>
      </c>
      <c r="F366" t="str">
        <f t="shared" ca="1" si="126"/>
        <v>Teaching</v>
      </c>
      <c r="G366">
        <f t="shared" ca="1" si="127"/>
        <v>1</v>
      </c>
      <c r="H366" t="str">
        <f t="shared" ca="1" si="128"/>
        <v>High School</v>
      </c>
      <c r="I366">
        <f t="shared" ca="1" si="129"/>
        <v>3</v>
      </c>
      <c r="J366">
        <f t="shared" ca="1" si="130"/>
        <v>2</v>
      </c>
      <c r="K366">
        <f t="shared" ca="1" si="131"/>
        <v>39722</v>
      </c>
      <c r="L366">
        <f t="shared" ca="1" si="132"/>
        <v>12</v>
      </c>
      <c r="M366" t="str">
        <f t="shared" ca="1" si="133"/>
        <v>Kohat</v>
      </c>
      <c r="N366">
        <f t="shared" ca="1" si="138"/>
        <v>119166</v>
      </c>
      <c r="O366">
        <f ca="1">RAND()*Table1[[#This Row],[Value of House]]</f>
        <v>65535.898922579705</v>
      </c>
      <c r="P366">
        <f t="shared" ca="1" si="120"/>
        <v>61167.235428113017</v>
      </c>
      <c r="Q366">
        <f t="shared" ca="1" si="134"/>
        <v>18933</v>
      </c>
      <c r="R366">
        <f t="shared" ca="1" si="121"/>
        <v>4672.60699147589</v>
      </c>
      <c r="S366">
        <f t="shared" ca="1" si="139"/>
        <v>24299.387805395276</v>
      </c>
      <c r="T366">
        <f t="shared" ca="1" si="140"/>
        <v>204632.62323350829</v>
      </c>
      <c r="U366">
        <f t="shared" ca="1" si="141"/>
        <v>89141.505914055597</v>
      </c>
      <c r="V366">
        <f t="shared" ca="1" si="142"/>
        <v>115491.11731945269</v>
      </c>
      <c r="AF366" s="14">
        <f t="shared" ca="1" si="136"/>
        <v>1</v>
      </c>
      <c r="AG366" s="9">
        <f t="shared" ca="1" si="137"/>
        <v>0</v>
      </c>
      <c r="AH366" s="9"/>
      <c r="AI366" s="9"/>
      <c r="AJ366" s="9"/>
      <c r="AK366" s="10"/>
      <c r="AL366" s="9"/>
      <c r="AM366" s="14">
        <f ca="1">IF(Table1[[#This Row],[Field of Work]]= "Teaching",1,0)</f>
        <v>1</v>
      </c>
      <c r="AN366" s="9">
        <f ca="1">IF(Table1[[#This Row],[Field of Work]]= "Agriculture",1,0)</f>
        <v>0</v>
      </c>
      <c r="AO366" s="9">
        <f ca="1">IF(Table1[[#This Row],[Field of Work]]= "Construction",1,0)</f>
        <v>0</v>
      </c>
      <c r="AP366" s="9">
        <f ca="1">IF(Table1[[#This Row],[Field of Work]]= "IT",1,0)</f>
        <v>0</v>
      </c>
      <c r="AQ366" s="9">
        <f ca="1">IF(Table1[[#This Row],[Field of Work]]= "Health",1,0)</f>
        <v>0</v>
      </c>
      <c r="AR366" s="9">
        <f ca="1">IF(Table1[[#This Row],[Field of Work]]= "General work",1,0)</f>
        <v>0</v>
      </c>
      <c r="AS366" s="9"/>
      <c r="AT366" s="9"/>
      <c r="AU366" s="9"/>
      <c r="AV366" s="9"/>
      <c r="AW366" s="9"/>
      <c r="AX366" s="9"/>
      <c r="AY366" s="10"/>
      <c r="BA366" s="33">
        <f ca="1">IF(Table1[[#This Row],[Area]]= "Pindi",1,0)</f>
        <v>0</v>
      </c>
      <c r="BB366" s="9">
        <f ca="1">IF(Table1[[#This Row],[Area]]= "Attock",1,0)</f>
        <v>0</v>
      </c>
      <c r="BC366" s="9">
        <f ca="1">IF(Table1[[#This Row],[Area]]="Gujranwala",1,0)</f>
        <v>0</v>
      </c>
      <c r="BD366" s="9">
        <f ca="1">IF(Table1[[#This Row],[Area]]="Islamabad",1,0)</f>
        <v>0</v>
      </c>
      <c r="BE366" s="9">
        <f ca="1">IF(Table1[[#This Row],[Area]]="Karachi",1,0)</f>
        <v>0</v>
      </c>
      <c r="BF366" s="9">
        <f ca="1">IF(Table1[[#This Row],[Area]]="Kashmir",1,0)</f>
        <v>0</v>
      </c>
      <c r="BG366" s="9">
        <f ca="1">IF(Table1[[#This Row],[Area]]="Kohat",1,0)</f>
        <v>1</v>
      </c>
      <c r="BH366" s="9">
        <f ca="1">IF(Table1[[#This Row],[Area]]="Lahore",1,0)</f>
        <v>0</v>
      </c>
      <c r="BI366" s="9">
        <f ca="1">IF(Table1[[#This Row],[Area]]="Multan",1,0)</f>
        <v>0</v>
      </c>
      <c r="BJ366" s="9">
        <f ca="1">IF(Table1[[#This Row],[Area]]="Naran",1,0)</f>
        <v>0</v>
      </c>
      <c r="BK366" s="9">
        <f ca="1">IF(Table1[[#This Row],[Area]]="Peshawar",1,0)</f>
        <v>0</v>
      </c>
      <c r="BL366" s="9">
        <f ca="1">IF(Table1[[#This Row],[Area]]="Queta",1,0)</f>
        <v>0</v>
      </c>
      <c r="BM366" s="9">
        <f ca="1">IF(Table1[[#This Row],[Area]]="Sawat",1,0)</f>
        <v>0</v>
      </c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10"/>
      <c r="CD366" s="14"/>
      <c r="CE366" s="39">
        <f ca="1">Table1[[#This Row],[Value of Cars]]/Table1[[#This Row],[Cars]]</f>
        <v>30583.617714056509</v>
      </c>
      <c r="CF366" s="9"/>
      <c r="CG366" s="10"/>
      <c r="CH366" s="14">
        <f ca="1">IF(Table1[[#This Row],[value of Debts]]&gt;$CI$5,1,0)</f>
        <v>0</v>
      </c>
      <c r="CI366" s="9"/>
      <c r="CJ366" s="10"/>
      <c r="CM366" s="55">
        <f ca="1">Table1[[#This Row],[Mortgage Left]]/Table1[[#This Row],[Value of House]]</f>
        <v>0.54995467601983539</v>
      </c>
      <c r="CN366" s="9">
        <f t="shared" ca="1" si="135"/>
        <v>0</v>
      </c>
      <c r="CO366" s="9"/>
      <c r="CP366" s="9"/>
      <c r="CQ366" s="9"/>
      <c r="CR366" s="9"/>
      <c r="CS366" s="9"/>
      <c r="CT366" s="9"/>
      <c r="CU366" s="9"/>
      <c r="CV366" s="9"/>
      <c r="CW366" s="9"/>
      <c r="CX366" s="14"/>
      <c r="CY366" s="9">
        <f ca="1">IF(Table1[[#This Row],[Area]]= "Pindi",Table1[[#This Row],[Income]],0)</f>
        <v>0</v>
      </c>
      <c r="CZ366" s="9">
        <f ca="1">IF(Table1[[#This Row],[Area]]= "Attock",Table1[[#This Row],[Income]],0)</f>
        <v>0</v>
      </c>
      <c r="DA366" s="9">
        <f ca="1">IF(Table1[[#This Row],[Area]]= "Gujranwala",Table1[[#This Row],[Income]],0)</f>
        <v>0</v>
      </c>
      <c r="DB366" s="9">
        <f ca="1">IF(Table1[[#This Row],[Area]]= "Islamabad",Table1[[#This Row],[Income]],0)</f>
        <v>0</v>
      </c>
      <c r="DC366" s="9">
        <f ca="1">IF(Table1[[#This Row],[Area]]= "Karachi",Table1[[#This Row],[Income]],0)</f>
        <v>0</v>
      </c>
      <c r="DD366" s="9">
        <f ca="1">IF(Table1[[#This Row],[Area]]= "Kashmir",Table1[[#This Row],[Income]],0)</f>
        <v>0</v>
      </c>
      <c r="DE366" s="9">
        <f ca="1">IF(Table1[[#This Row],[Area]]= "Kohat",Table1[[#This Row],[Income]],0)</f>
        <v>39722</v>
      </c>
      <c r="DF366" s="9">
        <f ca="1">IF(Table1[[#This Row],[Area]]= "Lahore",Table1[[#This Row],[Income]],0)</f>
        <v>0</v>
      </c>
      <c r="DG366" s="9">
        <f ca="1">IF(Table1[[#This Row],[Area]]= "Multan",Table1[[#This Row],[Income]],0)</f>
        <v>0</v>
      </c>
      <c r="DH366" s="9">
        <f ca="1">IF(Table1[[#This Row],[Area]]= "Naran",Table1[[#This Row],[Income]],0)</f>
        <v>0</v>
      </c>
      <c r="DI366" s="9">
        <f ca="1">IF(Table1[[#This Row],[Area]]= "Peshawar",Table1[[#This Row],[Income]],0)</f>
        <v>0</v>
      </c>
      <c r="DJ366" s="9">
        <f ca="1">IF(Table1[[#This Row],[Area]]= "Queta",Table1[[#This Row],[Income]],0)</f>
        <v>0</v>
      </c>
      <c r="DK366" s="10">
        <f ca="1">IF(Table1[[#This Row],[Area]]= "Sawat",Table1[[#This Row],[Income]],0)</f>
        <v>0</v>
      </c>
      <c r="DM366" s="14"/>
      <c r="DN366" s="9">
        <f ca="1">IF(Table1[[#This Row],[Field of Work]] = "IT",Table1[[#This Row],[Income]],0)</f>
        <v>0</v>
      </c>
      <c r="DO366" s="9">
        <f ca="1">IF(Table1[[#This Row],[Field of Work]] = "Agriculture",Table1[[#This Row],[Income]],0)</f>
        <v>0</v>
      </c>
      <c r="DP366" s="9">
        <f ca="1">IF(Table1[[#This Row],[Field of Work]] = "Construction",Table1[[#This Row],[Income]],0)</f>
        <v>0</v>
      </c>
      <c r="DQ366" s="9">
        <f ca="1">IF(Table1[[#This Row],[Field of Work]] = "Health",Table1[[#This Row],[Income]],0)</f>
        <v>0</v>
      </c>
      <c r="DR366" s="9">
        <f ca="1">IF(Table1[[#This Row],[Field of Work]] = "Teaching",Table1[[#This Row],[Income]],0)</f>
        <v>39722</v>
      </c>
      <c r="DS366" s="10">
        <f ca="1">IF(Table1[[#This Row],[Field of Work]] = "General work",Table1[[#This Row],[Income]],0)</f>
        <v>0</v>
      </c>
      <c r="DV366" s="14"/>
      <c r="DW366" s="9"/>
      <c r="DX366" s="9">
        <f ca="1">IF(Table1[[#This Row],[Debts]]&gt;Table1[[#This Row],[Income]],1,0)</f>
        <v>0</v>
      </c>
      <c r="DY366" s="9"/>
      <c r="DZ366" s="9"/>
      <c r="EA366" s="9"/>
      <c r="EB366" s="9"/>
      <c r="EC366" s="10"/>
      <c r="EF366" s="14"/>
      <c r="EG366" s="9"/>
      <c r="EH366" s="9">
        <f ca="1">IF(Table1[[#This Row],[Net worth of person (R)]]&gt;$EP$4,Table1[[#This Row],[Age]],0)</f>
        <v>28</v>
      </c>
      <c r="EI366" s="9"/>
      <c r="EJ366" s="9"/>
      <c r="EK366" s="9"/>
      <c r="EL366" s="9"/>
      <c r="EM366" s="9"/>
      <c r="EN366" s="9"/>
      <c r="EO366" s="9"/>
      <c r="EP366" s="10"/>
    </row>
    <row r="367" spans="2:146" x14ac:dyDescent="0.25">
      <c r="B367">
        <f t="shared" ca="1" si="122"/>
        <v>2</v>
      </c>
      <c r="C367" t="str">
        <f t="shared" ca="1" si="123"/>
        <v>women</v>
      </c>
      <c r="D367">
        <f t="shared" ca="1" si="124"/>
        <v>42</v>
      </c>
      <c r="E367">
        <f t="shared" ca="1" si="125"/>
        <v>4</v>
      </c>
      <c r="F367" t="str">
        <f t="shared" ca="1" si="126"/>
        <v>Construction</v>
      </c>
      <c r="G367">
        <f t="shared" ca="1" si="127"/>
        <v>5</v>
      </c>
      <c r="H367" t="str">
        <f t="shared" ca="1" si="128"/>
        <v>other</v>
      </c>
      <c r="I367">
        <f t="shared" ca="1" si="129"/>
        <v>0</v>
      </c>
      <c r="J367">
        <f t="shared" ca="1" si="130"/>
        <v>3</v>
      </c>
      <c r="K367">
        <f t="shared" ca="1" si="131"/>
        <v>49135</v>
      </c>
      <c r="L367">
        <f t="shared" ca="1" si="132"/>
        <v>8</v>
      </c>
      <c r="M367" t="str">
        <f t="shared" ca="1" si="133"/>
        <v>Pindi</v>
      </c>
      <c r="N367">
        <f t="shared" ca="1" si="138"/>
        <v>196540</v>
      </c>
      <c r="O367">
        <f ca="1">RAND()*Table1[[#This Row],[Value of House]]</f>
        <v>4175.045448596049</v>
      </c>
      <c r="P367">
        <f t="shared" ca="1" si="120"/>
        <v>21993.460861339045</v>
      </c>
      <c r="Q367">
        <f t="shared" ca="1" si="134"/>
        <v>2226</v>
      </c>
      <c r="R367">
        <f t="shared" ca="1" si="121"/>
        <v>83036.376987475553</v>
      </c>
      <c r="S367">
        <f t="shared" ca="1" si="139"/>
        <v>21800.131640298921</v>
      </c>
      <c r="T367">
        <f t="shared" ca="1" si="140"/>
        <v>240333.59250163799</v>
      </c>
      <c r="U367">
        <f t="shared" ca="1" si="141"/>
        <v>89437.422436071603</v>
      </c>
      <c r="V367">
        <f t="shared" ca="1" si="142"/>
        <v>150896.17006556637</v>
      </c>
      <c r="AF367" s="14">
        <f t="shared" ca="1" si="136"/>
        <v>1</v>
      </c>
      <c r="AG367" s="9">
        <f t="shared" ca="1" si="137"/>
        <v>0</v>
      </c>
      <c r="AH367" s="9"/>
      <c r="AI367" s="9"/>
      <c r="AJ367" s="9"/>
      <c r="AK367" s="10"/>
      <c r="AL367" s="9"/>
      <c r="AM367" s="14">
        <f ca="1">IF(Table1[[#This Row],[Field of Work]]= "Teaching",1,0)</f>
        <v>0</v>
      </c>
      <c r="AN367" s="9">
        <f ca="1">IF(Table1[[#This Row],[Field of Work]]= "Agriculture",1,0)</f>
        <v>0</v>
      </c>
      <c r="AO367" s="9">
        <f ca="1">IF(Table1[[#This Row],[Field of Work]]= "Construction",1,0)</f>
        <v>1</v>
      </c>
      <c r="AP367" s="9">
        <f ca="1">IF(Table1[[#This Row],[Field of Work]]= "IT",1,0)</f>
        <v>0</v>
      </c>
      <c r="AQ367" s="9">
        <f ca="1">IF(Table1[[#This Row],[Field of Work]]= "Health",1,0)</f>
        <v>0</v>
      </c>
      <c r="AR367" s="9">
        <f ca="1">IF(Table1[[#This Row],[Field of Work]]= "General work",1,0)</f>
        <v>0</v>
      </c>
      <c r="AS367" s="9"/>
      <c r="AT367" s="9"/>
      <c r="AU367" s="9"/>
      <c r="AV367" s="9"/>
      <c r="AW367" s="9"/>
      <c r="AX367" s="9"/>
      <c r="AY367" s="10"/>
      <c r="BA367" s="33">
        <f ca="1">IF(Table1[[#This Row],[Area]]= "Pindi",1,0)</f>
        <v>1</v>
      </c>
      <c r="BB367" s="9">
        <f ca="1">IF(Table1[[#This Row],[Area]]= "Attock",1,0)</f>
        <v>0</v>
      </c>
      <c r="BC367" s="9">
        <f ca="1">IF(Table1[[#This Row],[Area]]="Gujranwala",1,0)</f>
        <v>0</v>
      </c>
      <c r="BD367" s="9">
        <f ca="1">IF(Table1[[#This Row],[Area]]="Islamabad",1,0)</f>
        <v>0</v>
      </c>
      <c r="BE367" s="9">
        <f ca="1">IF(Table1[[#This Row],[Area]]="Karachi",1,0)</f>
        <v>0</v>
      </c>
      <c r="BF367" s="9">
        <f ca="1">IF(Table1[[#This Row],[Area]]="Kashmir",1,0)</f>
        <v>0</v>
      </c>
      <c r="BG367" s="9">
        <f ca="1">IF(Table1[[#This Row],[Area]]="Kohat",1,0)</f>
        <v>0</v>
      </c>
      <c r="BH367" s="9">
        <f ca="1">IF(Table1[[#This Row],[Area]]="Lahore",1,0)</f>
        <v>0</v>
      </c>
      <c r="BI367" s="9">
        <f ca="1">IF(Table1[[#This Row],[Area]]="Multan",1,0)</f>
        <v>0</v>
      </c>
      <c r="BJ367" s="9">
        <f ca="1">IF(Table1[[#This Row],[Area]]="Naran",1,0)</f>
        <v>0</v>
      </c>
      <c r="BK367" s="9">
        <f ca="1">IF(Table1[[#This Row],[Area]]="Peshawar",1,0)</f>
        <v>0</v>
      </c>
      <c r="BL367" s="9">
        <f ca="1">IF(Table1[[#This Row],[Area]]="Queta",1,0)</f>
        <v>0</v>
      </c>
      <c r="BM367" s="9">
        <f ca="1">IF(Table1[[#This Row],[Area]]="Sawat",1,0)</f>
        <v>0</v>
      </c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10"/>
      <c r="CD367" s="14"/>
      <c r="CE367" s="39">
        <f ca="1">Table1[[#This Row],[Value of Cars]]/Table1[[#This Row],[Cars]]</f>
        <v>7331.1536204463482</v>
      </c>
      <c r="CF367" s="9"/>
      <c r="CG367" s="10"/>
      <c r="CH367" s="14">
        <f ca="1">IF(Table1[[#This Row],[value of Debts]]&gt;$CI$5,1,0)</f>
        <v>0</v>
      </c>
      <c r="CI367" s="9"/>
      <c r="CJ367" s="10"/>
      <c r="CM367" s="55">
        <f ca="1">Table1[[#This Row],[Mortgage Left]]/Table1[[#This Row],[Value of House]]</f>
        <v>2.1242726409871012E-2</v>
      </c>
      <c r="CN367" s="9">
        <f t="shared" ca="1" si="135"/>
        <v>1</v>
      </c>
      <c r="CO367" s="9"/>
      <c r="CP367" s="9"/>
      <c r="CQ367" s="9"/>
      <c r="CR367" s="9"/>
      <c r="CS367" s="9"/>
      <c r="CT367" s="9"/>
      <c r="CU367" s="9"/>
      <c r="CV367" s="9"/>
      <c r="CW367" s="9"/>
      <c r="CX367" s="14"/>
      <c r="CY367" s="9">
        <f ca="1">IF(Table1[[#This Row],[Area]]= "Pindi",Table1[[#This Row],[Income]],0)</f>
        <v>49135</v>
      </c>
      <c r="CZ367" s="9">
        <f ca="1">IF(Table1[[#This Row],[Area]]= "Attock",Table1[[#This Row],[Income]],0)</f>
        <v>0</v>
      </c>
      <c r="DA367" s="9">
        <f ca="1">IF(Table1[[#This Row],[Area]]= "Gujranwala",Table1[[#This Row],[Income]],0)</f>
        <v>0</v>
      </c>
      <c r="DB367" s="9">
        <f ca="1">IF(Table1[[#This Row],[Area]]= "Islamabad",Table1[[#This Row],[Income]],0)</f>
        <v>0</v>
      </c>
      <c r="DC367" s="9">
        <f ca="1">IF(Table1[[#This Row],[Area]]= "Karachi",Table1[[#This Row],[Income]],0)</f>
        <v>0</v>
      </c>
      <c r="DD367" s="9">
        <f ca="1">IF(Table1[[#This Row],[Area]]= "Kashmir",Table1[[#This Row],[Income]],0)</f>
        <v>0</v>
      </c>
      <c r="DE367" s="9">
        <f ca="1">IF(Table1[[#This Row],[Area]]= "Kohat",Table1[[#This Row],[Income]],0)</f>
        <v>0</v>
      </c>
      <c r="DF367" s="9">
        <f ca="1">IF(Table1[[#This Row],[Area]]= "Lahore",Table1[[#This Row],[Income]],0)</f>
        <v>0</v>
      </c>
      <c r="DG367" s="9">
        <f ca="1">IF(Table1[[#This Row],[Area]]= "Multan",Table1[[#This Row],[Income]],0)</f>
        <v>0</v>
      </c>
      <c r="DH367" s="9">
        <f ca="1">IF(Table1[[#This Row],[Area]]= "Naran",Table1[[#This Row],[Income]],0)</f>
        <v>0</v>
      </c>
      <c r="DI367" s="9">
        <f ca="1">IF(Table1[[#This Row],[Area]]= "Peshawar",Table1[[#This Row],[Income]],0)</f>
        <v>0</v>
      </c>
      <c r="DJ367" s="9">
        <f ca="1">IF(Table1[[#This Row],[Area]]= "Queta",Table1[[#This Row],[Income]],0)</f>
        <v>0</v>
      </c>
      <c r="DK367" s="10">
        <f ca="1">IF(Table1[[#This Row],[Area]]= "Sawat",Table1[[#This Row],[Income]],0)</f>
        <v>0</v>
      </c>
      <c r="DM367" s="14"/>
      <c r="DN367" s="9">
        <f ca="1">IF(Table1[[#This Row],[Field of Work]] = "IT",Table1[[#This Row],[Income]],0)</f>
        <v>0</v>
      </c>
      <c r="DO367" s="9">
        <f ca="1">IF(Table1[[#This Row],[Field of Work]] = "Agriculture",Table1[[#This Row],[Income]],0)</f>
        <v>0</v>
      </c>
      <c r="DP367" s="9">
        <f ca="1">IF(Table1[[#This Row],[Field of Work]] = "Construction",Table1[[#This Row],[Income]],0)</f>
        <v>49135</v>
      </c>
      <c r="DQ367" s="9">
        <f ca="1">IF(Table1[[#This Row],[Field of Work]] = "Health",Table1[[#This Row],[Income]],0)</f>
        <v>0</v>
      </c>
      <c r="DR367" s="9">
        <f ca="1">IF(Table1[[#This Row],[Field of Work]] = "Teaching",Table1[[#This Row],[Income]],0)</f>
        <v>0</v>
      </c>
      <c r="DS367" s="10">
        <f ca="1">IF(Table1[[#This Row],[Field of Work]] = "General work",Table1[[#This Row],[Income]],0)</f>
        <v>0</v>
      </c>
      <c r="DV367" s="14"/>
      <c r="DW367" s="9"/>
      <c r="DX367" s="9">
        <f ca="1">IF(Table1[[#This Row],[Debts]]&gt;Table1[[#This Row],[Income]],1,0)</f>
        <v>1</v>
      </c>
      <c r="DY367" s="9"/>
      <c r="DZ367" s="9"/>
      <c r="EA367" s="9"/>
      <c r="EB367" s="9"/>
      <c r="EC367" s="10"/>
      <c r="EF367" s="14"/>
      <c r="EG367" s="9"/>
      <c r="EH367" s="9">
        <f ca="1">IF(Table1[[#This Row],[Net worth of person (R)]]&gt;$EP$4,Table1[[#This Row],[Age]],0)</f>
        <v>42</v>
      </c>
      <c r="EI367" s="9"/>
      <c r="EJ367" s="9"/>
      <c r="EK367" s="9"/>
      <c r="EL367" s="9"/>
      <c r="EM367" s="9"/>
      <c r="EN367" s="9"/>
      <c r="EO367" s="9"/>
      <c r="EP367" s="10"/>
    </row>
    <row r="368" spans="2:146" x14ac:dyDescent="0.25">
      <c r="B368">
        <f t="shared" ca="1" si="122"/>
        <v>2</v>
      </c>
      <c r="C368" t="str">
        <f t="shared" ca="1" si="123"/>
        <v>women</v>
      </c>
      <c r="D368">
        <f t="shared" ca="1" si="124"/>
        <v>38</v>
      </c>
      <c r="E368">
        <f t="shared" ca="1" si="125"/>
        <v>6</v>
      </c>
      <c r="F368" t="str">
        <f t="shared" ca="1" si="126"/>
        <v>Teaching</v>
      </c>
      <c r="G368">
        <f t="shared" ca="1" si="127"/>
        <v>6</v>
      </c>
      <c r="H368" t="str">
        <f t="shared" ca="1" si="128"/>
        <v>other</v>
      </c>
      <c r="I368">
        <f t="shared" ca="1" si="129"/>
        <v>2</v>
      </c>
      <c r="J368">
        <f t="shared" ca="1" si="130"/>
        <v>3</v>
      </c>
      <c r="K368">
        <f t="shared" ca="1" si="131"/>
        <v>53777</v>
      </c>
      <c r="L368">
        <f t="shared" ca="1" si="132"/>
        <v>1</v>
      </c>
      <c r="M368" t="str">
        <f t="shared" ca="1" si="133"/>
        <v>Lahore</v>
      </c>
      <c r="N368">
        <f t="shared" ca="1" si="138"/>
        <v>268885</v>
      </c>
      <c r="O368">
        <f ca="1">RAND()*Table1[[#This Row],[Value of House]]</f>
        <v>120234.73128446695</v>
      </c>
      <c r="P368">
        <f t="shared" ca="1" si="120"/>
        <v>126141.0999628953</v>
      </c>
      <c r="Q368">
        <f t="shared" ca="1" si="134"/>
        <v>78880</v>
      </c>
      <c r="R368">
        <f t="shared" ca="1" si="121"/>
        <v>14035.617236786544</v>
      </c>
      <c r="S368">
        <f t="shared" ca="1" si="139"/>
        <v>7116.7341644751614</v>
      </c>
      <c r="T368">
        <f t="shared" ca="1" si="140"/>
        <v>402142.83412737044</v>
      </c>
      <c r="U368">
        <f t="shared" ca="1" si="141"/>
        <v>213150.3485212535</v>
      </c>
      <c r="V368">
        <f t="shared" ca="1" si="142"/>
        <v>188992.48560611694</v>
      </c>
      <c r="AF368" s="14">
        <f t="shared" ca="1" si="136"/>
        <v>0</v>
      </c>
      <c r="AG368" s="9">
        <f t="shared" ca="1" si="137"/>
        <v>1</v>
      </c>
      <c r="AH368" s="9"/>
      <c r="AI368" s="9"/>
      <c r="AJ368" s="9"/>
      <c r="AK368" s="10"/>
      <c r="AL368" s="9"/>
      <c r="AM368" s="14">
        <f ca="1">IF(Table1[[#This Row],[Field of Work]]= "Teaching",1,0)</f>
        <v>1</v>
      </c>
      <c r="AN368" s="9">
        <f ca="1">IF(Table1[[#This Row],[Field of Work]]= "Agriculture",1,0)</f>
        <v>0</v>
      </c>
      <c r="AO368" s="9">
        <f ca="1">IF(Table1[[#This Row],[Field of Work]]= "Construction",1,0)</f>
        <v>0</v>
      </c>
      <c r="AP368" s="9">
        <f ca="1">IF(Table1[[#This Row],[Field of Work]]= "IT",1,0)</f>
        <v>0</v>
      </c>
      <c r="AQ368" s="9">
        <f ca="1">IF(Table1[[#This Row],[Field of Work]]= "Health",1,0)</f>
        <v>0</v>
      </c>
      <c r="AR368" s="9">
        <f ca="1">IF(Table1[[#This Row],[Field of Work]]= "General work",1,0)</f>
        <v>0</v>
      </c>
      <c r="AS368" s="9"/>
      <c r="AT368" s="9"/>
      <c r="AU368" s="9"/>
      <c r="AV368" s="9"/>
      <c r="AW368" s="9"/>
      <c r="AX368" s="9"/>
      <c r="AY368" s="10"/>
      <c r="BA368" s="33">
        <f ca="1">IF(Table1[[#This Row],[Area]]= "Pindi",1,0)</f>
        <v>0</v>
      </c>
      <c r="BB368" s="9">
        <f ca="1">IF(Table1[[#This Row],[Area]]= "Attock",1,0)</f>
        <v>0</v>
      </c>
      <c r="BC368" s="9">
        <f ca="1">IF(Table1[[#This Row],[Area]]="Gujranwala",1,0)</f>
        <v>0</v>
      </c>
      <c r="BD368" s="9">
        <f ca="1">IF(Table1[[#This Row],[Area]]="Islamabad",1,0)</f>
        <v>0</v>
      </c>
      <c r="BE368" s="9">
        <f ca="1">IF(Table1[[#This Row],[Area]]="Karachi",1,0)</f>
        <v>0</v>
      </c>
      <c r="BF368" s="9">
        <f ca="1">IF(Table1[[#This Row],[Area]]="Kashmir",1,0)</f>
        <v>0</v>
      </c>
      <c r="BG368" s="9">
        <f ca="1">IF(Table1[[#This Row],[Area]]="Kohat",1,0)</f>
        <v>0</v>
      </c>
      <c r="BH368" s="9">
        <f ca="1">IF(Table1[[#This Row],[Area]]="Lahore",1,0)</f>
        <v>1</v>
      </c>
      <c r="BI368" s="9">
        <f ca="1">IF(Table1[[#This Row],[Area]]="Multan",1,0)</f>
        <v>0</v>
      </c>
      <c r="BJ368" s="9">
        <f ca="1">IF(Table1[[#This Row],[Area]]="Naran",1,0)</f>
        <v>0</v>
      </c>
      <c r="BK368" s="9">
        <f ca="1">IF(Table1[[#This Row],[Area]]="Peshawar",1,0)</f>
        <v>0</v>
      </c>
      <c r="BL368" s="9">
        <f ca="1">IF(Table1[[#This Row],[Area]]="Queta",1,0)</f>
        <v>0</v>
      </c>
      <c r="BM368" s="9">
        <f ca="1">IF(Table1[[#This Row],[Area]]="Sawat",1,0)</f>
        <v>0</v>
      </c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10"/>
      <c r="CD368" s="14"/>
      <c r="CE368" s="39">
        <f ca="1">Table1[[#This Row],[Value of Cars]]/Table1[[#This Row],[Cars]]</f>
        <v>42047.0333209651</v>
      </c>
      <c r="CF368" s="9"/>
      <c r="CG368" s="10"/>
      <c r="CH368" s="14">
        <f ca="1">IF(Table1[[#This Row],[value of Debts]]&gt;$CI$5,1,0)</f>
        <v>1</v>
      </c>
      <c r="CI368" s="9"/>
      <c r="CJ368" s="10"/>
      <c r="CM368" s="55">
        <f ca="1">Table1[[#This Row],[Mortgage Left]]/Table1[[#This Row],[Value of House]]</f>
        <v>0.44716042651864907</v>
      </c>
      <c r="CN368" s="9">
        <f t="shared" ca="1" si="135"/>
        <v>0</v>
      </c>
      <c r="CO368" s="9"/>
      <c r="CP368" s="9"/>
      <c r="CQ368" s="9"/>
      <c r="CR368" s="9"/>
      <c r="CS368" s="9"/>
      <c r="CT368" s="9"/>
      <c r="CU368" s="9"/>
      <c r="CV368" s="9"/>
      <c r="CW368" s="9"/>
      <c r="CX368" s="14"/>
      <c r="CY368" s="9">
        <f ca="1">IF(Table1[[#This Row],[Area]]= "Pindi",Table1[[#This Row],[Income]],0)</f>
        <v>0</v>
      </c>
      <c r="CZ368" s="9">
        <f ca="1">IF(Table1[[#This Row],[Area]]= "Attock",Table1[[#This Row],[Income]],0)</f>
        <v>0</v>
      </c>
      <c r="DA368" s="9">
        <f ca="1">IF(Table1[[#This Row],[Area]]= "Gujranwala",Table1[[#This Row],[Income]],0)</f>
        <v>0</v>
      </c>
      <c r="DB368" s="9">
        <f ca="1">IF(Table1[[#This Row],[Area]]= "Islamabad",Table1[[#This Row],[Income]],0)</f>
        <v>0</v>
      </c>
      <c r="DC368" s="9">
        <f ca="1">IF(Table1[[#This Row],[Area]]= "Karachi",Table1[[#This Row],[Income]],0)</f>
        <v>0</v>
      </c>
      <c r="DD368" s="9">
        <f ca="1">IF(Table1[[#This Row],[Area]]= "Kashmir",Table1[[#This Row],[Income]],0)</f>
        <v>0</v>
      </c>
      <c r="DE368" s="9">
        <f ca="1">IF(Table1[[#This Row],[Area]]= "Kohat",Table1[[#This Row],[Income]],0)</f>
        <v>0</v>
      </c>
      <c r="DF368" s="9">
        <f ca="1">IF(Table1[[#This Row],[Area]]= "Lahore",Table1[[#This Row],[Income]],0)</f>
        <v>53777</v>
      </c>
      <c r="DG368" s="9">
        <f ca="1">IF(Table1[[#This Row],[Area]]= "Multan",Table1[[#This Row],[Income]],0)</f>
        <v>0</v>
      </c>
      <c r="DH368" s="9">
        <f ca="1">IF(Table1[[#This Row],[Area]]= "Naran",Table1[[#This Row],[Income]],0)</f>
        <v>0</v>
      </c>
      <c r="DI368" s="9">
        <f ca="1">IF(Table1[[#This Row],[Area]]= "Peshawar",Table1[[#This Row],[Income]],0)</f>
        <v>0</v>
      </c>
      <c r="DJ368" s="9">
        <f ca="1">IF(Table1[[#This Row],[Area]]= "Queta",Table1[[#This Row],[Income]],0)</f>
        <v>0</v>
      </c>
      <c r="DK368" s="10">
        <f ca="1">IF(Table1[[#This Row],[Area]]= "Sawat",Table1[[#This Row],[Income]],0)</f>
        <v>0</v>
      </c>
      <c r="DM368" s="14"/>
      <c r="DN368" s="9">
        <f ca="1">IF(Table1[[#This Row],[Field of Work]] = "IT",Table1[[#This Row],[Income]],0)</f>
        <v>0</v>
      </c>
      <c r="DO368" s="9">
        <f ca="1">IF(Table1[[#This Row],[Field of Work]] = "Agriculture",Table1[[#This Row],[Income]],0)</f>
        <v>0</v>
      </c>
      <c r="DP368" s="9">
        <f ca="1">IF(Table1[[#This Row],[Field of Work]] = "Construction",Table1[[#This Row],[Income]],0)</f>
        <v>0</v>
      </c>
      <c r="DQ368" s="9">
        <f ca="1">IF(Table1[[#This Row],[Field of Work]] = "Health",Table1[[#This Row],[Income]],0)</f>
        <v>0</v>
      </c>
      <c r="DR368" s="9">
        <f ca="1">IF(Table1[[#This Row],[Field of Work]] = "Teaching",Table1[[#This Row],[Income]],0)</f>
        <v>53777</v>
      </c>
      <c r="DS368" s="10">
        <f ca="1">IF(Table1[[#This Row],[Field of Work]] = "General work",Table1[[#This Row],[Income]],0)</f>
        <v>0</v>
      </c>
      <c r="DV368" s="14"/>
      <c r="DW368" s="9"/>
      <c r="DX368" s="9">
        <f ca="1">IF(Table1[[#This Row],[Debts]]&gt;Table1[[#This Row],[Income]],1,0)</f>
        <v>0</v>
      </c>
      <c r="DY368" s="9"/>
      <c r="DZ368" s="9"/>
      <c r="EA368" s="9"/>
      <c r="EB368" s="9"/>
      <c r="EC368" s="10"/>
      <c r="EF368" s="14"/>
      <c r="EG368" s="9"/>
      <c r="EH368" s="9">
        <f ca="1">IF(Table1[[#This Row],[Net worth of person (R)]]&gt;$EP$4,Table1[[#This Row],[Age]],0)</f>
        <v>38</v>
      </c>
      <c r="EI368" s="9"/>
      <c r="EJ368" s="9"/>
      <c r="EK368" s="9"/>
      <c r="EL368" s="9"/>
      <c r="EM368" s="9"/>
      <c r="EN368" s="9"/>
      <c r="EO368" s="9"/>
      <c r="EP368" s="10"/>
    </row>
    <row r="369" spans="2:146" x14ac:dyDescent="0.25">
      <c r="B369">
        <f t="shared" ca="1" si="122"/>
        <v>1</v>
      </c>
      <c r="C369" t="str">
        <f t="shared" ca="1" si="123"/>
        <v>men</v>
      </c>
      <c r="D369">
        <f t="shared" ca="1" si="124"/>
        <v>29</v>
      </c>
      <c r="E369">
        <f t="shared" ca="1" si="125"/>
        <v>4</v>
      </c>
      <c r="F369" t="str">
        <f t="shared" ca="1" si="126"/>
        <v>Construction</v>
      </c>
      <c r="G369">
        <f t="shared" ca="1" si="127"/>
        <v>2</v>
      </c>
      <c r="H369" t="str">
        <f t="shared" ca="1" si="128"/>
        <v>Colledge</v>
      </c>
      <c r="I369">
        <f t="shared" ca="1" si="129"/>
        <v>0</v>
      </c>
      <c r="J369">
        <f t="shared" ca="1" si="130"/>
        <v>1</v>
      </c>
      <c r="K369">
        <f t="shared" ca="1" si="131"/>
        <v>46618</v>
      </c>
      <c r="L369">
        <f t="shared" ca="1" si="132"/>
        <v>12</v>
      </c>
      <c r="M369" t="str">
        <f t="shared" ca="1" si="133"/>
        <v>Kohat</v>
      </c>
      <c r="N369">
        <f t="shared" ca="1" si="138"/>
        <v>186472</v>
      </c>
      <c r="O369">
        <f ca="1">RAND()*Table1[[#This Row],[Value of House]]</f>
        <v>155993.59259219797</v>
      </c>
      <c r="P369">
        <f t="shared" ca="1" si="120"/>
        <v>21494.435458788073</v>
      </c>
      <c r="Q369">
        <f t="shared" ca="1" si="134"/>
        <v>1889</v>
      </c>
      <c r="R369">
        <f t="shared" ca="1" si="121"/>
        <v>5109.2760788002097</v>
      </c>
      <c r="S369">
        <f t="shared" ca="1" si="139"/>
        <v>8855.8860560526646</v>
      </c>
      <c r="T369">
        <f t="shared" ca="1" si="140"/>
        <v>216822.32151484073</v>
      </c>
      <c r="U369">
        <f t="shared" ca="1" si="141"/>
        <v>162991.86867099817</v>
      </c>
      <c r="V369">
        <f t="shared" ca="1" si="142"/>
        <v>53830.452843842562</v>
      </c>
      <c r="AF369" s="14">
        <f t="shared" ca="1" si="136"/>
        <v>0</v>
      </c>
      <c r="AG369" s="9">
        <f t="shared" ca="1" si="137"/>
        <v>1</v>
      </c>
      <c r="AH369" s="9"/>
      <c r="AI369" s="9"/>
      <c r="AJ369" s="9"/>
      <c r="AK369" s="10"/>
      <c r="AL369" s="9"/>
      <c r="AM369" s="14">
        <f ca="1">IF(Table1[[#This Row],[Field of Work]]= "Teaching",1,0)</f>
        <v>0</v>
      </c>
      <c r="AN369" s="9">
        <f ca="1">IF(Table1[[#This Row],[Field of Work]]= "Agriculture",1,0)</f>
        <v>0</v>
      </c>
      <c r="AO369" s="9">
        <f ca="1">IF(Table1[[#This Row],[Field of Work]]= "Construction",1,0)</f>
        <v>1</v>
      </c>
      <c r="AP369" s="9">
        <f ca="1">IF(Table1[[#This Row],[Field of Work]]= "IT",1,0)</f>
        <v>0</v>
      </c>
      <c r="AQ369" s="9">
        <f ca="1">IF(Table1[[#This Row],[Field of Work]]= "Health",1,0)</f>
        <v>0</v>
      </c>
      <c r="AR369" s="9">
        <f ca="1">IF(Table1[[#This Row],[Field of Work]]= "General work",1,0)</f>
        <v>0</v>
      </c>
      <c r="AS369" s="9"/>
      <c r="AT369" s="9"/>
      <c r="AU369" s="9"/>
      <c r="AV369" s="9"/>
      <c r="AW369" s="9"/>
      <c r="AX369" s="9"/>
      <c r="AY369" s="10"/>
      <c r="BA369" s="33">
        <f ca="1">IF(Table1[[#This Row],[Area]]= "Pindi",1,0)</f>
        <v>0</v>
      </c>
      <c r="BB369" s="9">
        <f ca="1">IF(Table1[[#This Row],[Area]]= "Attock",1,0)</f>
        <v>0</v>
      </c>
      <c r="BC369" s="9">
        <f ca="1">IF(Table1[[#This Row],[Area]]="Gujranwala",1,0)</f>
        <v>0</v>
      </c>
      <c r="BD369" s="9">
        <f ca="1">IF(Table1[[#This Row],[Area]]="Islamabad",1,0)</f>
        <v>0</v>
      </c>
      <c r="BE369" s="9">
        <f ca="1">IF(Table1[[#This Row],[Area]]="Karachi",1,0)</f>
        <v>0</v>
      </c>
      <c r="BF369" s="9">
        <f ca="1">IF(Table1[[#This Row],[Area]]="Kashmir",1,0)</f>
        <v>0</v>
      </c>
      <c r="BG369" s="9">
        <f ca="1">IF(Table1[[#This Row],[Area]]="Kohat",1,0)</f>
        <v>1</v>
      </c>
      <c r="BH369" s="9">
        <f ca="1">IF(Table1[[#This Row],[Area]]="Lahore",1,0)</f>
        <v>0</v>
      </c>
      <c r="BI369" s="9">
        <f ca="1">IF(Table1[[#This Row],[Area]]="Multan",1,0)</f>
        <v>0</v>
      </c>
      <c r="BJ369" s="9">
        <f ca="1">IF(Table1[[#This Row],[Area]]="Naran",1,0)</f>
        <v>0</v>
      </c>
      <c r="BK369" s="9">
        <f ca="1">IF(Table1[[#This Row],[Area]]="Peshawar",1,0)</f>
        <v>0</v>
      </c>
      <c r="BL369" s="9">
        <f ca="1">IF(Table1[[#This Row],[Area]]="Queta",1,0)</f>
        <v>0</v>
      </c>
      <c r="BM369" s="9">
        <f ca="1">IF(Table1[[#This Row],[Area]]="Sawat",1,0)</f>
        <v>0</v>
      </c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10"/>
      <c r="CD369" s="14"/>
      <c r="CE369" s="39">
        <f ca="1">Table1[[#This Row],[Value of Cars]]/Table1[[#This Row],[Cars]]</f>
        <v>21494.435458788073</v>
      </c>
      <c r="CF369" s="9"/>
      <c r="CG369" s="10"/>
      <c r="CH369" s="14">
        <f ca="1">IF(Table1[[#This Row],[value of Debts]]&gt;$CI$5,1,0)</f>
        <v>1</v>
      </c>
      <c r="CI369" s="9"/>
      <c r="CJ369" s="10"/>
      <c r="CM369" s="55">
        <f ca="1">Table1[[#This Row],[Mortgage Left]]/Table1[[#This Row],[Value of House]]</f>
        <v>0.83655236492448182</v>
      </c>
      <c r="CN369" s="9">
        <f t="shared" ca="1" si="135"/>
        <v>0</v>
      </c>
      <c r="CO369" s="9"/>
      <c r="CP369" s="9"/>
      <c r="CQ369" s="9"/>
      <c r="CR369" s="9"/>
      <c r="CS369" s="9"/>
      <c r="CT369" s="9"/>
      <c r="CU369" s="9"/>
      <c r="CV369" s="9"/>
      <c r="CW369" s="9"/>
      <c r="CX369" s="14"/>
      <c r="CY369" s="9">
        <f ca="1">IF(Table1[[#This Row],[Area]]= "Pindi",Table1[[#This Row],[Income]],0)</f>
        <v>0</v>
      </c>
      <c r="CZ369" s="9">
        <f ca="1">IF(Table1[[#This Row],[Area]]= "Attock",Table1[[#This Row],[Income]],0)</f>
        <v>0</v>
      </c>
      <c r="DA369" s="9">
        <f ca="1">IF(Table1[[#This Row],[Area]]= "Gujranwala",Table1[[#This Row],[Income]],0)</f>
        <v>0</v>
      </c>
      <c r="DB369" s="9">
        <f ca="1">IF(Table1[[#This Row],[Area]]= "Islamabad",Table1[[#This Row],[Income]],0)</f>
        <v>0</v>
      </c>
      <c r="DC369" s="9">
        <f ca="1">IF(Table1[[#This Row],[Area]]= "Karachi",Table1[[#This Row],[Income]],0)</f>
        <v>0</v>
      </c>
      <c r="DD369" s="9">
        <f ca="1">IF(Table1[[#This Row],[Area]]= "Kashmir",Table1[[#This Row],[Income]],0)</f>
        <v>0</v>
      </c>
      <c r="DE369" s="9">
        <f ca="1">IF(Table1[[#This Row],[Area]]= "Kohat",Table1[[#This Row],[Income]],0)</f>
        <v>46618</v>
      </c>
      <c r="DF369" s="9">
        <f ca="1">IF(Table1[[#This Row],[Area]]= "Lahore",Table1[[#This Row],[Income]],0)</f>
        <v>0</v>
      </c>
      <c r="DG369" s="9">
        <f ca="1">IF(Table1[[#This Row],[Area]]= "Multan",Table1[[#This Row],[Income]],0)</f>
        <v>0</v>
      </c>
      <c r="DH369" s="9">
        <f ca="1">IF(Table1[[#This Row],[Area]]= "Naran",Table1[[#This Row],[Income]],0)</f>
        <v>0</v>
      </c>
      <c r="DI369" s="9">
        <f ca="1">IF(Table1[[#This Row],[Area]]= "Peshawar",Table1[[#This Row],[Income]],0)</f>
        <v>0</v>
      </c>
      <c r="DJ369" s="9">
        <f ca="1">IF(Table1[[#This Row],[Area]]= "Queta",Table1[[#This Row],[Income]],0)</f>
        <v>0</v>
      </c>
      <c r="DK369" s="10">
        <f ca="1">IF(Table1[[#This Row],[Area]]= "Sawat",Table1[[#This Row],[Income]],0)</f>
        <v>0</v>
      </c>
      <c r="DM369" s="14"/>
      <c r="DN369" s="9">
        <f ca="1">IF(Table1[[#This Row],[Field of Work]] = "IT",Table1[[#This Row],[Income]],0)</f>
        <v>0</v>
      </c>
      <c r="DO369" s="9">
        <f ca="1">IF(Table1[[#This Row],[Field of Work]] = "Agriculture",Table1[[#This Row],[Income]],0)</f>
        <v>0</v>
      </c>
      <c r="DP369" s="9">
        <f ca="1">IF(Table1[[#This Row],[Field of Work]] = "Construction",Table1[[#This Row],[Income]],0)</f>
        <v>46618</v>
      </c>
      <c r="DQ369" s="9">
        <f ca="1">IF(Table1[[#This Row],[Field of Work]] = "Health",Table1[[#This Row],[Income]],0)</f>
        <v>0</v>
      </c>
      <c r="DR369" s="9">
        <f ca="1">IF(Table1[[#This Row],[Field of Work]] = "Teaching",Table1[[#This Row],[Income]],0)</f>
        <v>0</v>
      </c>
      <c r="DS369" s="10">
        <f ca="1">IF(Table1[[#This Row],[Field of Work]] = "General work",Table1[[#This Row],[Income]],0)</f>
        <v>0</v>
      </c>
      <c r="DV369" s="14"/>
      <c r="DW369" s="9"/>
      <c r="DX369" s="9">
        <f ca="1">IF(Table1[[#This Row],[Debts]]&gt;Table1[[#This Row],[Income]],1,0)</f>
        <v>0</v>
      </c>
      <c r="DY369" s="9"/>
      <c r="DZ369" s="9"/>
      <c r="EA369" s="9"/>
      <c r="EB369" s="9"/>
      <c r="EC369" s="10"/>
      <c r="EF369" s="14"/>
      <c r="EG369" s="9"/>
      <c r="EH369" s="9">
        <f ca="1">IF(Table1[[#This Row],[Net worth of person (R)]]&gt;$EP$4,Table1[[#This Row],[Age]],0)</f>
        <v>0</v>
      </c>
      <c r="EI369" s="9"/>
      <c r="EJ369" s="9"/>
      <c r="EK369" s="9"/>
      <c r="EL369" s="9"/>
      <c r="EM369" s="9"/>
      <c r="EN369" s="9"/>
      <c r="EO369" s="9"/>
      <c r="EP369" s="10"/>
    </row>
    <row r="370" spans="2:146" x14ac:dyDescent="0.25">
      <c r="B370">
        <f t="shared" ca="1" si="122"/>
        <v>2</v>
      </c>
      <c r="C370" t="str">
        <f t="shared" ca="1" si="123"/>
        <v>women</v>
      </c>
      <c r="D370">
        <f t="shared" ca="1" si="124"/>
        <v>26</v>
      </c>
      <c r="E370">
        <f t="shared" ca="1" si="125"/>
        <v>2</v>
      </c>
      <c r="F370" t="str">
        <f t="shared" ca="1" si="126"/>
        <v>IT</v>
      </c>
      <c r="G370">
        <f t="shared" ca="1" si="127"/>
        <v>5</v>
      </c>
      <c r="H370" t="str">
        <f t="shared" ca="1" si="128"/>
        <v>other</v>
      </c>
      <c r="I370">
        <f t="shared" ca="1" si="129"/>
        <v>0</v>
      </c>
      <c r="J370">
        <f t="shared" ca="1" si="130"/>
        <v>3</v>
      </c>
      <c r="K370">
        <f t="shared" ca="1" si="131"/>
        <v>56644</v>
      </c>
      <c r="L370">
        <f t="shared" ca="1" si="132"/>
        <v>5</v>
      </c>
      <c r="M370" t="str">
        <f t="shared" ca="1" si="133"/>
        <v>Sawat</v>
      </c>
      <c r="N370">
        <f t="shared" ca="1" si="138"/>
        <v>169932</v>
      </c>
      <c r="O370">
        <f ca="1">RAND()*Table1[[#This Row],[Value of House]]</f>
        <v>35754.982852493624</v>
      </c>
      <c r="P370">
        <f t="shared" ca="1" si="120"/>
        <v>161691.31947181508</v>
      </c>
      <c r="Q370">
        <f t="shared" ca="1" si="134"/>
        <v>65094</v>
      </c>
      <c r="R370">
        <f t="shared" ca="1" si="121"/>
        <v>64855.147876653398</v>
      </c>
      <c r="S370">
        <f t="shared" ca="1" si="139"/>
        <v>45254.784172955005</v>
      </c>
      <c r="T370">
        <f t="shared" ca="1" si="140"/>
        <v>376878.1036447701</v>
      </c>
      <c r="U370">
        <f t="shared" ca="1" si="141"/>
        <v>165704.130729147</v>
      </c>
      <c r="V370">
        <f t="shared" ca="1" si="142"/>
        <v>211173.9729156231</v>
      </c>
      <c r="AF370" s="14">
        <f t="shared" ca="1" si="136"/>
        <v>1</v>
      </c>
      <c r="AG370" s="9">
        <f t="shared" ca="1" si="137"/>
        <v>0</v>
      </c>
      <c r="AH370" s="9"/>
      <c r="AI370" s="9"/>
      <c r="AJ370" s="9"/>
      <c r="AK370" s="10"/>
      <c r="AL370" s="9"/>
      <c r="AM370" s="14">
        <f ca="1">IF(Table1[[#This Row],[Field of Work]]= "Teaching",1,0)</f>
        <v>0</v>
      </c>
      <c r="AN370" s="9">
        <f ca="1">IF(Table1[[#This Row],[Field of Work]]= "Agriculture",1,0)</f>
        <v>0</v>
      </c>
      <c r="AO370" s="9">
        <f ca="1">IF(Table1[[#This Row],[Field of Work]]= "Construction",1,0)</f>
        <v>0</v>
      </c>
      <c r="AP370" s="9">
        <f ca="1">IF(Table1[[#This Row],[Field of Work]]= "IT",1,0)</f>
        <v>1</v>
      </c>
      <c r="AQ370" s="9">
        <f ca="1">IF(Table1[[#This Row],[Field of Work]]= "Health",1,0)</f>
        <v>0</v>
      </c>
      <c r="AR370" s="9">
        <f ca="1">IF(Table1[[#This Row],[Field of Work]]= "General work",1,0)</f>
        <v>0</v>
      </c>
      <c r="AS370" s="9"/>
      <c r="AT370" s="9"/>
      <c r="AU370" s="9"/>
      <c r="AV370" s="9"/>
      <c r="AW370" s="9"/>
      <c r="AX370" s="9"/>
      <c r="AY370" s="10"/>
      <c r="BA370" s="33">
        <f ca="1">IF(Table1[[#This Row],[Area]]= "Pindi",1,0)</f>
        <v>0</v>
      </c>
      <c r="BB370" s="9">
        <f ca="1">IF(Table1[[#This Row],[Area]]= "Attock",1,0)</f>
        <v>0</v>
      </c>
      <c r="BC370" s="9">
        <f ca="1">IF(Table1[[#This Row],[Area]]="Gujranwala",1,0)</f>
        <v>0</v>
      </c>
      <c r="BD370" s="9">
        <f ca="1">IF(Table1[[#This Row],[Area]]="Islamabad",1,0)</f>
        <v>0</v>
      </c>
      <c r="BE370" s="9">
        <f ca="1">IF(Table1[[#This Row],[Area]]="Karachi",1,0)</f>
        <v>0</v>
      </c>
      <c r="BF370" s="9">
        <f ca="1">IF(Table1[[#This Row],[Area]]="Kashmir",1,0)</f>
        <v>0</v>
      </c>
      <c r="BG370" s="9">
        <f ca="1">IF(Table1[[#This Row],[Area]]="Kohat",1,0)</f>
        <v>0</v>
      </c>
      <c r="BH370" s="9">
        <f ca="1">IF(Table1[[#This Row],[Area]]="Lahore",1,0)</f>
        <v>0</v>
      </c>
      <c r="BI370" s="9">
        <f ca="1">IF(Table1[[#This Row],[Area]]="Multan",1,0)</f>
        <v>0</v>
      </c>
      <c r="BJ370" s="9">
        <f ca="1">IF(Table1[[#This Row],[Area]]="Naran",1,0)</f>
        <v>0</v>
      </c>
      <c r="BK370" s="9">
        <f ca="1">IF(Table1[[#This Row],[Area]]="Peshawar",1,0)</f>
        <v>0</v>
      </c>
      <c r="BL370" s="9">
        <f ca="1">IF(Table1[[#This Row],[Area]]="Queta",1,0)</f>
        <v>0</v>
      </c>
      <c r="BM370" s="9">
        <f ca="1">IF(Table1[[#This Row],[Area]]="Sawat",1,0)</f>
        <v>1</v>
      </c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10"/>
      <c r="CD370" s="14"/>
      <c r="CE370" s="39">
        <f ca="1">Table1[[#This Row],[Value of Cars]]/Table1[[#This Row],[Cars]]</f>
        <v>53897.106490605023</v>
      </c>
      <c r="CF370" s="9"/>
      <c r="CG370" s="10"/>
      <c r="CH370" s="14">
        <f ca="1">IF(Table1[[#This Row],[value of Debts]]&gt;$CI$5,1,0)</f>
        <v>1</v>
      </c>
      <c r="CI370" s="9"/>
      <c r="CJ370" s="10"/>
      <c r="CM370" s="55">
        <f ca="1">Table1[[#This Row],[Mortgage Left]]/Table1[[#This Row],[Value of House]]</f>
        <v>0.21040759158071243</v>
      </c>
      <c r="CN370" s="9">
        <f t="shared" ca="1" si="135"/>
        <v>1</v>
      </c>
      <c r="CO370" s="9"/>
      <c r="CP370" s="9"/>
      <c r="CQ370" s="9"/>
      <c r="CR370" s="9"/>
      <c r="CS370" s="9"/>
      <c r="CT370" s="9"/>
      <c r="CU370" s="9"/>
      <c r="CV370" s="9"/>
      <c r="CW370" s="9"/>
      <c r="CX370" s="14"/>
      <c r="CY370" s="9">
        <f ca="1">IF(Table1[[#This Row],[Area]]= "Pindi",Table1[[#This Row],[Income]],0)</f>
        <v>0</v>
      </c>
      <c r="CZ370" s="9">
        <f ca="1">IF(Table1[[#This Row],[Area]]= "Attock",Table1[[#This Row],[Income]],0)</f>
        <v>0</v>
      </c>
      <c r="DA370" s="9">
        <f ca="1">IF(Table1[[#This Row],[Area]]= "Gujranwala",Table1[[#This Row],[Income]],0)</f>
        <v>0</v>
      </c>
      <c r="DB370" s="9">
        <f ca="1">IF(Table1[[#This Row],[Area]]= "Islamabad",Table1[[#This Row],[Income]],0)</f>
        <v>0</v>
      </c>
      <c r="DC370" s="9">
        <f ca="1">IF(Table1[[#This Row],[Area]]= "Karachi",Table1[[#This Row],[Income]],0)</f>
        <v>0</v>
      </c>
      <c r="DD370" s="9">
        <f ca="1">IF(Table1[[#This Row],[Area]]= "Kashmir",Table1[[#This Row],[Income]],0)</f>
        <v>0</v>
      </c>
      <c r="DE370" s="9">
        <f ca="1">IF(Table1[[#This Row],[Area]]= "Kohat",Table1[[#This Row],[Income]],0)</f>
        <v>0</v>
      </c>
      <c r="DF370" s="9">
        <f ca="1">IF(Table1[[#This Row],[Area]]= "Lahore",Table1[[#This Row],[Income]],0)</f>
        <v>0</v>
      </c>
      <c r="DG370" s="9">
        <f ca="1">IF(Table1[[#This Row],[Area]]= "Multan",Table1[[#This Row],[Income]],0)</f>
        <v>0</v>
      </c>
      <c r="DH370" s="9">
        <f ca="1">IF(Table1[[#This Row],[Area]]= "Naran",Table1[[#This Row],[Income]],0)</f>
        <v>0</v>
      </c>
      <c r="DI370" s="9">
        <f ca="1">IF(Table1[[#This Row],[Area]]= "Peshawar",Table1[[#This Row],[Income]],0)</f>
        <v>0</v>
      </c>
      <c r="DJ370" s="9">
        <f ca="1">IF(Table1[[#This Row],[Area]]= "Queta",Table1[[#This Row],[Income]],0)</f>
        <v>0</v>
      </c>
      <c r="DK370" s="10">
        <f ca="1">IF(Table1[[#This Row],[Area]]= "Sawat",Table1[[#This Row],[Income]],0)</f>
        <v>56644</v>
      </c>
      <c r="DM370" s="14"/>
      <c r="DN370" s="9">
        <f ca="1">IF(Table1[[#This Row],[Field of Work]] = "IT",Table1[[#This Row],[Income]],0)</f>
        <v>56644</v>
      </c>
      <c r="DO370" s="9">
        <f ca="1">IF(Table1[[#This Row],[Field of Work]] = "Agriculture",Table1[[#This Row],[Income]],0)</f>
        <v>0</v>
      </c>
      <c r="DP370" s="9">
        <f ca="1">IF(Table1[[#This Row],[Field of Work]] = "Construction",Table1[[#This Row],[Income]],0)</f>
        <v>0</v>
      </c>
      <c r="DQ370" s="9">
        <f ca="1">IF(Table1[[#This Row],[Field of Work]] = "Health",Table1[[#This Row],[Income]],0)</f>
        <v>0</v>
      </c>
      <c r="DR370" s="9">
        <f ca="1">IF(Table1[[#This Row],[Field of Work]] = "Teaching",Table1[[#This Row],[Income]],0)</f>
        <v>0</v>
      </c>
      <c r="DS370" s="10">
        <f ca="1">IF(Table1[[#This Row],[Field of Work]] = "General work",Table1[[#This Row],[Income]],0)</f>
        <v>0</v>
      </c>
      <c r="DV370" s="14"/>
      <c r="DW370" s="9"/>
      <c r="DX370" s="9">
        <f ca="1">IF(Table1[[#This Row],[Debts]]&gt;Table1[[#This Row],[Income]],1,0)</f>
        <v>1</v>
      </c>
      <c r="DY370" s="9"/>
      <c r="DZ370" s="9"/>
      <c r="EA370" s="9"/>
      <c r="EB370" s="9"/>
      <c r="EC370" s="10"/>
      <c r="EF370" s="14"/>
      <c r="EG370" s="9"/>
      <c r="EH370" s="9">
        <f ca="1">IF(Table1[[#This Row],[Net worth of person (R)]]&gt;$EP$4,Table1[[#This Row],[Age]],0)</f>
        <v>26</v>
      </c>
      <c r="EI370" s="9"/>
      <c r="EJ370" s="9"/>
      <c r="EK370" s="9"/>
      <c r="EL370" s="9"/>
      <c r="EM370" s="9"/>
      <c r="EN370" s="9"/>
      <c r="EO370" s="9"/>
      <c r="EP370" s="10"/>
    </row>
    <row r="371" spans="2:146" x14ac:dyDescent="0.25">
      <c r="B371">
        <f t="shared" ca="1" si="122"/>
        <v>1</v>
      </c>
      <c r="C371" t="str">
        <f t="shared" ca="1" si="123"/>
        <v>men</v>
      </c>
      <c r="D371">
        <f t="shared" ca="1" si="124"/>
        <v>27</v>
      </c>
      <c r="E371">
        <f t="shared" ca="1" si="125"/>
        <v>1</v>
      </c>
      <c r="F371" t="str">
        <f t="shared" ca="1" si="126"/>
        <v>Health</v>
      </c>
      <c r="G371">
        <f t="shared" ca="1" si="127"/>
        <v>1</v>
      </c>
      <c r="H371" t="str">
        <f t="shared" ca="1" si="128"/>
        <v>High School</v>
      </c>
      <c r="I371">
        <f t="shared" ca="1" si="129"/>
        <v>4</v>
      </c>
      <c r="J371">
        <f t="shared" ca="1" si="130"/>
        <v>3</v>
      </c>
      <c r="K371">
        <f t="shared" ca="1" si="131"/>
        <v>59865</v>
      </c>
      <c r="L371">
        <f t="shared" ca="1" si="132"/>
        <v>13</v>
      </c>
      <c r="M371" t="str">
        <f t="shared" ca="1" si="133"/>
        <v>Naran</v>
      </c>
      <c r="N371">
        <f t="shared" ca="1" si="138"/>
        <v>239460</v>
      </c>
      <c r="O371">
        <f ca="1">RAND()*Table1[[#This Row],[Value of House]]</f>
        <v>129715.94792448428</v>
      </c>
      <c r="P371">
        <f t="shared" ca="1" si="120"/>
        <v>62211.903216278108</v>
      </c>
      <c r="Q371">
        <f t="shared" ca="1" si="134"/>
        <v>16429</v>
      </c>
      <c r="R371">
        <f t="shared" ca="1" si="121"/>
        <v>79790.635743561827</v>
      </c>
      <c r="S371">
        <f t="shared" ca="1" si="139"/>
        <v>47728.628085519209</v>
      </c>
      <c r="T371">
        <f t="shared" ca="1" si="140"/>
        <v>349400.53130179731</v>
      </c>
      <c r="U371">
        <f t="shared" ca="1" si="141"/>
        <v>225935.58366804611</v>
      </c>
      <c r="V371">
        <f t="shared" ca="1" si="142"/>
        <v>123464.9476337512</v>
      </c>
      <c r="AF371" s="14">
        <f t="shared" ca="1" si="136"/>
        <v>0</v>
      </c>
      <c r="AG371" s="9">
        <f t="shared" ca="1" si="137"/>
        <v>1</v>
      </c>
      <c r="AH371" s="9"/>
      <c r="AI371" s="9"/>
      <c r="AJ371" s="9"/>
      <c r="AK371" s="10"/>
      <c r="AL371" s="9"/>
      <c r="AM371" s="14">
        <f ca="1">IF(Table1[[#This Row],[Field of Work]]= "Teaching",1,0)</f>
        <v>0</v>
      </c>
      <c r="AN371" s="9">
        <f ca="1">IF(Table1[[#This Row],[Field of Work]]= "Agriculture",1,0)</f>
        <v>0</v>
      </c>
      <c r="AO371" s="9">
        <f ca="1">IF(Table1[[#This Row],[Field of Work]]= "Construction",1,0)</f>
        <v>0</v>
      </c>
      <c r="AP371" s="9">
        <f ca="1">IF(Table1[[#This Row],[Field of Work]]= "IT",1,0)</f>
        <v>0</v>
      </c>
      <c r="AQ371" s="9">
        <f ca="1">IF(Table1[[#This Row],[Field of Work]]= "Health",1,0)</f>
        <v>1</v>
      </c>
      <c r="AR371" s="9">
        <f ca="1">IF(Table1[[#This Row],[Field of Work]]= "General work",1,0)</f>
        <v>0</v>
      </c>
      <c r="AS371" s="9"/>
      <c r="AT371" s="9"/>
      <c r="AU371" s="9"/>
      <c r="AV371" s="9"/>
      <c r="AW371" s="9"/>
      <c r="AX371" s="9"/>
      <c r="AY371" s="10"/>
      <c r="BA371" s="33">
        <f ca="1">IF(Table1[[#This Row],[Area]]= "Pindi",1,0)</f>
        <v>0</v>
      </c>
      <c r="BB371" s="9">
        <f ca="1">IF(Table1[[#This Row],[Area]]= "Attock",1,0)</f>
        <v>0</v>
      </c>
      <c r="BC371" s="9">
        <f ca="1">IF(Table1[[#This Row],[Area]]="Gujranwala",1,0)</f>
        <v>0</v>
      </c>
      <c r="BD371" s="9">
        <f ca="1">IF(Table1[[#This Row],[Area]]="Islamabad",1,0)</f>
        <v>0</v>
      </c>
      <c r="BE371" s="9">
        <f ca="1">IF(Table1[[#This Row],[Area]]="Karachi",1,0)</f>
        <v>0</v>
      </c>
      <c r="BF371" s="9">
        <f ca="1">IF(Table1[[#This Row],[Area]]="Kashmir",1,0)</f>
        <v>0</v>
      </c>
      <c r="BG371" s="9">
        <f ca="1">IF(Table1[[#This Row],[Area]]="Kohat",1,0)</f>
        <v>0</v>
      </c>
      <c r="BH371" s="9">
        <f ca="1">IF(Table1[[#This Row],[Area]]="Lahore",1,0)</f>
        <v>0</v>
      </c>
      <c r="BI371" s="9">
        <f ca="1">IF(Table1[[#This Row],[Area]]="Multan",1,0)</f>
        <v>0</v>
      </c>
      <c r="BJ371" s="9">
        <f ca="1">IF(Table1[[#This Row],[Area]]="Naran",1,0)</f>
        <v>1</v>
      </c>
      <c r="BK371" s="9">
        <f ca="1">IF(Table1[[#This Row],[Area]]="Peshawar",1,0)</f>
        <v>0</v>
      </c>
      <c r="BL371" s="9">
        <f ca="1">IF(Table1[[#This Row],[Area]]="Queta",1,0)</f>
        <v>0</v>
      </c>
      <c r="BM371" s="9">
        <f ca="1">IF(Table1[[#This Row],[Area]]="Sawat",1,0)</f>
        <v>0</v>
      </c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10"/>
      <c r="CD371" s="14"/>
      <c r="CE371" s="39">
        <f ca="1">Table1[[#This Row],[Value of Cars]]/Table1[[#This Row],[Cars]]</f>
        <v>20737.301072092701</v>
      </c>
      <c r="CF371" s="9"/>
      <c r="CG371" s="10"/>
      <c r="CH371" s="14">
        <f ca="1">IF(Table1[[#This Row],[value of Debts]]&gt;$CI$5,1,0)</f>
        <v>1</v>
      </c>
      <c r="CI371" s="9"/>
      <c r="CJ371" s="10"/>
      <c r="CM371" s="55">
        <f ca="1">Table1[[#This Row],[Mortgage Left]]/Table1[[#This Row],[Value of House]]</f>
        <v>0.54170194572991015</v>
      </c>
      <c r="CN371" s="9">
        <f t="shared" ca="1" si="135"/>
        <v>0</v>
      </c>
      <c r="CO371" s="9"/>
      <c r="CP371" s="9"/>
      <c r="CQ371" s="9"/>
      <c r="CR371" s="9"/>
      <c r="CS371" s="9"/>
      <c r="CT371" s="9"/>
      <c r="CU371" s="9"/>
      <c r="CV371" s="9"/>
      <c r="CW371" s="9"/>
      <c r="CX371" s="14"/>
      <c r="CY371" s="9">
        <f ca="1">IF(Table1[[#This Row],[Area]]= "Pindi",Table1[[#This Row],[Income]],0)</f>
        <v>0</v>
      </c>
      <c r="CZ371" s="9">
        <f ca="1">IF(Table1[[#This Row],[Area]]= "Attock",Table1[[#This Row],[Income]],0)</f>
        <v>0</v>
      </c>
      <c r="DA371" s="9">
        <f ca="1">IF(Table1[[#This Row],[Area]]= "Gujranwala",Table1[[#This Row],[Income]],0)</f>
        <v>0</v>
      </c>
      <c r="DB371" s="9">
        <f ca="1">IF(Table1[[#This Row],[Area]]= "Islamabad",Table1[[#This Row],[Income]],0)</f>
        <v>0</v>
      </c>
      <c r="DC371" s="9">
        <f ca="1">IF(Table1[[#This Row],[Area]]= "Karachi",Table1[[#This Row],[Income]],0)</f>
        <v>0</v>
      </c>
      <c r="DD371" s="9">
        <f ca="1">IF(Table1[[#This Row],[Area]]= "Kashmir",Table1[[#This Row],[Income]],0)</f>
        <v>0</v>
      </c>
      <c r="DE371" s="9">
        <f ca="1">IF(Table1[[#This Row],[Area]]= "Kohat",Table1[[#This Row],[Income]],0)</f>
        <v>0</v>
      </c>
      <c r="DF371" s="9">
        <f ca="1">IF(Table1[[#This Row],[Area]]= "Lahore",Table1[[#This Row],[Income]],0)</f>
        <v>0</v>
      </c>
      <c r="DG371" s="9">
        <f ca="1">IF(Table1[[#This Row],[Area]]= "Multan",Table1[[#This Row],[Income]],0)</f>
        <v>0</v>
      </c>
      <c r="DH371" s="9">
        <f ca="1">IF(Table1[[#This Row],[Area]]= "Naran",Table1[[#This Row],[Income]],0)</f>
        <v>59865</v>
      </c>
      <c r="DI371" s="9">
        <f ca="1">IF(Table1[[#This Row],[Area]]= "Peshawar",Table1[[#This Row],[Income]],0)</f>
        <v>0</v>
      </c>
      <c r="DJ371" s="9">
        <f ca="1">IF(Table1[[#This Row],[Area]]= "Queta",Table1[[#This Row],[Income]],0)</f>
        <v>0</v>
      </c>
      <c r="DK371" s="10">
        <f ca="1">IF(Table1[[#This Row],[Area]]= "Sawat",Table1[[#This Row],[Income]],0)</f>
        <v>0</v>
      </c>
      <c r="DM371" s="14"/>
      <c r="DN371" s="9">
        <f ca="1">IF(Table1[[#This Row],[Field of Work]] = "IT",Table1[[#This Row],[Income]],0)</f>
        <v>0</v>
      </c>
      <c r="DO371" s="9">
        <f ca="1">IF(Table1[[#This Row],[Field of Work]] = "Agriculture",Table1[[#This Row],[Income]],0)</f>
        <v>0</v>
      </c>
      <c r="DP371" s="9">
        <f ca="1">IF(Table1[[#This Row],[Field of Work]] = "Construction",Table1[[#This Row],[Income]],0)</f>
        <v>0</v>
      </c>
      <c r="DQ371" s="9">
        <f ca="1">IF(Table1[[#This Row],[Field of Work]] = "Health",Table1[[#This Row],[Income]],0)</f>
        <v>59865</v>
      </c>
      <c r="DR371" s="9">
        <f ca="1">IF(Table1[[#This Row],[Field of Work]] = "Teaching",Table1[[#This Row],[Income]],0)</f>
        <v>0</v>
      </c>
      <c r="DS371" s="10">
        <f ca="1">IF(Table1[[#This Row],[Field of Work]] = "General work",Table1[[#This Row],[Income]],0)</f>
        <v>0</v>
      </c>
      <c r="DV371" s="14"/>
      <c r="DW371" s="9"/>
      <c r="DX371" s="9">
        <f ca="1">IF(Table1[[#This Row],[Debts]]&gt;Table1[[#This Row],[Income]],1,0)</f>
        <v>1</v>
      </c>
      <c r="DY371" s="9"/>
      <c r="DZ371" s="9"/>
      <c r="EA371" s="9"/>
      <c r="EB371" s="9"/>
      <c r="EC371" s="10"/>
      <c r="EF371" s="14"/>
      <c r="EG371" s="9"/>
      <c r="EH371" s="9">
        <f ca="1">IF(Table1[[#This Row],[Net worth of person (R)]]&gt;$EP$4,Table1[[#This Row],[Age]],0)</f>
        <v>27</v>
      </c>
      <c r="EI371" s="9"/>
      <c r="EJ371" s="9"/>
      <c r="EK371" s="9"/>
      <c r="EL371" s="9"/>
      <c r="EM371" s="9"/>
      <c r="EN371" s="9"/>
      <c r="EO371" s="9"/>
      <c r="EP371" s="10"/>
    </row>
    <row r="372" spans="2:146" x14ac:dyDescent="0.25">
      <c r="B372">
        <f t="shared" ca="1" si="122"/>
        <v>1</v>
      </c>
      <c r="C372" t="str">
        <f t="shared" ca="1" si="123"/>
        <v>men</v>
      </c>
      <c r="D372">
        <f t="shared" ca="1" si="124"/>
        <v>25</v>
      </c>
      <c r="E372">
        <f t="shared" ca="1" si="125"/>
        <v>4</v>
      </c>
      <c r="F372" t="str">
        <f t="shared" ca="1" si="126"/>
        <v>Construction</v>
      </c>
      <c r="G372">
        <f t="shared" ca="1" si="127"/>
        <v>4</v>
      </c>
      <c r="H372" t="str">
        <f t="shared" ca="1" si="128"/>
        <v>Technical</v>
      </c>
      <c r="I372">
        <f t="shared" ca="1" si="129"/>
        <v>1</v>
      </c>
      <c r="J372">
        <f t="shared" ca="1" si="130"/>
        <v>2</v>
      </c>
      <c r="K372">
        <f t="shared" ca="1" si="131"/>
        <v>79598</v>
      </c>
      <c r="L372">
        <f t="shared" ca="1" si="132"/>
        <v>6</v>
      </c>
      <c r="M372" t="str">
        <f t="shared" ca="1" si="133"/>
        <v>Islamabad</v>
      </c>
      <c r="N372">
        <f t="shared" ca="1" si="138"/>
        <v>238794</v>
      </c>
      <c r="O372">
        <f ca="1">RAND()*Table1[[#This Row],[Value of House]]</f>
        <v>113443.35953167573</v>
      </c>
      <c r="P372">
        <f t="shared" ca="1" si="120"/>
        <v>155314.7865731616</v>
      </c>
      <c r="Q372">
        <f t="shared" ca="1" si="134"/>
        <v>140194</v>
      </c>
      <c r="R372">
        <f t="shared" ca="1" si="121"/>
        <v>146434.33869248675</v>
      </c>
      <c r="S372">
        <f t="shared" ca="1" si="139"/>
        <v>64099.242198033986</v>
      </c>
      <c r="T372">
        <f t="shared" ca="1" si="140"/>
        <v>458208.02877119556</v>
      </c>
      <c r="U372">
        <f t="shared" ca="1" si="141"/>
        <v>400071.69822416245</v>
      </c>
      <c r="V372">
        <f t="shared" ca="1" si="142"/>
        <v>58136.330547033111</v>
      </c>
      <c r="AF372" s="14">
        <f t="shared" ca="1" si="136"/>
        <v>1</v>
      </c>
      <c r="AG372" s="9">
        <f t="shared" ca="1" si="137"/>
        <v>0</v>
      </c>
      <c r="AH372" s="9"/>
      <c r="AI372" s="9"/>
      <c r="AJ372" s="9"/>
      <c r="AK372" s="10"/>
      <c r="AL372" s="9"/>
      <c r="AM372" s="14">
        <f ca="1">IF(Table1[[#This Row],[Field of Work]]= "Teaching",1,0)</f>
        <v>0</v>
      </c>
      <c r="AN372" s="9">
        <f ca="1">IF(Table1[[#This Row],[Field of Work]]= "Agriculture",1,0)</f>
        <v>0</v>
      </c>
      <c r="AO372" s="9">
        <f ca="1">IF(Table1[[#This Row],[Field of Work]]= "Construction",1,0)</f>
        <v>1</v>
      </c>
      <c r="AP372" s="9">
        <f ca="1">IF(Table1[[#This Row],[Field of Work]]= "IT",1,0)</f>
        <v>0</v>
      </c>
      <c r="AQ372" s="9">
        <f ca="1">IF(Table1[[#This Row],[Field of Work]]= "Health",1,0)</f>
        <v>0</v>
      </c>
      <c r="AR372" s="9">
        <f ca="1">IF(Table1[[#This Row],[Field of Work]]= "General work",1,0)</f>
        <v>0</v>
      </c>
      <c r="AS372" s="9"/>
      <c r="AT372" s="9"/>
      <c r="AU372" s="9"/>
      <c r="AV372" s="9"/>
      <c r="AW372" s="9"/>
      <c r="AX372" s="9"/>
      <c r="AY372" s="10"/>
      <c r="BA372" s="33">
        <f ca="1">IF(Table1[[#This Row],[Area]]= "Pindi",1,0)</f>
        <v>0</v>
      </c>
      <c r="BB372" s="9">
        <f ca="1">IF(Table1[[#This Row],[Area]]= "Attock",1,0)</f>
        <v>0</v>
      </c>
      <c r="BC372" s="9">
        <f ca="1">IF(Table1[[#This Row],[Area]]="Gujranwala",1,0)</f>
        <v>0</v>
      </c>
      <c r="BD372" s="9">
        <f ca="1">IF(Table1[[#This Row],[Area]]="Islamabad",1,0)</f>
        <v>1</v>
      </c>
      <c r="BE372" s="9">
        <f ca="1">IF(Table1[[#This Row],[Area]]="Karachi",1,0)</f>
        <v>0</v>
      </c>
      <c r="BF372" s="9">
        <f ca="1">IF(Table1[[#This Row],[Area]]="Kashmir",1,0)</f>
        <v>0</v>
      </c>
      <c r="BG372" s="9">
        <f ca="1">IF(Table1[[#This Row],[Area]]="Kohat",1,0)</f>
        <v>0</v>
      </c>
      <c r="BH372" s="9">
        <f ca="1">IF(Table1[[#This Row],[Area]]="Lahore",1,0)</f>
        <v>0</v>
      </c>
      <c r="BI372" s="9">
        <f ca="1">IF(Table1[[#This Row],[Area]]="Multan",1,0)</f>
        <v>0</v>
      </c>
      <c r="BJ372" s="9">
        <f ca="1">IF(Table1[[#This Row],[Area]]="Naran",1,0)</f>
        <v>0</v>
      </c>
      <c r="BK372" s="9">
        <f ca="1">IF(Table1[[#This Row],[Area]]="Peshawar",1,0)</f>
        <v>0</v>
      </c>
      <c r="BL372" s="9">
        <f ca="1">IF(Table1[[#This Row],[Area]]="Queta",1,0)</f>
        <v>0</v>
      </c>
      <c r="BM372" s="9">
        <f ca="1">IF(Table1[[#This Row],[Area]]="Sawat",1,0)</f>
        <v>0</v>
      </c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10"/>
      <c r="CD372" s="14"/>
      <c r="CE372" s="39">
        <f ca="1">Table1[[#This Row],[Value of Cars]]/Table1[[#This Row],[Cars]]</f>
        <v>77657.393286580802</v>
      </c>
      <c r="CF372" s="9"/>
      <c r="CG372" s="10"/>
      <c r="CH372" s="14">
        <f ca="1">IF(Table1[[#This Row],[value of Debts]]&gt;$CI$5,1,0)</f>
        <v>1</v>
      </c>
      <c r="CI372" s="9"/>
      <c r="CJ372" s="10"/>
      <c r="CM372" s="55">
        <f ca="1">Table1[[#This Row],[Mortgage Left]]/Table1[[#This Row],[Value of House]]</f>
        <v>0.47506788081641804</v>
      </c>
      <c r="CN372" s="9">
        <f t="shared" ca="1" si="135"/>
        <v>0</v>
      </c>
      <c r="CO372" s="9"/>
      <c r="CP372" s="9"/>
      <c r="CQ372" s="9"/>
      <c r="CR372" s="9"/>
      <c r="CS372" s="9"/>
      <c r="CT372" s="9"/>
      <c r="CU372" s="9"/>
      <c r="CV372" s="9"/>
      <c r="CW372" s="9"/>
      <c r="CX372" s="14"/>
      <c r="CY372" s="9">
        <f ca="1">IF(Table1[[#This Row],[Area]]= "Pindi",Table1[[#This Row],[Income]],0)</f>
        <v>0</v>
      </c>
      <c r="CZ372" s="9">
        <f ca="1">IF(Table1[[#This Row],[Area]]= "Attock",Table1[[#This Row],[Income]],0)</f>
        <v>0</v>
      </c>
      <c r="DA372" s="9">
        <f ca="1">IF(Table1[[#This Row],[Area]]= "Gujranwala",Table1[[#This Row],[Income]],0)</f>
        <v>0</v>
      </c>
      <c r="DB372" s="9">
        <f ca="1">IF(Table1[[#This Row],[Area]]= "Islamabad",Table1[[#This Row],[Income]],0)</f>
        <v>79598</v>
      </c>
      <c r="DC372" s="9">
        <f ca="1">IF(Table1[[#This Row],[Area]]= "Karachi",Table1[[#This Row],[Income]],0)</f>
        <v>0</v>
      </c>
      <c r="DD372" s="9">
        <f ca="1">IF(Table1[[#This Row],[Area]]= "Kashmir",Table1[[#This Row],[Income]],0)</f>
        <v>0</v>
      </c>
      <c r="DE372" s="9">
        <f ca="1">IF(Table1[[#This Row],[Area]]= "Kohat",Table1[[#This Row],[Income]],0)</f>
        <v>0</v>
      </c>
      <c r="DF372" s="9">
        <f ca="1">IF(Table1[[#This Row],[Area]]= "Lahore",Table1[[#This Row],[Income]],0)</f>
        <v>0</v>
      </c>
      <c r="DG372" s="9">
        <f ca="1">IF(Table1[[#This Row],[Area]]= "Multan",Table1[[#This Row],[Income]],0)</f>
        <v>0</v>
      </c>
      <c r="DH372" s="9">
        <f ca="1">IF(Table1[[#This Row],[Area]]= "Naran",Table1[[#This Row],[Income]],0)</f>
        <v>0</v>
      </c>
      <c r="DI372" s="9">
        <f ca="1">IF(Table1[[#This Row],[Area]]= "Peshawar",Table1[[#This Row],[Income]],0)</f>
        <v>0</v>
      </c>
      <c r="DJ372" s="9">
        <f ca="1">IF(Table1[[#This Row],[Area]]= "Queta",Table1[[#This Row],[Income]],0)</f>
        <v>0</v>
      </c>
      <c r="DK372" s="10">
        <f ca="1">IF(Table1[[#This Row],[Area]]= "Sawat",Table1[[#This Row],[Income]],0)</f>
        <v>0</v>
      </c>
      <c r="DM372" s="14"/>
      <c r="DN372" s="9">
        <f ca="1">IF(Table1[[#This Row],[Field of Work]] = "IT",Table1[[#This Row],[Income]],0)</f>
        <v>0</v>
      </c>
      <c r="DO372" s="9">
        <f ca="1">IF(Table1[[#This Row],[Field of Work]] = "Agriculture",Table1[[#This Row],[Income]],0)</f>
        <v>0</v>
      </c>
      <c r="DP372" s="9">
        <f ca="1">IF(Table1[[#This Row],[Field of Work]] = "Construction",Table1[[#This Row],[Income]],0)</f>
        <v>79598</v>
      </c>
      <c r="DQ372" s="9">
        <f ca="1">IF(Table1[[#This Row],[Field of Work]] = "Health",Table1[[#This Row],[Income]],0)</f>
        <v>0</v>
      </c>
      <c r="DR372" s="9">
        <f ca="1">IF(Table1[[#This Row],[Field of Work]] = "Teaching",Table1[[#This Row],[Income]],0)</f>
        <v>0</v>
      </c>
      <c r="DS372" s="10">
        <f ca="1">IF(Table1[[#This Row],[Field of Work]] = "General work",Table1[[#This Row],[Income]],0)</f>
        <v>0</v>
      </c>
      <c r="DV372" s="14"/>
      <c r="DW372" s="9"/>
      <c r="DX372" s="9">
        <f ca="1">IF(Table1[[#This Row],[Debts]]&gt;Table1[[#This Row],[Income]],1,0)</f>
        <v>1</v>
      </c>
      <c r="DY372" s="9"/>
      <c r="DZ372" s="9"/>
      <c r="EA372" s="9"/>
      <c r="EB372" s="9"/>
      <c r="EC372" s="10"/>
      <c r="EF372" s="14"/>
      <c r="EG372" s="9"/>
      <c r="EH372" s="9">
        <f ca="1">IF(Table1[[#This Row],[Net worth of person (R)]]&gt;$EP$4,Table1[[#This Row],[Age]],0)</f>
        <v>0</v>
      </c>
      <c r="EI372" s="9"/>
      <c r="EJ372" s="9"/>
      <c r="EK372" s="9"/>
      <c r="EL372" s="9"/>
      <c r="EM372" s="9"/>
      <c r="EN372" s="9"/>
      <c r="EO372" s="9"/>
      <c r="EP372" s="10"/>
    </row>
    <row r="373" spans="2:146" x14ac:dyDescent="0.25">
      <c r="B373">
        <f t="shared" ca="1" si="122"/>
        <v>1</v>
      </c>
      <c r="C373" t="str">
        <f t="shared" ca="1" si="123"/>
        <v>men</v>
      </c>
      <c r="D373">
        <f t="shared" ca="1" si="124"/>
        <v>32</v>
      </c>
      <c r="E373">
        <f t="shared" ca="1" si="125"/>
        <v>4</v>
      </c>
      <c r="F373" t="str">
        <f t="shared" ca="1" si="126"/>
        <v>Construction</v>
      </c>
      <c r="G373">
        <f t="shared" ca="1" si="127"/>
        <v>2</v>
      </c>
      <c r="H373" t="str">
        <f t="shared" ca="1" si="128"/>
        <v>Colledge</v>
      </c>
      <c r="I373">
        <f t="shared" ca="1" si="129"/>
        <v>3</v>
      </c>
      <c r="J373">
        <f t="shared" ca="1" si="130"/>
        <v>1</v>
      </c>
      <c r="K373">
        <f t="shared" ca="1" si="131"/>
        <v>85427</v>
      </c>
      <c r="L373">
        <f t="shared" ca="1" si="132"/>
        <v>12</v>
      </c>
      <c r="M373" t="str">
        <f t="shared" ca="1" si="133"/>
        <v>Kohat</v>
      </c>
      <c r="N373">
        <f t="shared" ca="1" si="138"/>
        <v>512562</v>
      </c>
      <c r="O373">
        <f ca="1">RAND()*Table1[[#This Row],[Value of House]]</f>
        <v>9416.7036614716781</v>
      </c>
      <c r="P373">
        <f t="shared" ca="1" si="120"/>
        <v>73246.177027345009</v>
      </c>
      <c r="Q373">
        <f t="shared" ca="1" si="134"/>
        <v>67423</v>
      </c>
      <c r="R373">
        <f t="shared" ca="1" si="121"/>
        <v>15547.358370972068</v>
      </c>
      <c r="S373">
        <f t="shared" ca="1" si="139"/>
        <v>114134.68675619652</v>
      </c>
      <c r="T373">
        <f t="shared" ca="1" si="140"/>
        <v>699942.8637835416</v>
      </c>
      <c r="U373">
        <f t="shared" ca="1" si="141"/>
        <v>92387.062032443748</v>
      </c>
      <c r="V373">
        <f t="shared" ca="1" si="142"/>
        <v>607555.8017510979</v>
      </c>
      <c r="AF373" s="14">
        <f t="shared" ca="1" si="136"/>
        <v>1</v>
      </c>
      <c r="AG373" s="9">
        <f t="shared" ca="1" si="137"/>
        <v>0</v>
      </c>
      <c r="AH373" s="9"/>
      <c r="AI373" s="9"/>
      <c r="AJ373" s="9"/>
      <c r="AK373" s="10"/>
      <c r="AL373" s="9"/>
      <c r="AM373" s="14">
        <f ca="1">IF(Table1[[#This Row],[Field of Work]]= "Teaching",1,0)</f>
        <v>0</v>
      </c>
      <c r="AN373" s="9">
        <f ca="1">IF(Table1[[#This Row],[Field of Work]]= "Agriculture",1,0)</f>
        <v>0</v>
      </c>
      <c r="AO373" s="9">
        <f ca="1">IF(Table1[[#This Row],[Field of Work]]= "Construction",1,0)</f>
        <v>1</v>
      </c>
      <c r="AP373" s="9">
        <f ca="1">IF(Table1[[#This Row],[Field of Work]]= "IT",1,0)</f>
        <v>0</v>
      </c>
      <c r="AQ373" s="9">
        <f ca="1">IF(Table1[[#This Row],[Field of Work]]= "Health",1,0)</f>
        <v>0</v>
      </c>
      <c r="AR373" s="9">
        <f ca="1">IF(Table1[[#This Row],[Field of Work]]= "General work",1,0)</f>
        <v>0</v>
      </c>
      <c r="AS373" s="9"/>
      <c r="AT373" s="9"/>
      <c r="AU373" s="9"/>
      <c r="AV373" s="9"/>
      <c r="AW373" s="9"/>
      <c r="AX373" s="9"/>
      <c r="AY373" s="10"/>
      <c r="BA373" s="33">
        <f ca="1">IF(Table1[[#This Row],[Area]]= "Pindi",1,0)</f>
        <v>0</v>
      </c>
      <c r="BB373" s="9">
        <f ca="1">IF(Table1[[#This Row],[Area]]= "Attock",1,0)</f>
        <v>0</v>
      </c>
      <c r="BC373" s="9">
        <f ca="1">IF(Table1[[#This Row],[Area]]="Gujranwala",1,0)</f>
        <v>0</v>
      </c>
      <c r="BD373" s="9">
        <f ca="1">IF(Table1[[#This Row],[Area]]="Islamabad",1,0)</f>
        <v>0</v>
      </c>
      <c r="BE373" s="9">
        <f ca="1">IF(Table1[[#This Row],[Area]]="Karachi",1,0)</f>
        <v>0</v>
      </c>
      <c r="BF373" s="9">
        <f ca="1">IF(Table1[[#This Row],[Area]]="Kashmir",1,0)</f>
        <v>0</v>
      </c>
      <c r="BG373" s="9">
        <f ca="1">IF(Table1[[#This Row],[Area]]="Kohat",1,0)</f>
        <v>1</v>
      </c>
      <c r="BH373" s="9">
        <f ca="1">IF(Table1[[#This Row],[Area]]="Lahore",1,0)</f>
        <v>0</v>
      </c>
      <c r="BI373" s="9">
        <f ca="1">IF(Table1[[#This Row],[Area]]="Multan",1,0)</f>
        <v>0</v>
      </c>
      <c r="BJ373" s="9">
        <f ca="1">IF(Table1[[#This Row],[Area]]="Naran",1,0)</f>
        <v>0</v>
      </c>
      <c r="BK373" s="9">
        <f ca="1">IF(Table1[[#This Row],[Area]]="Peshawar",1,0)</f>
        <v>0</v>
      </c>
      <c r="BL373" s="9">
        <f ca="1">IF(Table1[[#This Row],[Area]]="Queta",1,0)</f>
        <v>0</v>
      </c>
      <c r="BM373" s="9">
        <f ca="1">IF(Table1[[#This Row],[Area]]="Sawat",1,0)</f>
        <v>0</v>
      </c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10"/>
      <c r="CD373" s="14"/>
      <c r="CE373" s="39">
        <f ca="1">Table1[[#This Row],[Value of Cars]]/Table1[[#This Row],[Cars]]</f>
        <v>73246.177027345009</v>
      </c>
      <c r="CF373" s="9"/>
      <c r="CG373" s="10"/>
      <c r="CH373" s="14">
        <f ca="1">IF(Table1[[#This Row],[value of Debts]]&gt;$CI$5,1,0)</f>
        <v>0</v>
      </c>
      <c r="CI373" s="9"/>
      <c r="CJ373" s="10"/>
      <c r="CM373" s="55">
        <f ca="1">Table1[[#This Row],[Mortgage Left]]/Table1[[#This Row],[Value of House]]</f>
        <v>1.8371833381077174E-2</v>
      </c>
      <c r="CN373" s="9">
        <f t="shared" ca="1" si="135"/>
        <v>1</v>
      </c>
      <c r="CO373" s="9"/>
      <c r="CP373" s="9"/>
      <c r="CQ373" s="9"/>
      <c r="CR373" s="9"/>
      <c r="CS373" s="9"/>
      <c r="CT373" s="9"/>
      <c r="CU373" s="9"/>
      <c r="CV373" s="9"/>
      <c r="CW373" s="9"/>
      <c r="CX373" s="14"/>
      <c r="CY373" s="9">
        <f ca="1">IF(Table1[[#This Row],[Area]]= "Pindi",Table1[[#This Row],[Income]],0)</f>
        <v>0</v>
      </c>
      <c r="CZ373" s="9">
        <f ca="1">IF(Table1[[#This Row],[Area]]= "Attock",Table1[[#This Row],[Income]],0)</f>
        <v>0</v>
      </c>
      <c r="DA373" s="9">
        <f ca="1">IF(Table1[[#This Row],[Area]]= "Gujranwala",Table1[[#This Row],[Income]],0)</f>
        <v>0</v>
      </c>
      <c r="DB373" s="9">
        <f ca="1">IF(Table1[[#This Row],[Area]]= "Islamabad",Table1[[#This Row],[Income]],0)</f>
        <v>0</v>
      </c>
      <c r="DC373" s="9">
        <f ca="1">IF(Table1[[#This Row],[Area]]= "Karachi",Table1[[#This Row],[Income]],0)</f>
        <v>0</v>
      </c>
      <c r="DD373" s="9">
        <f ca="1">IF(Table1[[#This Row],[Area]]= "Kashmir",Table1[[#This Row],[Income]],0)</f>
        <v>0</v>
      </c>
      <c r="DE373" s="9">
        <f ca="1">IF(Table1[[#This Row],[Area]]= "Kohat",Table1[[#This Row],[Income]],0)</f>
        <v>85427</v>
      </c>
      <c r="DF373" s="9">
        <f ca="1">IF(Table1[[#This Row],[Area]]= "Lahore",Table1[[#This Row],[Income]],0)</f>
        <v>0</v>
      </c>
      <c r="DG373" s="9">
        <f ca="1">IF(Table1[[#This Row],[Area]]= "Multan",Table1[[#This Row],[Income]],0)</f>
        <v>0</v>
      </c>
      <c r="DH373" s="9">
        <f ca="1">IF(Table1[[#This Row],[Area]]= "Naran",Table1[[#This Row],[Income]],0)</f>
        <v>0</v>
      </c>
      <c r="DI373" s="9">
        <f ca="1">IF(Table1[[#This Row],[Area]]= "Peshawar",Table1[[#This Row],[Income]],0)</f>
        <v>0</v>
      </c>
      <c r="DJ373" s="9">
        <f ca="1">IF(Table1[[#This Row],[Area]]= "Queta",Table1[[#This Row],[Income]],0)</f>
        <v>0</v>
      </c>
      <c r="DK373" s="10">
        <f ca="1">IF(Table1[[#This Row],[Area]]= "Sawat",Table1[[#This Row],[Income]],0)</f>
        <v>0</v>
      </c>
      <c r="DM373" s="14"/>
      <c r="DN373" s="9">
        <f ca="1">IF(Table1[[#This Row],[Field of Work]] = "IT",Table1[[#This Row],[Income]],0)</f>
        <v>0</v>
      </c>
      <c r="DO373" s="9">
        <f ca="1">IF(Table1[[#This Row],[Field of Work]] = "Agriculture",Table1[[#This Row],[Income]],0)</f>
        <v>0</v>
      </c>
      <c r="DP373" s="9">
        <f ca="1">IF(Table1[[#This Row],[Field of Work]] = "Construction",Table1[[#This Row],[Income]],0)</f>
        <v>85427</v>
      </c>
      <c r="DQ373" s="9">
        <f ca="1">IF(Table1[[#This Row],[Field of Work]] = "Health",Table1[[#This Row],[Income]],0)</f>
        <v>0</v>
      </c>
      <c r="DR373" s="9">
        <f ca="1">IF(Table1[[#This Row],[Field of Work]] = "Teaching",Table1[[#This Row],[Income]],0)</f>
        <v>0</v>
      </c>
      <c r="DS373" s="10">
        <f ca="1">IF(Table1[[#This Row],[Field of Work]] = "General work",Table1[[#This Row],[Income]],0)</f>
        <v>0</v>
      </c>
      <c r="DV373" s="14"/>
      <c r="DW373" s="9"/>
      <c r="DX373" s="9">
        <f ca="1">IF(Table1[[#This Row],[Debts]]&gt;Table1[[#This Row],[Income]],1,0)</f>
        <v>0</v>
      </c>
      <c r="DY373" s="9"/>
      <c r="DZ373" s="9"/>
      <c r="EA373" s="9"/>
      <c r="EB373" s="9"/>
      <c r="EC373" s="10"/>
      <c r="EF373" s="14"/>
      <c r="EG373" s="9"/>
      <c r="EH373" s="9">
        <f ca="1">IF(Table1[[#This Row],[Net worth of person (R)]]&gt;$EP$4,Table1[[#This Row],[Age]],0)</f>
        <v>32</v>
      </c>
      <c r="EI373" s="9"/>
      <c r="EJ373" s="9"/>
      <c r="EK373" s="9"/>
      <c r="EL373" s="9"/>
      <c r="EM373" s="9"/>
      <c r="EN373" s="9"/>
      <c r="EO373" s="9"/>
      <c r="EP373" s="10"/>
    </row>
    <row r="374" spans="2:146" x14ac:dyDescent="0.25">
      <c r="B374">
        <f t="shared" ca="1" si="122"/>
        <v>1</v>
      </c>
      <c r="C374" t="str">
        <f t="shared" ca="1" si="123"/>
        <v>men</v>
      </c>
      <c r="D374">
        <f t="shared" ca="1" si="124"/>
        <v>34</v>
      </c>
      <c r="E374">
        <f t="shared" ca="1" si="125"/>
        <v>6</v>
      </c>
      <c r="F374" t="str">
        <f t="shared" ca="1" si="126"/>
        <v>Teaching</v>
      </c>
      <c r="G374">
        <f t="shared" ca="1" si="127"/>
        <v>2</v>
      </c>
      <c r="H374" t="str">
        <f t="shared" ca="1" si="128"/>
        <v>Colledge</v>
      </c>
      <c r="I374">
        <f t="shared" ca="1" si="129"/>
        <v>2</v>
      </c>
      <c r="J374">
        <f t="shared" ca="1" si="130"/>
        <v>3</v>
      </c>
      <c r="K374">
        <f t="shared" ca="1" si="131"/>
        <v>66078</v>
      </c>
      <c r="L374">
        <f t="shared" ca="1" si="132"/>
        <v>10</v>
      </c>
      <c r="M374" t="str">
        <f t="shared" ca="1" si="133"/>
        <v>Queta</v>
      </c>
      <c r="N374">
        <f t="shared" ca="1" si="138"/>
        <v>396468</v>
      </c>
      <c r="O374">
        <f ca="1">RAND()*Table1[[#This Row],[Value of House]]</f>
        <v>169185.93241137255</v>
      </c>
      <c r="P374">
        <f t="shared" ca="1" si="120"/>
        <v>177067.73708180661</v>
      </c>
      <c r="Q374">
        <f t="shared" ca="1" si="134"/>
        <v>56453</v>
      </c>
      <c r="R374">
        <f t="shared" ca="1" si="121"/>
        <v>122596.01352556307</v>
      </c>
      <c r="S374">
        <f t="shared" ca="1" si="139"/>
        <v>13372.10168868686</v>
      </c>
      <c r="T374">
        <f t="shared" ca="1" si="140"/>
        <v>586907.83877049352</v>
      </c>
      <c r="U374">
        <f t="shared" ca="1" si="141"/>
        <v>348234.9459369356</v>
      </c>
      <c r="V374">
        <f t="shared" ca="1" si="142"/>
        <v>238672.89283355791</v>
      </c>
      <c r="AF374" s="14">
        <f t="shared" ca="1" si="136"/>
        <v>1</v>
      </c>
      <c r="AG374" s="9">
        <f t="shared" ca="1" si="137"/>
        <v>0</v>
      </c>
      <c r="AH374" s="9"/>
      <c r="AI374" s="9"/>
      <c r="AJ374" s="9"/>
      <c r="AK374" s="10"/>
      <c r="AL374" s="9"/>
      <c r="AM374" s="14">
        <f ca="1">IF(Table1[[#This Row],[Field of Work]]= "Teaching",1,0)</f>
        <v>1</v>
      </c>
      <c r="AN374" s="9">
        <f ca="1">IF(Table1[[#This Row],[Field of Work]]= "Agriculture",1,0)</f>
        <v>0</v>
      </c>
      <c r="AO374" s="9">
        <f ca="1">IF(Table1[[#This Row],[Field of Work]]= "Construction",1,0)</f>
        <v>0</v>
      </c>
      <c r="AP374" s="9">
        <f ca="1">IF(Table1[[#This Row],[Field of Work]]= "IT",1,0)</f>
        <v>0</v>
      </c>
      <c r="AQ374" s="9">
        <f ca="1">IF(Table1[[#This Row],[Field of Work]]= "Health",1,0)</f>
        <v>0</v>
      </c>
      <c r="AR374" s="9">
        <f ca="1">IF(Table1[[#This Row],[Field of Work]]= "General work",1,0)</f>
        <v>0</v>
      </c>
      <c r="AS374" s="9"/>
      <c r="AT374" s="9"/>
      <c r="AU374" s="9"/>
      <c r="AV374" s="9"/>
      <c r="AW374" s="9"/>
      <c r="AX374" s="9"/>
      <c r="AY374" s="10"/>
      <c r="BA374" s="33">
        <f ca="1">IF(Table1[[#This Row],[Area]]= "Pindi",1,0)</f>
        <v>0</v>
      </c>
      <c r="BB374" s="9">
        <f ca="1">IF(Table1[[#This Row],[Area]]= "Attock",1,0)</f>
        <v>0</v>
      </c>
      <c r="BC374" s="9">
        <f ca="1">IF(Table1[[#This Row],[Area]]="Gujranwala",1,0)</f>
        <v>0</v>
      </c>
      <c r="BD374" s="9">
        <f ca="1">IF(Table1[[#This Row],[Area]]="Islamabad",1,0)</f>
        <v>0</v>
      </c>
      <c r="BE374" s="9">
        <f ca="1">IF(Table1[[#This Row],[Area]]="Karachi",1,0)</f>
        <v>0</v>
      </c>
      <c r="BF374" s="9">
        <f ca="1">IF(Table1[[#This Row],[Area]]="Kashmir",1,0)</f>
        <v>0</v>
      </c>
      <c r="BG374" s="9">
        <f ca="1">IF(Table1[[#This Row],[Area]]="Kohat",1,0)</f>
        <v>0</v>
      </c>
      <c r="BH374" s="9">
        <f ca="1">IF(Table1[[#This Row],[Area]]="Lahore",1,0)</f>
        <v>0</v>
      </c>
      <c r="BI374" s="9">
        <f ca="1">IF(Table1[[#This Row],[Area]]="Multan",1,0)</f>
        <v>0</v>
      </c>
      <c r="BJ374" s="9">
        <f ca="1">IF(Table1[[#This Row],[Area]]="Naran",1,0)</f>
        <v>0</v>
      </c>
      <c r="BK374" s="9">
        <f ca="1">IF(Table1[[#This Row],[Area]]="Peshawar",1,0)</f>
        <v>0</v>
      </c>
      <c r="BL374" s="9">
        <f ca="1">IF(Table1[[#This Row],[Area]]="Queta",1,0)</f>
        <v>1</v>
      </c>
      <c r="BM374" s="9">
        <f ca="1">IF(Table1[[#This Row],[Area]]="Sawat",1,0)</f>
        <v>0</v>
      </c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10"/>
      <c r="CD374" s="14"/>
      <c r="CE374" s="39">
        <f ca="1">Table1[[#This Row],[Value of Cars]]/Table1[[#This Row],[Cars]]</f>
        <v>59022.579027268868</v>
      </c>
      <c r="CF374" s="9"/>
      <c r="CG374" s="10"/>
      <c r="CH374" s="14">
        <f ca="1">IF(Table1[[#This Row],[value of Debts]]&gt;$CI$5,1,0)</f>
        <v>1</v>
      </c>
      <c r="CI374" s="9"/>
      <c r="CJ374" s="10"/>
      <c r="CM374" s="55">
        <f ca="1">Table1[[#This Row],[Mortgage Left]]/Table1[[#This Row],[Value of House]]</f>
        <v>0.42673288237984541</v>
      </c>
      <c r="CN374" s="9">
        <f t="shared" ca="1" si="135"/>
        <v>0</v>
      </c>
      <c r="CO374" s="9"/>
      <c r="CP374" s="9"/>
      <c r="CQ374" s="9"/>
      <c r="CR374" s="9"/>
      <c r="CS374" s="9"/>
      <c r="CT374" s="9"/>
      <c r="CU374" s="9"/>
      <c r="CV374" s="9"/>
      <c r="CW374" s="9"/>
      <c r="CX374" s="14"/>
      <c r="CY374" s="9">
        <f ca="1">IF(Table1[[#This Row],[Area]]= "Pindi",Table1[[#This Row],[Income]],0)</f>
        <v>0</v>
      </c>
      <c r="CZ374" s="9">
        <f ca="1">IF(Table1[[#This Row],[Area]]= "Attock",Table1[[#This Row],[Income]],0)</f>
        <v>0</v>
      </c>
      <c r="DA374" s="9">
        <f ca="1">IF(Table1[[#This Row],[Area]]= "Gujranwala",Table1[[#This Row],[Income]],0)</f>
        <v>0</v>
      </c>
      <c r="DB374" s="9">
        <f ca="1">IF(Table1[[#This Row],[Area]]= "Islamabad",Table1[[#This Row],[Income]],0)</f>
        <v>0</v>
      </c>
      <c r="DC374" s="9">
        <f ca="1">IF(Table1[[#This Row],[Area]]= "Karachi",Table1[[#This Row],[Income]],0)</f>
        <v>0</v>
      </c>
      <c r="DD374" s="9">
        <f ca="1">IF(Table1[[#This Row],[Area]]= "Kashmir",Table1[[#This Row],[Income]],0)</f>
        <v>0</v>
      </c>
      <c r="DE374" s="9">
        <f ca="1">IF(Table1[[#This Row],[Area]]= "Kohat",Table1[[#This Row],[Income]],0)</f>
        <v>0</v>
      </c>
      <c r="DF374" s="9">
        <f ca="1">IF(Table1[[#This Row],[Area]]= "Lahore",Table1[[#This Row],[Income]],0)</f>
        <v>0</v>
      </c>
      <c r="DG374" s="9">
        <f ca="1">IF(Table1[[#This Row],[Area]]= "Multan",Table1[[#This Row],[Income]],0)</f>
        <v>0</v>
      </c>
      <c r="DH374" s="9">
        <f ca="1">IF(Table1[[#This Row],[Area]]= "Naran",Table1[[#This Row],[Income]],0)</f>
        <v>0</v>
      </c>
      <c r="DI374" s="9">
        <f ca="1">IF(Table1[[#This Row],[Area]]= "Peshawar",Table1[[#This Row],[Income]],0)</f>
        <v>0</v>
      </c>
      <c r="DJ374" s="9">
        <f ca="1">IF(Table1[[#This Row],[Area]]= "Queta",Table1[[#This Row],[Income]],0)</f>
        <v>66078</v>
      </c>
      <c r="DK374" s="10">
        <f ca="1">IF(Table1[[#This Row],[Area]]= "Sawat",Table1[[#This Row],[Income]],0)</f>
        <v>0</v>
      </c>
      <c r="DM374" s="14"/>
      <c r="DN374" s="9">
        <f ca="1">IF(Table1[[#This Row],[Field of Work]] = "IT",Table1[[#This Row],[Income]],0)</f>
        <v>0</v>
      </c>
      <c r="DO374" s="9">
        <f ca="1">IF(Table1[[#This Row],[Field of Work]] = "Agriculture",Table1[[#This Row],[Income]],0)</f>
        <v>0</v>
      </c>
      <c r="DP374" s="9">
        <f ca="1">IF(Table1[[#This Row],[Field of Work]] = "Construction",Table1[[#This Row],[Income]],0)</f>
        <v>0</v>
      </c>
      <c r="DQ374" s="9">
        <f ca="1">IF(Table1[[#This Row],[Field of Work]] = "Health",Table1[[#This Row],[Income]],0)</f>
        <v>0</v>
      </c>
      <c r="DR374" s="9">
        <f ca="1">IF(Table1[[#This Row],[Field of Work]] = "Teaching",Table1[[#This Row],[Income]],0)</f>
        <v>66078</v>
      </c>
      <c r="DS374" s="10">
        <f ca="1">IF(Table1[[#This Row],[Field of Work]] = "General work",Table1[[#This Row],[Income]],0)</f>
        <v>0</v>
      </c>
      <c r="DV374" s="14"/>
      <c r="DW374" s="9"/>
      <c r="DX374" s="9">
        <f ca="1">IF(Table1[[#This Row],[Debts]]&gt;Table1[[#This Row],[Income]],1,0)</f>
        <v>1</v>
      </c>
      <c r="DY374" s="9"/>
      <c r="DZ374" s="9"/>
      <c r="EA374" s="9"/>
      <c r="EB374" s="9"/>
      <c r="EC374" s="10"/>
      <c r="EF374" s="14"/>
      <c r="EG374" s="9"/>
      <c r="EH374" s="9">
        <f ca="1">IF(Table1[[#This Row],[Net worth of person (R)]]&gt;$EP$4,Table1[[#This Row],[Age]],0)</f>
        <v>34</v>
      </c>
      <c r="EI374" s="9"/>
      <c r="EJ374" s="9"/>
      <c r="EK374" s="9"/>
      <c r="EL374" s="9"/>
      <c r="EM374" s="9"/>
      <c r="EN374" s="9"/>
      <c r="EO374" s="9"/>
      <c r="EP374" s="10"/>
    </row>
    <row r="375" spans="2:146" x14ac:dyDescent="0.25">
      <c r="B375">
        <f t="shared" ca="1" si="122"/>
        <v>1</v>
      </c>
      <c r="C375" t="str">
        <f t="shared" ca="1" si="123"/>
        <v>men</v>
      </c>
      <c r="D375">
        <f t="shared" ca="1" si="124"/>
        <v>29</v>
      </c>
      <c r="E375">
        <f t="shared" ca="1" si="125"/>
        <v>3</v>
      </c>
      <c r="F375" t="str">
        <f t="shared" ca="1" si="126"/>
        <v>Agriculture</v>
      </c>
      <c r="G375">
        <f t="shared" ca="1" si="127"/>
        <v>6</v>
      </c>
      <c r="H375" t="str">
        <f t="shared" ca="1" si="128"/>
        <v>other</v>
      </c>
      <c r="I375">
        <f t="shared" ca="1" si="129"/>
        <v>2</v>
      </c>
      <c r="J375">
        <f t="shared" ca="1" si="130"/>
        <v>2</v>
      </c>
      <c r="K375">
        <f t="shared" ca="1" si="131"/>
        <v>78834</v>
      </c>
      <c r="L375">
        <f t="shared" ca="1" si="132"/>
        <v>12</v>
      </c>
      <c r="M375" t="str">
        <f t="shared" ca="1" si="133"/>
        <v>Kohat</v>
      </c>
      <c r="N375">
        <f t="shared" ca="1" si="138"/>
        <v>236502</v>
      </c>
      <c r="O375">
        <f ca="1">RAND()*Table1[[#This Row],[Value of House]]</f>
        <v>50461.150122035062</v>
      </c>
      <c r="P375">
        <f t="shared" ca="1" si="120"/>
        <v>72899.777779782191</v>
      </c>
      <c r="Q375">
        <f t="shared" ca="1" si="134"/>
        <v>40275</v>
      </c>
      <c r="R375">
        <f t="shared" ca="1" si="121"/>
        <v>85569.139406708011</v>
      </c>
      <c r="S375">
        <f t="shared" ca="1" si="139"/>
        <v>70602.231448755498</v>
      </c>
      <c r="T375">
        <f t="shared" ca="1" si="140"/>
        <v>380004.00922853767</v>
      </c>
      <c r="U375">
        <f t="shared" ca="1" si="141"/>
        <v>176305.28952874307</v>
      </c>
      <c r="V375">
        <f t="shared" ca="1" si="142"/>
        <v>203698.7196997946</v>
      </c>
      <c r="AF375" s="14">
        <f t="shared" ca="1" si="136"/>
        <v>1</v>
      </c>
      <c r="AG375" s="9">
        <f t="shared" ca="1" si="137"/>
        <v>0</v>
      </c>
      <c r="AH375" s="9"/>
      <c r="AI375" s="9"/>
      <c r="AJ375" s="9"/>
      <c r="AK375" s="10"/>
      <c r="AL375" s="9"/>
      <c r="AM375" s="14">
        <f ca="1">IF(Table1[[#This Row],[Field of Work]]= "Teaching",1,0)</f>
        <v>0</v>
      </c>
      <c r="AN375" s="9">
        <f ca="1">IF(Table1[[#This Row],[Field of Work]]= "Agriculture",1,0)</f>
        <v>1</v>
      </c>
      <c r="AO375" s="9">
        <f ca="1">IF(Table1[[#This Row],[Field of Work]]= "Construction",1,0)</f>
        <v>0</v>
      </c>
      <c r="AP375" s="9">
        <f ca="1">IF(Table1[[#This Row],[Field of Work]]= "IT",1,0)</f>
        <v>0</v>
      </c>
      <c r="AQ375" s="9">
        <f ca="1">IF(Table1[[#This Row],[Field of Work]]= "Health",1,0)</f>
        <v>0</v>
      </c>
      <c r="AR375" s="9">
        <f ca="1">IF(Table1[[#This Row],[Field of Work]]= "General work",1,0)</f>
        <v>0</v>
      </c>
      <c r="AS375" s="9"/>
      <c r="AT375" s="9"/>
      <c r="AU375" s="9"/>
      <c r="AV375" s="9"/>
      <c r="AW375" s="9"/>
      <c r="AX375" s="9"/>
      <c r="AY375" s="10"/>
      <c r="BA375" s="33">
        <f ca="1">IF(Table1[[#This Row],[Area]]= "Pindi",1,0)</f>
        <v>0</v>
      </c>
      <c r="BB375" s="9">
        <f ca="1">IF(Table1[[#This Row],[Area]]= "Attock",1,0)</f>
        <v>0</v>
      </c>
      <c r="BC375" s="9">
        <f ca="1">IF(Table1[[#This Row],[Area]]="Gujranwala",1,0)</f>
        <v>0</v>
      </c>
      <c r="BD375" s="9">
        <f ca="1">IF(Table1[[#This Row],[Area]]="Islamabad",1,0)</f>
        <v>0</v>
      </c>
      <c r="BE375" s="9">
        <f ca="1">IF(Table1[[#This Row],[Area]]="Karachi",1,0)</f>
        <v>0</v>
      </c>
      <c r="BF375" s="9">
        <f ca="1">IF(Table1[[#This Row],[Area]]="Kashmir",1,0)</f>
        <v>0</v>
      </c>
      <c r="BG375" s="9">
        <f ca="1">IF(Table1[[#This Row],[Area]]="Kohat",1,0)</f>
        <v>1</v>
      </c>
      <c r="BH375" s="9">
        <f ca="1">IF(Table1[[#This Row],[Area]]="Lahore",1,0)</f>
        <v>0</v>
      </c>
      <c r="BI375" s="9">
        <f ca="1">IF(Table1[[#This Row],[Area]]="Multan",1,0)</f>
        <v>0</v>
      </c>
      <c r="BJ375" s="9">
        <f ca="1">IF(Table1[[#This Row],[Area]]="Naran",1,0)</f>
        <v>0</v>
      </c>
      <c r="BK375" s="9">
        <f ca="1">IF(Table1[[#This Row],[Area]]="Peshawar",1,0)</f>
        <v>0</v>
      </c>
      <c r="BL375" s="9">
        <f ca="1">IF(Table1[[#This Row],[Area]]="Queta",1,0)</f>
        <v>0</v>
      </c>
      <c r="BM375" s="9">
        <f ca="1">IF(Table1[[#This Row],[Area]]="Sawat",1,0)</f>
        <v>0</v>
      </c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10"/>
      <c r="CD375" s="14"/>
      <c r="CE375" s="39">
        <f ca="1">Table1[[#This Row],[Value of Cars]]/Table1[[#This Row],[Cars]]</f>
        <v>36449.888889891095</v>
      </c>
      <c r="CF375" s="9"/>
      <c r="CG375" s="10"/>
      <c r="CH375" s="14">
        <f ca="1">IF(Table1[[#This Row],[value of Debts]]&gt;$CI$5,1,0)</f>
        <v>1</v>
      </c>
      <c r="CI375" s="9"/>
      <c r="CJ375" s="10"/>
      <c r="CM375" s="55">
        <f ca="1">Table1[[#This Row],[Mortgage Left]]/Table1[[#This Row],[Value of House]]</f>
        <v>0.21336458094238131</v>
      </c>
      <c r="CN375" s="9">
        <f t="shared" ca="1" si="135"/>
        <v>1</v>
      </c>
      <c r="CO375" s="9"/>
      <c r="CP375" s="9"/>
      <c r="CQ375" s="9"/>
      <c r="CR375" s="9"/>
      <c r="CS375" s="9"/>
      <c r="CT375" s="9"/>
      <c r="CU375" s="9"/>
      <c r="CV375" s="9"/>
      <c r="CW375" s="9"/>
      <c r="CX375" s="14"/>
      <c r="CY375" s="9">
        <f ca="1">IF(Table1[[#This Row],[Area]]= "Pindi",Table1[[#This Row],[Income]],0)</f>
        <v>0</v>
      </c>
      <c r="CZ375" s="9">
        <f ca="1">IF(Table1[[#This Row],[Area]]= "Attock",Table1[[#This Row],[Income]],0)</f>
        <v>0</v>
      </c>
      <c r="DA375" s="9">
        <f ca="1">IF(Table1[[#This Row],[Area]]= "Gujranwala",Table1[[#This Row],[Income]],0)</f>
        <v>0</v>
      </c>
      <c r="DB375" s="9">
        <f ca="1">IF(Table1[[#This Row],[Area]]= "Islamabad",Table1[[#This Row],[Income]],0)</f>
        <v>0</v>
      </c>
      <c r="DC375" s="9">
        <f ca="1">IF(Table1[[#This Row],[Area]]= "Karachi",Table1[[#This Row],[Income]],0)</f>
        <v>0</v>
      </c>
      <c r="DD375" s="9">
        <f ca="1">IF(Table1[[#This Row],[Area]]= "Kashmir",Table1[[#This Row],[Income]],0)</f>
        <v>0</v>
      </c>
      <c r="DE375" s="9">
        <f ca="1">IF(Table1[[#This Row],[Area]]= "Kohat",Table1[[#This Row],[Income]],0)</f>
        <v>78834</v>
      </c>
      <c r="DF375" s="9">
        <f ca="1">IF(Table1[[#This Row],[Area]]= "Lahore",Table1[[#This Row],[Income]],0)</f>
        <v>0</v>
      </c>
      <c r="DG375" s="9">
        <f ca="1">IF(Table1[[#This Row],[Area]]= "Multan",Table1[[#This Row],[Income]],0)</f>
        <v>0</v>
      </c>
      <c r="DH375" s="9">
        <f ca="1">IF(Table1[[#This Row],[Area]]= "Naran",Table1[[#This Row],[Income]],0)</f>
        <v>0</v>
      </c>
      <c r="DI375" s="9">
        <f ca="1">IF(Table1[[#This Row],[Area]]= "Peshawar",Table1[[#This Row],[Income]],0)</f>
        <v>0</v>
      </c>
      <c r="DJ375" s="9">
        <f ca="1">IF(Table1[[#This Row],[Area]]= "Queta",Table1[[#This Row],[Income]],0)</f>
        <v>0</v>
      </c>
      <c r="DK375" s="10">
        <f ca="1">IF(Table1[[#This Row],[Area]]= "Sawat",Table1[[#This Row],[Income]],0)</f>
        <v>0</v>
      </c>
      <c r="DM375" s="14"/>
      <c r="DN375" s="9">
        <f ca="1">IF(Table1[[#This Row],[Field of Work]] = "IT",Table1[[#This Row],[Income]],0)</f>
        <v>0</v>
      </c>
      <c r="DO375" s="9">
        <f ca="1">IF(Table1[[#This Row],[Field of Work]] = "Agriculture",Table1[[#This Row],[Income]],0)</f>
        <v>78834</v>
      </c>
      <c r="DP375" s="9">
        <f ca="1">IF(Table1[[#This Row],[Field of Work]] = "Construction",Table1[[#This Row],[Income]],0)</f>
        <v>0</v>
      </c>
      <c r="DQ375" s="9">
        <f ca="1">IF(Table1[[#This Row],[Field of Work]] = "Health",Table1[[#This Row],[Income]],0)</f>
        <v>0</v>
      </c>
      <c r="DR375" s="9">
        <f ca="1">IF(Table1[[#This Row],[Field of Work]] = "Teaching",Table1[[#This Row],[Income]],0)</f>
        <v>0</v>
      </c>
      <c r="DS375" s="10">
        <f ca="1">IF(Table1[[#This Row],[Field of Work]] = "General work",Table1[[#This Row],[Income]],0)</f>
        <v>0</v>
      </c>
      <c r="DV375" s="14"/>
      <c r="DW375" s="9"/>
      <c r="DX375" s="9">
        <f ca="1">IF(Table1[[#This Row],[Debts]]&gt;Table1[[#This Row],[Income]],1,0)</f>
        <v>1</v>
      </c>
      <c r="DY375" s="9"/>
      <c r="DZ375" s="9"/>
      <c r="EA375" s="9"/>
      <c r="EB375" s="9"/>
      <c r="EC375" s="10"/>
      <c r="EF375" s="14"/>
      <c r="EG375" s="9"/>
      <c r="EH375" s="9">
        <f ca="1">IF(Table1[[#This Row],[Net worth of person (R)]]&gt;$EP$4,Table1[[#This Row],[Age]],0)</f>
        <v>29</v>
      </c>
      <c r="EI375" s="9"/>
      <c r="EJ375" s="9"/>
      <c r="EK375" s="9"/>
      <c r="EL375" s="9"/>
      <c r="EM375" s="9"/>
      <c r="EN375" s="9"/>
      <c r="EO375" s="9"/>
      <c r="EP375" s="10"/>
    </row>
    <row r="376" spans="2:146" x14ac:dyDescent="0.25">
      <c r="B376">
        <f t="shared" ca="1" si="122"/>
        <v>1</v>
      </c>
      <c r="C376" t="str">
        <f t="shared" ca="1" si="123"/>
        <v>men</v>
      </c>
      <c r="D376">
        <f t="shared" ca="1" si="124"/>
        <v>28</v>
      </c>
      <c r="E376">
        <f t="shared" ca="1" si="125"/>
        <v>6</v>
      </c>
      <c r="F376" t="str">
        <f t="shared" ca="1" si="126"/>
        <v>Teaching</v>
      </c>
      <c r="G376">
        <f t="shared" ca="1" si="127"/>
        <v>6</v>
      </c>
      <c r="H376" t="str">
        <f t="shared" ca="1" si="128"/>
        <v>other</v>
      </c>
      <c r="I376">
        <f t="shared" ca="1" si="129"/>
        <v>0</v>
      </c>
      <c r="J376">
        <f t="shared" ca="1" si="130"/>
        <v>3</v>
      </c>
      <c r="K376">
        <f t="shared" ca="1" si="131"/>
        <v>38492</v>
      </c>
      <c r="L376">
        <f t="shared" ca="1" si="132"/>
        <v>3</v>
      </c>
      <c r="M376" t="str">
        <f t="shared" ca="1" si="133"/>
        <v>Gujranwala</v>
      </c>
      <c r="N376">
        <f t="shared" ca="1" si="138"/>
        <v>115476</v>
      </c>
      <c r="O376">
        <f ca="1">RAND()*Table1[[#This Row],[Value of House]]</f>
        <v>68924.05026049196</v>
      </c>
      <c r="P376">
        <f t="shared" ca="1" si="120"/>
        <v>24175.197855287708</v>
      </c>
      <c r="Q376">
        <f t="shared" ca="1" si="134"/>
        <v>22912</v>
      </c>
      <c r="R376">
        <f t="shared" ca="1" si="121"/>
        <v>7445.9832716146966</v>
      </c>
      <c r="S376">
        <f t="shared" ca="1" si="139"/>
        <v>830.70631299032561</v>
      </c>
      <c r="T376">
        <f t="shared" ca="1" si="140"/>
        <v>140481.90416827804</v>
      </c>
      <c r="U376">
        <f t="shared" ca="1" si="141"/>
        <v>99282.033532106652</v>
      </c>
      <c r="V376">
        <f t="shared" ca="1" si="142"/>
        <v>41199.870636171385</v>
      </c>
      <c r="AF376" s="14">
        <f t="shared" ca="1" si="136"/>
        <v>1</v>
      </c>
      <c r="AG376" s="9">
        <f t="shared" ca="1" si="137"/>
        <v>0</v>
      </c>
      <c r="AH376" s="9"/>
      <c r="AI376" s="9"/>
      <c r="AJ376" s="9"/>
      <c r="AK376" s="10"/>
      <c r="AL376" s="9"/>
      <c r="AM376" s="14">
        <f ca="1">IF(Table1[[#This Row],[Field of Work]]= "Teaching",1,0)</f>
        <v>1</v>
      </c>
      <c r="AN376" s="9">
        <f ca="1">IF(Table1[[#This Row],[Field of Work]]= "Agriculture",1,0)</f>
        <v>0</v>
      </c>
      <c r="AO376" s="9">
        <f ca="1">IF(Table1[[#This Row],[Field of Work]]= "Construction",1,0)</f>
        <v>0</v>
      </c>
      <c r="AP376" s="9">
        <f ca="1">IF(Table1[[#This Row],[Field of Work]]= "IT",1,0)</f>
        <v>0</v>
      </c>
      <c r="AQ376" s="9">
        <f ca="1">IF(Table1[[#This Row],[Field of Work]]= "Health",1,0)</f>
        <v>0</v>
      </c>
      <c r="AR376" s="9">
        <f ca="1">IF(Table1[[#This Row],[Field of Work]]= "General work",1,0)</f>
        <v>0</v>
      </c>
      <c r="AS376" s="9"/>
      <c r="AT376" s="9"/>
      <c r="AU376" s="9"/>
      <c r="AV376" s="9"/>
      <c r="AW376" s="9"/>
      <c r="AX376" s="9"/>
      <c r="AY376" s="10"/>
      <c r="BA376" s="33">
        <f ca="1">IF(Table1[[#This Row],[Area]]= "Pindi",1,0)</f>
        <v>0</v>
      </c>
      <c r="BB376" s="9">
        <f ca="1">IF(Table1[[#This Row],[Area]]= "Attock",1,0)</f>
        <v>0</v>
      </c>
      <c r="BC376" s="9">
        <f ca="1">IF(Table1[[#This Row],[Area]]="Gujranwala",1,0)</f>
        <v>1</v>
      </c>
      <c r="BD376" s="9">
        <f ca="1">IF(Table1[[#This Row],[Area]]="Islamabad",1,0)</f>
        <v>0</v>
      </c>
      <c r="BE376" s="9">
        <f ca="1">IF(Table1[[#This Row],[Area]]="Karachi",1,0)</f>
        <v>0</v>
      </c>
      <c r="BF376" s="9">
        <f ca="1">IF(Table1[[#This Row],[Area]]="Kashmir",1,0)</f>
        <v>0</v>
      </c>
      <c r="BG376" s="9">
        <f ca="1">IF(Table1[[#This Row],[Area]]="Kohat",1,0)</f>
        <v>0</v>
      </c>
      <c r="BH376" s="9">
        <f ca="1">IF(Table1[[#This Row],[Area]]="Lahore",1,0)</f>
        <v>0</v>
      </c>
      <c r="BI376" s="9">
        <f ca="1">IF(Table1[[#This Row],[Area]]="Multan",1,0)</f>
        <v>0</v>
      </c>
      <c r="BJ376" s="9">
        <f ca="1">IF(Table1[[#This Row],[Area]]="Naran",1,0)</f>
        <v>0</v>
      </c>
      <c r="BK376" s="9">
        <f ca="1">IF(Table1[[#This Row],[Area]]="Peshawar",1,0)</f>
        <v>0</v>
      </c>
      <c r="BL376" s="9">
        <f ca="1">IF(Table1[[#This Row],[Area]]="Queta",1,0)</f>
        <v>0</v>
      </c>
      <c r="BM376" s="9">
        <f ca="1">IF(Table1[[#This Row],[Area]]="Sawat",1,0)</f>
        <v>0</v>
      </c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10"/>
      <c r="CD376" s="14"/>
      <c r="CE376" s="39">
        <f ca="1">Table1[[#This Row],[Value of Cars]]/Table1[[#This Row],[Cars]]</f>
        <v>8058.399285095903</v>
      </c>
      <c r="CF376" s="9"/>
      <c r="CG376" s="10"/>
      <c r="CH376" s="14">
        <f ca="1">IF(Table1[[#This Row],[value of Debts]]&gt;$CI$5,1,0)</f>
        <v>0</v>
      </c>
      <c r="CI376" s="9"/>
      <c r="CJ376" s="10"/>
      <c r="CM376" s="55">
        <f ca="1">Table1[[#This Row],[Mortgage Left]]/Table1[[#This Row],[Value of House]]</f>
        <v>0.59686904863774259</v>
      </c>
      <c r="CN376" s="9">
        <f t="shared" ca="1" si="135"/>
        <v>0</v>
      </c>
      <c r="CO376" s="9"/>
      <c r="CP376" s="9"/>
      <c r="CQ376" s="9"/>
      <c r="CR376" s="9"/>
      <c r="CS376" s="9"/>
      <c r="CT376" s="9"/>
      <c r="CU376" s="9"/>
      <c r="CV376" s="9"/>
      <c r="CW376" s="9"/>
      <c r="CX376" s="14"/>
      <c r="CY376" s="9">
        <f ca="1">IF(Table1[[#This Row],[Area]]= "Pindi",Table1[[#This Row],[Income]],0)</f>
        <v>0</v>
      </c>
      <c r="CZ376" s="9">
        <f ca="1">IF(Table1[[#This Row],[Area]]= "Attock",Table1[[#This Row],[Income]],0)</f>
        <v>0</v>
      </c>
      <c r="DA376" s="9">
        <f ca="1">IF(Table1[[#This Row],[Area]]= "Gujranwala",Table1[[#This Row],[Income]],0)</f>
        <v>38492</v>
      </c>
      <c r="DB376" s="9">
        <f ca="1">IF(Table1[[#This Row],[Area]]= "Islamabad",Table1[[#This Row],[Income]],0)</f>
        <v>0</v>
      </c>
      <c r="DC376" s="9">
        <f ca="1">IF(Table1[[#This Row],[Area]]= "Karachi",Table1[[#This Row],[Income]],0)</f>
        <v>0</v>
      </c>
      <c r="DD376" s="9">
        <f ca="1">IF(Table1[[#This Row],[Area]]= "Kashmir",Table1[[#This Row],[Income]],0)</f>
        <v>0</v>
      </c>
      <c r="DE376" s="9">
        <f ca="1">IF(Table1[[#This Row],[Area]]= "Kohat",Table1[[#This Row],[Income]],0)</f>
        <v>0</v>
      </c>
      <c r="DF376" s="9">
        <f ca="1">IF(Table1[[#This Row],[Area]]= "Lahore",Table1[[#This Row],[Income]],0)</f>
        <v>0</v>
      </c>
      <c r="DG376" s="9">
        <f ca="1">IF(Table1[[#This Row],[Area]]= "Multan",Table1[[#This Row],[Income]],0)</f>
        <v>0</v>
      </c>
      <c r="DH376" s="9">
        <f ca="1">IF(Table1[[#This Row],[Area]]= "Naran",Table1[[#This Row],[Income]],0)</f>
        <v>0</v>
      </c>
      <c r="DI376" s="9">
        <f ca="1">IF(Table1[[#This Row],[Area]]= "Peshawar",Table1[[#This Row],[Income]],0)</f>
        <v>0</v>
      </c>
      <c r="DJ376" s="9">
        <f ca="1">IF(Table1[[#This Row],[Area]]= "Queta",Table1[[#This Row],[Income]],0)</f>
        <v>0</v>
      </c>
      <c r="DK376" s="10">
        <f ca="1">IF(Table1[[#This Row],[Area]]= "Sawat",Table1[[#This Row],[Income]],0)</f>
        <v>0</v>
      </c>
      <c r="DM376" s="14"/>
      <c r="DN376" s="9">
        <f ca="1">IF(Table1[[#This Row],[Field of Work]] = "IT",Table1[[#This Row],[Income]],0)</f>
        <v>0</v>
      </c>
      <c r="DO376" s="9">
        <f ca="1">IF(Table1[[#This Row],[Field of Work]] = "Agriculture",Table1[[#This Row],[Income]],0)</f>
        <v>0</v>
      </c>
      <c r="DP376" s="9">
        <f ca="1">IF(Table1[[#This Row],[Field of Work]] = "Construction",Table1[[#This Row],[Income]],0)</f>
        <v>0</v>
      </c>
      <c r="DQ376" s="9">
        <f ca="1">IF(Table1[[#This Row],[Field of Work]] = "Health",Table1[[#This Row],[Income]],0)</f>
        <v>0</v>
      </c>
      <c r="DR376" s="9">
        <f ca="1">IF(Table1[[#This Row],[Field of Work]] = "Teaching",Table1[[#This Row],[Income]],0)</f>
        <v>38492</v>
      </c>
      <c r="DS376" s="10">
        <f ca="1">IF(Table1[[#This Row],[Field of Work]] = "General work",Table1[[#This Row],[Income]],0)</f>
        <v>0</v>
      </c>
      <c r="DV376" s="14"/>
      <c r="DW376" s="9"/>
      <c r="DX376" s="9">
        <f ca="1">IF(Table1[[#This Row],[Debts]]&gt;Table1[[#This Row],[Income]],1,0)</f>
        <v>0</v>
      </c>
      <c r="DY376" s="9"/>
      <c r="DZ376" s="9"/>
      <c r="EA376" s="9"/>
      <c r="EB376" s="9"/>
      <c r="EC376" s="10"/>
      <c r="EF376" s="14"/>
      <c r="EG376" s="9"/>
      <c r="EH376" s="9">
        <f ca="1">IF(Table1[[#This Row],[Net worth of person (R)]]&gt;$EP$4,Table1[[#This Row],[Age]],0)</f>
        <v>0</v>
      </c>
      <c r="EI376" s="9"/>
      <c r="EJ376" s="9"/>
      <c r="EK376" s="9"/>
      <c r="EL376" s="9"/>
      <c r="EM376" s="9"/>
      <c r="EN376" s="9"/>
      <c r="EO376" s="9"/>
      <c r="EP376" s="10"/>
    </row>
    <row r="377" spans="2:146" x14ac:dyDescent="0.25">
      <c r="B377">
        <f t="shared" ca="1" si="122"/>
        <v>1</v>
      </c>
      <c r="C377" t="str">
        <f t="shared" ca="1" si="123"/>
        <v>men</v>
      </c>
      <c r="D377">
        <f t="shared" ca="1" si="124"/>
        <v>36</v>
      </c>
      <c r="E377">
        <f t="shared" ca="1" si="125"/>
        <v>5</v>
      </c>
      <c r="F377" t="str">
        <f t="shared" ca="1" si="126"/>
        <v>General work</v>
      </c>
      <c r="G377">
        <f t="shared" ca="1" si="127"/>
        <v>3</v>
      </c>
      <c r="H377" t="str">
        <f t="shared" ca="1" si="128"/>
        <v>University</v>
      </c>
      <c r="I377">
        <f t="shared" ca="1" si="129"/>
        <v>0</v>
      </c>
      <c r="J377">
        <f t="shared" ca="1" si="130"/>
        <v>1</v>
      </c>
      <c r="K377">
        <f t="shared" ca="1" si="131"/>
        <v>61494</v>
      </c>
      <c r="L377">
        <f t="shared" ca="1" si="132"/>
        <v>14</v>
      </c>
      <c r="M377" t="str">
        <f t="shared" ca="1" si="133"/>
        <v>Attock</v>
      </c>
      <c r="N377">
        <f t="shared" ca="1" si="138"/>
        <v>245976</v>
      </c>
      <c r="O377">
        <f ca="1">RAND()*Table1[[#This Row],[Value of House]]</f>
        <v>153394.87975022354</v>
      </c>
      <c r="P377">
        <f t="shared" ca="1" si="120"/>
        <v>30773.763544445541</v>
      </c>
      <c r="Q377">
        <f t="shared" ca="1" si="134"/>
        <v>15794</v>
      </c>
      <c r="R377">
        <f t="shared" ca="1" si="121"/>
        <v>20678.449477736864</v>
      </c>
      <c r="S377">
        <f t="shared" ca="1" si="139"/>
        <v>4167.7186191839819</v>
      </c>
      <c r="T377">
        <f t="shared" ca="1" si="140"/>
        <v>280917.48216362955</v>
      </c>
      <c r="U377">
        <f t="shared" ca="1" si="141"/>
        <v>189867.32922796041</v>
      </c>
      <c r="V377">
        <f t="shared" ca="1" si="142"/>
        <v>91050.152935669146</v>
      </c>
      <c r="AF377" s="14">
        <f t="shared" ca="1" si="136"/>
        <v>1</v>
      </c>
      <c r="AG377" s="9">
        <f t="shared" ca="1" si="137"/>
        <v>0</v>
      </c>
      <c r="AH377" s="9"/>
      <c r="AI377" s="9"/>
      <c r="AJ377" s="9"/>
      <c r="AK377" s="10"/>
      <c r="AL377" s="9"/>
      <c r="AM377" s="14">
        <f ca="1">IF(Table1[[#This Row],[Field of Work]]= "Teaching",1,0)</f>
        <v>0</v>
      </c>
      <c r="AN377" s="9">
        <f ca="1">IF(Table1[[#This Row],[Field of Work]]= "Agriculture",1,0)</f>
        <v>0</v>
      </c>
      <c r="AO377" s="9">
        <f ca="1">IF(Table1[[#This Row],[Field of Work]]= "Construction",1,0)</f>
        <v>0</v>
      </c>
      <c r="AP377" s="9">
        <f ca="1">IF(Table1[[#This Row],[Field of Work]]= "IT",1,0)</f>
        <v>0</v>
      </c>
      <c r="AQ377" s="9">
        <f ca="1">IF(Table1[[#This Row],[Field of Work]]= "Health",1,0)</f>
        <v>0</v>
      </c>
      <c r="AR377" s="9">
        <f ca="1">IF(Table1[[#This Row],[Field of Work]]= "General work",1,0)</f>
        <v>1</v>
      </c>
      <c r="AS377" s="9"/>
      <c r="AT377" s="9"/>
      <c r="AU377" s="9"/>
      <c r="AV377" s="9"/>
      <c r="AW377" s="9"/>
      <c r="AX377" s="9"/>
      <c r="AY377" s="10"/>
      <c r="BA377" s="33">
        <f ca="1">IF(Table1[[#This Row],[Area]]= "Pindi",1,0)</f>
        <v>0</v>
      </c>
      <c r="BB377" s="9">
        <f ca="1">IF(Table1[[#This Row],[Area]]= "Attock",1,0)</f>
        <v>1</v>
      </c>
      <c r="BC377" s="9">
        <f ca="1">IF(Table1[[#This Row],[Area]]="Gujranwala",1,0)</f>
        <v>0</v>
      </c>
      <c r="BD377" s="9">
        <f ca="1">IF(Table1[[#This Row],[Area]]="Islamabad",1,0)</f>
        <v>0</v>
      </c>
      <c r="BE377" s="9">
        <f ca="1">IF(Table1[[#This Row],[Area]]="Karachi",1,0)</f>
        <v>0</v>
      </c>
      <c r="BF377" s="9">
        <f ca="1">IF(Table1[[#This Row],[Area]]="Kashmir",1,0)</f>
        <v>0</v>
      </c>
      <c r="BG377" s="9">
        <f ca="1">IF(Table1[[#This Row],[Area]]="Kohat",1,0)</f>
        <v>0</v>
      </c>
      <c r="BH377" s="9">
        <f ca="1">IF(Table1[[#This Row],[Area]]="Lahore",1,0)</f>
        <v>0</v>
      </c>
      <c r="BI377" s="9">
        <f ca="1">IF(Table1[[#This Row],[Area]]="Multan",1,0)</f>
        <v>0</v>
      </c>
      <c r="BJ377" s="9">
        <f ca="1">IF(Table1[[#This Row],[Area]]="Naran",1,0)</f>
        <v>0</v>
      </c>
      <c r="BK377" s="9">
        <f ca="1">IF(Table1[[#This Row],[Area]]="Peshawar",1,0)</f>
        <v>0</v>
      </c>
      <c r="BL377" s="9">
        <f ca="1">IF(Table1[[#This Row],[Area]]="Queta",1,0)</f>
        <v>0</v>
      </c>
      <c r="BM377" s="9">
        <f ca="1">IF(Table1[[#This Row],[Area]]="Sawat",1,0)</f>
        <v>0</v>
      </c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10"/>
      <c r="CD377" s="14"/>
      <c r="CE377" s="39">
        <f ca="1">Table1[[#This Row],[Value of Cars]]/Table1[[#This Row],[Cars]]</f>
        <v>30773.763544445541</v>
      </c>
      <c r="CF377" s="9"/>
      <c r="CG377" s="10"/>
      <c r="CH377" s="14">
        <f ca="1">IF(Table1[[#This Row],[value of Debts]]&gt;$CI$5,1,0)</f>
        <v>1</v>
      </c>
      <c r="CI377" s="9"/>
      <c r="CJ377" s="10"/>
      <c r="CM377" s="55">
        <f ca="1">Table1[[#This Row],[Mortgage Left]]/Table1[[#This Row],[Value of House]]</f>
        <v>0.62361726245740856</v>
      </c>
      <c r="CN377" s="9">
        <f t="shared" ca="1" si="135"/>
        <v>0</v>
      </c>
      <c r="CO377" s="9"/>
      <c r="CP377" s="9"/>
      <c r="CQ377" s="9"/>
      <c r="CR377" s="9"/>
      <c r="CS377" s="9"/>
      <c r="CT377" s="9"/>
      <c r="CU377" s="9"/>
      <c r="CV377" s="9"/>
      <c r="CW377" s="9"/>
      <c r="CX377" s="14"/>
      <c r="CY377" s="9">
        <f ca="1">IF(Table1[[#This Row],[Area]]= "Pindi",Table1[[#This Row],[Income]],0)</f>
        <v>0</v>
      </c>
      <c r="CZ377" s="9">
        <f ca="1">IF(Table1[[#This Row],[Area]]= "Attock",Table1[[#This Row],[Income]],0)</f>
        <v>61494</v>
      </c>
      <c r="DA377" s="9">
        <f ca="1">IF(Table1[[#This Row],[Area]]= "Gujranwala",Table1[[#This Row],[Income]],0)</f>
        <v>0</v>
      </c>
      <c r="DB377" s="9">
        <f ca="1">IF(Table1[[#This Row],[Area]]= "Islamabad",Table1[[#This Row],[Income]],0)</f>
        <v>0</v>
      </c>
      <c r="DC377" s="9">
        <f ca="1">IF(Table1[[#This Row],[Area]]= "Karachi",Table1[[#This Row],[Income]],0)</f>
        <v>0</v>
      </c>
      <c r="DD377" s="9">
        <f ca="1">IF(Table1[[#This Row],[Area]]= "Kashmir",Table1[[#This Row],[Income]],0)</f>
        <v>0</v>
      </c>
      <c r="DE377" s="9">
        <f ca="1">IF(Table1[[#This Row],[Area]]= "Kohat",Table1[[#This Row],[Income]],0)</f>
        <v>0</v>
      </c>
      <c r="DF377" s="9">
        <f ca="1">IF(Table1[[#This Row],[Area]]= "Lahore",Table1[[#This Row],[Income]],0)</f>
        <v>0</v>
      </c>
      <c r="DG377" s="9">
        <f ca="1">IF(Table1[[#This Row],[Area]]= "Multan",Table1[[#This Row],[Income]],0)</f>
        <v>0</v>
      </c>
      <c r="DH377" s="9">
        <f ca="1">IF(Table1[[#This Row],[Area]]= "Naran",Table1[[#This Row],[Income]],0)</f>
        <v>0</v>
      </c>
      <c r="DI377" s="9">
        <f ca="1">IF(Table1[[#This Row],[Area]]= "Peshawar",Table1[[#This Row],[Income]],0)</f>
        <v>0</v>
      </c>
      <c r="DJ377" s="9">
        <f ca="1">IF(Table1[[#This Row],[Area]]= "Queta",Table1[[#This Row],[Income]],0)</f>
        <v>0</v>
      </c>
      <c r="DK377" s="10">
        <f ca="1">IF(Table1[[#This Row],[Area]]= "Sawat",Table1[[#This Row],[Income]],0)</f>
        <v>0</v>
      </c>
      <c r="DM377" s="14"/>
      <c r="DN377" s="9">
        <f ca="1">IF(Table1[[#This Row],[Field of Work]] = "IT",Table1[[#This Row],[Income]],0)</f>
        <v>0</v>
      </c>
      <c r="DO377" s="9">
        <f ca="1">IF(Table1[[#This Row],[Field of Work]] = "Agriculture",Table1[[#This Row],[Income]],0)</f>
        <v>0</v>
      </c>
      <c r="DP377" s="9">
        <f ca="1">IF(Table1[[#This Row],[Field of Work]] = "Construction",Table1[[#This Row],[Income]],0)</f>
        <v>0</v>
      </c>
      <c r="DQ377" s="9">
        <f ca="1">IF(Table1[[#This Row],[Field of Work]] = "Health",Table1[[#This Row],[Income]],0)</f>
        <v>0</v>
      </c>
      <c r="DR377" s="9">
        <f ca="1">IF(Table1[[#This Row],[Field of Work]] = "Teaching",Table1[[#This Row],[Income]],0)</f>
        <v>0</v>
      </c>
      <c r="DS377" s="10">
        <f ca="1">IF(Table1[[#This Row],[Field of Work]] = "General work",Table1[[#This Row],[Income]],0)</f>
        <v>61494</v>
      </c>
      <c r="DV377" s="14"/>
      <c r="DW377" s="9"/>
      <c r="DX377" s="9">
        <f ca="1">IF(Table1[[#This Row],[Debts]]&gt;Table1[[#This Row],[Income]],1,0)</f>
        <v>0</v>
      </c>
      <c r="DY377" s="9"/>
      <c r="DZ377" s="9"/>
      <c r="EA377" s="9"/>
      <c r="EB377" s="9"/>
      <c r="EC377" s="10"/>
      <c r="EF377" s="14"/>
      <c r="EG377" s="9"/>
      <c r="EH377" s="9">
        <f ca="1">IF(Table1[[#This Row],[Net worth of person (R)]]&gt;$EP$4,Table1[[#This Row],[Age]],0)</f>
        <v>0</v>
      </c>
      <c r="EI377" s="9"/>
      <c r="EJ377" s="9"/>
      <c r="EK377" s="9"/>
      <c r="EL377" s="9"/>
      <c r="EM377" s="9"/>
      <c r="EN377" s="9"/>
      <c r="EO377" s="9"/>
      <c r="EP377" s="10"/>
    </row>
    <row r="378" spans="2:146" x14ac:dyDescent="0.25">
      <c r="B378">
        <f t="shared" ca="1" si="122"/>
        <v>2</v>
      </c>
      <c r="C378" t="str">
        <f t="shared" ca="1" si="123"/>
        <v>women</v>
      </c>
      <c r="D378">
        <f t="shared" ca="1" si="124"/>
        <v>43</v>
      </c>
      <c r="E378">
        <f t="shared" ca="1" si="125"/>
        <v>3</v>
      </c>
      <c r="F378" t="str">
        <f t="shared" ca="1" si="126"/>
        <v>Agriculture</v>
      </c>
      <c r="G378">
        <f t="shared" ca="1" si="127"/>
        <v>5</v>
      </c>
      <c r="H378" t="str">
        <f t="shared" ca="1" si="128"/>
        <v>other</v>
      </c>
      <c r="I378">
        <f t="shared" ca="1" si="129"/>
        <v>2</v>
      </c>
      <c r="J378">
        <f t="shared" ca="1" si="130"/>
        <v>2</v>
      </c>
      <c r="K378">
        <f t="shared" ca="1" si="131"/>
        <v>45998</v>
      </c>
      <c r="L378">
        <f t="shared" ca="1" si="132"/>
        <v>14</v>
      </c>
      <c r="M378" t="str">
        <f t="shared" ca="1" si="133"/>
        <v>Attock</v>
      </c>
      <c r="N378">
        <f t="shared" ca="1" si="138"/>
        <v>229990</v>
      </c>
      <c r="O378">
        <f ca="1">RAND()*Table1[[#This Row],[Value of House]]</f>
        <v>161581.0817880028</v>
      </c>
      <c r="P378">
        <f t="shared" ca="1" si="120"/>
        <v>57753.445876050668</v>
      </c>
      <c r="Q378">
        <f t="shared" ca="1" si="134"/>
        <v>40963</v>
      </c>
      <c r="R378">
        <f t="shared" ca="1" si="121"/>
        <v>74832.511128911996</v>
      </c>
      <c r="S378">
        <f t="shared" ca="1" si="139"/>
        <v>48691.058541163715</v>
      </c>
      <c r="T378">
        <f t="shared" ca="1" si="140"/>
        <v>336434.50441721443</v>
      </c>
      <c r="U378">
        <f t="shared" ca="1" si="141"/>
        <v>277376.59291691479</v>
      </c>
      <c r="V378">
        <f t="shared" ca="1" si="142"/>
        <v>59057.91150029964</v>
      </c>
      <c r="AF378" s="14">
        <f t="shared" ca="1" si="136"/>
        <v>1</v>
      </c>
      <c r="AG378" s="9">
        <f t="shared" ca="1" si="137"/>
        <v>0</v>
      </c>
      <c r="AH378" s="9"/>
      <c r="AI378" s="9"/>
      <c r="AJ378" s="9"/>
      <c r="AK378" s="10"/>
      <c r="AL378" s="9"/>
      <c r="AM378" s="14">
        <f ca="1">IF(Table1[[#This Row],[Field of Work]]= "Teaching",1,0)</f>
        <v>0</v>
      </c>
      <c r="AN378" s="9">
        <f ca="1">IF(Table1[[#This Row],[Field of Work]]= "Agriculture",1,0)</f>
        <v>1</v>
      </c>
      <c r="AO378" s="9">
        <f ca="1">IF(Table1[[#This Row],[Field of Work]]= "Construction",1,0)</f>
        <v>0</v>
      </c>
      <c r="AP378" s="9">
        <f ca="1">IF(Table1[[#This Row],[Field of Work]]= "IT",1,0)</f>
        <v>0</v>
      </c>
      <c r="AQ378" s="9">
        <f ca="1">IF(Table1[[#This Row],[Field of Work]]= "Health",1,0)</f>
        <v>0</v>
      </c>
      <c r="AR378" s="9">
        <f ca="1">IF(Table1[[#This Row],[Field of Work]]= "General work",1,0)</f>
        <v>0</v>
      </c>
      <c r="AS378" s="9"/>
      <c r="AT378" s="9"/>
      <c r="AU378" s="9"/>
      <c r="AV378" s="9"/>
      <c r="AW378" s="9"/>
      <c r="AX378" s="9"/>
      <c r="AY378" s="10"/>
      <c r="BA378" s="33">
        <f ca="1">IF(Table1[[#This Row],[Area]]= "Pindi",1,0)</f>
        <v>0</v>
      </c>
      <c r="BB378" s="9">
        <f ca="1">IF(Table1[[#This Row],[Area]]= "Attock",1,0)</f>
        <v>1</v>
      </c>
      <c r="BC378" s="9">
        <f ca="1">IF(Table1[[#This Row],[Area]]="Gujranwala",1,0)</f>
        <v>0</v>
      </c>
      <c r="BD378" s="9">
        <f ca="1">IF(Table1[[#This Row],[Area]]="Islamabad",1,0)</f>
        <v>0</v>
      </c>
      <c r="BE378" s="9">
        <f ca="1">IF(Table1[[#This Row],[Area]]="Karachi",1,0)</f>
        <v>0</v>
      </c>
      <c r="BF378" s="9">
        <f ca="1">IF(Table1[[#This Row],[Area]]="Kashmir",1,0)</f>
        <v>0</v>
      </c>
      <c r="BG378" s="9">
        <f ca="1">IF(Table1[[#This Row],[Area]]="Kohat",1,0)</f>
        <v>0</v>
      </c>
      <c r="BH378" s="9">
        <f ca="1">IF(Table1[[#This Row],[Area]]="Lahore",1,0)</f>
        <v>0</v>
      </c>
      <c r="BI378" s="9">
        <f ca="1">IF(Table1[[#This Row],[Area]]="Multan",1,0)</f>
        <v>0</v>
      </c>
      <c r="BJ378" s="9">
        <f ca="1">IF(Table1[[#This Row],[Area]]="Naran",1,0)</f>
        <v>0</v>
      </c>
      <c r="BK378" s="9">
        <f ca="1">IF(Table1[[#This Row],[Area]]="Peshawar",1,0)</f>
        <v>0</v>
      </c>
      <c r="BL378" s="9">
        <f ca="1">IF(Table1[[#This Row],[Area]]="Queta",1,0)</f>
        <v>0</v>
      </c>
      <c r="BM378" s="9">
        <f ca="1">IF(Table1[[#This Row],[Area]]="Sawat",1,0)</f>
        <v>0</v>
      </c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10"/>
      <c r="CD378" s="14"/>
      <c r="CE378" s="39">
        <f ca="1">Table1[[#This Row],[Value of Cars]]/Table1[[#This Row],[Cars]]</f>
        <v>28876.722938025334</v>
      </c>
      <c r="CF378" s="9"/>
      <c r="CG378" s="10"/>
      <c r="CH378" s="14">
        <f ca="1">IF(Table1[[#This Row],[value of Debts]]&gt;$CI$5,1,0)</f>
        <v>1</v>
      </c>
      <c r="CI378" s="9"/>
      <c r="CJ378" s="10"/>
      <c r="CM378" s="55">
        <f ca="1">Table1[[#This Row],[Mortgage Left]]/Table1[[#This Row],[Value of House]]</f>
        <v>0.70255698851255621</v>
      </c>
      <c r="CN378" s="9">
        <f t="shared" ca="1" si="135"/>
        <v>0</v>
      </c>
      <c r="CO378" s="9"/>
      <c r="CP378" s="9"/>
      <c r="CQ378" s="9"/>
      <c r="CR378" s="9"/>
      <c r="CS378" s="9"/>
      <c r="CT378" s="9"/>
      <c r="CU378" s="9"/>
      <c r="CV378" s="9"/>
      <c r="CW378" s="9"/>
      <c r="CX378" s="14"/>
      <c r="CY378" s="9">
        <f ca="1">IF(Table1[[#This Row],[Area]]= "Pindi",Table1[[#This Row],[Income]],0)</f>
        <v>0</v>
      </c>
      <c r="CZ378" s="9">
        <f ca="1">IF(Table1[[#This Row],[Area]]= "Attock",Table1[[#This Row],[Income]],0)</f>
        <v>45998</v>
      </c>
      <c r="DA378" s="9">
        <f ca="1">IF(Table1[[#This Row],[Area]]= "Gujranwala",Table1[[#This Row],[Income]],0)</f>
        <v>0</v>
      </c>
      <c r="DB378" s="9">
        <f ca="1">IF(Table1[[#This Row],[Area]]= "Islamabad",Table1[[#This Row],[Income]],0)</f>
        <v>0</v>
      </c>
      <c r="DC378" s="9">
        <f ca="1">IF(Table1[[#This Row],[Area]]= "Karachi",Table1[[#This Row],[Income]],0)</f>
        <v>0</v>
      </c>
      <c r="DD378" s="9">
        <f ca="1">IF(Table1[[#This Row],[Area]]= "Kashmir",Table1[[#This Row],[Income]],0)</f>
        <v>0</v>
      </c>
      <c r="DE378" s="9">
        <f ca="1">IF(Table1[[#This Row],[Area]]= "Kohat",Table1[[#This Row],[Income]],0)</f>
        <v>0</v>
      </c>
      <c r="DF378" s="9">
        <f ca="1">IF(Table1[[#This Row],[Area]]= "Lahore",Table1[[#This Row],[Income]],0)</f>
        <v>0</v>
      </c>
      <c r="DG378" s="9">
        <f ca="1">IF(Table1[[#This Row],[Area]]= "Multan",Table1[[#This Row],[Income]],0)</f>
        <v>0</v>
      </c>
      <c r="DH378" s="9">
        <f ca="1">IF(Table1[[#This Row],[Area]]= "Naran",Table1[[#This Row],[Income]],0)</f>
        <v>0</v>
      </c>
      <c r="DI378" s="9">
        <f ca="1">IF(Table1[[#This Row],[Area]]= "Peshawar",Table1[[#This Row],[Income]],0)</f>
        <v>0</v>
      </c>
      <c r="DJ378" s="9">
        <f ca="1">IF(Table1[[#This Row],[Area]]= "Queta",Table1[[#This Row],[Income]],0)</f>
        <v>0</v>
      </c>
      <c r="DK378" s="10">
        <f ca="1">IF(Table1[[#This Row],[Area]]= "Sawat",Table1[[#This Row],[Income]],0)</f>
        <v>0</v>
      </c>
      <c r="DM378" s="14"/>
      <c r="DN378" s="9">
        <f ca="1">IF(Table1[[#This Row],[Field of Work]] = "IT",Table1[[#This Row],[Income]],0)</f>
        <v>0</v>
      </c>
      <c r="DO378" s="9">
        <f ca="1">IF(Table1[[#This Row],[Field of Work]] = "Agriculture",Table1[[#This Row],[Income]],0)</f>
        <v>45998</v>
      </c>
      <c r="DP378" s="9">
        <f ca="1">IF(Table1[[#This Row],[Field of Work]] = "Construction",Table1[[#This Row],[Income]],0)</f>
        <v>0</v>
      </c>
      <c r="DQ378" s="9">
        <f ca="1">IF(Table1[[#This Row],[Field of Work]] = "Health",Table1[[#This Row],[Income]],0)</f>
        <v>0</v>
      </c>
      <c r="DR378" s="9">
        <f ca="1">IF(Table1[[#This Row],[Field of Work]] = "Teaching",Table1[[#This Row],[Income]],0)</f>
        <v>0</v>
      </c>
      <c r="DS378" s="10">
        <f ca="1">IF(Table1[[#This Row],[Field of Work]] = "General work",Table1[[#This Row],[Income]],0)</f>
        <v>0</v>
      </c>
      <c r="DV378" s="14"/>
      <c r="DW378" s="9"/>
      <c r="DX378" s="9">
        <f ca="1">IF(Table1[[#This Row],[Debts]]&gt;Table1[[#This Row],[Income]],1,0)</f>
        <v>1</v>
      </c>
      <c r="DY378" s="9"/>
      <c r="DZ378" s="9"/>
      <c r="EA378" s="9"/>
      <c r="EB378" s="9"/>
      <c r="EC378" s="10"/>
      <c r="EF378" s="14"/>
      <c r="EG378" s="9"/>
      <c r="EH378" s="9">
        <f ca="1">IF(Table1[[#This Row],[Net worth of person (R)]]&gt;$EP$4,Table1[[#This Row],[Age]],0)</f>
        <v>0</v>
      </c>
      <c r="EI378" s="9"/>
      <c r="EJ378" s="9"/>
      <c r="EK378" s="9"/>
      <c r="EL378" s="9"/>
      <c r="EM378" s="9"/>
      <c r="EN378" s="9"/>
      <c r="EO378" s="9"/>
      <c r="EP378" s="10"/>
    </row>
    <row r="379" spans="2:146" x14ac:dyDescent="0.25">
      <c r="B379">
        <f t="shared" ca="1" si="122"/>
        <v>1</v>
      </c>
      <c r="C379" t="str">
        <f t="shared" ca="1" si="123"/>
        <v>men</v>
      </c>
      <c r="D379">
        <f t="shared" ca="1" si="124"/>
        <v>44</v>
      </c>
      <c r="E379">
        <f t="shared" ca="1" si="125"/>
        <v>2</v>
      </c>
      <c r="F379" t="str">
        <f t="shared" ca="1" si="126"/>
        <v>IT</v>
      </c>
      <c r="G379">
        <f t="shared" ca="1" si="127"/>
        <v>6</v>
      </c>
      <c r="H379" t="str">
        <f t="shared" ca="1" si="128"/>
        <v>other</v>
      </c>
      <c r="I379">
        <f t="shared" ca="1" si="129"/>
        <v>0</v>
      </c>
      <c r="J379">
        <f t="shared" ca="1" si="130"/>
        <v>2</v>
      </c>
      <c r="K379">
        <f t="shared" ca="1" si="131"/>
        <v>84523</v>
      </c>
      <c r="L379">
        <f t="shared" ca="1" si="132"/>
        <v>11</v>
      </c>
      <c r="M379" t="str">
        <f t="shared" ca="1" si="133"/>
        <v>kashmir</v>
      </c>
      <c r="N379">
        <f t="shared" ca="1" si="138"/>
        <v>422615</v>
      </c>
      <c r="O379">
        <f ca="1">RAND()*Table1[[#This Row],[Value of House]]</f>
        <v>89656.230781723498</v>
      </c>
      <c r="P379">
        <f t="shared" ca="1" si="120"/>
        <v>42471.611496223391</v>
      </c>
      <c r="Q379">
        <f t="shared" ca="1" si="134"/>
        <v>26366</v>
      </c>
      <c r="R379">
        <f t="shared" ca="1" si="121"/>
        <v>13274.943195138205</v>
      </c>
      <c r="S379">
        <f t="shared" ca="1" si="139"/>
        <v>32384.101247379404</v>
      </c>
      <c r="T379">
        <f t="shared" ca="1" si="140"/>
        <v>497470.71274360275</v>
      </c>
      <c r="U379">
        <f t="shared" ca="1" si="141"/>
        <v>129297.1739768617</v>
      </c>
      <c r="V379">
        <f t="shared" ca="1" si="142"/>
        <v>368173.53876674105</v>
      </c>
      <c r="AF379" s="14">
        <f t="shared" ca="1" si="136"/>
        <v>0</v>
      </c>
      <c r="AG379" s="9">
        <f t="shared" ca="1" si="137"/>
        <v>1</v>
      </c>
      <c r="AH379" s="9"/>
      <c r="AI379" s="9"/>
      <c r="AJ379" s="9"/>
      <c r="AK379" s="10"/>
      <c r="AL379" s="9"/>
      <c r="AM379" s="14">
        <f ca="1">IF(Table1[[#This Row],[Field of Work]]= "Teaching",1,0)</f>
        <v>0</v>
      </c>
      <c r="AN379" s="9">
        <f ca="1">IF(Table1[[#This Row],[Field of Work]]= "Agriculture",1,0)</f>
        <v>0</v>
      </c>
      <c r="AO379" s="9">
        <f ca="1">IF(Table1[[#This Row],[Field of Work]]= "Construction",1,0)</f>
        <v>0</v>
      </c>
      <c r="AP379" s="9">
        <f ca="1">IF(Table1[[#This Row],[Field of Work]]= "IT",1,0)</f>
        <v>1</v>
      </c>
      <c r="AQ379" s="9">
        <f ca="1">IF(Table1[[#This Row],[Field of Work]]= "Health",1,0)</f>
        <v>0</v>
      </c>
      <c r="AR379" s="9">
        <f ca="1">IF(Table1[[#This Row],[Field of Work]]= "General work",1,0)</f>
        <v>0</v>
      </c>
      <c r="AS379" s="9"/>
      <c r="AT379" s="9"/>
      <c r="AU379" s="9"/>
      <c r="AV379" s="9"/>
      <c r="AW379" s="9"/>
      <c r="AX379" s="9"/>
      <c r="AY379" s="10"/>
      <c r="BA379" s="33">
        <f ca="1">IF(Table1[[#This Row],[Area]]= "Pindi",1,0)</f>
        <v>0</v>
      </c>
      <c r="BB379" s="9">
        <f ca="1">IF(Table1[[#This Row],[Area]]= "Attock",1,0)</f>
        <v>0</v>
      </c>
      <c r="BC379" s="9">
        <f ca="1">IF(Table1[[#This Row],[Area]]="Gujranwala",1,0)</f>
        <v>0</v>
      </c>
      <c r="BD379" s="9">
        <f ca="1">IF(Table1[[#This Row],[Area]]="Islamabad",1,0)</f>
        <v>0</v>
      </c>
      <c r="BE379" s="9">
        <f ca="1">IF(Table1[[#This Row],[Area]]="Karachi",1,0)</f>
        <v>0</v>
      </c>
      <c r="BF379" s="9">
        <f ca="1">IF(Table1[[#This Row],[Area]]="Kashmir",1,0)</f>
        <v>1</v>
      </c>
      <c r="BG379" s="9">
        <f ca="1">IF(Table1[[#This Row],[Area]]="Kohat",1,0)</f>
        <v>0</v>
      </c>
      <c r="BH379" s="9">
        <f ca="1">IF(Table1[[#This Row],[Area]]="Lahore",1,0)</f>
        <v>0</v>
      </c>
      <c r="BI379" s="9">
        <f ca="1">IF(Table1[[#This Row],[Area]]="Multan",1,0)</f>
        <v>0</v>
      </c>
      <c r="BJ379" s="9">
        <f ca="1">IF(Table1[[#This Row],[Area]]="Naran",1,0)</f>
        <v>0</v>
      </c>
      <c r="BK379" s="9">
        <f ca="1">IF(Table1[[#This Row],[Area]]="Peshawar",1,0)</f>
        <v>0</v>
      </c>
      <c r="BL379" s="9">
        <f ca="1">IF(Table1[[#This Row],[Area]]="Queta",1,0)</f>
        <v>0</v>
      </c>
      <c r="BM379" s="9">
        <f ca="1">IF(Table1[[#This Row],[Area]]="Sawat",1,0)</f>
        <v>0</v>
      </c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10"/>
      <c r="CD379" s="14"/>
      <c r="CE379" s="39">
        <f ca="1">Table1[[#This Row],[Value of Cars]]/Table1[[#This Row],[Cars]]</f>
        <v>21235.805748111696</v>
      </c>
      <c r="CF379" s="9"/>
      <c r="CG379" s="10"/>
      <c r="CH379" s="14">
        <f ca="1">IF(Table1[[#This Row],[value of Debts]]&gt;$CI$5,1,0)</f>
        <v>1</v>
      </c>
      <c r="CI379" s="9"/>
      <c r="CJ379" s="10"/>
      <c r="CM379" s="55">
        <f ca="1">Table1[[#This Row],[Mortgage Left]]/Table1[[#This Row],[Value of House]]</f>
        <v>0.21214635254717296</v>
      </c>
      <c r="CN379" s="9">
        <f t="shared" ca="1" si="135"/>
        <v>1</v>
      </c>
      <c r="CO379" s="9"/>
      <c r="CP379" s="9"/>
      <c r="CQ379" s="9"/>
      <c r="CR379" s="9"/>
      <c r="CS379" s="9"/>
      <c r="CT379" s="9"/>
      <c r="CU379" s="9"/>
      <c r="CV379" s="9"/>
      <c r="CW379" s="9"/>
      <c r="CX379" s="14"/>
      <c r="CY379" s="9">
        <f ca="1">IF(Table1[[#This Row],[Area]]= "Pindi",Table1[[#This Row],[Income]],0)</f>
        <v>0</v>
      </c>
      <c r="CZ379" s="9">
        <f ca="1">IF(Table1[[#This Row],[Area]]= "Attock",Table1[[#This Row],[Income]],0)</f>
        <v>0</v>
      </c>
      <c r="DA379" s="9">
        <f ca="1">IF(Table1[[#This Row],[Area]]= "Gujranwala",Table1[[#This Row],[Income]],0)</f>
        <v>0</v>
      </c>
      <c r="DB379" s="9">
        <f ca="1">IF(Table1[[#This Row],[Area]]= "Islamabad",Table1[[#This Row],[Income]],0)</f>
        <v>0</v>
      </c>
      <c r="DC379" s="9">
        <f ca="1">IF(Table1[[#This Row],[Area]]= "Karachi",Table1[[#This Row],[Income]],0)</f>
        <v>0</v>
      </c>
      <c r="DD379" s="9">
        <f ca="1">IF(Table1[[#This Row],[Area]]= "Kashmir",Table1[[#This Row],[Income]],0)</f>
        <v>84523</v>
      </c>
      <c r="DE379" s="9">
        <f ca="1">IF(Table1[[#This Row],[Area]]= "Kohat",Table1[[#This Row],[Income]],0)</f>
        <v>0</v>
      </c>
      <c r="DF379" s="9">
        <f ca="1">IF(Table1[[#This Row],[Area]]= "Lahore",Table1[[#This Row],[Income]],0)</f>
        <v>0</v>
      </c>
      <c r="DG379" s="9">
        <f ca="1">IF(Table1[[#This Row],[Area]]= "Multan",Table1[[#This Row],[Income]],0)</f>
        <v>0</v>
      </c>
      <c r="DH379" s="9">
        <f ca="1">IF(Table1[[#This Row],[Area]]= "Naran",Table1[[#This Row],[Income]],0)</f>
        <v>0</v>
      </c>
      <c r="DI379" s="9">
        <f ca="1">IF(Table1[[#This Row],[Area]]= "Peshawar",Table1[[#This Row],[Income]],0)</f>
        <v>0</v>
      </c>
      <c r="DJ379" s="9">
        <f ca="1">IF(Table1[[#This Row],[Area]]= "Queta",Table1[[#This Row],[Income]],0)</f>
        <v>0</v>
      </c>
      <c r="DK379" s="10">
        <f ca="1">IF(Table1[[#This Row],[Area]]= "Sawat",Table1[[#This Row],[Income]],0)</f>
        <v>0</v>
      </c>
      <c r="DM379" s="14"/>
      <c r="DN379" s="9">
        <f ca="1">IF(Table1[[#This Row],[Field of Work]] = "IT",Table1[[#This Row],[Income]],0)</f>
        <v>84523</v>
      </c>
      <c r="DO379" s="9">
        <f ca="1">IF(Table1[[#This Row],[Field of Work]] = "Agriculture",Table1[[#This Row],[Income]],0)</f>
        <v>0</v>
      </c>
      <c r="DP379" s="9">
        <f ca="1">IF(Table1[[#This Row],[Field of Work]] = "Construction",Table1[[#This Row],[Income]],0)</f>
        <v>0</v>
      </c>
      <c r="DQ379" s="9">
        <f ca="1">IF(Table1[[#This Row],[Field of Work]] = "Health",Table1[[#This Row],[Income]],0)</f>
        <v>0</v>
      </c>
      <c r="DR379" s="9">
        <f ca="1">IF(Table1[[#This Row],[Field of Work]] = "Teaching",Table1[[#This Row],[Income]],0)</f>
        <v>0</v>
      </c>
      <c r="DS379" s="10">
        <f ca="1">IF(Table1[[#This Row],[Field of Work]] = "General work",Table1[[#This Row],[Income]],0)</f>
        <v>0</v>
      </c>
      <c r="DV379" s="14"/>
      <c r="DW379" s="9"/>
      <c r="DX379" s="9">
        <f ca="1">IF(Table1[[#This Row],[Debts]]&gt;Table1[[#This Row],[Income]],1,0)</f>
        <v>0</v>
      </c>
      <c r="DY379" s="9"/>
      <c r="DZ379" s="9"/>
      <c r="EA379" s="9"/>
      <c r="EB379" s="9"/>
      <c r="EC379" s="10"/>
      <c r="EF379" s="14"/>
      <c r="EG379" s="9"/>
      <c r="EH379" s="9">
        <f ca="1">IF(Table1[[#This Row],[Net worth of person (R)]]&gt;$EP$4,Table1[[#This Row],[Age]],0)</f>
        <v>44</v>
      </c>
      <c r="EI379" s="9"/>
      <c r="EJ379" s="9"/>
      <c r="EK379" s="9"/>
      <c r="EL379" s="9"/>
      <c r="EM379" s="9"/>
      <c r="EN379" s="9"/>
      <c r="EO379" s="9"/>
      <c r="EP379" s="10"/>
    </row>
    <row r="380" spans="2:146" x14ac:dyDescent="0.25">
      <c r="B380">
        <f t="shared" ca="1" si="122"/>
        <v>1</v>
      </c>
      <c r="C380" t="str">
        <f t="shared" ca="1" si="123"/>
        <v>men</v>
      </c>
      <c r="D380">
        <f t="shared" ca="1" si="124"/>
        <v>42</v>
      </c>
      <c r="E380">
        <f t="shared" ca="1" si="125"/>
        <v>3</v>
      </c>
      <c r="F380" t="str">
        <f t="shared" ca="1" si="126"/>
        <v>Agriculture</v>
      </c>
      <c r="G380">
        <f t="shared" ca="1" si="127"/>
        <v>5</v>
      </c>
      <c r="H380" t="str">
        <f t="shared" ca="1" si="128"/>
        <v>other</v>
      </c>
      <c r="I380">
        <f t="shared" ca="1" si="129"/>
        <v>0</v>
      </c>
      <c r="J380">
        <f t="shared" ca="1" si="130"/>
        <v>1</v>
      </c>
      <c r="K380">
        <f t="shared" ca="1" si="131"/>
        <v>33396</v>
      </c>
      <c r="L380">
        <f t="shared" ca="1" si="132"/>
        <v>7</v>
      </c>
      <c r="M380" t="str">
        <f t="shared" ca="1" si="133"/>
        <v>Pindi</v>
      </c>
      <c r="N380">
        <f t="shared" ca="1" si="138"/>
        <v>100188</v>
      </c>
      <c r="O380">
        <f ca="1">RAND()*Table1[[#This Row],[Value of House]]</f>
        <v>78540.992238607374</v>
      </c>
      <c r="P380">
        <f t="shared" ca="1" si="120"/>
        <v>9496.3364604589151</v>
      </c>
      <c r="Q380">
        <f t="shared" ca="1" si="134"/>
        <v>3293</v>
      </c>
      <c r="R380">
        <f t="shared" ca="1" si="121"/>
        <v>54166.000111046727</v>
      </c>
      <c r="S380">
        <f t="shared" ca="1" si="139"/>
        <v>15684.607092182508</v>
      </c>
      <c r="T380">
        <f t="shared" ca="1" si="140"/>
        <v>125368.94355264143</v>
      </c>
      <c r="U380">
        <f t="shared" ca="1" si="141"/>
        <v>135999.99234965409</v>
      </c>
      <c r="V380">
        <f t="shared" ca="1" si="142"/>
        <v>-10631.048797012656</v>
      </c>
      <c r="AF380" s="14">
        <f t="shared" ca="1" si="136"/>
        <v>1</v>
      </c>
      <c r="AG380" s="9">
        <f t="shared" ca="1" si="137"/>
        <v>0</v>
      </c>
      <c r="AH380" s="9"/>
      <c r="AI380" s="9"/>
      <c r="AJ380" s="9"/>
      <c r="AK380" s="10"/>
      <c r="AL380" s="9"/>
      <c r="AM380" s="14">
        <f ca="1">IF(Table1[[#This Row],[Field of Work]]= "Teaching",1,0)</f>
        <v>0</v>
      </c>
      <c r="AN380" s="9">
        <f ca="1">IF(Table1[[#This Row],[Field of Work]]= "Agriculture",1,0)</f>
        <v>1</v>
      </c>
      <c r="AO380" s="9">
        <f ca="1">IF(Table1[[#This Row],[Field of Work]]= "Construction",1,0)</f>
        <v>0</v>
      </c>
      <c r="AP380" s="9">
        <f ca="1">IF(Table1[[#This Row],[Field of Work]]= "IT",1,0)</f>
        <v>0</v>
      </c>
      <c r="AQ380" s="9">
        <f ca="1">IF(Table1[[#This Row],[Field of Work]]= "Health",1,0)</f>
        <v>0</v>
      </c>
      <c r="AR380" s="9">
        <f ca="1">IF(Table1[[#This Row],[Field of Work]]= "General work",1,0)</f>
        <v>0</v>
      </c>
      <c r="AS380" s="9"/>
      <c r="AT380" s="9"/>
      <c r="AU380" s="9"/>
      <c r="AV380" s="9"/>
      <c r="AW380" s="9"/>
      <c r="AX380" s="9"/>
      <c r="AY380" s="10"/>
      <c r="BA380" s="33">
        <f ca="1">IF(Table1[[#This Row],[Area]]= "Pindi",1,0)</f>
        <v>1</v>
      </c>
      <c r="BB380" s="9">
        <f ca="1">IF(Table1[[#This Row],[Area]]= "Attock",1,0)</f>
        <v>0</v>
      </c>
      <c r="BC380" s="9">
        <f ca="1">IF(Table1[[#This Row],[Area]]="Gujranwala",1,0)</f>
        <v>0</v>
      </c>
      <c r="BD380" s="9">
        <f ca="1">IF(Table1[[#This Row],[Area]]="Islamabad",1,0)</f>
        <v>0</v>
      </c>
      <c r="BE380" s="9">
        <f ca="1">IF(Table1[[#This Row],[Area]]="Karachi",1,0)</f>
        <v>0</v>
      </c>
      <c r="BF380" s="9">
        <f ca="1">IF(Table1[[#This Row],[Area]]="Kashmir",1,0)</f>
        <v>0</v>
      </c>
      <c r="BG380" s="9">
        <f ca="1">IF(Table1[[#This Row],[Area]]="Kohat",1,0)</f>
        <v>0</v>
      </c>
      <c r="BH380" s="9">
        <f ca="1">IF(Table1[[#This Row],[Area]]="Lahore",1,0)</f>
        <v>0</v>
      </c>
      <c r="BI380" s="9">
        <f ca="1">IF(Table1[[#This Row],[Area]]="Multan",1,0)</f>
        <v>0</v>
      </c>
      <c r="BJ380" s="9">
        <f ca="1">IF(Table1[[#This Row],[Area]]="Naran",1,0)</f>
        <v>0</v>
      </c>
      <c r="BK380" s="9">
        <f ca="1">IF(Table1[[#This Row],[Area]]="Peshawar",1,0)</f>
        <v>0</v>
      </c>
      <c r="BL380" s="9">
        <f ca="1">IF(Table1[[#This Row],[Area]]="Queta",1,0)</f>
        <v>0</v>
      </c>
      <c r="BM380" s="9">
        <f ca="1">IF(Table1[[#This Row],[Area]]="Sawat",1,0)</f>
        <v>0</v>
      </c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10"/>
      <c r="CD380" s="14"/>
      <c r="CE380" s="39">
        <f ca="1">Table1[[#This Row],[Value of Cars]]/Table1[[#This Row],[Cars]]</f>
        <v>9496.3364604589151</v>
      </c>
      <c r="CF380" s="9"/>
      <c r="CG380" s="10"/>
      <c r="CH380" s="14">
        <f ca="1">IF(Table1[[#This Row],[value of Debts]]&gt;$CI$5,1,0)</f>
        <v>1</v>
      </c>
      <c r="CI380" s="9"/>
      <c r="CJ380" s="10"/>
      <c r="CM380" s="55">
        <f ca="1">Table1[[#This Row],[Mortgage Left]]/Table1[[#This Row],[Value of House]]</f>
        <v>0.78393612247581923</v>
      </c>
      <c r="CN380" s="9">
        <f t="shared" ca="1" si="135"/>
        <v>0</v>
      </c>
      <c r="CO380" s="9"/>
      <c r="CP380" s="9"/>
      <c r="CQ380" s="9"/>
      <c r="CR380" s="9"/>
      <c r="CS380" s="9"/>
      <c r="CT380" s="9"/>
      <c r="CU380" s="9"/>
      <c r="CV380" s="9"/>
      <c r="CW380" s="9"/>
      <c r="CX380" s="14"/>
      <c r="CY380" s="9">
        <f ca="1">IF(Table1[[#This Row],[Area]]= "Pindi",Table1[[#This Row],[Income]],0)</f>
        <v>33396</v>
      </c>
      <c r="CZ380" s="9">
        <f ca="1">IF(Table1[[#This Row],[Area]]= "Attock",Table1[[#This Row],[Income]],0)</f>
        <v>0</v>
      </c>
      <c r="DA380" s="9">
        <f ca="1">IF(Table1[[#This Row],[Area]]= "Gujranwala",Table1[[#This Row],[Income]],0)</f>
        <v>0</v>
      </c>
      <c r="DB380" s="9">
        <f ca="1">IF(Table1[[#This Row],[Area]]= "Islamabad",Table1[[#This Row],[Income]],0)</f>
        <v>0</v>
      </c>
      <c r="DC380" s="9">
        <f ca="1">IF(Table1[[#This Row],[Area]]= "Karachi",Table1[[#This Row],[Income]],0)</f>
        <v>0</v>
      </c>
      <c r="DD380" s="9">
        <f ca="1">IF(Table1[[#This Row],[Area]]= "Kashmir",Table1[[#This Row],[Income]],0)</f>
        <v>0</v>
      </c>
      <c r="DE380" s="9">
        <f ca="1">IF(Table1[[#This Row],[Area]]= "Kohat",Table1[[#This Row],[Income]],0)</f>
        <v>0</v>
      </c>
      <c r="DF380" s="9">
        <f ca="1">IF(Table1[[#This Row],[Area]]= "Lahore",Table1[[#This Row],[Income]],0)</f>
        <v>0</v>
      </c>
      <c r="DG380" s="9">
        <f ca="1">IF(Table1[[#This Row],[Area]]= "Multan",Table1[[#This Row],[Income]],0)</f>
        <v>0</v>
      </c>
      <c r="DH380" s="9">
        <f ca="1">IF(Table1[[#This Row],[Area]]= "Naran",Table1[[#This Row],[Income]],0)</f>
        <v>0</v>
      </c>
      <c r="DI380" s="9">
        <f ca="1">IF(Table1[[#This Row],[Area]]= "Peshawar",Table1[[#This Row],[Income]],0)</f>
        <v>0</v>
      </c>
      <c r="DJ380" s="9">
        <f ca="1">IF(Table1[[#This Row],[Area]]= "Queta",Table1[[#This Row],[Income]],0)</f>
        <v>0</v>
      </c>
      <c r="DK380" s="10">
        <f ca="1">IF(Table1[[#This Row],[Area]]= "Sawat",Table1[[#This Row],[Income]],0)</f>
        <v>0</v>
      </c>
      <c r="DM380" s="14"/>
      <c r="DN380" s="9">
        <f ca="1">IF(Table1[[#This Row],[Field of Work]] = "IT",Table1[[#This Row],[Income]],0)</f>
        <v>0</v>
      </c>
      <c r="DO380" s="9">
        <f ca="1">IF(Table1[[#This Row],[Field of Work]] = "Agriculture",Table1[[#This Row],[Income]],0)</f>
        <v>33396</v>
      </c>
      <c r="DP380" s="9">
        <f ca="1">IF(Table1[[#This Row],[Field of Work]] = "Construction",Table1[[#This Row],[Income]],0)</f>
        <v>0</v>
      </c>
      <c r="DQ380" s="9">
        <f ca="1">IF(Table1[[#This Row],[Field of Work]] = "Health",Table1[[#This Row],[Income]],0)</f>
        <v>0</v>
      </c>
      <c r="DR380" s="9">
        <f ca="1">IF(Table1[[#This Row],[Field of Work]] = "Teaching",Table1[[#This Row],[Income]],0)</f>
        <v>0</v>
      </c>
      <c r="DS380" s="10">
        <f ca="1">IF(Table1[[#This Row],[Field of Work]] = "General work",Table1[[#This Row],[Income]],0)</f>
        <v>0</v>
      </c>
      <c r="DV380" s="14"/>
      <c r="DW380" s="9"/>
      <c r="DX380" s="9">
        <f ca="1">IF(Table1[[#This Row],[Debts]]&gt;Table1[[#This Row],[Income]],1,0)</f>
        <v>1</v>
      </c>
      <c r="DY380" s="9"/>
      <c r="DZ380" s="9"/>
      <c r="EA380" s="9"/>
      <c r="EB380" s="9"/>
      <c r="EC380" s="10"/>
      <c r="EF380" s="14"/>
      <c r="EG380" s="9"/>
      <c r="EH380" s="9">
        <f ca="1">IF(Table1[[#This Row],[Net worth of person (R)]]&gt;$EP$4,Table1[[#This Row],[Age]],0)</f>
        <v>0</v>
      </c>
      <c r="EI380" s="9"/>
      <c r="EJ380" s="9"/>
      <c r="EK380" s="9"/>
      <c r="EL380" s="9"/>
      <c r="EM380" s="9"/>
      <c r="EN380" s="9"/>
      <c r="EO380" s="9"/>
      <c r="EP380" s="10"/>
    </row>
    <row r="381" spans="2:146" x14ac:dyDescent="0.25">
      <c r="B381">
        <f t="shared" ca="1" si="122"/>
        <v>2</v>
      </c>
      <c r="C381" t="str">
        <f t="shared" ca="1" si="123"/>
        <v>women</v>
      </c>
      <c r="D381">
        <f t="shared" ca="1" si="124"/>
        <v>31</v>
      </c>
      <c r="E381">
        <f t="shared" ca="1" si="125"/>
        <v>2</v>
      </c>
      <c r="F381" t="str">
        <f t="shared" ca="1" si="126"/>
        <v>IT</v>
      </c>
      <c r="G381">
        <f t="shared" ca="1" si="127"/>
        <v>1</v>
      </c>
      <c r="H381" t="str">
        <f t="shared" ca="1" si="128"/>
        <v>High School</v>
      </c>
      <c r="I381">
        <f t="shared" ca="1" si="129"/>
        <v>2</v>
      </c>
      <c r="J381">
        <f t="shared" ca="1" si="130"/>
        <v>2</v>
      </c>
      <c r="K381">
        <f t="shared" ca="1" si="131"/>
        <v>78822</v>
      </c>
      <c r="L381">
        <f t="shared" ca="1" si="132"/>
        <v>11</v>
      </c>
      <c r="M381" t="str">
        <f t="shared" ca="1" si="133"/>
        <v>kashmir</v>
      </c>
      <c r="N381">
        <f t="shared" ca="1" si="138"/>
        <v>236466</v>
      </c>
      <c r="O381">
        <f ca="1">RAND()*Table1[[#This Row],[Value of House]]</f>
        <v>94907.438996309647</v>
      </c>
      <c r="P381">
        <f t="shared" ca="1" si="120"/>
        <v>75823.99340594394</v>
      </c>
      <c r="Q381">
        <f t="shared" ca="1" si="134"/>
        <v>16058</v>
      </c>
      <c r="R381">
        <f t="shared" ca="1" si="121"/>
        <v>99899.99305703798</v>
      </c>
      <c r="S381">
        <f t="shared" ca="1" si="139"/>
        <v>30344.170431946903</v>
      </c>
      <c r="T381">
        <f t="shared" ca="1" si="140"/>
        <v>342634.1638378909</v>
      </c>
      <c r="U381">
        <f t="shared" ca="1" si="141"/>
        <v>210865.43205334764</v>
      </c>
      <c r="V381">
        <f t="shared" ca="1" si="142"/>
        <v>131768.73178454326</v>
      </c>
      <c r="AF381" s="14">
        <f t="shared" ca="1" si="136"/>
        <v>1</v>
      </c>
      <c r="AG381" s="9">
        <f t="shared" ca="1" si="137"/>
        <v>0</v>
      </c>
      <c r="AH381" s="9"/>
      <c r="AI381" s="9"/>
      <c r="AJ381" s="9"/>
      <c r="AK381" s="10"/>
      <c r="AL381" s="9"/>
      <c r="AM381" s="14">
        <f ca="1">IF(Table1[[#This Row],[Field of Work]]= "Teaching",1,0)</f>
        <v>0</v>
      </c>
      <c r="AN381" s="9">
        <f ca="1">IF(Table1[[#This Row],[Field of Work]]= "Agriculture",1,0)</f>
        <v>0</v>
      </c>
      <c r="AO381" s="9">
        <f ca="1">IF(Table1[[#This Row],[Field of Work]]= "Construction",1,0)</f>
        <v>0</v>
      </c>
      <c r="AP381" s="9">
        <f ca="1">IF(Table1[[#This Row],[Field of Work]]= "IT",1,0)</f>
        <v>1</v>
      </c>
      <c r="AQ381" s="9">
        <f ca="1">IF(Table1[[#This Row],[Field of Work]]= "Health",1,0)</f>
        <v>0</v>
      </c>
      <c r="AR381" s="9">
        <f ca="1">IF(Table1[[#This Row],[Field of Work]]= "General work",1,0)</f>
        <v>0</v>
      </c>
      <c r="AS381" s="9"/>
      <c r="AT381" s="9"/>
      <c r="AU381" s="9"/>
      <c r="AV381" s="9"/>
      <c r="AW381" s="9"/>
      <c r="AX381" s="9"/>
      <c r="AY381" s="10"/>
      <c r="BA381" s="33">
        <f ca="1">IF(Table1[[#This Row],[Area]]= "Pindi",1,0)</f>
        <v>0</v>
      </c>
      <c r="BB381" s="9">
        <f ca="1">IF(Table1[[#This Row],[Area]]= "Attock",1,0)</f>
        <v>0</v>
      </c>
      <c r="BC381" s="9">
        <f ca="1">IF(Table1[[#This Row],[Area]]="Gujranwala",1,0)</f>
        <v>0</v>
      </c>
      <c r="BD381" s="9">
        <f ca="1">IF(Table1[[#This Row],[Area]]="Islamabad",1,0)</f>
        <v>0</v>
      </c>
      <c r="BE381" s="9">
        <f ca="1">IF(Table1[[#This Row],[Area]]="Karachi",1,0)</f>
        <v>0</v>
      </c>
      <c r="BF381" s="9">
        <f ca="1">IF(Table1[[#This Row],[Area]]="Kashmir",1,0)</f>
        <v>1</v>
      </c>
      <c r="BG381" s="9">
        <f ca="1">IF(Table1[[#This Row],[Area]]="Kohat",1,0)</f>
        <v>0</v>
      </c>
      <c r="BH381" s="9">
        <f ca="1">IF(Table1[[#This Row],[Area]]="Lahore",1,0)</f>
        <v>0</v>
      </c>
      <c r="BI381" s="9">
        <f ca="1">IF(Table1[[#This Row],[Area]]="Multan",1,0)</f>
        <v>0</v>
      </c>
      <c r="BJ381" s="9">
        <f ca="1">IF(Table1[[#This Row],[Area]]="Naran",1,0)</f>
        <v>0</v>
      </c>
      <c r="BK381" s="9">
        <f ca="1">IF(Table1[[#This Row],[Area]]="Peshawar",1,0)</f>
        <v>0</v>
      </c>
      <c r="BL381" s="9">
        <f ca="1">IF(Table1[[#This Row],[Area]]="Queta",1,0)</f>
        <v>0</v>
      </c>
      <c r="BM381" s="9">
        <f ca="1">IF(Table1[[#This Row],[Area]]="Sawat",1,0)</f>
        <v>0</v>
      </c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10"/>
      <c r="CD381" s="14"/>
      <c r="CE381" s="39">
        <f ca="1">Table1[[#This Row],[Value of Cars]]/Table1[[#This Row],[Cars]]</f>
        <v>37911.99670297197</v>
      </c>
      <c r="CF381" s="9"/>
      <c r="CG381" s="10"/>
      <c r="CH381" s="14">
        <f ca="1">IF(Table1[[#This Row],[value of Debts]]&gt;$CI$5,1,0)</f>
        <v>1</v>
      </c>
      <c r="CI381" s="9"/>
      <c r="CJ381" s="10"/>
      <c r="CM381" s="55">
        <f ca="1">Table1[[#This Row],[Mortgage Left]]/Table1[[#This Row],[Value of House]]</f>
        <v>0.40135765393887346</v>
      </c>
      <c r="CN381" s="9">
        <f t="shared" ca="1" si="135"/>
        <v>0</v>
      </c>
      <c r="CO381" s="9"/>
      <c r="CP381" s="9"/>
      <c r="CQ381" s="9"/>
      <c r="CR381" s="9"/>
      <c r="CS381" s="9"/>
      <c r="CT381" s="9"/>
      <c r="CU381" s="9"/>
      <c r="CV381" s="9"/>
      <c r="CW381" s="9"/>
      <c r="CX381" s="14"/>
      <c r="CY381" s="9">
        <f ca="1">IF(Table1[[#This Row],[Area]]= "Pindi",Table1[[#This Row],[Income]],0)</f>
        <v>0</v>
      </c>
      <c r="CZ381" s="9">
        <f ca="1">IF(Table1[[#This Row],[Area]]= "Attock",Table1[[#This Row],[Income]],0)</f>
        <v>0</v>
      </c>
      <c r="DA381" s="9">
        <f ca="1">IF(Table1[[#This Row],[Area]]= "Gujranwala",Table1[[#This Row],[Income]],0)</f>
        <v>0</v>
      </c>
      <c r="DB381" s="9">
        <f ca="1">IF(Table1[[#This Row],[Area]]= "Islamabad",Table1[[#This Row],[Income]],0)</f>
        <v>0</v>
      </c>
      <c r="DC381" s="9">
        <f ca="1">IF(Table1[[#This Row],[Area]]= "Karachi",Table1[[#This Row],[Income]],0)</f>
        <v>0</v>
      </c>
      <c r="DD381" s="9">
        <f ca="1">IF(Table1[[#This Row],[Area]]= "Kashmir",Table1[[#This Row],[Income]],0)</f>
        <v>78822</v>
      </c>
      <c r="DE381" s="9">
        <f ca="1">IF(Table1[[#This Row],[Area]]= "Kohat",Table1[[#This Row],[Income]],0)</f>
        <v>0</v>
      </c>
      <c r="DF381" s="9">
        <f ca="1">IF(Table1[[#This Row],[Area]]= "Lahore",Table1[[#This Row],[Income]],0)</f>
        <v>0</v>
      </c>
      <c r="DG381" s="9">
        <f ca="1">IF(Table1[[#This Row],[Area]]= "Multan",Table1[[#This Row],[Income]],0)</f>
        <v>0</v>
      </c>
      <c r="DH381" s="9">
        <f ca="1">IF(Table1[[#This Row],[Area]]= "Naran",Table1[[#This Row],[Income]],0)</f>
        <v>0</v>
      </c>
      <c r="DI381" s="9">
        <f ca="1">IF(Table1[[#This Row],[Area]]= "Peshawar",Table1[[#This Row],[Income]],0)</f>
        <v>0</v>
      </c>
      <c r="DJ381" s="9">
        <f ca="1">IF(Table1[[#This Row],[Area]]= "Queta",Table1[[#This Row],[Income]],0)</f>
        <v>0</v>
      </c>
      <c r="DK381" s="10">
        <f ca="1">IF(Table1[[#This Row],[Area]]= "Sawat",Table1[[#This Row],[Income]],0)</f>
        <v>0</v>
      </c>
      <c r="DM381" s="14"/>
      <c r="DN381" s="9">
        <f ca="1">IF(Table1[[#This Row],[Field of Work]] = "IT",Table1[[#This Row],[Income]],0)</f>
        <v>78822</v>
      </c>
      <c r="DO381" s="9">
        <f ca="1">IF(Table1[[#This Row],[Field of Work]] = "Agriculture",Table1[[#This Row],[Income]],0)</f>
        <v>0</v>
      </c>
      <c r="DP381" s="9">
        <f ca="1">IF(Table1[[#This Row],[Field of Work]] = "Construction",Table1[[#This Row],[Income]],0)</f>
        <v>0</v>
      </c>
      <c r="DQ381" s="9">
        <f ca="1">IF(Table1[[#This Row],[Field of Work]] = "Health",Table1[[#This Row],[Income]],0)</f>
        <v>0</v>
      </c>
      <c r="DR381" s="9">
        <f ca="1">IF(Table1[[#This Row],[Field of Work]] = "Teaching",Table1[[#This Row],[Income]],0)</f>
        <v>0</v>
      </c>
      <c r="DS381" s="10">
        <f ca="1">IF(Table1[[#This Row],[Field of Work]] = "General work",Table1[[#This Row],[Income]],0)</f>
        <v>0</v>
      </c>
      <c r="DV381" s="14"/>
      <c r="DW381" s="9"/>
      <c r="DX381" s="9">
        <f ca="1">IF(Table1[[#This Row],[Debts]]&gt;Table1[[#This Row],[Income]],1,0)</f>
        <v>1</v>
      </c>
      <c r="DY381" s="9"/>
      <c r="DZ381" s="9"/>
      <c r="EA381" s="9"/>
      <c r="EB381" s="9"/>
      <c r="EC381" s="10"/>
      <c r="EF381" s="14"/>
      <c r="EG381" s="9"/>
      <c r="EH381" s="9">
        <f ca="1">IF(Table1[[#This Row],[Net worth of person (R)]]&gt;$EP$4,Table1[[#This Row],[Age]],0)</f>
        <v>31</v>
      </c>
      <c r="EI381" s="9"/>
      <c r="EJ381" s="9"/>
      <c r="EK381" s="9"/>
      <c r="EL381" s="9"/>
      <c r="EM381" s="9"/>
      <c r="EN381" s="9"/>
      <c r="EO381" s="9"/>
      <c r="EP381" s="10"/>
    </row>
    <row r="382" spans="2:146" x14ac:dyDescent="0.25">
      <c r="B382">
        <f t="shared" ca="1" si="122"/>
        <v>1</v>
      </c>
      <c r="C382" t="str">
        <f t="shared" ca="1" si="123"/>
        <v>men</v>
      </c>
      <c r="D382">
        <f t="shared" ca="1" si="124"/>
        <v>33</v>
      </c>
      <c r="E382">
        <f t="shared" ca="1" si="125"/>
        <v>4</v>
      </c>
      <c r="F382" t="str">
        <f t="shared" ca="1" si="126"/>
        <v>Construction</v>
      </c>
      <c r="G382">
        <f t="shared" ca="1" si="127"/>
        <v>5</v>
      </c>
      <c r="H382" t="str">
        <f t="shared" ca="1" si="128"/>
        <v>other</v>
      </c>
      <c r="I382">
        <f t="shared" ca="1" si="129"/>
        <v>4</v>
      </c>
      <c r="J382">
        <f t="shared" ca="1" si="130"/>
        <v>1</v>
      </c>
      <c r="K382">
        <f t="shared" ca="1" si="131"/>
        <v>66257</v>
      </c>
      <c r="L382">
        <f t="shared" ca="1" si="132"/>
        <v>12</v>
      </c>
      <c r="M382" t="str">
        <f t="shared" ca="1" si="133"/>
        <v>Kohat</v>
      </c>
      <c r="N382">
        <f t="shared" ca="1" si="138"/>
        <v>265028</v>
      </c>
      <c r="O382">
        <f ca="1">RAND()*Table1[[#This Row],[Value of House]]</f>
        <v>6451.3651421626264</v>
      </c>
      <c r="P382">
        <f t="shared" ca="1" si="120"/>
        <v>34255.609060109346</v>
      </c>
      <c r="Q382">
        <f t="shared" ca="1" si="134"/>
        <v>6218</v>
      </c>
      <c r="R382">
        <f t="shared" ca="1" si="121"/>
        <v>96646.252014227241</v>
      </c>
      <c r="S382">
        <f t="shared" ca="1" si="139"/>
        <v>97042.916420991358</v>
      </c>
      <c r="T382">
        <f t="shared" ca="1" si="140"/>
        <v>396326.52548110072</v>
      </c>
      <c r="U382">
        <f t="shared" ca="1" si="141"/>
        <v>109315.61715638987</v>
      </c>
      <c r="V382">
        <f t="shared" ca="1" si="142"/>
        <v>287010.90832471085</v>
      </c>
      <c r="AF382" s="14">
        <f t="shared" ca="1" si="136"/>
        <v>0</v>
      </c>
      <c r="AG382" s="9">
        <f t="shared" ca="1" si="137"/>
        <v>1</v>
      </c>
      <c r="AH382" s="9"/>
      <c r="AI382" s="9"/>
      <c r="AJ382" s="9"/>
      <c r="AK382" s="10"/>
      <c r="AL382" s="9"/>
      <c r="AM382" s="14">
        <f ca="1">IF(Table1[[#This Row],[Field of Work]]= "Teaching",1,0)</f>
        <v>0</v>
      </c>
      <c r="AN382" s="9">
        <f ca="1">IF(Table1[[#This Row],[Field of Work]]= "Agriculture",1,0)</f>
        <v>0</v>
      </c>
      <c r="AO382" s="9">
        <f ca="1">IF(Table1[[#This Row],[Field of Work]]= "Construction",1,0)</f>
        <v>1</v>
      </c>
      <c r="AP382" s="9">
        <f ca="1">IF(Table1[[#This Row],[Field of Work]]= "IT",1,0)</f>
        <v>0</v>
      </c>
      <c r="AQ382" s="9">
        <f ca="1">IF(Table1[[#This Row],[Field of Work]]= "Health",1,0)</f>
        <v>0</v>
      </c>
      <c r="AR382" s="9">
        <f ca="1">IF(Table1[[#This Row],[Field of Work]]= "General work",1,0)</f>
        <v>0</v>
      </c>
      <c r="AS382" s="9"/>
      <c r="AT382" s="9"/>
      <c r="AU382" s="9"/>
      <c r="AV382" s="9"/>
      <c r="AW382" s="9"/>
      <c r="AX382" s="9"/>
      <c r="AY382" s="10"/>
      <c r="BA382" s="33">
        <f ca="1">IF(Table1[[#This Row],[Area]]= "Pindi",1,0)</f>
        <v>0</v>
      </c>
      <c r="BB382" s="9">
        <f ca="1">IF(Table1[[#This Row],[Area]]= "Attock",1,0)</f>
        <v>0</v>
      </c>
      <c r="BC382" s="9">
        <f ca="1">IF(Table1[[#This Row],[Area]]="Gujranwala",1,0)</f>
        <v>0</v>
      </c>
      <c r="BD382" s="9">
        <f ca="1">IF(Table1[[#This Row],[Area]]="Islamabad",1,0)</f>
        <v>0</v>
      </c>
      <c r="BE382" s="9">
        <f ca="1">IF(Table1[[#This Row],[Area]]="Karachi",1,0)</f>
        <v>0</v>
      </c>
      <c r="BF382" s="9">
        <f ca="1">IF(Table1[[#This Row],[Area]]="Kashmir",1,0)</f>
        <v>0</v>
      </c>
      <c r="BG382" s="9">
        <f ca="1">IF(Table1[[#This Row],[Area]]="Kohat",1,0)</f>
        <v>1</v>
      </c>
      <c r="BH382" s="9">
        <f ca="1">IF(Table1[[#This Row],[Area]]="Lahore",1,0)</f>
        <v>0</v>
      </c>
      <c r="BI382" s="9">
        <f ca="1">IF(Table1[[#This Row],[Area]]="Multan",1,0)</f>
        <v>0</v>
      </c>
      <c r="BJ382" s="9">
        <f ca="1">IF(Table1[[#This Row],[Area]]="Naran",1,0)</f>
        <v>0</v>
      </c>
      <c r="BK382" s="9">
        <f ca="1">IF(Table1[[#This Row],[Area]]="Peshawar",1,0)</f>
        <v>0</v>
      </c>
      <c r="BL382" s="9">
        <f ca="1">IF(Table1[[#This Row],[Area]]="Queta",1,0)</f>
        <v>0</v>
      </c>
      <c r="BM382" s="9">
        <f ca="1">IF(Table1[[#This Row],[Area]]="Sawat",1,0)</f>
        <v>0</v>
      </c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10"/>
      <c r="CD382" s="14"/>
      <c r="CE382" s="39">
        <f ca="1">Table1[[#This Row],[Value of Cars]]/Table1[[#This Row],[Cars]]</f>
        <v>34255.609060109346</v>
      </c>
      <c r="CF382" s="9"/>
      <c r="CG382" s="10"/>
      <c r="CH382" s="14">
        <f ca="1">IF(Table1[[#This Row],[value of Debts]]&gt;$CI$5,1,0)</f>
        <v>1</v>
      </c>
      <c r="CI382" s="9"/>
      <c r="CJ382" s="10"/>
      <c r="CM382" s="55">
        <f ca="1">Table1[[#This Row],[Mortgage Left]]/Table1[[#This Row],[Value of House]]</f>
        <v>2.4342202115107181E-2</v>
      </c>
      <c r="CN382" s="9">
        <f t="shared" ca="1" si="135"/>
        <v>1</v>
      </c>
      <c r="CO382" s="9"/>
      <c r="CP382" s="9"/>
      <c r="CQ382" s="9"/>
      <c r="CR382" s="9"/>
      <c r="CS382" s="9"/>
      <c r="CT382" s="9"/>
      <c r="CU382" s="9"/>
      <c r="CV382" s="9"/>
      <c r="CW382" s="9"/>
      <c r="CX382" s="14"/>
      <c r="CY382" s="9">
        <f ca="1">IF(Table1[[#This Row],[Area]]= "Pindi",Table1[[#This Row],[Income]],0)</f>
        <v>0</v>
      </c>
      <c r="CZ382" s="9">
        <f ca="1">IF(Table1[[#This Row],[Area]]= "Attock",Table1[[#This Row],[Income]],0)</f>
        <v>0</v>
      </c>
      <c r="DA382" s="9">
        <f ca="1">IF(Table1[[#This Row],[Area]]= "Gujranwala",Table1[[#This Row],[Income]],0)</f>
        <v>0</v>
      </c>
      <c r="DB382" s="9">
        <f ca="1">IF(Table1[[#This Row],[Area]]= "Islamabad",Table1[[#This Row],[Income]],0)</f>
        <v>0</v>
      </c>
      <c r="DC382" s="9">
        <f ca="1">IF(Table1[[#This Row],[Area]]= "Karachi",Table1[[#This Row],[Income]],0)</f>
        <v>0</v>
      </c>
      <c r="DD382" s="9">
        <f ca="1">IF(Table1[[#This Row],[Area]]= "Kashmir",Table1[[#This Row],[Income]],0)</f>
        <v>0</v>
      </c>
      <c r="DE382" s="9">
        <f ca="1">IF(Table1[[#This Row],[Area]]= "Kohat",Table1[[#This Row],[Income]],0)</f>
        <v>66257</v>
      </c>
      <c r="DF382" s="9">
        <f ca="1">IF(Table1[[#This Row],[Area]]= "Lahore",Table1[[#This Row],[Income]],0)</f>
        <v>0</v>
      </c>
      <c r="DG382" s="9">
        <f ca="1">IF(Table1[[#This Row],[Area]]= "Multan",Table1[[#This Row],[Income]],0)</f>
        <v>0</v>
      </c>
      <c r="DH382" s="9">
        <f ca="1">IF(Table1[[#This Row],[Area]]= "Naran",Table1[[#This Row],[Income]],0)</f>
        <v>0</v>
      </c>
      <c r="DI382" s="9">
        <f ca="1">IF(Table1[[#This Row],[Area]]= "Peshawar",Table1[[#This Row],[Income]],0)</f>
        <v>0</v>
      </c>
      <c r="DJ382" s="9">
        <f ca="1">IF(Table1[[#This Row],[Area]]= "Queta",Table1[[#This Row],[Income]],0)</f>
        <v>0</v>
      </c>
      <c r="DK382" s="10">
        <f ca="1">IF(Table1[[#This Row],[Area]]= "Sawat",Table1[[#This Row],[Income]],0)</f>
        <v>0</v>
      </c>
      <c r="DM382" s="14"/>
      <c r="DN382" s="9">
        <f ca="1">IF(Table1[[#This Row],[Field of Work]] = "IT",Table1[[#This Row],[Income]],0)</f>
        <v>0</v>
      </c>
      <c r="DO382" s="9">
        <f ca="1">IF(Table1[[#This Row],[Field of Work]] = "Agriculture",Table1[[#This Row],[Income]],0)</f>
        <v>0</v>
      </c>
      <c r="DP382" s="9">
        <f ca="1">IF(Table1[[#This Row],[Field of Work]] = "Construction",Table1[[#This Row],[Income]],0)</f>
        <v>66257</v>
      </c>
      <c r="DQ382" s="9">
        <f ca="1">IF(Table1[[#This Row],[Field of Work]] = "Health",Table1[[#This Row],[Income]],0)</f>
        <v>0</v>
      </c>
      <c r="DR382" s="9">
        <f ca="1">IF(Table1[[#This Row],[Field of Work]] = "Teaching",Table1[[#This Row],[Income]],0)</f>
        <v>0</v>
      </c>
      <c r="DS382" s="10">
        <f ca="1">IF(Table1[[#This Row],[Field of Work]] = "General work",Table1[[#This Row],[Income]],0)</f>
        <v>0</v>
      </c>
      <c r="DV382" s="14"/>
      <c r="DW382" s="9"/>
      <c r="DX382" s="9">
        <f ca="1">IF(Table1[[#This Row],[Debts]]&gt;Table1[[#This Row],[Income]],1,0)</f>
        <v>1</v>
      </c>
      <c r="DY382" s="9"/>
      <c r="DZ382" s="9"/>
      <c r="EA382" s="9"/>
      <c r="EB382" s="9"/>
      <c r="EC382" s="10"/>
      <c r="EF382" s="14"/>
      <c r="EG382" s="9"/>
      <c r="EH382" s="9">
        <f ca="1">IF(Table1[[#This Row],[Net worth of person (R)]]&gt;$EP$4,Table1[[#This Row],[Age]],0)</f>
        <v>33</v>
      </c>
      <c r="EI382" s="9"/>
      <c r="EJ382" s="9"/>
      <c r="EK382" s="9"/>
      <c r="EL382" s="9"/>
      <c r="EM382" s="9"/>
      <c r="EN382" s="9"/>
      <c r="EO382" s="9"/>
      <c r="EP382" s="10"/>
    </row>
    <row r="383" spans="2:146" x14ac:dyDescent="0.25">
      <c r="B383">
        <f t="shared" ca="1" si="122"/>
        <v>1</v>
      </c>
      <c r="C383" t="str">
        <f t="shared" ca="1" si="123"/>
        <v>men</v>
      </c>
      <c r="D383">
        <f t="shared" ca="1" si="124"/>
        <v>25</v>
      </c>
      <c r="E383">
        <f t="shared" ca="1" si="125"/>
        <v>6</v>
      </c>
      <c r="F383" t="str">
        <f t="shared" ca="1" si="126"/>
        <v>Teaching</v>
      </c>
      <c r="G383">
        <f t="shared" ca="1" si="127"/>
        <v>6</v>
      </c>
      <c r="H383" t="str">
        <f t="shared" ca="1" si="128"/>
        <v>other</v>
      </c>
      <c r="I383">
        <f t="shared" ca="1" si="129"/>
        <v>4</v>
      </c>
      <c r="J383">
        <f t="shared" ca="1" si="130"/>
        <v>2</v>
      </c>
      <c r="K383">
        <f t="shared" ca="1" si="131"/>
        <v>26957</v>
      </c>
      <c r="L383">
        <f t="shared" ca="1" si="132"/>
        <v>8</v>
      </c>
      <c r="M383" t="str">
        <f t="shared" ca="1" si="133"/>
        <v>Pindi</v>
      </c>
      <c r="N383">
        <f t="shared" ca="1" si="138"/>
        <v>161742</v>
      </c>
      <c r="O383">
        <f ca="1">RAND()*Table1[[#This Row],[Value of House]]</f>
        <v>130653.42073322072</v>
      </c>
      <c r="P383">
        <f t="shared" ca="1" si="120"/>
        <v>30006.628778546477</v>
      </c>
      <c r="Q383">
        <f t="shared" ca="1" si="134"/>
        <v>3081</v>
      </c>
      <c r="R383">
        <f t="shared" ca="1" si="121"/>
        <v>19248.946171450309</v>
      </c>
      <c r="S383">
        <f t="shared" ca="1" si="139"/>
        <v>29096.638535194124</v>
      </c>
      <c r="T383">
        <f t="shared" ca="1" si="140"/>
        <v>220845.26731374059</v>
      </c>
      <c r="U383">
        <f t="shared" ca="1" si="141"/>
        <v>152983.36690467101</v>
      </c>
      <c r="V383">
        <f t="shared" ca="1" si="142"/>
        <v>67861.900409069582</v>
      </c>
      <c r="AF383" s="14">
        <f t="shared" ca="1" si="136"/>
        <v>1</v>
      </c>
      <c r="AG383" s="9">
        <f t="shared" ca="1" si="137"/>
        <v>0</v>
      </c>
      <c r="AH383" s="9"/>
      <c r="AI383" s="9"/>
      <c r="AJ383" s="9"/>
      <c r="AK383" s="10"/>
      <c r="AL383" s="9"/>
      <c r="AM383" s="14">
        <f ca="1">IF(Table1[[#This Row],[Field of Work]]= "Teaching",1,0)</f>
        <v>1</v>
      </c>
      <c r="AN383" s="9">
        <f ca="1">IF(Table1[[#This Row],[Field of Work]]= "Agriculture",1,0)</f>
        <v>0</v>
      </c>
      <c r="AO383" s="9">
        <f ca="1">IF(Table1[[#This Row],[Field of Work]]= "Construction",1,0)</f>
        <v>0</v>
      </c>
      <c r="AP383" s="9">
        <f ca="1">IF(Table1[[#This Row],[Field of Work]]= "IT",1,0)</f>
        <v>0</v>
      </c>
      <c r="AQ383" s="9">
        <f ca="1">IF(Table1[[#This Row],[Field of Work]]= "Health",1,0)</f>
        <v>0</v>
      </c>
      <c r="AR383" s="9">
        <f ca="1">IF(Table1[[#This Row],[Field of Work]]= "General work",1,0)</f>
        <v>0</v>
      </c>
      <c r="AS383" s="9"/>
      <c r="AT383" s="9"/>
      <c r="AU383" s="9"/>
      <c r="AV383" s="9"/>
      <c r="AW383" s="9"/>
      <c r="AX383" s="9"/>
      <c r="AY383" s="10"/>
      <c r="BA383" s="33">
        <f ca="1">IF(Table1[[#This Row],[Area]]= "Pindi",1,0)</f>
        <v>1</v>
      </c>
      <c r="BB383" s="9">
        <f ca="1">IF(Table1[[#This Row],[Area]]= "Attock",1,0)</f>
        <v>0</v>
      </c>
      <c r="BC383" s="9">
        <f ca="1">IF(Table1[[#This Row],[Area]]="Gujranwala",1,0)</f>
        <v>0</v>
      </c>
      <c r="BD383" s="9">
        <f ca="1">IF(Table1[[#This Row],[Area]]="Islamabad",1,0)</f>
        <v>0</v>
      </c>
      <c r="BE383" s="9">
        <f ca="1">IF(Table1[[#This Row],[Area]]="Karachi",1,0)</f>
        <v>0</v>
      </c>
      <c r="BF383" s="9">
        <f ca="1">IF(Table1[[#This Row],[Area]]="Kashmir",1,0)</f>
        <v>0</v>
      </c>
      <c r="BG383" s="9">
        <f ca="1">IF(Table1[[#This Row],[Area]]="Kohat",1,0)</f>
        <v>0</v>
      </c>
      <c r="BH383" s="9">
        <f ca="1">IF(Table1[[#This Row],[Area]]="Lahore",1,0)</f>
        <v>0</v>
      </c>
      <c r="BI383" s="9">
        <f ca="1">IF(Table1[[#This Row],[Area]]="Multan",1,0)</f>
        <v>0</v>
      </c>
      <c r="BJ383" s="9">
        <f ca="1">IF(Table1[[#This Row],[Area]]="Naran",1,0)</f>
        <v>0</v>
      </c>
      <c r="BK383" s="9">
        <f ca="1">IF(Table1[[#This Row],[Area]]="Peshawar",1,0)</f>
        <v>0</v>
      </c>
      <c r="BL383" s="9">
        <f ca="1">IF(Table1[[#This Row],[Area]]="Queta",1,0)</f>
        <v>0</v>
      </c>
      <c r="BM383" s="9">
        <f ca="1">IF(Table1[[#This Row],[Area]]="Sawat",1,0)</f>
        <v>0</v>
      </c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10"/>
      <c r="CD383" s="14"/>
      <c r="CE383" s="39">
        <f ca="1">Table1[[#This Row],[Value of Cars]]/Table1[[#This Row],[Cars]]</f>
        <v>15003.314389273239</v>
      </c>
      <c r="CF383" s="9"/>
      <c r="CG383" s="10"/>
      <c r="CH383" s="14">
        <f ca="1">IF(Table1[[#This Row],[value of Debts]]&gt;$CI$5,1,0)</f>
        <v>1</v>
      </c>
      <c r="CI383" s="9"/>
      <c r="CJ383" s="10"/>
      <c r="CM383" s="55">
        <f ca="1">Table1[[#This Row],[Mortgage Left]]/Table1[[#This Row],[Value of House]]</f>
        <v>0.80778907601748906</v>
      </c>
      <c r="CN383" s="9">
        <f t="shared" ca="1" si="135"/>
        <v>0</v>
      </c>
      <c r="CO383" s="9"/>
      <c r="CP383" s="9"/>
      <c r="CQ383" s="9"/>
      <c r="CR383" s="9"/>
      <c r="CS383" s="9"/>
      <c r="CT383" s="9"/>
      <c r="CU383" s="9"/>
      <c r="CV383" s="9"/>
      <c r="CW383" s="9"/>
      <c r="CX383" s="14"/>
      <c r="CY383" s="9">
        <f ca="1">IF(Table1[[#This Row],[Area]]= "Pindi",Table1[[#This Row],[Income]],0)</f>
        <v>26957</v>
      </c>
      <c r="CZ383" s="9">
        <f ca="1">IF(Table1[[#This Row],[Area]]= "Attock",Table1[[#This Row],[Income]],0)</f>
        <v>0</v>
      </c>
      <c r="DA383" s="9">
        <f ca="1">IF(Table1[[#This Row],[Area]]= "Gujranwala",Table1[[#This Row],[Income]],0)</f>
        <v>0</v>
      </c>
      <c r="DB383" s="9">
        <f ca="1">IF(Table1[[#This Row],[Area]]= "Islamabad",Table1[[#This Row],[Income]],0)</f>
        <v>0</v>
      </c>
      <c r="DC383" s="9">
        <f ca="1">IF(Table1[[#This Row],[Area]]= "Karachi",Table1[[#This Row],[Income]],0)</f>
        <v>0</v>
      </c>
      <c r="DD383" s="9">
        <f ca="1">IF(Table1[[#This Row],[Area]]= "Kashmir",Table1[[#This Row],[Income]],0)</f>
        <v>0</v>
      </c>
      <c r="DE383" s="9">
        <f ca="1">IF(Table1[[#This Row],[Area]]= "Kohat",Table1[[#This Row],[Income]],0)</f>
        <v>0</v>
      </c>
      <c r="DF383" s="9">
        <f ca="1">IF(Table1[[#This Row],[Area]]= "Lahore",Table1[[#This Row],[Income]],0)</f>
        <v>0</v>
      </c>
      <c r="DG383" s="9">
        <f ca="1">IF(Table1[[#This Row],[Area]]= "Multan",Table1[[#This Row],[Income]],0)</f>
        <v>0</v>
      </c>
      <c r="DH383" s="9">
        <f ca="1">IF(Table1[[#This Row],[Area]]= "Naran",Table1[[#This Row],[Income]],0)</f>
        <v>0</v>
      </c>
      <c r="DI383" s="9">
        <f ca="1">IF(Table1[[#This Row],[Area]]= "Peshawar",Table1[[#This Row],[Income]],0)</f>
        <v>0</v>
      </c>
      <c r="DJ383" s="9">
        <f ca="1">IF(Table1[[#This Row],[Area]]= "Queta",Table1[[#This Row],[Income]],0)</f>
        <v>0</v>
      </c>
      <c r="DK383" s="10">
        <f ca="1">IF(Table1[[#This Row],[Area]]= "Sawat",Table1[[#This Row],[Income]],0)</f>
        <v>0</v>
      </c>
      <c r="DM383" s="14"/>
      <c r="DN383" s="9">
        <f ca="1">IF(Table1[[#This Row],[Field of Work]] = "IT",Table1[[#This Row],[Income]],0)</f>
        <v>0</v>
      </c>
      <c r="DO383" s="9">
        <f ca="1">IF(Table1[[#This Row],[Field of Work]] = "Agriculture",Table1[[#This Row],[Income]],0)</f>
        <v>0</v>
      </c>
      <c r="DP383" s="9">
        <f ca="1">IF(Table1[[#This Row],[Field of Work]] = "Construction",Table1[[#This Row],[Income]],0)</f>
        <v>0</v>
      </c>
      <c r="DQ383" s="9">
        <f ca="1">IF(Table1[[#This Row],[Field of Work]] = "Health",Table1[[#This Row],[Income]],0)</f>
        <v>0</v>
      </c>
      <c r="DR383" s="9">
        <f ca="1">IF(Table1[[#This Row],[Field of Work]] = "Teaching",Table1[[#This Row],[Income]],0)</f>
        <v>26957</v>
      </c>
      <c r="DS383" s="10">
        <f ca="1">IF(Table1[[#This Row],[Field of Work]] = "General work",Table1[[#This Row],[Income]],0)</f>
        <v>0</v>
      </c>
      <c r="DV383" s="14"/>
      <c r="DW383" s="9"/>
      <c r="DX383" s="9">
        <f ca="1">IF(Table1[[#This Row],[Debts]]&gt;Table1[[#This Row],[Income]],1,0)</f>
        <v>0</v>
      </c>
      <c r="DY383" s="9"/>
      <c r="DZ383" s="9"/>
      <c r="EA383" s="9"/>
      <c r="EB383" s="9"/>
      <c r="EC383" s="10"/>
      <c r="EF383" s="14"/>
      <c r="EG383" s="9"/>
      <c r="EH383" s="9">
        <f ca="1">IF(Table1[[#This Row],[Net worth of person (R)]]&gt;$EP$4,Table1[[#This Row],[Age]],0)</f>
        <v>0</v>
      </c>
      <c r="EI383" s="9"/>
      <c r="EJ383" s="9"/>
      <c r="EK383" s="9"/>
      <c r="EL383" s="9"/>
      <c r="EM383" s="9"/>
      <c r="EN383" s="9"/>
      <c r="EO383" s="9"/>
      <c r="EP383" s="10"/>
    </row>
    <row r="384" spans="2:146" x14ac:dyDescent="0.25">
      <c r="B384">
        <f t="shared" ca="1" si="122"/>
        <v>2</v>
      </c>
      <c r="C384" t="str">
        <f t="shared" ca="1" si="123"/>
        <v>women</v>
      </c>
      <c r="D384">
        <f t="shared" ca="1" si="124"/>
        <v>32</v>
      </c>
      <c r="E384">
        <f t="shared" ca="1" si="125"/>
        <v>2</v>
      </c>
      <c r="F384" t="str">
        <f t="shared" ca="1" si="126"/>
        <v>IT</v>
      </c>
      <c r="G384">
        <f t="shared" ca="1" si="127"/>
        <v>1</v>
      </c>
      <c r="H384" t="str">
        <f t="shared" ca="1" si="128"/>
        <v>High School</v>
      </c>
      <c r="I384">
        <f t="shared" ca="1" si="129"/>
        <v>0</v>
      </c>
      <c r="J384">
        <f t="shared" ca="1" si="130"/>
        <v>3</v>
      </c>
      <c r="K384">
        <f t="shared" ca="1" si="131"/>
        <v>66614</v>
      </c>
      <c r="L384">
        <f t="shared" ca="1" si="132"/>
        <v>12</v>
      </c>
      <c r="M384" t="str">
        <f t="shared" ca="1" si="133"/>
        <v>Kohat</v>
      </c>
      <c r="N384">
        <f t="shared" ca="1" si="138"/>
        <v>399684</v>
      </c>
      <c r="O384">
        <f ca="1">RAND()*Table1[[#This Row],[Value of House]]</f>
        <v>131254.72030762467</v>
      </c>
      <c r="P384">
        <f t="shared" ca="1" si="120"/>
        <v>5985.7915546199856</v>
      </c>
      <c r="Q384">
        <f t="shared" ca="1" si="134"/>
        <v>5212</v>
      </c>
      <c r="R384">
        <f t="shared" ca="1" si="121"/>
        <v>45860.272749841075</v>
      </c>
      <c r="S384">
        <f t="shared" ca="1" si="139"/>
        <v>53042.796399630533</v>
      </c>
      <c r="T384">
        <f t="shared" ca="1" si="140"/>
        <v>458712.58795425051</v>
      </c>
      <c r="U384">
        <f t="shared" ca="1" si="141"/>
        <v>182326.99305746573</v>
      </c>
      <c r="V384">
        <f t="shared" ca="1" si="142"/>
        <v>276385.59489678475</v>
      </c>
      <c r="AF384" s="14">
        <f t="shared" ca="1" si="136"/>
        <v>1</v>
      </c>
      <c r="AG384" s="9">
        <f t="shared" ca="1" si="137"/>
        <v>0</v>
      </c>
      <c r="AH384" s="9"/>
      <c r="AI384" s="9"/>
      <c r="AJ384" s="9"/>
      <c r="AK384" s="10"/>
      <c r="AL384" s="9"/>
      <c r="AM384" s="14">
        <f ca="1">IF(Table1[[#This Row],[Field of Work]]= "Teaching",1,0)</f>
        <v>0</v>
      </c>
      <c r="AN384" s="9">
        <f ca="1">IF(Table1[[#This Row],[Field of Work]]= "Agriculture",1,0)</f>
        <v>0</v>
      </c>
      <c r="AO384" s="9">
        <f ca="1">IF(Table1[[#This Row],[Field of Work]]= "Construction",1,0)</f>
        <v>0</v>
      </c>
      <c r="AP384" s="9">
        <f ca="1">IF(Table1[[#This Row],[Field of Work]]= "IT",1,0)</f>
        <v>1</v>
      </c>
      <c r="AQ384" s="9">
        <f ca="1">IF(Table1[[#This Row],[Field of Work]]= "Health",1,0)</f>
        <v>0</v>
      </c>
      <c r="AR384" s="9">
        <f ca="1">IF(Table1[[#This Row],[Field of Work]]= "General work",1,0)</f>
        <v>0</v>
      </c>
      <c r="AS384" s="9"/>
      <c r="AT384" s="9"/>
      <c r="AU384" s="9"/>
      <c r="AV384" s="9"/>
      <c r="AW384" s="9"/>
      <c r="AX384" s="9"/>
      <c r="AY384" s="10"/>
      <c r="BA384" s="33">
        <f ca="1">IF(Table1[[#This Row],[Area]]= "Pindi",1,0)</f>
        <v>0</v>
      </c>
      <c r="BB384" s="9">
        <f ca="1">IF(Table1[[#This Row],[Area]]= "Attock",1,0)</f>
        <v>0</v>
      </c>
      <c r="BC384" s="9">
        <f ca="1">IF(Table1[[#This Row],[Area]]="Gujranwala",1,0)</f>
        <v>0</v>
      </c>
      <c r="BD384" s="9">
        <f ca="1">IF(Table1[[#This Row],[Area]]="Islamabad",1,0)</f>
        <v>0</v>
      </c>
      <c r="BE384" s="9">
        <f ca="1">IF(Table1[[#This Row],[Area]]="Karachi",1,0)</f>
        <v>0</v>
      </c>
      <c r="BF384" s="9">
        <f ca="1">IF(Table1[[#This Row],[Area]]="Kashmir",1,0)</f>
        <v>0</v>
      </c>
      <c r="BG384" s="9">
        <f ca="1">IF(Table1[[#This Row],[Area]]="Kohat",1,0)</f>
        <v>1</v>
      </c>
      <c r="BH384" s="9">
        <f ca="1">IF(Table1[[#This Row],[Area]]="Lahore",1,0)</f>
        <v>0</v>
      </c>
      <c r="BI384" s="9">
        <f ca="1">IF(Table1[[#This Row],[Area]]="Multan",1,0)</f>
        <v>0</v>
      </c>
      <c r="BJ384" s="9">
        <f ca="1">IF(Table1[[#This Row],[Area]]="Naran",1,0)</f>
        <v>0</v>
      </c>
      <c r="BK384" s="9">
        <f ca="1">IF(Table1[[#This Row],[Area]]="Peshawar",1,0)</f>
        <v>0</v>
      </c>
      <c r="BL384" s="9">
        <f ca="1">IF(Table1[[#This Row],[Area]]="Queta",1,0)</f>
        <v>0</v>
      </c>
      <c r="BM384" s="9">
        <f ca="1">IF(Table1[[#This Row],[Area]]="Sawat",1,0)</f>
        <v>0</v>
      </c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10"/>
      <c r="CD384" s="14"/>
      <c r="CE384" s="39">
        <f ca="1">Table1[[#This Row],[Value of Cars]]/Table1[[#This Row],[Cars]]</f>
        <v>1995.2638515399951</v>
      </c>
      <c r="CF384" s="9"/>
      <c r="CG384" s="10"/>
      <c r="CH384" s="14">
        <f ca="1">IF(Table1[[#This Row],[value of Debts]]&gt;$CI$5,1,0)</f>
        <v>1</v>
      </c>
      <c r="CI384" s="9"/>
      <c r="CJ384" s="10"/>
      <c r="CM384" s="55">
        <f ca="1">Table1[[#This Row],[Mortgage Left]]/Table1[[#This Row],[Value of House]]</f>
        <v>0.32839623379375871</v>
      </c>
      <c r="CN384" s="9">
        <f t="shared" ca="1" si="135"/>
        <v>0</v>
      </c>
      <c r="CO384" s="9"/>
      <c r="CP384" s="9"/>
      <c r="CQ384" s="9"/>
      <c r="CR384" s="9"/>
      <c r="CS384" s="9"/>
      <c r="CT384" s="9"/>
      <c r="CU384" s="9"/>
      <c r="CV384" s="9"/>
      <c r="CW384" s="9"/>
      <c r="CX384" s="14"/>
      <c r="CY384" s="9">
        <f ca="1">IF(Table1[[#This Row],[Area]]= "Pindi",Table1[[#This Row],[Income]],0)</f>
        <v>0</v>
      </c>
      <c r="CZ384" s="9">
        <f ca="1">IF(Table1[[#This Row],[Area]]= "Attock",Table1[[#This Row],[Income]],0)</f>
        <v>0</v>
      </c>
      <c r="DA384" s="9">
        <f ca="1">IF(Table1[[#This Row],[Area]]= "Gujranwala",Table1[[#This Row],[Income]],0)</f>
        <v>0</v>
      </c>
      <c r="DB384" s="9">
        <f ca="1">IF(Table1[[#This Row],[Area]]= "Islamabad",Table1[[#This Row],[Income]],0)</f>
        <v>0</v>
      </c>
      <c r="DC384" s="9">
        <f ca="1">IF(Table1[[#This Row],[Area]]= "Karachi",Table1[[#This Row],[Income]],0)</f>
        <v>0</v>
      </c>
      <c r="DD384" s="9">
        <f ca="1">IF(Table1[[#This Row],[Area]]= "Kashmir",Table1[[#This Row],[Income]],0)</f>
        <v>0</v>
      </c>
      <c r="DE384" s="9">
        <f ca="1">IF(Table1[[#This Row],[Area]]= "Kohat",Table1[[#This Row],[Income]],0)</f>
        <v>66614</v>
      </c>
      <c r="DF384" s="9">
        <f ca="1">IF(Table1[[#This Row],[Area]]= "Lahore",Table1[[#This Row],[Income]],0)</f>
        <v>0</v>
      </c>
      <c r="DG384" s="9">
        <f ca="1">IF(Table1[[#This Row],[Area]]= "Multan",Table1[[#This Row],[Income]],0)</f>
        <v>0</v>
      </c>
      <c r="DH384" s="9">
        <f ca="1">IF(Table1[[#This Row],[Area]]= "Naran",Table1[[#This Row],[Income]],0)</f>
        <v>0</v>
      </c>
      <c r="DI384" s="9">
        <f ca="1">IF(Table1[[#This Row],[Area]]= "Peshawar",Table1[[#This Row],[Income]],0)</f>
        <v>0</v>
      </c>
      <c r="DJ384" s="9">
        <f ca="1">IF(Table1[[#This Row],[Area]]= "Queta",Table1[[#This Row],[Income]],0)</f>
        <v>0</v>
      </c>
      <c r="DK384" s="10">
        <f ca="1">IF(Table1[[#This Row],[Area]]= "Sawat",Table1[[#This Row],[Income]],0)</f>
        <v>0</v>
      </c>
      <c r="DM384" s="14"/>
      <c r="DN384" s="9">
        <f ca="1">IF(Table1[[#This Row],[Field of Work]] = "IT",Table1[[#This Row],[Income]],0)</f>
        <v>66614</v>
      </c>
      <c r="DO384" s="9">
        <f ca="1">IF(Table1[[#This Row],[Field of Work]] = "Agriculture",Table1[[#This Row],[Income]],0)</f>
        <v>0</v>
      </c>
      <c r="DP384" s="9">
        <f ca="1">IF(Table1[[#This Row],[Field of Work]] = "Construction",Table1[[#This Row],[Income]],0)</f>
        <v>0</v>
      </c>
      <c r="DQ384" s="9">
        <f ca="1">IF(Table1[[#This Row],[Field of Work]] = "Health",Table1[[#This Row],[Income]],0)</f>
        <v>0</v>
      </c>
      <c r="DR384" s="9">
        <f ca="1">IF(Table1[[#This Row],[Field of Work]] = "Teaching",Table1[[#This Row],[Income]],0)</f>
        <v>0</v>
      </c>
      <c r="DS384" s="10">
        <f ca="1">IF(Table1[[#This Row],[Field of Work]] = "General work",Table1[[#This Row],[Income]],0)</f>
        <v>0</v>
      </c>
      <c r="DV384" s="14"/>
      <c r="DW384" s="9"/>
      <c r="DX384" s="9">
        <f ca="1">IF(Table1[[#This Row],[Debts]]&gt;Table1[[#This Row],[Income]],1,0)</f>
        <v>0</v>
      </c>
      <c r="DY384" s="9"/>
      <c r="DZ384" s="9"/>
      <c r="EA384" s="9"/>
      <c r="EB384" s="9"/>
      <c r="EC384" s="10"/>
      <c r="EF384" s="14"/>
      <c r="EG384" s="9"/>
      <c r="EH384" s="9">
        <f ca="1">IF(Table1[[#This Row],[Net worth of person (R)]]&gt;$EP$4,Table1[[#This Row],[Age]],0)</f>
        <v>32</v>
      </c>
      <c r="EI384" s="9"/>
      <c r="EJ384" s="9"/>
      <c r="EK384" s="9"/>
      <c r="EL384" s="9"/>
      <c r="EM384" s="9"/>
      <c r="EN384" s="9"/>
      <c r="EO384" s="9"/>
      <c r="EP384" s="10"/>
    </row>
    <row r="385" spans="2:146" x14ac:dyDescent="0.25">
      <c r="B385">
        <f t="shared" ca="1" si="122"/>
        <v>1</v>
      </c>
      <c r="C385" t="str">
        <f t="shared" ca="1" si="123"/>
        <v>men</v>
      </c>
      <c r="D385">
        <f t="shared" ca="1" si="124"/>
        <v>45</v>
      </c>
      <c r="E385">
        <f t="shared" ca="1" si="125"/>
        <v>2</v>
      </c>
      <c r="F385" t="str">
        <f t="shared" ca="1" si="126"/>
        <v>IT</v>
      </c>
      <c r="G385">
        <f t="shared" ca="1" si="127"/>
        <v>1</v>
      </c>
      <c r="H385" t="str">
        <f t="shared" ca="1" si="128"/>
        <v>High School</v>
      </c>
      <c r="I385">
        <f t="shared" ca="1" si="129"/>
        <v>0</v>
      </c>
      <c r="J385">
        <f t="shared" ca="1" si="130"/>
        <v>3</v>
      </c>
      <c r="K385">
        <f t="shared" ca="1" si="131"/>
        <v>67897</v>
      </c>
      <c r="L385">
        <f t="shared" ca="1" si="132"/>
        <v>14</v>
      </c>
      <c r="M385" t="str">
        <f t="shared" ca="1" si="133"/>
        <v>Attock</v>
      </c>
      <c r="N385">
        <f t="shared" ca="1" si="138"/>
        <v>203691</v>
      </c>
      <c r="O385">
        <f ca="1">RAND()*Table1[[#This Row],[Value of House]]</f>
        <v>81618.035397797852</v>
      </c>
      <c r="P385">
        <f t="shared" ca="1" si="120"/>
        <v>23156.153678554201</v>
      </c>
      <c r="Q385">
        <f t="shared" ca="1" si="134"/>
        <v>571</v>
      </c>
      <c r="R385">
        <f t="shared" ca="1" si="121"/>
        <v>8072.8599216459434</v>
      </c>
      <c r="S385">
        <f t="shared" ca="1" si="139"/>
        <v>70135.241031491358</v>
      </c>
      <c r="T385">
        <f t="shared" ca="1" si="140"/>
        <v>296982.39471004554</v>
      </c>
      <c r="U385">
        <f t="shared" ca="1" si="141"/>
        <v>90261.895319443793</v>
      </c>
      <c r="V385">
        <f t="shared" ca="1" si="142"/>
        <v>206720.49939060176</v>
      </c>
      <c r="AF385" s="14">
        <f t="shared" ca="1" si="136"/>
        <v>0</v>
      </c>
      <c r="AG385" s="9">
        <f t="shared" ca="1" si="137"/>
        <v>1</v>
      </c>
      <c r="AH385" s="9"/>
      <c r="AI385" s="9"/>
      <c r="AJ385" s="9"/>
      <c r="AK385" s="10"/>
      <c r="AL385" s="9"/>
      <c r="AM385" s="14">
        <f ca="1">IF(Table1[[#This Row],[Field of Work]]= "Teaching",1,0)</f>
        <v>0</v>
      </c>
      <c r="AN385" s="9">
        <f ca="1">IF(Table1[[#This Row],[Field of Work]]= "Agriculture",1,0)</f>
        <v>0</v>
      </c>
      <c r="AO385" s="9">
        <f ca="1">IF(Table1[[#This Row],[Field of Work]]= "Construction",1,0)</f>
        <v>0</v>
      </c>
      <c r="AP385" s="9">
        <f ca="1">IF(Table1[[#This Row],[Field of Work]]= "IT",1,0)</f>
        <v>1</v>
      </c>
      <c r="AQ385" s="9">
        <f ca="1">IF(Table1[[#This Row],[Field of Work]]= "Health",1,0)</f>
        <v>0</v>
      </c>
      <c r="AR385" s="9">
        <f ca="1">IF(Table1[[#This Row],[Field of Work]]= "General work",1,0)</f>
        <v>0</v>
      </c>
      <c r="AS385" s="9"/>
      <c r="AT385" s="9"/>
      <c r="AU385" s="9"/>
      <c r="AV385" s="9"/>
      <c r="AW385" s="9"/>
      <c r="AX385" s="9"/>
      <c r="AY385" s="10"/>
      <c r="BA385" s="33">
        <f ca="1">IF(Table1[[#This Row],[Area]]= "Pindi",1,0)</f>
        <v>0</v>
      </c>
      <c r="BB385" s="9">
        <f ca="1">IF(Table1[[#This Row],[Area]]= "Attock",1,0)</f>
        <v>1</v>
      </c>
      <c r="BC385" s="9">
        <f ca="1">IF(Table1[[#This Row],[Area]]="Gujranwala",1,0)</f>
        <v>0</v>
      </c>
      <c r="BD385" s="9">
        <f ca="1">IF(Table1[[#This Row],[Area]]="Islamabad",1,0)</f>
        <v>0</v>
      </c>
      <c r="BE385" s="9">
        <f ca="1">IF(Table1[[#This Row],[Area]]="Karachi",1,0)</f>
        <v>0</v>
      </c>
      <c r="BF385" s="9">
        <f ca="1">IF(Table1[[#This Row],[Area]]="Kashmir",1,0)</f>
        <v>0</v>
      </c>
      <c r="BG385" s="9">
        <f ca="1">IF(Table1[[#This Row],[Area]]="Kohat",1,0)</f>
        <v>0</v>
      </c>
      <c r="BH385" s="9">
        <f ca="1">IF(Table1[[#This Row],[Area]]="Lahore",1,0)</f>
        <v>0</v>
      </c>
      <c r="BI385" s="9">
        <f ca="1">IF(Table1[[#This Row],[Area]]="Multan",1,0)</f>
        <v>0</v>
      </c>
      <c r="BJ385" s="9">
        <f ca="1">IF(Table1[[#This Row],[Area]]="Naran",1,0)</f>
        <v>0</v>
      </c>
      <c r="BK385" s="9">
        <f ca="1">IF(Table1[[#This Row],[Area]]="Peshawar",1,0)</f>
        <v>0</v>
      </c>
      <c r="BL385" s="9">
        <f ca="1">IF(Table1[[#This Row],[Area]]="Queta",1,0)</f>
        <v>0</v>
      </c>
      <c r="BM385" s="9">
        <f ca="1">IF(Table1[[#This Row],[Area]]="Sawat",1,0)</f>
        <v>0</v>
      </c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10"/>
      <c r="CD385" s="14"/>
      <c r="CE385" s="39">
        <f ca="1">Table1[[#This Row],[Value of Cars]]/Table1[[#This Row],[Cars]]</f>
        <v>7718.7178928514004</v>
      </c>
      <c r="CF385" s="9"/>
      <c r="CG385" s="10"/>
      <c r="CH385" s="14">
        <f ca="1">IF(Table1[[#This Row],[value of Debts]]&gt;$CI$5,1,0)</f>
        <v>0</v>
      </c>
      <c r="CI385" s="9"/>
      <c r="CJ385" s="10"/>
      <c r="CM385" s="55">
        <f ca="1">Table1[[#This Row],[Mortgage Left]]/Table1[[#This Row],[Value of House]]</f>
        <v>0.40069534440794069</v>
      </c>
      <c r="CN385" s="9">
        <f t="shared" ca="1" si="135"/>
        <v>0</v>
      </c>
      <c r="CO385" s="9"/>
      <c r="CP385" s="9"/>
      <c r="CQ385" s="9"/>
      <c r="CR385" s="9"/>
      <c r="CS385" s="9"/>
      <c r="CT385" s="9"/>
      <c r="CU385" s="9"/>
      <c r="CV385" s="9"/>
      <c r="CW385" s="9"/>
      <c r="CX385" s="14"/>
      <c r="CY385" s="9">
        <f ca="1">IF(Table1[[#This Row],[Area]]= "Pindi",Table1[[#This Row],[Income]],0)</f>
        <v>0</v>
      </c>
      <c r="CZ385" s="9">
        <f ca="1">IF(Table1[[#This Row],[Area]]= "Attock",Table1[[#This Row],[Income]],0)</f>
        <v>67897</v>
      </c>
      <c r="DA385" s="9">
        <f ca="1">IF(Table1[[#This Row],[Area]]= "Gujranwala",Table1[[#This Row],[Income]],0)</f>
        <v>0</v>
      </c>
      <c r="DB385" s="9">
        <f ca="1">IF(Table1[[#This Row],[Area]]= "Islamabad",Table1[[#This Row],[Income]],0)</f>
        <v>0</v>
      </c>
      <c r="DC385" s="9">
        <f ca="1">IF(Table1[[#This Row],[Area]]= "Karachi",Table1[[#This Row],[Income]],0)</f>
        <v>0</v>
      </c>
      <c r="DD385" s="9">
        <f ca="1">IF(Table1[[#This Row],[Area]]= "Kashmir",Table1[[#This Row],[Income]],0)</f>
        <v>0</v>
      </c>
      <c r="DE385" s="9">
        <f ca="1">IF(Table1[[#This Row],[Area]]= "Kohat",Table1[[#This Row],[Income]],0)</f>
        <v>0</v>
      </c>
      <c r="DF385" s="9">
        <f ca="1">IF(Table1[[#This Row],[Area]]= "Lahore",Table1[[#This Row],[Income]],0)</f>
        <v>0</v>
      </c>
      <c r="DG385" s="9">
        <f ca="1">IF(Table1[[#This Row],[Area]]= "Multan",Table1[[#This Row],[Income]],0)</f>
        <v>0</v>
      </c>
      <c r="DH385" s="9">
        <f ca="1">IF(Table1[[#This Row],[Area]]= "Naran",Table1[[#This Row],[Income]],0)</f>
        <v>0</v>
      </c>
      <c r="DI385" s="9">
        <f ca="1">IF(Table1[[#This Row],[Area]]= "Peshawar",Table1[[#This Row],[Income]],0)</f>
        <v>0</v>
      </c>
      <c r="DJ385" s="9">
        <f ca="1">IF(Table1[[#This Row],[Area]]= "Queta",Table1[[#This Row],[Income]],0)</f>
        <v>0</v>
      </c>
      <c r="DK385" s="10">
        <f ca="1">IF(Table1[[#This Row],[Area]]= "Sawat",Table1[[#This Row],[Income]],0)</f>
        <v>0</v>
      </c>
      <c r="DM385" s="14"/>
      <c r="DN385" s="9">
        <f ca="1">IF(Table1[[#This Row],[Field of Work]] = "IT",Table1[[#This Row],[Income]],0)</f>
        <v>67897</v>
      </c>
      <c r="DO385" s="9">
        <f ca="1">IF(Table1[[#This Row],[Field of Work]] = "Agriculture",Table1[[#This Row],[Income]],0)</f>
        <v>0</v>
      </c>
      <c r="DP385" s="9">
        <f ca="1">IF(Table1[[#This Row],[Field of Work]] = "Construction",Table1[[#This Row],[Income]],0)</f>
        <v>0</v>
      </c>
      <c r="DQ385" s="9">
        <f ca="1">IF(Table1[[#This Row],[Field of Work]] = "Health",Table1[[#This Row],[Income]],0)</f>
        <v>0</v>
      </c>
      <c r="DR385" s="9">
        <f ca="1">IF(Table1[[#This Row],[Field of Work]] = "Teaching",Table1[[#This Row],[Income]],0)</f>
        <v>0</v>
      </c>
      <c r="DS385" s="10">
        <f ca="1">IF(Table1[[#This Row],[Field of Work]] = "General work",Table1[[#This Row],[Income]],0)</f>
        <v>0</v>
      </c>
      <c r="DV385" s="14"/>
      <c r="DW385" s="9"/>
      <c r="DX385" s="9">
        <f ca="1">IF(Table1[[#This Row],[Debts]]&gt;Table1[[#This Row],[Income]],1,0)</f>
        <v>0</v>
      </c>
      <c r="DY385" s="9"/>
      <c r="DZ385" s="9"/>
      <c r="EA385" s="9"/>
      <c r="EB385" s="9"/>
      <c r="EC385" s="10"/>
      <c r="EF385" s="14"/>
      <c r="EG385" s="9"/>
      <c r="EH385" s="9">
        <f ca="1">IF(Table1[[#This Row],[Net worth of person (R)]]&gt;$EP$4,Table1[[#This Row],[Age]],0)</f>
        <v>45</v>
      </c>
      <c r="EI385" s="9"/>
      <c r="EJ385" s="9"/>
      <c r="EK385" s="9"/>
      <c r="EL385" s="9"/>
      <c r="EM385" s="9"/>
      <c r="EN385" s="9"/>
      <c r="EO385" s="9"/>
      <c r="EP385" s="10"/>
    </row>
    <row r="386" spans="2:146" x14ac:dyDescent="0.25">
      <c r="B386">
        <f t="shared" ca="1" si="122"/>
        <v>2</v>
      </c>
      <c r="C386" t="str">
        <f t="shared" ca="1" si="123"/>
        <v>women</v>
      </c>
      <c r="D386">
        <f t="shared" ca="1" si="124"/>
        <v>39</v>
      </c>
      <c r="E386">
        <f t="shared" ca="1" si="125"/>
        <v>3</v>
      </c>
      <c r="F386" t="str">
        <f t="shared" ca="1" si="126"/>
        <v>Agriculture</v>
      </c>
      <c r="G386">
        <f t="shared" ca="1" si="127"/>
        <v>2</v>
      </c>
      <c r="H386" t="str">
        <f t="shared" ca="1" si="128"/>
        <v>Colledge</v>
      </c>
      <c r="I386">
        <f t="shared" ca="1" si="129"/>
        <v>4</v>
      </c>
      <c r="J386">
        <f t="shared" ca="1" si="130"/>
        <v>2</v>
      </c>
      <c r="K386">
        <f t="shared" ca="1" si="131"/>
        <v>84161</v>
      </c>
      <c r="L386">
        <f t="shared" ca="1" si="132"/>
        <v>4</v>
      </c>
      <c r="M386" t="str">
        <f t="shared" ca="1" si="133"/>
        <v>Multan</v>
      </c>
      <c r="N386">
        <f t="shared" ca="1" si="138"/>
        <v>504966</v>
      </c>
      <c r="O386">
        <f ca="1">RAND()*Table1[[#This Row],[Value of House]]</f>
        <v>391948.94908150547</v>
      </c>
      <c r="P386">
        <f t="shared" ca="1" si="120"/>
        <v>81493.458401707932</v>
      </c>
      <c r="Q386">
        <f t="shared" ca="1" si="134"/>
        <v>30123</v>
      </c>
      <c r="R386">
        <f t="shared" ca="1" si="121"/>
        <v>92263.330273853921</v>
      </c>
      <c r="S386">
        <f t="shared" ca="1" si="139"/>
        <v>100294.21336266676</v>
      </c>
      <c r="T386">
        <f t="shared" ca="1" si="140"/>
        <v>686753.67176437471</v>
      </c>
      <c r="U386">
        <f t="shared" ca="1" si="141"/>
        <v>514335.27935535938</v>
      </c>
      <c r="V386">
        <f t="shared" ca="1" si="142"/>
        <v>172418.39240901533</v>
      </c>
      <c r="AF386" s="14">
        <f t="shared" ca="1" si="136"/>
        <v>1</v>
      </c>
      <c r="AG386" s="9">
        <f t="shared" ca="1" si="137"/>
        <v>0</v>
      </c>
      <c r="AH386" s="9"/>
      <c r="AI386" s="9"/>
      <c r="AJ386" s="9"/>
      <c r="AK386" s="10"/>
      <c r="AL386" s="9"/>
      <c r="AM386" s="14">
        <f ca="1">IF(Table1[[#This Row],[Field of Work]]= "Teaching",1,0)</f>
        <v>0</v>
      </c>
      <c r="AN386" s="9">
        <f ca="1">IF(Table1[[#This Row],[Field of Work]]= "Agriculture",1,0)</f>
        <v>1</v>
      </c>
      <c r="AO386" s="9">
        <f ca="1">IF(Table1[[#This Row],[Field of Work]]= "Construction",1,0)</f>
        <v>0</v>
      </c>
      <c r="AP386" s="9">
        <f ca="1">IF(Table1[[#This Row],[Field of Work]]= "IT",1,0)</f>
        <v>0</v>
      </c>
      <c r="AQ386" s="9">
        <f ca="1">IF(Table1[[#This Row],[Field of Work]]= "Health",1,0)</f>
        <v>0</v>
      </c>
      <c r="AR386" s="9">
        <f ca="1">IF(Table1[[#This Row],[Field of Work]]= "General work",1,0)</f>
        <v>0</v>
      </c>
      <c r="AS386" s="9"/>
      <c r="AT386" s="9"/>
      <c r="AU386" s="9"/>
      <c r="AV386" s="9"/>
      <c r="AW386" s="9"/>
      <c r="AX386" s="9"/>
      <c r="AY386" s="10"/>
      <c r="BA386" s="33">
        <f ca="1">IF(Table1[[#This Row],[Area]]= "Pindi",1,0)</f>
        <v>0</v>
      </c>
      <c r="BB386" s="9">
        <f ca="1">IF(Table1[[#This Row],[Area]]= "Attock",1,0)</f>
        <v>0</v>
      </c>
      <c r="BC386" s="9">
        <f ca="1">IF(Table1[[#This Row],[Area]]="Gujranwala",1,0)</f>
        <v>0</v>
      </c>
      <c r="BD386" s="9">
        <f ca="1">IF(Table1[[#This Row],[Area]]="Islamabad",1,0)</f>
        <v>0</v>
      </c>
      <c r="BE386" s="9">
        <f ca="1">IF(Table1[[#This Row],[Area]]="Karachi",1,0)</f>
        <v>0</v>
      </c>
      <c r="BF386" s="9">
        <f ca="1">IF(Table1[[#This Row],[Area]]="Kashmir",1,0)</f>
        <v>0</v>
      </c>
      <c r="BG386" s="9">
        <f ca="1">IF(Table1[[#This Row],[Area]]="Kohat",1,0)</f>
        <v>0</v>
      </c>
      <c r="BH386" s="9">
        <f ca="1">IF(Table1[[#This Row],[Area]]="Lahore",1,0)</f>
        <v>0</v>
      </c>
      <c r="BI386" s="9">
        <f ca="1">IF(Table1[[#This Row],[Area]]="Multan",1,0)</f>
        <v>1</v>
      </c>
      <c r="BJ386" s="9">
        <f ca="1">IF(Table1[[#This Row],[Area]]="Naran",1,0)</f>
        <v>0</v>
      </c>
      <c r="BK386" s="9">
        <f ca="1">IF(Table1[[#This Row],[Area]]="Peshawar",1,0)</f>
        <v>0</v>
      </c>
      <c r="BL386" s="9">
        <f ca="1">IF(Table1[[#This Row],[Area]]="Queta",1,0)</f>
        <v>0</v>
      </c>
      <c r="BM386" s="9">
        <f ca="1">IF(Table1[[#This Row],[Area]]="Sawat",1,0)</f>
        <v>0</v>
      </c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10"/>
      <c r="CD386" s="14"/>
      <c r="CE386" s="39">
        <f ca="1">Table1[[#This Row],[Value of Cars]]/Table1[[#This Row],[Cars]]</f>
        <v>40746.729200853966</v>
      </c>
      <c r="CF386" s="9"/>
      <c r="CG386" s="10"/>
      <c r="CH386" s="14">
        <f ca="1">IF(Table1[[#This Row],[value of Debts]]&gt;$CI$5,1,0)</f>
        <v>1</v>
      </c>
      <c r="CI386" s="9"/>
      <c r="CJ386" s="10"/>
      <c r="CM386" s="55">
        <f ca="1">Table1[[#This Row],[Mortgage Left]]/Table1[[#This Row],[Value of House]]</f>
        <v>0.77618879108990602</v>
      </c>
      <c r="CN386" s="9">
        <f t="shared" ca="1" si="135"/>
        <v>0</v>
      </c>
      <c r="CO386" s="9"/>
      <c r="CP386" s="9"/>
      <c r="CQ386" s="9"/>
      <c r="CR386" s="9"/>
      <c r="CS386" s="9"/>
      <c r="CT386" s="9"/>
      <c r="CU386" s="9"/>
      <c r="CV386" s="9"/>
      <c r="CW386" s="9"/>
      <c r="CX386" s="14"/>
      <c r="CY386" s="9">
        <f ca="1">IF(Table1[[#This Row],[Area]]= "Pindi",Table1[[#This Row],[Income]],0)</f>
        <v>0</v>
      </c>
      <c r="CZ386" s="9">
        <f ca="1">IF(Table1[[#This Row],[Area]]= "Attock",Table1[[#This Row],[Income]],0)</f>
        <v>0</v>
      </c>
      <c r="DA386" s="9">
        <f ca="1">IF(Table1[[#This Row],[Area]]= "Gujranwala",Table1[[#This Row],[Income]],0)</f>
        <v>0</v>
      </c>
      <c r="DB386" s="9">
        <f ca="1">IF(Table1[[#This Row],[Area]]= "Islamabad",Table1[[#This Row],[Income]],0)</f>
        <v>0</v>
      </c>
      <c r="DC386" s="9">
        <f ca="1">IF(Table1[[#This Row],[Area]]= "Karachi",Table1[[#This Row],[Income]],0)</f>
        <v>0</v>
      </c>
      <c r="DD386" s="9">
        <f ca="1">IF(Table1[[#This Row],[Area]]= "Kashmir",Table1[[#This Row],[Income]],0)</f>
        <v>0</v>
      </c>
      <c r="DE386" s="9">
        <f ca="1">IF(Table1[[#This Row],[Area]]= "Kohat",Table1[[#This Row],[Income]],0)</f>
        <v>0</v>
      </c>
      <c r="DF386" s="9">
        <f ca="1">IF(Table1[[#This Row],[Area]]= "Lahore",Table1[[#This Row],[Income]],0)</f>
        <v>0</v>
      </c>
      <c r="DG386" s="9">
        <f ca="1">IF(Table1[[#This Row],[Area]]= "Multan",Table1[[#This Row],[Income]],0)</f>
        <v>84161</v>
      </c>
      <c r="DH386" s="9">
        <f ca="1">IF(Table1[[#This Row],[Area]]= "Naran",Table1[[#This Row],[Income]],0)</f>
        <v>0</v>
      </c>
      <c r="DI386" s="9">
        <f ca="1">IF(Table1[[#This Row],[Area]]= "Peshawar",Table1[[#This Row],[Income]],0)</f>
        <v>0</v>
      </c>
      <c r="DJ386" s="9">
        <f ca="1">IF(Table1[[#This Row],[Area]]= "Queta",Table1[[#This Row],[Income]],0)</f>
        <v>0</v>
      </c>
      <c r="DK386" s="10">
        <f ca="1">IF(Table1[[#This Row],[Area]]= "Sawat",Table1[[#This Row],[Income]],0)</f>
        <v>0</v>
      </c>
      <c r="DM386" s="14"/>
      <c r="DN386" s="9">
        <f ca="1">IF(Table1[[#This Row],[Field of Work]] = "IT",Table1[[#This Row],[Income]],0)</f>
        <v>0</v>
      </c>
      <c r="DO386" s="9">
        <f ca="1">IF(Table1[[#This Row],[Field of Work]] = "Agriculture",Table1[[#This Row],[Income]],0)</f>
        <v>84161</v>
      </c>
      <c r="DP386" s="9">
        <f ca="1">IF(Table1[[#This Row],[Field of Work]] = "Construction",Table1[[#This Row],[Income]],0)</f>
        <v>0</v>
      </c>
      <c r="DQ386" s="9">
        <f ca="1">IF(Table1[[#This Row],[Field of Work]] = "Health",Table1[[#This Row],[Income]],0)</f>
        <v>0</v>
      </c>
      <c r="DR386" s="9">
        <f ca="1">IF(Table1[[#This Row],[Field of Work]] = "Teaching",Table1[[#This Row],[Income]],0)</f>
        <v>0</v>
      </c>
      <c r="DS386" s="10">
        <f ca="1">IF(Table1[[#This Row],[Field of Work]] = "General work",Table1[[#This Row],[Income]],0)</f>
        <v>0</v>
      </c>
      <c r="DV386" s="14"/>
      <c r="DW386" s="9"/>
      <c r="DX386" s="9">
        <f ca="1">IF(Table1[[#This Row],[Debts]]&gt;Table1[[#This Row],[Income]],1,0)</f>
        <v>1</v>
      </c>
      <c r="DY386" s="9"/>
      <c r="DZ386" s="9"/>
      <c r="EA386" s="9"/>
      <c r="EB386" s="9"/>
      <c r="EC386" s="10"/>
      <c r="EF386" s="14"/>
      <c r="EG386" s="9"/>
      <c r="EH386" s="9">
        <f ca="1">IF(Table1[[#This Row],[Net worth of person (R)]]&gt;$EP$4,Table1[[#This Row],[Age]],0)</f>
        <v>39</v>
      </c>
      <c r="EI386" s="9"/>
      <c r="EJ386" s="9"/>
      <c r="EK386" s="9"/>
      <c r="EL386" s="9"/>
      <c r="EM386" s="9"/>
      <c r="EN386" s="9"/>
      <c r="EO386" s="9"/>
      <c r="EP386" s="10"/>
    </row>
    <row r="387" spans="2:146" x14ac:dyDescent="0.25">
      <c r="B387">
        <f t="shared" ca="1" si="122"/>
        <v>1</v>
      </c>
      <c r="C387" t="str">
        <f t="shared" ca="1" si="123"/>
        <v>men</v>
      </c>
      <c r="D387">
        <f t="shared" ca="1" si="124"/>
        <v>27</v>
      </c>
      <c r="E387">
        <f t="shared" ca="1" si="125"/>
        <v>6</v>
      </c>
      <c r="F387" t="str">
        <f t="shared" ca="1" si="126"/>
        <v>Teaching</v>
      </c>
      <c r="G387">
        <f t="shared" ca="1" si="127"/>
        <v>6</v>
      </c>
      <c r="H387" t="str">
        <f t="shared" ca="1" si="128"/>
        <v>other</v>
      </c>
      <c r="I387">
        <f t="shared" ca="1" si="129"/>
        <v>3</v>
      </c>
      <c r="J387">
        <f t="shared" ca="1" si="130"/>
        <v>3</v>
      </c>
      <c r="K387">
        <f t="shared" ca="1" si="131"/>
        <v>48239</v>
      </c>
      <c r="L387">
        <f t="shared" ca="1" si="132"/>
        <v>4</v>
      </c>
      <c r="M387" t="str">
        <f t="shared" ca="1" si="133"/>
        <v>Multan</v>
      </c>
      <c r="N387">
        <f t="shared" ca="1" si="138"/>
        <v>241195</v>
      </c>
      <c r="O387">
        <f ca="1">RAND()*Table1[[#This Row],[Value of House]]</f>
        <v>95791.739211778782</v>
      </c>
      <c r="P387">
        <f t="shared" ca="1" si="120"/>
        <v>94071.352047870852</v>
      </c>
      <c r="Q387">
        <f t="shared" ca="1" si="134"/>
        <v>73522</v>
      </c>
      <c r="R387">
        <f t="shared" ca="1" si="121"/>
        <v>76669.332194594594</v>
      </c>
      <c r="S387">
        <f t="shared" ca="1" si="139"/>
        <v>6914.1605059661779</v>
      </c>
      <c r="T387">
        <f t="shared" ca="1" si="140"/>
        <v>342180.51255383703</v>
      </c>
      <c r="U387">
        <f t="shared" ca="1" si="141"/>
        <v>245983.0714063734</v>
      </c>
      <c r="V387">
        <f t="shared" ca="1" si="142"/>
        <v>96197.441147463629</v>
      </c>
      <c r="AF387" s="14">
        <f t="shared" ca="1" si="136"/>
        <v>0</v>
      </c>
      <c r="AG387" s="9">
        <f t="shared" ca="1" si="137"/>
        <v>1</v>
      </c>
      <c r="AH387" s="9"/>
      <c r="AI387" s="9"/>
      <c r="AJ387" s="9"/>
      <c r="AK387" s="10"/>
      <c r="AL387" s="9"/>
      <c r="AM387" s="14">
        <f ca="1">IF(Table1[[#This Row],[Field of Work]]= "Teaching",1,0)</f>
        <v>1</v>
      </c>
      <c r="AN387" s="9">
        <f ca="1">IF(Table1[[#This Row],[Field of Work]]= "Agriculture",1,0)</f>
        <v>0</v>
      </c>
      <c r="AO387" s="9">
        <f ca="1">IF(Table1[[#This Row],[Field of Work]]= "Construction",1,0)</f>
        <v>0</v>
      </c>
      <c r="AP387" s="9">
        <f ca="1">IF(Table1[[#This Row],[Field of Work]]= "IT",1,0)</f>
        <v>0</v>
      </c>
      <c r="AQ387" s="9">
        <f ca="1">IF(Table1[[#This Row],[Field of Work]]= "Health",1,0)</f>
        <v>0</v>
      </c>
      <c r="AR387" s="9">
        <f ca="1">IF(Table1[[#This Row],[Field of Work]]= "General work",1,0)</f>
        <v>0</v>
      </c>
      <c r="AS387" s="9"/>
      <c r="AT387" s="9"/>
      <c r="AU387" s="9"/>
      <c r="AV387" s="9"/>
      <c r="AW387" s="9"/>
      <c r="AX387" s="9"/>
      <c r="AY387" s="10"/>
      <c r="BA387" s="33">
        <f ca="1">IF(Table1[[#This Row],[Area]]= "Pindi",1,0)</f>
        <v>0</v>
      </c>
      <c r="BB387" s="9">
        <f ca="1">IF(Table1[[#This Row],[Area]]= "Attock",1,0)</f>
        <v>0</v>
      </c>
      <c r="BC387" s="9">
        <f ca="1">IF(Table1[[#This Row],[Area]]="Gujranwala",1,0)</f>
        <v>0</v>
      </c>
      <c r="BD387" s="9">
        <f ca="1">IF(Table1[[#This Row],[Area]]="Islamabad",1,0)</f>
        <v>0</v>
      </c>
      <c r="BE387" s="9">
        <f ca="1">IF(Table1[[#This Row],[Area]]="Karachi",1,0)</f>
        <v>0</v>
      </c>
      <c r="BF387" s="9">
        <f ca="1">IF(Table1[[#This Row],[Area]]="Kashmir",1,0)</f>
        <v>0</v>
      </c>
      <c r="BG387" s="9">
        <f ca="1">IF(Table1[[#This Row],[Area]]="Kohat",1,0)</f>
        <v>0</v>
      </c>
      <c r="BH387" s="9">
        <f ca="1">IF(Table1[[#This Row],[Area]]="Lahore",1,0)</f>
        <v>0</v>
      </c>
      <c r="BI387" s="9">
        <f ca="1">IF(Table1[[#This Row],[Area]]="Multan",1,0)</f>
        <v>1</v>
      </c>
      <c r="BJ387" s="9">
        <f ca="1">IF(Table1[[#This Row],[Area]]="Naran",1,0)</f>
        <v>0</v>
      </c>
      <c r="BK387" s="9">
        <f ca="1">IF(Table1[[#This Row],[Area]]="Peshawar",1,0)</f>
        <v>0</v>
      </c>
      <c r="BL387" s="9">
        <f ca="1">IF(Table1[[#This Row],[Area]]="Queta",1,0)</f>
        <v>0</v>
      </c>
      <c r="BM387" s="9">
        <f ca="1">IF(Table1[[#This Row],[Area]]="Sawat",1,0)</f>
        <v>0</v>
      </c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10"/>
      <c r="CD387" s="14"/>
      <c r="CE387" s="39">
        <f ca="1">Table1[[#This Row],[Value of Cars]]/Table1[[#This Row],[Cars]]</f>
        <v>31357.117349290285</v>
      </c>
      <c r="CF387" s="9"/>
      <c r="CG387" s="10"/>
      <c r="CH387" s="14">
        <f ca="1">IF(Table1[[#This Row],[value of Debts]]&gt;$CI$5,1,0)</f>
        <v>1</v>
      </c>
      <c r="CI387" s="9"/>
      <c r="CJ387" s="10"/>
      <c r="CM387" s="55">
        <f ca="1">Table1[[#This Row],[Mortgage Left]]/Table1[[#This Row],[Value of House]]</f>
        <v>0.39715474703778597</v>
      </c>
      <c r="CN387" s="9">
        <f t="shared" ca="1" si="135"/>
        <v>0</v>
      </c>
      <c r="CO387" s="9"/>
      <c r="CP387" s="9"/>
      <c r="CQ387" s="9"/>
      <c r="CR387" s="9"/>
      <c r="CS387" s="9"/>
      <c r="CT387" s="9"/>
      <c r="CU387" s="9"/>
      <c r="CV387" s="9"/>
      <c r="CW387" s="9"/>
      <c r="CX387" s="14"/>
      <c r="CY387" s="9">
        <f ca="1">IF(Table1[[#This Row],[Area]]= "Pindi",Table1[[#This Row],[Income]],0)</f>
        <v>0</v>
      </c>
      <c r="CZ387" s="9">
        <f ca="1">IF(Table1[[#This Row],[Area]]= "Attock",Table1[[#This Row],[Income]],0)</f>
        <v>0</v>
      </c>
      <c r="DA387" s="9">
        <f ca="1">IF(Table1[[#This Row],[Area]]= "Gujranwala",Table1[[#This Row],[Income]],0)</f>
        <v>0</v>
      </c>
      <c r="DB387" s="9">
        <f ca="1">IF(Table1[[#This Row],[Area]]= "Islamabad",Table1[[#This Row],[Income]],0)</f>
        <v>0</v>
      </c>
      <c r="DC387" s="9">
        <f ca="1">IF(Table1[[#This Row],[Area]]= "Karachi",Table1[[#This Row],[Income]],0)</f>
        <v>0</v>
      </c>
      <c r="DD387" s="9">
        <f ca="1">IF(Table1[[#This Row],[Area]]= "Kashmir",Table1[[#This Row],[Income]],0)</f>
        <v>0</v>
      </c>
      <c r="DE387" s="9">
        <f ca="1">IF(Table1[[#This Row],[Area]]= "Kohat",Table1[[#This Row],[Income]],0)</f>
        <v>0</v>
      </c>
      <c r="DF387" s="9">
        <f ca="1">IF(Table1[[#This Row],[Area]]= "Lahore",Table1[[#This Row],[Income]],0)</f>
        <v>0</v>
      </c>
      <c r="DG387" s="9">
        <f ca="1">IF(Table1[[#This Row],[Area]]= "Multan",Table1[[#This Row],[Income]],0)</f>
        <v>48239</v>
      </c>
      <c r="DH387" s="9">
        <f ca="1">IF(Table1[[#This Row],[Area]]= "Naran",Table1[[#This Row],[Income]],0)</f>
        <v>0</v>
      </c>
      <c r="DI387" s="9">
        <f ca="1">IF(Table1[[#This Row],[Area]]= "Peshawar",Table1[[#This Row],[Income]],0)</f>
        <v>0</v>
      </c>
      <c r="DJ387" s="9">
        <f ca="1">IF(Table1[[#This Row],[Area]]= "Queta",Table1[[#This Row],[Income]],0)</f>
        <v>0</v>
      </c>
      <c r="DK387" s="10">
        <f ca="1">IF(Table1[[#This Row],[Area]]= "Sawat",Table1[[#This Row],[Income]],0)</f>
        <v>0</v>
      </c>
      <c r="DM387" s="14"/>
      <c r="DN387" s="9">
        <f ca="1">IF(Table1[[#This Row],[Field of Work]] = "IT",Table1[[#This Row],[Income]],0)</f>
        <v>0</v>
      </c>
      <c r="DO387" s="9">
        <f ca="1">IF(Table1[[#This Row],[Field of Work]] = "Agriculture",Table1[[#This Row],[Income]],0)</f>
        <v>0</v>
      </c>
      <c r="DP387" s="9">
        <f ca="1">IF(Table1[[#This Row],[Field of Work]] = "Construction",Table1[[#This Row],[Income]],0)</f>
        <v>0</v>
      </c>
      <c r="DQ387" s="9">
        <f ca="1">IF(Table1[[#This Row],[Field of Work]] = "Health",Table1[[#This Row],[Income]],0)</f>
        <v>0</v>
      </c>
      <c r="DR387" s="9">
        <f ca="1">IF(Table1[[#This Row],[Field of Work]] = "Teaching",Table1[[#This Row],[Income]],0)</f>
        <v>48239</v>
      </c>
      <c r="DS387" s="10">
        <f ca="1">IF(Table1[[#This Row],[Field of Work]] = "General work",Table1[[#This Row],[Income]],0)</f>
        <v>0</v>
      </c>
      <c r="DV387" s="14"/>
      <c r="DW387" s="9"/>
      <c r="DX387" s="9">
        <f ca="1">IF(Table1[[#This Row],[Debts]]&gt;Table1[[#This Row],[Income]],1,0)</f>
        <v>1</v>
      </c>
      <c r="DY387" s="9"/>
      <c r="DZ387" s="9"/>
      <c r="EA387" s="9"/>
      <c r="EB387" s="9"/>
      <c r="EC387" s="10"/>
      <c r="EF387" s="14"/>
      <c r="EG387" s="9"/>
      <c r="EH387" s="9">
        <f ca="1">IF(Table1[[#This Row],[Net worth of person (R)]]&gt;$EP$4,Table1[[#This Row],[Age]],0)</f>
        <v>0</v>
      </c>
      <c r="EI387" s="9"/>
      <c r="EJ387" s="9"/>
      <c r="EK387" s="9"/>
      <c r="EL387" s="9"/>
      <c r="EM387" s="9"/>
      <c r="EN387" s="9"/>
      <c r="EO387" s="9"/>
      <c r="EP387" s="10"/>
    </row>
    <row r="388" spans="2:146" x14ac:dyDescent="0.25">
      <c r="B388">
        <f t="shared" ca="1" si="122"/>
        <v>2</v>
      </c>
      <c r="C388" t="str">
        <f t="shared" ca="1" si="123"/>
        <v>women</v>
      </c>
      <c r="D388">
        <f t="shared" ca="1" si="124"/>
        <v>40</v>
      </c>
      <c r="E388">
        <f t="shared" ca="1" si="125"/>
        <v>1</v>
      </c>
      <c r="F388" t="str">
        <f t="shared" ca="1" si="126"/>
        <v>Health</v>
      </c>
      <c r="G388">
        <f t="shared" ca="1" si="127"/>
        <v>3</v>
      </c>
      <c r="H388" t="str">
        <f t="shared" ca="1" si="128"/>
        <v>University</v>
      </c>
      <c r="I388">
        <f t="shared" ca="1" si="129"/>
        <v>2</v>
      </c>
      <c r="J388">
        <f t="shared" ca="1" si="130"/>
        <v>2</v>
      </c>
      <c r="K388">
        <f t="shared" ca="1" si="131"/>
        <v>25691</v>
      </c>
      <c r="L388">
        <f t="shared" ca="1" si="132"/>
        <v>11</v>
      </c>
      <c r="M388" t="str">
        <f t="shared" ca="1" si="133"/>
        <v>kashmir</v>
      </c>
      <c r="N388">
        <f t="shared" ca="1" si="138"/>
        <v>102764</v>
      </c>
      <c r="O388">
        <f ca="1">RAND()*Table1[[#This Row],[Value of House]]</f>
        <v>68963.88909842167</v>
      </c>
      <c r="P388">
        <f t="shared" ca="1" si="120"/>
        <v>44210.90653588267</v>
      </c>
      <c r="Q388">
        <f t="shared" ca="1" si="134"/>
        <v>17333</v>
      </c>
      <c r="R388">
        <f t="shared" ca="1" si="121"/>
        <v>3255.6576721570686</v>
      </c>
      <c r="S388">
        <f t="shared" ca="1" si="139"/>
        <v>27195.612299819833</v>
      </c>
      <c r="T388">
        <f t="shared" ca="1" si="140"/>
        <v>174170.5188357025</v>
      </c>
      <c r="U388">
        <f t="shared" ca="1" si="141"/>
        <v>89552.546770578745</v>
      </c>
      <c r="V388">
        <f t="shared" ca="1" si="142"/>
        <v>84617.972065123759</v>
      </c>
      <c r="AF388" s="14">
        <f t="shared" ca="1" si="136"/>
        <v>1</v>
      </c>
      <c r="AG388" s="9">
        <f t="shared" ca="1" si="137"/>
        <v>0</v>
      </c>
      <c r="AH388" s="9"/>
      <c r="AI388" s="9"/>
      <c r="AJ388" s="9"/>
      <c r="AK388" s="10"/>
      <c r="AL388" s="9"/>
      <c r="AM388" s="14">
        <f ca="1">IF(Table1[[#This Row],[Field of Work]]= "Teaching",1,0)</f>
        <v>0</v>
      </c>
      <c r="AN388" s="9">
        <f ca="1">IF(Table1[[#This Row],[Field of Work]]= "Agriculture",1,0)</f>
        <v>0</v>
      </c>
      <c r="AO388" s="9">
        <f ca="1">IF(Table1[[#This Row],[Field of Work]]= "Construction",1,0)</f>
        <v>0</v>
      </c>
      <c r="AP388" s="9">
        <f ca="1">IF(Table1[[#This Row],[Field of Work]]= "IT",1,0)</f>
        <v>0</v>
      </c>
      <c r="AQ388" s="9">
        <f ca="1">IF(Table1[[#This Row],[Field of Work]]= "Health",1,0)</f>
        <v>1</v>
      </c>
      <c r="AR388" s="9">
        <f ca="1">IF(Table1[[#This Row],[Field of Work]]= "General work",1,0)</f>
        <v>0</v>
      </c>
      <c r="AS388" s="9"/>
      <c r="AT388" s="9"/>
      <c r="AU388" s="9"/>
      <c r="AV388" s="9"/>
      <c r="AW388" s="9"/>
      <c r="AX388" s="9"/>
      <c r="AY388" s="10"/>
      <c r="BA388" s="33">
        <f ca="1">IF(Table1[[#This Row],[Area]]= "Pindi",1,0)</f>
        <v>0</v>
      </c>
      <c r="BB388" s="9">
        <f ca="1">IF(Table1[[#This Row],[Area]]= "Attock",1,0)</f>
        <v>0</v>
      </c>
      <c r="BC388" s="9">
        <f ca="1">IF(Table1[[#This Row],[Area]]="Gujranwala",1,0)</f>
        <v>0</v>
      </c>
      <c r="BD388" s="9">
        <f ca="1">IF(Table1[[#This Row],[Area]]="Islamabad",1,0)</f>
        <v>0</v>
      </c>
      <c r="BE388" s="9">
        <f ca="1">IF(Table1[[#This Row],[Area]]="Karachi",1,0)</f>
        <v>0</v>
      </c>
      <c r="BF388" s="9">
        <f ca="1">IF(Table1[[#This Row],[Area]]="Kashmir",1,0)</f>
        <v>1</v>
      </c>
      <c r="BG388" s="9">
        <f ca="1">IF(Table1[[#This Row],[Area]]="Kohat",1,0)</f>
        <v>0</v>
      </c>
      <c r="BH388" s="9">
        <f ca="1">IF(Table1[[#This Row],[Area]]="Lahore",1,0)</f>
        <v>0</v>
      </c>
      <c r="BI388" s="9">
        <f ca="1">IF(Table1[[#This Row],[Area]]="Multan",1,0)</f>
        <v>0</v>
      </c>
      <c r="BJ388" s="9">
        <f ca="1">IF(Table1[[#This Row],[Area]]="Naran",1,0)</f>
        <v>0</v>
      </c>
      <c r="BK388" s="9">
        <f ca="1">IF(Table1[[#This Row],[Area]]="Peshawar",1,0)</f>
        <v>0</v>
      </c>
      <c r="BL388" s="9">
        <f ca="1">IF(Table1[[#This Row],[Area]]="Queta",1,0)</f>
        <v>0</v>
      </c>
      <c r="BM388" s="9">
        <f ca="1">IF(Table1[[#This Row],[Area]]="Sawat",1,0)</f>
        <v>0</v>
      </c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10"/>
      <c r="CD388" s="14"/>
      <c r="CE388" s="39">
        <f ca="1">Table1[[#This Row],[Value of Cars]]/Table1[[#This Row],[Cars]]</f>
        <v>22105.453267941335</v>
      </c>
      <c r="CF388" s="9"/>
      <c r="CG388" s="10"/>
      <c r="CH388" s="14">
        <f ca="1">IF(Table1[[#This Row],[value of Debts]]&gt;$CI$5,1,0)</f>
        <v>0</v>
      </c>
      <c r="CI388" s="9"/>
      <c r="CJ388" s="10"/>
      <c r="CM388" s="55">
        <f ca="1">Table1[[#This Row],[Mortgage Left]]/Table1[[#This Row],[Value of House]]</f>
        <v>0.67108996436905599</v>
      </c>
      <c r="CN388" s="9">
        <f t="shared" ca="1" si="135"/>
        <v>0</v>
      </c>
      <c r="CO388" s="9"/>
      <c r="CP388" s="9"/>
      <c r="CQ388" s="9"/>
      <c r="CR388" s="9"/>
      <c r="CS388" s="9"/>
      <c r="CT388" s="9"/>
      <c r="CU388" s="9"/>
      <c r="CV388" s="9"/>
      <c r="CW388" s="9"/>
      <c r="CX388" s="14"/>
      <c r="CY388" s="9">
        <f ca="1">IF(Table1[[#This Row],[Area]]= "Pindi",Table1[[#This Row],[Income]],0)</f>
        <v>0</v>
      </c>
      <c r="CZ388" s="9">
        <f ca="1">IF(Table1[[#This Row],[Area]]= "Attock",Table1[[#This Row],[Income]],0)</f>
        <v>0</v>
      </c>
      <c r="DA388" s="9">
        <f ca="1">IF(Table1[[#This Row],[Area]]= "Gujranwala",Table1[[#This Row],[Income]],0)</f>
        <v>0</v>
      </c>
      <c r="DB388" s="9">
        <f ca="1">IF(Table1[[#This Row],[Area]]= "Islamabad",Table1[[#This Row],[Income]],0)</f>
        <v>0</v>
      </c>
      <c r="DC388" s="9">
        <f ca="1">IF(Table1[[#This Row],[Area]]= "Karachi",Table1[[#This Row],[Income]],0)</f>
        <v>0</v>
      </c>
      <c r="DD388" s="9">
        <f ca="1">IF(Table1[[#This Row],[Area]]= "Kashmir",Table1[[#This Row],[Income]],0)</f>
        <v>25691</v>
      </c>
      <c r="DE388" s="9">
        <f ca="1">IF(Table1[[#This Row],[Area]]= "Kohat",Table1[[#This Row],[Income]],0)</f>
        <v>0</v>
      </c>
      <c r="DF388" s="9">
        <f ca="1">IF(Table1[[#This Row],[Area]]= "Lahore",Table1[[#This Row],[Income]],0)</f>
        <v>0</v>
      </c>
      <c r="DG388" s="9">
        <f ca="1">IF(Table1[[#This Row],[Area]]= "Multan",Table1[[#This Row],[Income]],0)</f>
        <v>0</v>
      </c>
      <c r="DH388" s="9">
        <f ca="1">IF(Table1[[#This Row],[Area]]= "Naran",Table1[[#This Row],[Income]],0)</f>
        <v>0</v>
      </c>
      <c r="DI388" s="9">
        <f ca="1">IF(Table1[[#This Row],[Area]]= "Peshawar",Table1[[#This Row],[Income]],0)</f>
        <v>0</v>
      </c>
      <c r="DJ388" s="9">
        <f ca="1">IF(Table1[[#This Row],[Area]]= "Queta",Table1[[#This Row],[Income]],0)</f>
        <v>0</v>
      </c>
      <c r="DK388" s="10">
        <f ca="1">IF(Table1[[#This Row],[Area]]= "Sawat",Table1[[#This Row],[Income]],0)</f>
        <v>0</v>
      </c>
      <c r="DM388" s="14"/>
      <c r="DN388" s="9">
        <f ca="1">IF(Table1[[#This Row],[Field of Work]] = "IT",Table1[[#This Row],[Income]],0)</f>
        <v>0</v>
      </c>
      <c r="DO388" s="9">
        <f ca="1">IF(Table1[[#This Row],[Field of Work]] = "Agriculture",Table1[[#This Row],[Income]],0)</f>
        <v>0</v>
      </c>
      <c r="DP388" s="9">
        <f ca="1">IF(Table1[[#This Row],[Field of Work]] = "Construction",Table1[[#This Row],[Income]],0)</f>
        <v>0</v>
      </c>
      <c r="DQ388" s="9">
        <f ca="1">IF(Table1[[#This Row],[Field of Work]] = "Health",Table1[[#This Row],[Income]],0)</f>
        <v>25691</v>
      </c>
      <c r="DR388" s="9">
        <f ca="1">IF(Table1[[#This Row],[Field of Work]] = "Teaching",Table1[[#This Row],[Income]],0)</f>
        <v>0</v>
      </c>
      <c r="DS388" s="10">
        <f ca="1">IF(Table1[[#This Row],[Field of Work]] = "General work",Table1[[#This Row],[Income]],0)</f>
        <v>0</v>
      </c>
      <c r="DV388" s="14"/>
      <c r="DW388" s="9"/>
      <c r="DX388" s="9">
        <f ca="1">IF(Table1[[#This Row],[Debts]]&gt;Table1[[#This Row],[Income]],1,0)</f>
        <v>0</v>
      </c>
      <c r="DY388" s="9"/>
      <c r="DZ388" s="9"/>
      <c r="EA388" s="9"/>
      <c r="EB388" s="9"/>
      <c r="EC388" s="10"/>
      <c r="EF388" s="14"/>
      <c r="EG388" s="9"/>
      <c r="EH388" s="9">
        <f ca="1">IF(Table1[[#This Row],[Net worth of person (R)]]&gt;$EP$4,Table1[[#This Row],[Age]],0)</f>
        <v>0</v>
      </c>
      <c r="EI388" s="9"/>
      <c r="EJ388" s="9"/>
      <c r="EK388" s="9"/>
      <c r="EL388" s="9"/>
      <c r="EM388" s="9"/>
      <c r="EN388" s="9"/>
      <c r="EO388" s="9"/>
      <c r="EP388" s="10"/>
    </row>
    <row r="389" spans="2:146" x14ac:dyDescent="0.25">
      <c r="B389">
        <f t="shared" ca="1" si="122"/>
        <v>2</v>
      </c>
      <c r="C389" t="str">
        <f t="shared" ca="1" si="123"/>
        <v>women</v>
      </c>
      <c r="D389">
        <f t="shared" ca="1" si="124"/>
        <v>31</v>
      </c>
      <c r="E389">
        <f t="shared" ca="1" si="125"/>
        <v>2</v>
      </c>
      <c r="F389" t="str">
        <f t="shared" ca="1" si="126"/>
        <v>IT</v>
      </c>
      <c r="G389">
        <f t="shared" ca="1" si="127"/>
        <v>5</v>
      </c>
      <c r="H389" t="str">
        <f t="shared" ca="1" si="128"/>
        <v>other</v>
      </c>
      <c r="I389">
        <f t="shared" ca="1" si="129"/>
        <v>3</v>
      </c>
      <c r="J389">
        <f t="shared" ca="1" si="130"/>
        <v>1</v>
      </c>
      <c r="K389">
        <f t="shared" ca="1" si="131"/>
        <v>25291</v>
      </c>
      <c r="L389">
        <f t="shared" ca="1" si="132"/>
        <v>14</v>
      </c>
      <c r="M389" t="str">
        <f t="shared" ca="1" si="133"/>
        <v>Attock</v>
      </c>
      <c r="N389">
        <f t="shared" ca="1" si="138"/>
        <v>126455</v>
      </c>
      <c r="O389">
        <f ca="1">RAND()*Table1[[#This Row],[Value of House]]</f>
        <v>50397.151039295153</v>
      </c>
      <c r="P389">
        <f t="shared" ca="1" si="120"/>
        <v>4440.3627231793253</v>
      </c>
      <c r="Q389">
        <f t="shared" ca="1" si="134"/>
        <v>3699</v>
      </c>
      <c r="R389">
        <f t="shared" ca="1" si="121"/>
        <v>50130.392458944676</v>
      </c>
      <c r="S389">
        <f t="shared" ca="1" si="139"/>
        <v>35568.850009858448</v>
      </c>
      <c r="T389">
        <f t="shared" ca="1" si="140"/>
        <v>166464.21273303777</v>
      </c>
      <c r="U389">
        <f t="shared" ca="1" si="141"/>
        <v>104226.54349823983</v>
      </c>
      <c r="V389">
        <f t="shared" ca="1" si="142"/>
        <v>62237.669234797941</v>
      </c>
      <c r="AF389" s="14">
        <f t="shared" ca="1" si="136"/>
        <v>0</v>
      </c>
      <c r="AG389" s="9">
        <f t="shared" ca="1" si="137"/>
        <v>1</v>
      </c>
      <c r="AH389" s="9"/>
      <c r="AI389" s="9"/>
      <c r="AJ389" s="9"/>
      <c r="AK389" s="10"/>
      <c r="AL389" s="9"/>
      <c r="AM389" s="14">
        <f ca="1">IF(Table1[[#This Row],[Field of Work]]= "Teaching",1,0)</f>
        <v>0</v>
      </c>
      <c r="AN389" s="9">
        <f ca="1">IF(Table1[[#This Row],[Field of Work]]= "Agriculture",1,0)</f>
        <v>0</v>
      </c>
      <c r="AO389" s="9">
        <f ca="1">IF(Table1[[#This Row],[Field of Work]]= "Construction",1,0)</f>
        <v>0</v>
      </c>
      <c r="AP389" s="9">
        <f ca="1">IF(Table1[[#This Row],[Field of Work]]= "IT",1,0)</f>
        <v>1</v>
      </c>
      <c r="AQ389" s="9">
        <f ca="1">IF(Table1[[#This Row],[Field of Work]]= "Health",1,0)</f>
        <v>0</v>
      </c>
      <c r="AR389" s="9">
        <f ca="1">IF(Table1[[#This Row],[Field of Work]]= "General work",1,0)</f>
        <v>0</v>
      </c>
      <c r="AS389" s="9"/>
      <c r="AT389" s="9"/>
      <c r="AU389" s="9"/>
      <c r="AV389" s="9"/>
      <c r="AW389" s="9"/>
      <c r="AX389" s="9"/>
      <c r="AY389" s="10"/>
      <c r="BA389" s="33">
        <f ca="1">IF(Table1[[#This Row],[Area]]= "Pindi",1,0)</f>
        <v>0</v>
      </c>
      <c r="BB389" s="9">
        <f ca="1">IF(Table1[[#This Row],[Area]]= "Attock",1,0)</f>
        <v>1</v>
      </c>
      <c r="BC389" s="9">
        <f ca="1">IF(Table1[[#This Row],[Area]]="Gujranwala",1,0)</f>
        <v>0</v>
      </c>
      <c r="BD389" s="9">
        <f ca="1">IF(Table1[[#This Row],[Area]]="Islamabad",1,0)</f>
        <v>0</v>
      </c>
      <c r="BE389" s="9">
        <f ca="1">IF(Table1[[#This Row],[Area]]="Karachi",1,0)</f>
        <v>0</v>
      </c>
      <c r="BF389" s="9">
        <f ca="1">IF(Table1[[#This Row],[Area]]="Kashmir",1,0)</f>
        <v>0</v>
      </c>
      <c r="BG389" s="9">
        <f ca="1">IF(Table1[[#This Row],[Area]]="Kohat",1,0)</f>
        <v>0</v>
      </c>
      <c r="BH389" s="9">
        <f ca="1">IF(Table1[[#This Row],[Area]]="Lahore",1,0)</f>
        <v>0</v>
      </c>
      <c r="BI389" s="9">
        <f ca="1">IF(Table1[[#This Row],[Area]]="Multan",1,0)</f>
        <v>0</v>
      </c>
      <c r="BJ389" s="9">
        <f ca="1">IF(Table1[[#This Row],[Area]]="Naran",1,0)</f>
        <v>0</v>
      </c>
      <c r="BK389" s="9">
        <f ca="1">IF(Table1[[#This Row],[Area]]="Peshawar",1,0)</f>
        <v>0</v>
      </c>
      <c r="BL389" s="9">
        <f ca="1">IF(Table1[[#This Row],[Area]]="Queta",1,0)</f>
        <v>0</v>
      </c>
      <c r="BM389" s="9">
        <f ca="1">IF(Table1[[#This Row],[Area]]="Sawat",1,0)</f>
        <v>0</v>
      </c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10"/>
      <c r="CD389" s="14"/>
      <c r="CE389" s="39">
        <f ca="1">Table1[[#This Row],[Value of Cars]]/Table1[[#This Row],[Cars]]</f>
        <v>4440.3627231793253</v>
      </c>
      <c r="CF389" s="9"/>
      <c r="CG389" s="10"/>
      <c r="CH389" s="14">
        <f ca="1">IF(Table1[[#This Row],[value of Debts]]&gt;$CI$5,1,0)</f>
        <v>1</v>
      </c>
      <c r="CI389" s="9"/>
      <c r="CJ389" s="10"/>
      <c r="CM389" s="55">
        <f ca="1">Table1[[#This Row],[Mortgage Left]]/Table1[[#This Row],[Value of House]]</f>
        <v>0.39853822339405442</v>
      </c>
      <c r="CN389" s="9">
        <f t="shared" ca="1" si="135"/>
        <v>0</v>
      </c>
      <c r="CO389" s="9"/>
      <c r="CP389" s="9"/>
      <c r="CQ389" s="9"/>
      <c r="CR389" s="9"/>
      <c r="CS389" s="9"/>
      <c r="CT389" s="9"/>
      <c r="CU389" s="9"/>
      <c r="CV389" s="9"/>
      <c r="CW389" s="9"/>
      <c r="CX389" s="14"/>
      <c r="CY389" s="9">
        <f ca="1">IF(Table1[[#This Row],[Area]]= "Pindi",Table1[[#This Row],[Income]],0)</f>
        <v>0</v>
      </c>
      <c r="CZ389" s="9">
        <f ca="1">IF(Table1[[#This Row],[Area]]= "Attock",Table1[[#This Row],[Income]],0)</f>
        <v>25291</v>
      </c>
      <c r="DA389" s="9">
        <f ca="1">IF(Table1[[#This Row],[Area]]= "Gujranwala",Table1[[#This Row],[Income]],0)</f>
        <v>0</v>
      </c>
      <c r="DB389" s="9">
        <f ca="1">IF(Table1[[#This Row],[Area]]= "Islamabad",Table1[[#This Row],[Income]],0)</f>
        <v>0</v>
      </c>
      <c r="DC389" s="9">
        <f ca="1">IF(Table1[[#This Row],[Area]]= "Karachi",Table1[[#This Row],[Income]],0)</f>
        <v>0</v>
      </c>
      <c r="DD389" s="9">
        <f ca="1">IF(Table1[[#This Row],[Area]]= "Kashmir",Table1[[#This Row],[Income]],0)</f>
        <v>0</v>
      </c>
      <c r="DE389" s="9">
        <f ca="1">IF(Table1[[#This Row],[Area]]= "Kohat",Table1[[#This Row],[Income]],0)</f>
        <v>0</v>
      </c>
      <c r="DF389" s="9">
        <f ca="1">IF(Table1[[#This Row],[Area]]= "Lahore",Table1[[#This Row],[Income]],0)</f>
        <v>0</v>
      </c>
      <c r="DG389" s="9">
        <f ca="1">IF(Table1[[#This Row],[Area]]= "Multan",Table1[[#This Row],[Income]],0)</f>
        <v>0</v>
      </c>
      <c r="DH389" s="9">
        <f ca="1">IF(Table1[[#This Row],[Area]]= "Naran",Table1[[#This Row],[Income]],0)</f>
        <v>0</v>
      </c>
      <c r="DI389" s="9">
        <f ca="1">IF(Table1[[#This Row],[Area]]= "Peshawar",Table1[[#This Row],[Income]],0)</f>
        <v>0</v>
      </c>
      <c r="DJ389" s="9">
        <f ca="1">IF(Table1[[#This Row],[Area]]= "Queta",Table1[[#This Row],[Income]],0)</f>
        <v>0</v>
      </c>
      <c r="DK389" s="10">
        <f ca="1">IF(Table1[[#This Row],[Area]]= "Sawat",Table1[[#This Row],[Income]],0)</f>
        <v>0</v>
      </c>
      <c r="DM389" s="14"/>
      <c r="DN389" s="9">
        <f ca="1">IF(Table1[[#This Row],[Field of Work]] = "IT",Table1[[#This Row],[Income]],0)</f>
        <v>25291</v>
      </c>
      <c r="DO389" s="9">
        <f ca="1">IF(Table1[[#This Row],[Field of Work]] = "Agriculture",Table1[[#This Row],[Income]],0)</f>
        <v>0</v>
      </c>
      <c r="DP389" s="9">
        <f ca="1">IF(Table1[[#This Row],[Field of Work]] = "Construction",Table1[[#This Row],[Income]],0)</f>
        <v>0</v>
      </c>
      <c r="DQ389" s="9">
        <f ca="1">IF(Table1[[#This Row],[Field of Work]] = "Health",Table1[[#This Row],[Income]],0)</f>
        <v>0</v>
      </c>
      <c r="DR389" s="9">
        <f ca="1">IF(Table1[[#This Row],[Field of Work]] = "Teaching",Table1[[#This Row],[Income]],0)</f>
        <v>0</v>
      </c>
      <c r="DS389" s="10">
        <f ca="1">IF(Table1[[#This Row],[Field of Work]] = "General work",Table1[[#This Row],[Income]],0)</f>
        <v>0</v>
      </c>
      <c r="DV389" s="14"/>
      <c r="DW389" s="9"/>
      <c r="DX389" s="9">
        <f ca="1">IF(Table1[[#This Row],[Debts]]&gt;Table1[[#This Row],[Income]],1,0)</f>
        <v>1</v>
      </c>
      <c r="DY389" s="9"/>
      <c r="DZ389" s="9"/>
      <c r="EA389" s="9"/>
      <c r="EB389" s="9"/>
      <c r="EC389" s="10"/>
      <c r="EF389" s="14"/>
      <c r="EG389" s="9"/>
      <c r="EH389" s="9">
        <f ca="1">IF(Table1[[#This Row],[Net worth of person (R)]]&gt;$EP$4,Table1[[#This Row],[Age]],0)</f>
        <v>0</v>
      </c>
      <c r="EI389" s="9"/>
      <c r="EJ389" s="9"/>
      <c r="EK389" s="9"/>
      <c r="EL389" s="9"/>
      <c r="EM389" s="9"/>
      <c r="EN389" s="9"/>
      <c r="EO389" s="9"/>
      <c r="EP389" s="10"/>
    </row>
    <row r="390" spans="2:146" x14ac:dyDescent="0.25">
      <c r="B390">
        <f t="shared" ca="1" si="122"/>
        <v>1</v>
      </c>
      <c r="C390" t="str">
        <f t="shared" ca="1" si="123"/>
        <v>men</v>
      </c>
      <c r="D390">
        <f t="shared" ca="1" si="124"/>
        <v>40</v>
      </c>
      <c r="E390">
        <f t="shared" ca="1" si="125"/>
        <v>3</v>
      </c>
      <c r="F390" t="str">
        <f t="shared" ca="1" si="126"/>
        <v>Agriculture</v>
      </c>
      <c r="G390">
        <f t="shared" ca="1" si="127"/>
        <v>4</v>
      </c>
      <c r="H390" t="str">
        <f t="shared" ca="1" si="128"/>
        <v>Technical</v>
      </c>
      <c r="I390">
        <f t="shared" ca="1" si="129"/>
        <v>2</v>
      </c>
      <c r="J390">
        <f t="shared" ca="1" si="130"/>
        <v>2</v>
      </c>
      <c r="K390">
        <f t="shared" ca="1" si="131"/>
        <v>51286</v>
      </c>
      <c r="L390">
        <f t="shared" ca="1" si="132"/>
        <v>5</v>
      </c>
      <c r="M390" t="str">
        <f t="shared" ca="1" si="133"/>
        <v>Sawat</v>
      </c>
      <c r="N390">
        <f t="shared" ca="1" si="138"/>
        <v>153858</v>
      </c>
      <c r="O390">
        <f ca="1">RAND()*Table1[[#This Row],[Value of House]]</f>
        <v>143757.93381104682</v>
      </c>
      <c r="P390">
        <f t="shared" ref="P390:P453" ca="1" si="143">J390*RAND()*K390</f>
        <v>47980.099562407238</v>
      </c>
      <c r="Q390">
        <f t="shared" ca="1" si="134"/>
        <v>30780</v>
      </c>
      <c r="R390">
        <f t="shared" ref="R390:R453" ca="1" si="144">RAND()*K390*2</f>
        <v>74490.60686746279</v>
      </c>
      <c r="S390">
        <f t="shared" ca="1" si="139"/>
        <v>36873.85334118412</v>
      </c>
      <c r="T390">
        <f t="shared" ca="1" si="140"/>
        <v>238711.95290359136</v>
      </c>
      <c r="U390">
        <f t="shared" ca="1" si="141"/>
        <v>249028.54067850963</v>
      </c>
      <c r="V390">
        <f t="shared" ca="1" si="142"/>
        <v>-10316.587774918269</v>
      </c>
      <c r="AF390" s="14">
        <f t="shared" ca="1" si="136"/>
        <v>0</v>
      </c>
      <c r="AG390" s="9">
        <f t="shared" ca="1" si="137"/>
        <v>1</v>
      </c>
      <c r="AH390" s="9"/>
      <c r="AI390" s="9"/>
      <c r="AJ390" s="9"/>
      <c r="AK390" s="10"/>
      <c r="AL390" s="9"/>
      <c r="AM390" s="14">
        <f ca="1">IF(Table1[[#This Row],[Field of Work]]= "Teaching",1,0)</f>
        <v>0</v>
      </c>
      <c r="AN390" s="9">
        <f ca="1">IF(Table1[[#This Row],[Field of Work]]= "Agriculture",1,0)</f>
        <v>1</v>
      </c>
      <c r="AO390" s="9">
        <f ca="1">IF(Table1[[#This Row],[Field of Work]]= "Construction",1,0)</f>
        <v>0</v>
      </c>
      <c r="AP390" s="9">
        <f ca="1">IF(Table1[[#This Row],[Field of Work]]= "IT",1,0)</f>
        <v>0</v>
      </c>
      <c r="AQ390" s="9">
        <f ca="1">IF(Table1[[#This Row],[Field of Work]]= "Health",1,0)</f>
        <v>0</v>
      </c>
      <c r="AR390" s="9">
        <f ca="1">IF(Table1[[#This Row],[Field of Work]]= "General work",1,0)</f>
        <v>0</v>
      </c>
      <c r="AS390" s="9"/>
      <c r="AT390" s="9"/>
      <c r="AU390" s="9"/>
      <c r="AV390" s="9"/>
      <c r="AW390" s="9"/>
      <c r="AX390" s="9"/>
      <c r="AY390" s="10"/>
      <c r="BA390" s="33">
        <f ca="1">IF(Table1[[#This Row],[Area]]= "Pindi",1,0)</f>
        <v>0</v>
      </c>
      <c r="BB390" s="9">
        <f ca="1">IF(Table1[[#This Row],[Area]]= "Attock",1,0)</f>
        <v>0</v>
      </c>
      <c r="BC390" s="9">
        <f ca="1">IF(Table1[[#This Row],[Area]]="Gujranwala",1,0)</f>
        <v>0</v>
      </c>
      <c r="BD390" s="9">
        <f ca="1">IF(Table1[[#This Row],[Area]]="Islamabad",1,0)</f>
        <v>0</v>
      </c>
      <c r="BE390" s="9">
        <f ca="1">IF(Table1[[#This Row],[Area]]="Karachi",1,0)</f>
        <v>0</v>
      </c>
      <c r="BF390" s="9">
        <f ca="1">IF(Table1[[#This Row],[Area]]="Kashmir",1,0)</f>
        <v>0</v>
      </c>
      <c r="BG390" s="9">
        <f ca="1">IF(Table1[[#This Row],[Area]]="Kohat",1,0)</f>
        <v>0</v>
      </c>
      <c r="BH390" s="9">
        <f ca="1">IF(Table1[[#This Row],[Area]]="Lahore",1,0)</f>
        <v>0</v>
      </c>
      <c r="BI390" s="9">
        <f ca="1">IF(Table1[[#This Row],[Area]]="Multan",1,0)</f>
        <v>0</v>
      </c>
      <c r="BJ390" s="9">
        <f ca="1">IF(Table1[[#This Row],[Area]]="Naran",1,0)</f>
        <v>0</v>
      </c>
      <c r="BK390" s="9">
        <f ca="1">IF(Table1[[#This Row],[Area]]="Peshawar",1,0)</f>
        <v>0</v>
      </c>
      <c r="BL390" s="9">
        <f ca="1">IF(Table1[[#This Row],[Area]]="Queta",1,0)</f>
        <v>0</v>
      </c>
      <c r="BM390" s="9">
        <f ca="1">IF(Table1[[#This Row],[Area]]="Sawat",1,0)</f>
        <v>1</v>
      </c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10"/>
      <c r="CD390" s="14"/>
      <c r="CE390" s="39">
        <f ca="1">Table1[[#This Row],[Value of Cars]]/Table1[[#This Row],[Cars]]</f>
        <v>23990.049781203619</v>
      </c>
      <c r="CF390" s="9"/>
      <c r="CG390" s="10"/>
      <c r="CH390" s="14">
        <f ca="1">IF(Table1[[#This Row],[value of Debts]]&gt;$CI$5,1,0)</f>
        <v>1</v>
      </c>
      <c r="CI390" s="9"/>
      <c r="CJ390" s="10"/>
      <c r="CM390" s="55">
        <f ca="1">Table1[[#This Row],[Mortgage Left]]/Table1[[#This Row],[Value of House]]</f>
        <v>0.93435462446572048</v>
      </c>
      <c r="CN390" s="9">
        <f t="shared" ca="1" si="135"/>
        <v>0</v>
      </c>
      <c r="CO390" s="9"/>
      <c r="CP390" s="9"/>
      <c r="CQ390" s="9"/>
      <c r="CR390" s="9"/>
      <c r="CS390" s="9"/>
      <c r="CT390" s="9"/>
      <c r="CU390" s="9"/>
      <c r="CV390" s="9"/>
      <c r="CW390" s="9"/>
      <c r="CX390" s="14"/>
      <c r="CY390" s="9">
        <f ca="1">IF(Table1[[#This Row],[Area]]= "Pindi",Table1[[#This Row],[Income]],0)</f>
        <v>0</v>
      </c>
      <c r="CZ390" s="9">
        <f ca="1">IF(Table1[[#This Row],[Area]]= "Attock",Table1[[#This Row],[Income]],0)</f>
        <v>0</v>
      </c>
      <c r="DA390" s="9">
        <f ca="1">IF(Table1[[#This Row],[Area]]= "Gujranwala",Table1[[#This Row],[Income]],0)</f>
        <v>0</v>
      </c>
      <c r="DB390" s="9">
        <f ca="1">IF(Table1[[#This Row],[Area]]= "Islamabad",Table1[[#This Row],[Income]],0)</f>
        <v>0</v>
      </c>
      <c r="DC390" s="9">
        <f ca="1">IF(Table1[[#This Row],[Area]]= "Karachi",Table1[[#This Row],[Income]],0)</f>
        <v>0</v>
      </c>
      <c r="DD390" s="9">
        <f ca="1">IF(Table1[[#This Row],[Area]]= "Kashmir",Table1[[#This Row],[Income]],0)</f>
        <v>0</v>
      </c>
      <c r="DE390" s="9">
        <f ca="1">IF(Table1[[#This Row],[Area]]= "Kohat",Table1[[#This Row],[Income]],0)</f>
        <v>0</v>
      </c>
      <c r="DF390" s="9">
        <f ca="1">IF(Table1[[#This Row],[Area]]= "Lahore",Table1[[#This Row],[Income]],0)</f>
        <v>0</v>
      </c>
      <c r="DG390" s="9">
        <f ca="1">IF(Table1[[#This Row],[Area]]= "Multan",Table1[[#This Row],[Income]],0)</f>
        <v>0</v>
      </c>
      <c r="DH390" s="9">
        <f ca="1">IF(Table1[[#This Row],[Area]]= "Naran",Table1[[#This Row],[Income]],0)</f>
        <v>0</v>
      </c>
      <c r="DI390" s="9">
        <f ca="1">IF(Table1[[#This Row],[Area]]= "Peshawar",Table1[[#This Row],[Income]],0)</f>
        <v>0</v>
      </c>
      <c r="DJ390" s="9">
        <f ca="1">IF(Table1[[#This Row],[Area]]= "Queta",Table1[[#This Row],[Income]],0)</f>
        <v>0</v>
      </c>
      <c r="DK390" s="10">
        <f ca="1">IF(Table1[[#This Row],[Area]]= "Sawat",Table1[[#This Row],[Income]],0)</f>
        <v>51286</v>
      </c>
      <c r="DM390" s="14"/>
      <c r="DN390" s="9">
        <f ca="1">IF(Table1[[#This Row],[Field of Work]] = "IT",Table1[[#This Row],[Income]],0)</f>
        <v>0</v>
      </c>
      <c r="DO390" s="9">
        <f ca="1">IF(Table1[[#This Row],[Field of Work]] = "Agriculture",Table1[[#This Row],[Income]],0)</f>
        <v>51286</v>
      </c>
      <c r="DP390" s="9">
        <f ca="1">IF(Table1[[#This Row],[Field of Work]] = "Construction",Table1[[#This Row],[Income]],0)</f>
        <v>0</v>
      </c>
      <c r="DQ390" s="9">
        <f ca="1">IF(Table1[[#This Row],[Field of Work]] = "Health",Table1[[#This Row],[Income]],0)</f>
        <v>0</v>
      </c>
      <c r="DR390" s="9">
        <f ca="1">IF(Table1[[#This Row],[Field of Work]] = "Teaching",Table1[[#This Row],[Income]],0)</f>
        <v>0</v>
      </c>
      <c r="DS390" s="10">
        <f ca="1">IF(Table1[[#This Row],[Field of Work]] = "General work",Table1[[#This Row],[Income]],0)</f>
        <v>0</v>
      </c>
      <c r="DV390" s="14"/>
      <c r="DW390" s="9"/>
      <c r="DX390" s="9">
        <f ca="1">IF(Table1[[#This Row],[Debts]]&gt;Table1[[#This Row],[Income]],1,0)</f>
        <v>1</v>
      </c>
      <c r="DY390" s="9"/>
      <c r="DZ390" s="9"/>
      <c r="EA390" s="9"/>
      <c r="EB390" s="9"/>
      <c r="EC390" s="10"/>
      <c r="EF390" s="14"/>
      <c r="EG390" s="9"/>
      <c r="EH390" s="9">
        <f ca="1">IF(Table1[[#This Row],[Net worth of person (R)]]&gt;$EP$4,Table1[[#This Row],[Age]],0)</f>
        <v>0</v>
      </c>
      <c r="EI390" s="9"/>
      <c r="EJ390" s="9"/>
      <c r="EK390" s="9"/>
      <c r="EL390" s="9"/>
      <c r="EM390" s="9"/>
      <c r="EN390" s="9"/>
      <c r="EO390" s="9"/>
      <c r="EP390" s="10"/>
    </row>
    <row r="391" spans="2:146" x14ac:dyDescent="0.25">
      <c r="B391">
        <f t="shared" ref="B391:B454" ca="1" si="145">RANDBETWEEN(1,2)</f>
        <v>2</v>
      </c>
      <c r="C391" t="str">
        <f t="shared" ref="C391:C454" ca="1" si="146">IF(B391=1,"men","women")</f>
        <v>women</v>
      </c>
      <c r="D391">
        <f t="shared" ref="D391:D454" ca="1" si="147">RANDBETWEEN(25,45)</f>
        <v>30</v>
      </c>
      <c r="E391">
        <f t="shared" ref="E391:E454" ca="1" si="148">RANDBETWEEN(1,6)</f>
        <v>1</v>
      </c>
      <c r="F391" t="str">
        <f t="shared" ref="F391:F454" ca="1" si="149">VLOOKUP(E391,$Y$3:$Z$9,2)</f>
        <v>Health</v>
      </c>
      <c r="G391">
        <f t="shared" ref="G391:G454" ca="1" si="150">RANDBETWEEN(1,6)</f>
        <v>2</v>
      </c>
      <c r="H391" t="str">
        <f t="shared" ref="H391:H454" ca="1" si="151">VLOOKUP(G391,$AA$2:$AB$8,2)</f>
        <v>Colledge</v>
      </c>
      <c r="I391">
        <f t="shared" ref="I391:I454" ca="1" si="152">RANDBETWEEN(0,4)</f>
        <v>3</v>
      </c>
      <c r="J391">
        <f t="shared" ref="J391:J454" ca="1" si="153">RANDBETWEEN(1,3)</f>
        <v>2</v>
      </c>
      <c r="K391">
        <f t="shared" ref="K391:K454" ca="1" si="154">RANDBETWEEN(25000,90000)</f>
        <v>51698</v>
      </c>
      <c r="L391">
        <f t="shared" ref="L391:L454" ca="1" si="155">RANDBETWEEN(1,14)</f>
        <v>8</v>
      </c>
      <c r="M391" t="str">
        <f t="shared" ref="M391:M454" ca="1" si="156">VLOOKUP(L391,$AC$3:$AD$16,2)</f>
        <v>Pindi</v>
      </c>
      <c r="N391">
        <f t="shared" ca="1" si="138"/>
        <v>310188</v>
      </c>
      <c r="O391">
        <f ca="1">RAND()*Table1[[#This Row],[Value of House]]</f>
        <v>131198.0550253281</v>
      </c>
      <c r="P391">
        <f t="shared" ca="1" si="143"/>
        <v>103119.87998824565</v>
      </c>
      <c r="Q391">
        <f t="shared" ref="Q391:Q454" ca="1" si="157">RANDBETWEEN(0,P391)</f>
        <v>70878</v>
      </c>
      <c r="R391">
        <f t="shared" ca="1" si="144"/>
        <v>12593.366381274573</v>
      </c>
      <c r="S391">
        <f t="shared" ca="1" si="139"/>
        <v>7534.1744078511274</v>
      </c>
      <c r="T391">
        <f t="shared" ca="1" si="140"/>
        <v>420842.05439609679</v>
      </c>
      <c r="U391">
        <f t="shared" ca="1" si="141"/>
        <v>214669.42140660266</v>
      </c>
      <c r="V391">
        <f t="shared" ca="1" si="142"/>
        <v>206172.63298949413</v>
      </c>
      <c r="AF391" s="14">
        <f t="shared" ca="1" si="136"/>
        <v>1</v>
      </c>
      <c r="AG391" s="9">
        <f t="shared" ca="1" si="137"/>
        <v>0</v>
      </c>
      <c r="AH391" s="9"/>
      <c r="AI391" s="9"/>
      <c r="AJ391" s="9"/>
      <c r="AK391" s="10"/>
      <c r="AL391" s="9"/>
      <c r="AM391" s="14">
        <f ca="1">IF(Table1[[#This Row],[Field of Work]]= "Teaching",1,0)</f>
        <v>0</v>
      </c>
      <c r="AN391" s="9">
        <f ca="1">IF(Table1[[#This Row],[Field of Work]]= "Agriculture",1,0)</f>
        <v>0</v>
      </c>
      <c r="AO391" s="9">
        <f ca="1">IF(Table1[[#This Row],[Field of Work]]= "Construction",1,0)</f>
        <v>0</v>
      </c>
      <c r="AP391" s="9">
        <f ca="1">IF(Table1[[#This Row],[Field of Work]]= "IT",1,0)</f>
        <v>0</v>
      </c>
      <c r="AQ391" s="9">
        <f ca="1">IF(Table1[[#This Row],[Field of Work]]= "Health",1,0)</f>
        <v>1</v>
      </c>
      <c r="AR391" s="9">
        <f ca="1">IF(Table1[[#This Row],[Field of Work]]= "General work",1,0)</f>
        <v>0</v>
      </c>
      <c r="AS391" s="9"/>
      <c r="AT391" s="9"/>
      <c r="AU391" s="9"/>
      <c r="AV391" s="9"/>
      <c r="AW391" s="9"/>
      <c r="AX391" s="9"/>
      <c r="AY391" s="10"/>
      <c r="BA391" s="33">
        <f ca="1">IF(Table1[[#This Row],[Area]]= "Pindi",1,0)</f>
        <v>1</v>
      </c>
      <c r="BB391" s="9">
        <f ca="1">IF(Table1[[#This Row],[Area]]= "Attock",1,0)</f>
        <v>0</v>
      </c>
      <c r="BC391" s="9">
        <f ca="1">IF(Table1[[#This Row],[Area]]="Gujranwala",1,0)</f>
        <v>0</v>
      </c>
      <c r="BD391" s="9">
        <f ca="1">IF(Table1[[#This Row],[Area]]="Islamabad",1,0)</f>
        <v>0</v>
      </c>
      <c r="BE391" s="9">
        <f ca="1">IF(Table1[[#This Row],[Area]]="Karachi",1,0)</f>
        <v>0</v>
      </c>
      <c r="BF391" s="9">
        <f ca="1">IF(Table1[[#This Row],[Area]]="Kashmir",1,0)</f>
        <v>0</v>
      </c>
      <c r="BG391" s="9">
        <f ca="1">IF(Table1[[#This Row],[Area]]="Kohat",1,0)</f>
        <v>0</v>
      </c>
      <c r="BH391" s="9">
        <f ca="1">IF(Table1[[#This Row],[Area]]="Lahore",1,0)</f>
        <v>0</v>
      </c>
      <c r="BI391" s="9">
        <f ca="1">IF(Table1[[#This Row],[Area]]="Multan",1,0)</f>
        <v>0</v>
      </c>
      <c r="BJ391" s="9">
        <f ca="1">IF(Table1[[#This Row],[Area]]="Naran",1,0)</f>
        <v>0</v>
      </c>
      <c r="BK391" s="9">
        <f ca="1">IF(Table1[[#This Row],[Area]]="Peshawar",1,0)</f>
        <v>0</v>
      </c>
      <c r="BL391" s="9">
        <f ca="1">IF(Table1[[#This Row],[Area]]="Queta",1,0)</f>
        <v>0</v>
      </c>
      <c r="BM391" s="9">
        <f ca="1">IF(Table1[[#This Row],[Area]]="Sawat",1,0)</f>
        <v>0</v>
      </c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10"/>
      <c r="CD391" s="14"/>
      <c r="CE391" s="39">
        <f ca="1">Table1[[#This Row],[Value of Cars]]/Table1[[#This Row],[Cars]]</f>
        <v>51559.939994122826</v>
      </c>
      <c r="CF391" s="9"/>
      <c r="CG391" s="10"/>
      <c r="CH391" s="14">
        <f ca="1">IF(Table1[[#This Row],[value of Debts]]&gt;$CI$5,1,0)</f>
        <v>1</v>
      </c>
      <c r="CI391" s="9"/>
      <c r="CJ391" s="10"/>
      <c r="CM391" s="55">
        <f ca="1">Table1[[#This Row],[Mortgage Left]]/Table1[[#This Row],[Value of House]]</f>
        <v>0.42296302573061528</v>
      </c>
      <c r="CN391" s="9">
        <f t="shared" ref="CN391:CN454" ca="1" si="158">IF(CM391&lt;$CP$5,1,0)</f>
        <v>0</v>
      </c>
      <c r="CO391" s="9"/>
      <c r="CP391" s="9"/>
      <c r="CQ391" s="9"/>
      <c r="CR391" s="9"/>
      <c r="CS391" s="9"/>
      <c r="CT391" s="9"/>
      <c r="CU391" s="9"/>
      <c r="CV391" s="9"/>
      <c r="CW391" s="9"/>
      <c r="CX391" s="14"/>
      <c r="CY391" s="9">
        <f ca="1">IF(Table1[[#This Row],[Area]]= "Pindi",Table1[[#This Row],[Income]],0)</f>
        <v>51698</v>
      </c>
      <c r="CZ391" s="9">
        <f ca="1">IF(Table1[[#This Row],[Area]]= "Attock",Table1[[#This Row],[Income]],0)</f>
        <v>0</v>
      </c>
      <c r="DA391" s="9">
        <f ca="1">IF(Table1[[#This Row],[Area]]= "Gujranwala",Table1[[#This Row],[Income]],0)</f>
        <v>0</v>
      </c>
      <c r="DB391" s="9">
        <f ca="1">IF(Table1[[#This Row],[Area]]= "Islamabad",Table1[[#This Row],[Income]],0)</f>
        <v>0</v>
      </c>
      <c r="DC391" s="9">
        <f ca="1">IF(Table1[[#This Row],[Area]]= "Karachi",Table1[[#This Row],[Income]],0)</f>
        <v>0</v>
      </c>
      <c r="DD391" s="9">
        <f ca="1">IF(Table1[[#This Row],[Area]]= "Kashmir",Table1[[#This Row],[Income]],0)</f>
        <v>0</v>
      </c>
      <c r="DE391" s="9">
        <f ca="1">IF(Table1[[#This Row],[Area]]= "Kohat",Table1[[#This Row],[Income]],0)</f>
        <v>0</v>
      </c>
      <c r="DF391" s="9">
        <f ca="1">IF(Table1[[#This Row],[Area]]= "Lahore",Table1[[#This Row],[Income]],0)</f>
        <v>0</v>
      </c>
      <c r="DG391" s="9">
        <f ca="1">IF(Table1[[#This Row],[Area]]= "Multan",Table1[[#This Row],[Income]],0)</f>
        <v>0</v>
      </c>
      <c r="DH391" s="9">
        <f ca="1">IF(Table1[[#This Row],[Area]]= "Naran",Table1[[#This Row],[Income]],0)</f>
        <v>0</v>
      </c>
      <c r="DI391" s="9">
        <f ca="1">IF(Table1[[#This Row],[Area]]= "Peshawar",Table1[[#This Row],[Income]],0)</f>
        <v>0</v>
      </c>
      <c r="DJ391" s="9">
        <f ca="1">IF(Table1[[#This Row],[Area]]= "Queta",Table1[[#This Row],[Income]],0)</f>
        <v>0</v>
      </c>
      <c r="DK391" s="10">
        <f ca="1">IF(Table1[[#This Row],[Area]]= "Sawat",Table1[[#This Row],[Income]],0)</f>
        <v>0</v>
      </c>
      <c r="DM391" s="14"/>
      <c r="DN391" s="9">
        <f ca="1">IF(Table1[[#This Row],[Field of Work]] = "IT",Table1[[#This Row],[Income]],0)</f>
        <v>0</v>
      </c>
      <c r="DO391" s="9">
        <f ca="1">IF(Table1[[#This Row],[Field of Work]] = "Agriculture",Table1[[#This Row],[Income]],0)</f>
        <v>0</v>
      </c>
      <c r="DP391" s="9">
        <f ca="1">IF(Table1[[#This Row],[Field of Work]] = "Construction",Table1[[#This Row],[Income]],0)</f>
        <v>0</v>
      </c>
      <c r="DQ391" s="9">
        <f ca="1">IF(Table1[[#This Row],[Field of Work]] = "Health",Table1[[#This Row],[Income]],0)</f>
        <v>51698</v>
      </c>
      <c r="DR391" s="9">
        <f ca="1">IF(Table1[[#This Row],[Field of Work]] = "Teaching",Table1[[#This Row],[Income]],0)</f>
        <v>0</v>
      </c>
      <c r="DS391" s="10">
        <f ca="1">IF(Table1[[#This Row],[Field of Work]] = "General work",Table1[[#This Row],[Income]],0)</f>
        <v>0</v>
      </c>
      <c r="DV391" s="14"/>
      <c r="DW391" s="9"/>
      <c r="DX391" s="9">
        <f ca="1">IF(Table1[[#This Row],[Debts]]&gt;Table1[[#This Row],[Income]],1,0)</f>
        <v>0</v>
      </c>
      <c r="DY391" s="9"/>
      <c r="DZ391" s="9"/>
      <c r="EA391" s="9"/>
      <c r="EB391" s="9"/>
      <c r="EC391" s="10"/>
      <c r="EF391" s="14"/>
      <c r="EG391" s="9"/>
      <c r="EH391" s="9">
        <f ca="1">IF(Table1[[#This Row],[Net worth of person (R)]]&gt;$EP$4,Table1[[#This Row],[Age]],0)</f>
        <v>30</v>
      </c>
      <c r="EI391" s="9"/>
      <c r="EJ391" s="9"/>
      <c r="EK391" s="9"/>
      <c r="EL391" s="9"/>
      <c r="EM391" s="9"/>
      <c r="EN391" s="9"/>
      <c r="EO391" s="9"/>
      <c r="EP391" s="10"/>
    </row>
    <row r="392" spans="2:146" x14ac:dyDescent="0.25">
      <c r="B392">
        <f t="shared" ca="1" si="145"/>
        <v>2</v>
      </c>
      <c r="C392" t="str">
        <f t="shared" ca="1" si="146"/>
        <v>women</v>
      </c>
      <c r="D392">
        <f t="shared" ca="1" si="147"/>
        <v>35</v>
      </c>
      <c r="E392">
        <f t="shared" ca="1" si="148"/>
        <v>5</v>
      </c>
      <c r="F392" t="str">
        <f t="shared" ca="1" si="149"/>
        <v>General work</v>
      </c>
      <c r="G392">
        <f t="shared" ca="1" si="150"/>
        <v>6</v>
      </c>
      <c r="H392" t="str">
        <f t="shared" ca="1" si="151"/>
        <v>other</v>
      </c>
      <c r="I392">
        <f t="shared" ca="1" si="152"/>
        <v>4</v>
      </c>
      <c r="J392">
        <f t="shared" ca="1" si="153"/>
        <v>2</v>
      </c>
      <c r="K392">
        <f t="shared" ca="1" si="154"/>
        <v>55922</v>
      </c>
      <c r="L392">
        <f t="shared" ca="1" si="155"/>
        <v>10</v>
      </c>
      <c r="M392" t="str">
        <f t="shared" ca="1" si="156"/>
        <v>Queta</v>
      </c>
      <c r="N392">
        <f t="shared" ca="1" si="138"/>
        <v>223688</v>
      </c>
      <c r="O392">
        <f ca="1">RAND()*Table1[[#This Row],[Value of House]]</f>
        <v>80761.546453291376</v>
      </c>
      <c r="P392">
        <f t="shared" ca="1" si="143"/>
        <v>91424.760392872442</v>
      </c>
      <c r="Q392">
        <f t="shared" ca="1" si="157"/>
        <v>42379</v>
      </c>
      <c r="R392">
        <f t="shared" ca="1" si="144"/>
        <v>90063.899133372222</v>
      </c>
      <c r="S392">
        <f t="shared" ca="1" si="139"/>
        <v>75527.39103947056</v>
      </c>
      <c r="T392">
        <f t="shared" ca="1" si="140"/>
        <v>390640.151432343</v>
      </c>
      <c r="U392">
        <f t="shared" ca="1" si="141"/>
        <v>213204.44558666361</v>
      </c>
      <c r="V392">
        <f t="shared" ca="1" si="142"/>
        <v>177435.70584567939</v>
      </c>
      <c r="AF392" s="14">
        <f t="shared" ref="AF392:AF455" ca="1" si="159">IF(C391 = "men", 1,0)</f>
        <v>0</v>
      </c>
      <c r="AG392" s="9">
        <f t="shared" ref="AG392:AG455" ca="1" si="160">IF(C391 = "women",1,0)</f>
        <v>1</v>
      </c>
      <c r="AH392" s="9"/>
      <c r="AI392" s="9"/>
      <c r="AJ392" s="9"/>
      <c r="AK392" s="10"/>
      <c r="AL392" s="9"/>
      <c r="AM392" s="14">
        <f ca="1">IF(Table1[[#This Row],[Field of Work]]= "Teaching",1,0)</f>
        <v>0</v>
      </c>
      <c r="AN392" s="9">
        <f ca="1">IF(Table1[[#This Row],[Field of Work]]= "Agriculture",1,0)</f>
        <v>0</v>
      </c>
      <c r="AO392" s="9">
        <f ca="1">IF(Table1[[#This Row],[Field of Work]]= "Construction",1,0)</f>
        <v>0</v>
      </c>
      <c r="AP392" s="9">
        <f ca="1">IF(Table1[[#This Row],[Field of Work]]= "IT",1,0)</f>
        <v>0</v>
      </c>
      <c r="AQ392" s="9">
        <f ca="1">IF(Table1[[#This Row],[Field of Work]]= "Health",1,0)</f>
        <v>0</v>
      </c>
      <c r="AR392" s="9">
        <f ca="1">IF(Table1[[#This Row],[Field of Work]]= "General work",1,0)</f>
        <v>1</v>
      </c>
      <c r="AS392" s="9"/>
      <c r="AT392" s="9"/>
      <c r="AU392" s="9"/>
      <c r="AV392" s="9"/>
      <c r="AW392" s="9"/>
      <c r="AX392" s="9"/>
      <c r="AY392" s="10"/>
      <c r="BA392" s="33">
        <f ca="1">IF(Table1[[#This Row],[Area]]= "Pindi",1,0)</f>
        <v>0</v>
      </c>
      <c r="BB392" s="9">
        <f ca="1">IF(Table1[[#This Row],[Area]]= "Attock",1,0)</f>
        <v>0</v>
      </c>
      <c r="BC392" s="9">
        <f ca="1">IF(Table1[[#This Row],[Area]]="Gujranwala",1,0)</f>
        <v>0</v>
      </c>
      <c r="BD392" s="9">
        <f ca="1">IF(Table1[[#This Row],[Area]]="Islamabad",1,0)</f>
        <v>0</v>
      </c>
      <c r="BE392" s="9">
        <f ca="1">IF(Table1[[#This Row],[Area]]="Karachi",1,0)</f>
        <v>0</v>
      </c>
      <c r="BF392" s="9">
        <f ca="1">IF(Table1[[#This Row],[Area]]="Kashmir",1,0)</f>
        <v>0</v>
      </c>
      <c r="BG392" s="9">
        <f ca="1">IF(Table1[[#This Row],[Area]]="Kohat",1,0)</f>
        <v>0</v>
      </c>
      <c r="BH392" s="9">
        <f ca="1">IF(Table1[[#This Row],[Area]]="Lahore",1,0)</f>
        <v>0</v>
      </c>
      <c r="BI392" s="9">
        <f ca="1">IF(Table1[[#This Row],[Area]]="Multan",1,0)</f>
        <v>0</v>
      </c>
      <c r="BJ392" s="9">
        <f ca="1">IF(Table1[[#This Row],[Area]]="Naran",1,0)</f>
        <v>0</v>
      </c>
      <c r="BK392" s="9">
        <f ca="1">IF(Table1[[#This Row],[Area]]="Peshawar",1,0)</f>
        <v>0</v>
      </c>
      <c r="BL392" s="9">
        <f ca="1">IF(Table1[[#This Row],[Area]]="Queta",1,0)</f>
        <v>1</v>
      </c>
      <c r="BM392" s="9">
        <f ca="1">IF(Table1[[#This Row],[Area]]="Sawat",1,0)</f>
        <v>0</v>
      </c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10"/>
      <c r="CD392" s="14"/>
      <c r="CE392" s="39">
        <f ca="1">Table1[[#This Row],[Value of Cars]]/Table1[[#This Row],[Cars]]</f>
        <v>45712.380196436221</v>
      </c>
      <c r="CF392" s="9"/>
      <c r="CG392" s="10"/>
      <c r="CH392" s="14">
        <f ca="1">IF(Table1[[#This Row],[value of Debts]]&gt;$CI$5,1,0)</f>
        <v>1</v>
      </c>
      <c r="CI392" s="9"/>
      <c r="CJ392" s="10"/>
      <c r="CM392" s="55">
        <f ca="1">Table1[[#This Row],[Mortgage Left]]/Table1[[#This Row],[Value of House]]</f>
        <v>0.36104550290266518</v>
      </c>
      <c r="CN392" s="9">
        <f t="shared" ca="1" si="158"/>
        <v>0</v>
      </c>
      <c r="CO392" s="9"/>
      <c r="CP392" s="9"/>
      <c r="CQ392" s="9"/>
      <c r="CR392" s="9"/>
      <c r="CS392" s="9"/>
      <c r="CT392" s="9"/>
      <c r="CU392" s="9"/>
      <c r="CV392" s="9"/>
      <c r="CW392" s="9"/>
      <c r="CX392" s="14"/>
      <c r="CY392" s="9">
        <f ca="1">IF(Table1[[#This Row],[Area]]= "Pindi",Table1[[#This Row],[Income]],0)</f>
        <v>0</v>
      </c>
      <c r="CZ392" s="9">
        <f ca="1">IF(Table1[[#This Row],[Area]]= "Attock",Table1[[#This Row],[Income]],0)</f>
        <v>0</v>
      </c>
      <c r="DA392" s="9">
        <f ca="1">IF(Table1[[#This Row],[Area]]= "Gujranwala",Table1[[#This Row],[Income]],0)</f>
        <v>0</v>
      </c>
      <c r="DB392" s="9">
        <f ca="1">IF(Table1[[#This Row],[Area]]= "Islamabad",Table1[[#This Row],[Income]],0)</f>
        <v>0</v>
      </c>
      <c r="DC392" s="9">
        <f ca="1">IF(Table1[[#This Row],[Area]]= "Karachi",Table1[[#This Row],[Income]],0)</f>
        <v>0</v>
      </c>
      <c r="DD392" s="9">
        <f ca="1">IF(Table1[[#This Row],[Area]]= "Kashmir",Table1[[#This Row],[Income]],0)</f>
        <v>0</v>
      </c>
      <c r="DE392" s="9">
        <f ca="1">IF(Table1[[#This Row],[Area]]= "Kohat",Table1[[#This Row],[Income]],0)</f>
        <v>0</v>
      </c>
      <c r="DF392" s="9">
        <f ca="1">IF(Table1[[#This Row],[Area]]= "Lahore",Table1[[#This Row],[Income]],0)</f>
        <v>0</v>
      </c>
      <c r="DG392" s="9">
        <f ca="1">IF(Table1[[#This Row],[Area]]= "Multan",Table1[[#This Row],[Income]],0)</f>
        <v>0</v>
      </c>
      <c r="DH392" s="9">
        <f ca="1">IF(Table1[[#This Row],[Area]]= "Naran",Table1[[#This Row],[Income]],0)</f>
        <v>0</v>
      </c>
      <c r="DI392" s="9">
        <f ca="1">IF(Table1[[#This Row],[Area]]= "Peshawar",Table1[[#This Row],[Income]],0)</f>
        <v>0</v>
      </c>
      <c r="DJ392" s="9">
        <f ca="1">IF(Table1[[#This Row],[Area]]= "Queta",Table1[[#This Row],[Income]],0)</f>
        <v>55922</v>
      </c>
      <c r="DK392" s="10">
        <f ca="1">IF(Table1[[#This Row],[Area]]= "Sawat",Table1[[#This Row],[Income]],0)</f>
        <v>0</v>
      </c>
      <c r="DM392" s="14"/>
      <c r="DN392" s="9">
        <f ca="1">IF(Table1[[#This Row],[Field of Work]] = "IT",Table1[[#This Row],[Income]],0)</f>
        <v>0</v>
      </c>
      <c r="DO392" s="9">
        <f ca="1">IF(Table1[[#This Row],[Field of Work]] = "Agriculture",Table1[[#This Row],[Income]],0)</f>
        <v>0</v>
      </c>
      <c r="DP392" s="9">
        <f ca="1">IF(Table1[[#This Row],[Field of Work]] = "Construction",Table1[[#This Row],[Income]],0)</f>
        <v>0</v>
      </c>
      <c r="DQ392" s="9">
        <f ca="1">IF(Table1[[#This Row],[Field of Work]] = "Health",Table1[[#This Row],[Income]],0)</f>
        <v>0</v>
      </c>
      <c r="DR392" s="9">
        <f ca="1">IF(Table1[[#This Row],[Field of Work]] = "Teaching",Table1[[#This Row],[Income]],0)</f>
        <v>0</v>
      </c>
      <c r="DS392" s="10">
        <f ca="1">IF(Table1[[#This Row],[Field of Work]] = "General work",Table1[[#This Row],[Income]],0)</f>
        <v>55922</v>
      </c>
      <c r="DV392" s="14"/>
      <c r="DW392" s="9"/>
      <c r="DX392" s="9">
        <f ca="1">IF(Table1[[#This Row],[Debts]]&gt;Table1[[#This Row],[Income]],1,0)</f>
        <v>1</v>
      </c>
      <c r="DY392" s="9"/>
      <c r="DZ392" s="9"/>
      <c r="EA392" s="9"/>
      <c r="EB392" s="9"/>
      <c r="EC392" s="10"/>
      <c r="EF392" s="14"/>
      <c r="EG392" s="9"/>
      <c r="EH392" s="9">
        <f ca="1">IF(Table1[[#This Row],[Net worth of person (R)]]&gt;$EP$4,Table1[[#This Row],[Age]],0)</f>
        <v>35</v>
      </c>
      <c r="EI392" s="9"/>
      <c r="EJ392" s="9"/>
      <c r="EK392" s="9"/>
      <c r="EL392" s="9"/>
      <c r="EM392" s="9"/>
      <c r="EN392" s="9"/>
      <c r="EO392" s="9"/>
      <c r="EP392" s="10"/>
    </row>
    <row r="393" spans="2:146" x14ac:dyDescent="0.25">
      <c r="B393">
        <f t="shared" ca="1" si="145"/>
        <v>1</v>
      </c>
      <c r="C393" t="str">
        <f t="shared" ca="1" si="146"/>
        <v>men</v>
      </c>
      <c r="D393">
        <f t="shared" ca="1" si="147"/>
        <v>30</v>
      </c>
      <c r="E393">
        <f t="shared" ca="1" si="148"/>
        <v>6</v>
      </c>
      <c r="F393" t="str">
        <f t="shared" ca="1" si="149"/>
        <v>Teaching</v>
      </c>
      <c r="G393">
        <f t="shared" ca="1" si="150"/>
        <v>1</v>
      </c>
      <c r="H393" t="str">
        <f t="shared" ca="1" si="151"/>
        <v>High School</v>
      </c>
      <c r="I393">
        <f t="shared" ca="1" si="152"/>
        <v>1</v>
      </c>
      <c r="J393">
        <f t="shared" ca="1" si="153"/>
        <v>1</v>
      </c>
      <c r="K393">
        <f t="shared" ca="1" si="154"/>
        <v>81698</v>
      </c>
      <c r="L393">
        <f t="shared" ca="1" si="155"/>
        <v>12</v>
      </c>
      <c r="M393" t="str">
        <f t="shared" ca="1" si="156"/>
        <v>Kohat</v>
      </c>
      <c r="N393">
        <f t="shared" ca="1" si="138"/>
        <v>245094</v>
      </c>
      <c r="O393">
        <f ca="1">RAND()*Table1[[#This Row],[Value of House]]</f>
        <v>175033.90118238909</v>
      </c>
      <c r="P393">
        <f t="shared" ca="1" si="143"/>
        <v>59376.605432674151</v>
      </c>
      <c r="Q393">
        <f t="shared" ca="1" si="157"/>
        <v>1749</v>
      </c>
      <c r="R393">
        <f t="shared" ca="1" si="144"/>
        <v>159291.73418472527</v>
      </c>
      <c r="S393">
        <f t="shared" ca="1" si="139"/>
        <v>112346.5740886046</v>
      </c>
      <c r="T393">
        <f t="shared" ca="1" si="140"/>
        <v>416817.17952127877</v>
      </c>
      <c r="U393">
        <f t="shared" ca="1" si="141"/>
        <v>336074.63536711433</v>
      </c>
      <c r="V393">
        <f t="shared" ca="1" si="142"/>
        <v>80742.54415416444</v>
      </c>
      <c r="AF393" s="14">
        <f t="shared" ca="1" si="159"/>
        <v>0</v>
      </c>
      <c r="AG393" s="9">
        <f t="shared" ca="1" si="160"/>
        <v>1</v>
      </c>
      <c r="AH393" s="9"/>
      <c r="AI393" s="9"/>
      <c r="AJ393" s="9"/>
      <c r="AK393" s="10"/>
      <c r="AL393" s="9"/>
      <c r="AM393" s="14">
        <f ca="1">IF(Table1[[#This Row],[Field of Work]]= "Teaching",1,0)</f>
        <v>1</v>
      </c>
      <c r="AN393" s="9">
        <f ca="1">IF(Table1[[#This Row],[Field of Work]]= "Agriculture",1,0)</f>
        <v>0</v>
      </c>
      <c r="AO393" s="9">
        <f ca="1">IF(Table1[[#This Row],[Field of Work]]= "Construction",1,0)</f>
        <v>0</v>
      </c>
      <c r="AP393" s="9">
        <f ca="1">IF(Table1[[#This Row],[Field of Work]]= "IT",1,0)</f>
        <v>0</v>
      </c>
      <c r="AQ393" s="9">
        <f ca="1">IF(Table1[[#This Row],[Field of Work]]= "Health",1,0)</f>
        <v>0</v>
      </c>
      <c r="AR393" s="9">
        <f ca="1">IF(Table1[[#This Row],[Field of Work]]= "General work",1,0)</f>
        <v>0</v>
      </c>
      <c r="AS393" s="9"/>
      <c r="AT393" s="9"/>
      <c r="AU393" s="9"/>
      <c r="AV393" s="9"/>
      <c r="AW393" s="9"/>
      <c r="AX393" s="9"/>
      <c r="AY393" s="10"/>
      <c r="BA393" s="33">
        <f ca="1">IF(Table1[[#This Row],[Area]]= "Pindi",1,0)</f>
        <v>0</v>
      </c>
      <c r="BB393" s="9">
        <f ca="1">IF(Table1[[#This Row],[Area]]= "Attock",1,0)</f>
        <v>0</v>
      </c>
      <c r="BC393" s="9">
        <f ca="1">IF(Table1[[#This Row],[Area]]="Gujranwala",1,0)</f>
        <v>0</v>
      </c>
      <c r="BD393" s="9">
        <f ca="1">IF(Table1[[#This Row],[Area]]="Islamabad",1,0)</f>
        <v>0</v>
      </c>
      <c r="BE393" s="9">
        <f ca="1">IF(Table1[[#This Row],[Area]]="Karachi",1,0)</f>
        <v>0</v>
      </c>
      <c r="BF393" s="9">
        <f ca="1">IF(Table1[[#This Row],[Area]]="Kashmir",1,0)</f>
        <v>0</v>
      </c>
      <c r="BG393" s="9">
        <f ca="1">IF(Table1[[#This Row],[Area]]="Kohat",1,0)</f>
        <v>1</v>
      </c>
      <c r="BH393" s="9">
        <f ca="1">IF(Table1[[#This Row],[Area]]="Lahore",1,0)</f>
        <v>0</v>
      </c>
      <c r="BI393" s="9">
        <f ca="1">IF(Table1[[#This Row],[Area]]="Multan",1,0)</f>
        <v>0</v>
      </c>
      <c r="BJ393" s="9">
        <f ca="1">IF(Table1[[#This Row],[Area]]="Naran",1,0)</f>
        <v>0</v>
      </c>
      <c r="BK393" s="9">
        <f ca="1">IF(Table1[[#This Row],[Area]]="Peshawar",1,0)</f>
        <v>0</v>
      </c>
      <c r="BL393" s="9">
        <f ca="1">IF(Table1[[#This Row],[Area]]="Queta",1,0)</f>
        <v>0</v>
      </c>
      <c r="BM393" s="9">
        <f ca="1">IF(Table1[[#This Row],[Area]]="Sawat",1,0)</f>
        <v>0</v>
      </c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10"/>
      <c r="CD393" s="14"/>
      <c r="CE393" s="39">
        <f ca="1">Table1[[#This Row],[Value of Cars]]/Table1[[#This Row],[Cars]]</f>
        <v>59376.605432674151</v>
      </c>
      <c r="CF393" s="9"/>
      <c r="CG393" s="10"/>
      <c r="CH393" s="14">
        <f ca="1">IF(Table1[[#This Row],[value of Debts]]&gt;$CI$5,1,0)</f>
        <v>1</v>
      </c>
      <c r="CI393" s="9"/>
      <c r="CJ393" s="10"/>
      <c r="CM393" s="55">
        <f ca="1">Table1[[#This Row],[Mortgage Left]]/Table1[[#This Row],[Value of House]]</f>
        <v>0.71415008601756502</v>
      </c>
      <c r="CN393" s="9">
        <f t="shared" ca="1" si="158"/>
        <v>0</v>
      </c>
      <c r="CO393" s="9"/>
      <c r="CP393" s="9"/>
      <c r="CQ393" s="9"/>
      <c r="CR393" s="9"/>
      <c r="CS393" s="9"/>
      <c r="CT393" s="9"/>
      <c r="CU393" s="9"/>
      <c r="CV393" s="9"/>
      <c r="CW393" s="9"/>
      <c r="CX393" s="14"/>
      <c r="CY393" s="9">
        <f ca="1">IF(Table1[[#This Row],[Area]]= "Pindi",Table1[[#This Row],[Income]],0)</f>
        <v>0</v>
      </c>
      <c r="CZ393" s="9">
        <f ca="1">IF(Table1[[#This Row],[Area]]= "Attock",Table1[[#This Row],[Income]],0)</f>
        <v>0</v>
      </c>
      <c r="DA393" s="9">
        <f ca="1">IF(Table1[[#This Row],[Area]]= "Gujranwala",Table1[[#This Row],[Income]],0)</f>
        <v>0</v>
      </c>
      <c r="DB393" s="9">
        <f ca="1">IF(Table1[[#This Row],[Area]]= "Islamabad",Table1[[#This Row],[Income]],0)</f>
        <v>0</v>
      </c>
      <c r="DC393" s="9">
        <f ca="1">IF(Table1[[#This Row],[Area]]= "Karachi",Table1[[#This Row],[Income]],0)</f>
        <v>0</v>
      </c>
      <c r="DD393" s="9">
        <f ca="1">IF(Table1[[#This Row],[Area]]= "Kashmir",Table1[[#This Row],[Income]],0)</f>
        <v>0</v>
      </c>
      <c r="DE393" s="9">
        <f ca="1">IF(Table1[[#This Row],[Area]]= "Kohat",Table1[[#This Row],[Income]],0)</f>
        <v>81698</v>
      </c>
      <c r="DF393" s="9">
        <f ca="1">IF(Table1[[#This Row],[Area]]= "Lahore",Table1[[#This Row],[Income]],0)</f>
        <v>0</v>
      </c>
      <c r="DG393" s="9">
        <f ca="1">IF(Table1[[#This Row],[Area]]= "Multan",Table1[[#This Row],[Income]],0)</f>
        <v>0</v>
      </c>
      <c r="DH393" s="9">
        <f ca="1">IF(Table1[[#This Row],[Area]]= "Naran",Table1[[#This Row],[Income]],0)</f>
        <v>0</v>
      </c>
      <c r="DI393" s="9">
        <f ca="1">IF(Table1[[#This Row],[Area]]= "Peshawar",Table1[[#This Row],[Income]],0)</f>
        <v>0</v>
      </c>
      <c r="DJ393" s="9">
        <f ca="1">IF(Table1[[#This Row],[Area]]= "Queta",Table1[[#This Row],[Income]],0)</f>
        <v>0</v>
      </c>
      <c r="DK393" s="10">
        <f ca="1">IF(Table1[[#This Row],[Area]]= "Sawat",Table1[[#This Row],[Income]],0)</f>
        <v>0</v>
      </c>
      <c r="DM393" s="14"/>
      <c r="DN393" s="9">
        <f ca="1">IF(Table1[[#This Row],[Field of Work]] = "IT",Table1[[#This Row],[Income]],0)</f>
        <v>0</v>
      </c>
      <c r="DO393" s="9">
        <f ca="1">IF(Table1[[#This Row],[Field of Work]] = "Agriculture",Table1[[#This Row],[Income]],0)</f>
        <v>0</v>
      </c>
      <c r="DP393" s="9">
        <f ca="1">IF(Table1[[#This Row],[Field of Work]] = "Construction",Table1[[#This Row],[Income]],0)</f>
        <v>0</v>
      </c>
      <c r="DQ393" s="9">
        <f ca="1">IF(Table1[[#This Row],[Field of Work]] = "Health",Table1[[#This Row],[Income]],0)</f>
        <v>0</v>
      </c>
      <c r="DR393" s="9">
        <f ca="1">IF(Table1[[#This Row],[Field of Work]] = "Teaching",Table1[[#This Row],[Income]],0)</f>
        <v>81698</v>
      </c>
      <c r="DS393" s="10">
        <f ca="1">IF(Table1[[#This Row],[Field of Work]] = "General work",Table1[[#This Row],[Income]],0)</f>
        <v>0</v>
      </c>
      <c r="DV393" s="14"/>
      <c r="DW393" s="9"/>
      <c r="DX393" s="9">
        <f ca="1">IF(Table1[[#This Row],[Debts]]&gt;Table1[[#This Row],[Income]],1,0)</f>
        <v>1</v>
      </c>
      <c r="DY393" s="9"/>
      <c r="DZ393" s="9"/>
      <c r="EA393" s="9"/>
      <c r="EB393" s="9"/>
      <c r="EC393" s="10"/>
      <c r="EF393" s="14"/>
      <c r="EG393" s="9"/>
      <c r="EH393" s="9">
        <f ca="1">IF(Table1[[#This Row],[Net worth of person (R)]]&gt;$EP$4,Table1[[#This Row],[Age]],0)</f>
        <v>0</v>
      </c>
      <c r="EI393" s="9"/>
      <c r="EJ393" s="9"/>
      <c r="EK393" s="9"/>
      <c r="EL393" s="9"/>
      <c r="EM393" s="9"/>
      <c r="EN393" s="9"/>
      <c r="EO393" s="9"/>
      <c r="EP393" s="10"/>
    </row>
    <row r="394" spans="2:146" x14ac:dyDescent="0.25">
      <c r="B394">
        <f t="shared" ca="1" si="145"/>
        <v>2</v>
      </c>
      <c r="C394" t="str">
        <f t="shared" ca="1" si="146"/>
        <v>women</v>
      </c>
      <c r="D394">
        <f t="shared" ca="1" si="147"/>
        <v>33</v>
      </c>
      <c r="E394">
        <f t="shared" ca="1" si="148"/>
        <v>2</v>
      </c>
      <c r="F394" t="str">
        <f t="shared" ca="1" si="149"/>
        <v>IT</v>
      </c>
      <c r="G394">
        <f t="shared" ca="1" si="150"/>
        <v>1</v>
      </c>
      <c r="H394" t="str">
        <f t="shared" ca="1" si="151"/>
        <v>High School</v>
      </c>
      <c r="I394">
        <f t="shared" ca="1" si="152"/>
        <v>1</v>
      </c>
      <c r="J394">
        <f t="shared" ca="1" si="153"/>
        <v>1</v>
      </c>
      <c r="K394">
        <f t="shared" ca="1" si="154"/>
        <v>27911</v>
      </c>
      <c r="L394">
        <f t="shared" ca="1" si="155"/>
        <v>5</v>
      </c>
      <c r="M394" t="str">
        <f t="shared" ca="1" si="156"/>
        <v>Sawat</v>
      </c>
      <c r="N394">
        <f t="shared" ca="1" si="138"/>
        <v>139555</v>
      </c>
      <c r="O394">
        <f ca="1">RAND()*Table1[[#This Row],[Value of House]]</f>
        <v>27829.805192207881</v>
      </c>
      <c r="P394">
        <f t="shared" ca="1" si="143"/>
        <v>15789.738432597538</v>
      </c>
      <c r="Q394">
        <f t="shared" ca="1" si="157"/>
        <v>1426</v>
      </c>
      <c r="R394">
        <f t="shared" ca="1" si="144"/>
        <v>17279.30184538801</v>
      </c>
      <c r="S394">
        <f t="shared" ca="1" si="139"/>
        <v>7702.808469825055</v>
      </c>
      <c r="T394">
        <f t="shared" ca="1" si="140"/>
        <v>163047.54690242259</v>
      </c>
      <c r="U394">
        <f t="shared" ca="1" si="141"/>
        <v>46535.107037595895</v>
      </c>
      <c r="V394">
        <f t="shared" ca="1" si="142"/>
        <v>116512.43986482669</v>
      </c>
      <c r="AF394" s="14">
        <f t="shared" ca="1" si="159"/>
        <v>1</v>
      </c>
      <c r="AG394" s="9">
        <f t="shared" ca="1" si="160"/>
        <v>0</v>
      </c>
      <c r="AH394" s="9"/>
      <c r="AI394" s="9"/>
      <c r="AJ394" s="9"/>
      <c r="AK394" s="10"/>
      <c r="AL394" s="9"/>
      <c r="AM394" s="14">
        <f ca="1">IF(Table1[[#This Row],[Field of Work]]= "Teaching",1,0)</f>
        <v>0</v>
      </c>
      <c r="AN394" s="9">
        <f ca="1">IF(Table1[[#This Row],[Field of Work]]= "Agriculture",1,0)</f>
        <v>0</v>
      </c>
      <c r="AO394" s="9">
        <f ca="1">IF(Table1[[#This Row],[Field of Work]]= "Construction",1,0)</f>
        <v>0</v>
      </c>
      <c r="AP394" s="9">
        <f ca="1">IF(Table1[[#This Row],[Field of Work]]= "IT",1,0)</f>
        <v>1</v>
      </c>
      <c r="AQ394" s="9">
        <f ca="1">IF(Table1[[#This Row],[Field of Work]]= "Health",1,0)</f>
        <v>0</v>
      </c>
      <c r="AR394" s="9">
        <f ca="1">IF(Table1[[#This Row],[Field of Work]]= "General work",1,0)</f>
        <v>0</v>
      </c>
      <c r="AS394" s="9"/>
      <c r="AT394" s="9"/>
      <c r="AU394" s="9"/>
      <c r="AV394" s="9"/>
      <c r="AW394" s="9"/>
      <c r="AX394" s="9"/>
      <c r="AY394" s="10"/>
      <c r="BA394" s="33">
        <f ca="1">IF(Table1[[#This Row],[Area]]= "Pindi",1,0)</f>
        <v>0</v>
      </c>
      <c r="BB394" s="9">
        <f ca="1">IF(Table1[[#This Row],[Area]]= "Attock",1,0)</f>
        <v>0</v>
      </c>
      <c r="BC394" s="9">
        <f ca="1">IF(Table1[[#This Row],[Area]]="Gujranwala",1,0)</f>
        <v>0</v>
      </c>
      <c r="BD394" s="9">
        <f ca="1">IF(Table1[[#This Row],[Area]]="Islamabad",1,0)</f>
        <v>0</v>
      </c>
      <c r="BE394" s="9">
        <f ca="1">IF(Table1[[#This Row],[Area]]="Karachi",1,0)</f>
        <v>0</v>
      </c>
      <c r="BF394" s="9">
        <f ca="1">IF(Table1[[#This Row],[Area]]="Kashmir",1,0)</f>
        <v>0</v>
      </c>
      <c r="BG394" s="9">
        <f ca="1">IF(Table1[[#This Row],[Area]]="Kohat",1,0)</f>
        <v>0</v>
      </c>
      <c r="BH394" s="9">
        <f ca="1">IF(Table1[[#This Row],[Area]]="Lahore",1,0)</f>
        <v>0</v>
      </c>
      <c r="BI394" s="9">
        <f ca="1">IF(Table1[[#This Row],[Area]]="Multan",1,0)</f>
        <v>0</v>
      </c>
      <c r="BJ394" s="9">
        <f ca="1">IF(Table1[[#This Row],[Area]]="Naran",1,0)</f>
        <v>0</v>
      </c>
      <c r="BK394" s="9">
        <f ca="1">IF(Table1[[#This Row],[Area]]="Peshawar",1,0)</f>
        <v>0</v>
      </c>
      <c r="BL394" s="9">
        <f ca="1">IF(Table1[[#This Row],[Area]]="Queta",1,0)</f>
        <v>0</v>
      </c>
      <c r="BM394" s="9">
        <f ca="1">IF(Table1[[#This Row],[Area]]="Sawat",1,0)</f>
        <v>1</v>
      </c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10"/>
      <c r="CD394" s="14"/>
      <c r="CE394" s="39">
        <f ca="1">Table1[[#This Row],[Value of Cars]]/Table1[[#This Row],[Cars]]</f>
        <v>15789.738432597538</v>
      </c>
      <c r="CF394" s="9"/>
      <c r="CG394" s="10"/>
      <c r="CH394" s="14">
        <f ca="1">IF(Table1[[#This Row],[value of Debts]]&gt;$CI$5,1,0)</f>
        <v>0</v>
      </c>
      <c r="CI394" s="9"/>
      <c r="CJ394" s="10"/>
      <c r="CM394" s="55">
        <f ca="1">Table1[[#This Row],[Mortgage Left]]/Table1[[#This Row],[Value of House]]</f>
        <v>0.19941818775542175</v>
      </c>
      <c r="CN394" s="9">
        <f t="shared" ca="1" si="158"/>
        <v>1</v>
      </c>
      <c r="CO394" s="9"/>
      <c r="CP394" s="9"/>
      <c r="CQ394" s="9"/>
      <c r="CR394" s="9"/>
      <c r="CS394" s="9"/>
      <c r="CT394" s="9"/>
      <c r="CU394" s="9"/>
      <c r="CV394" s="9"/>
      <c r="CW394" s="9"/>
      <c r="CX394" s="14"/>
      <c r="CY394" s="9">
        <f ca="1">IF(Table1[[#This Row],[Area]]= "Pindi",Table1[[#This Row],[Income]],0)</f>
        <v>0</v>
      </c>
      <c r="CZ394" s="9">
        <f ca="1">IF(Table1[[#This Row],[Area]]= "Attock",Table1[[#This Row],[Income]],0)</f>
        <v>0</v>
      </c>
      <c r="DA394" s="9">
        <f ca="1">IF(Table1[[#This Row],[Area]]= "Gujranwala",Table1[[#This Row],[Income]],0)</f>
        <v>0</v>
      </c>
      <c r="DB394" s="9">
        <f ca="1">IF(Table1[[#This Row],[Area]]= "Islamabad",Table1[[#This Row],[Income]],0)</f>
        <v>0</v>
      </c>
      <c r="DC394" s="9">
        <f ca="1">IF(Table1[[#This Row],[Area]]= "Karachi",Table1[[#This Row],[Income]],0)</f>
        <v>0</v>
      </c>
      <c r="DD394" s="9">
        <f ca="1">IF(Table1[[#This Row],[Area]]= "Kashmir",Table1[[#This Row],[Income]],0)</f>
        <v>0</v>
      </c>
      <c r="DE394" s="9">
        <f ca="1">IF(Table1[[#This Row],[Area]]= "Kohat",Table1[[#This Row],[Income]],0)</f>
        <v>0</v>
      </c>
      <c r="DF394" s="9">
        <f ca="1">IF(Table1[[#This Row],[Area]]= "Lahore",Table1[[#This Row],[Income]],0)</f>
        <v>0</v>
      </c>
      <c r="DG394" s="9">
        <f ca="1">IF(Table1[[#This Row],[Area]]= "Multan",Table1[[#This Row],[Income]],0)</f>
        <v>0</v>
      </c>
      <c r="DH394" s="9">
        <f ca="1">IF(Table1[[#This Row],[Area]]= "Naran",Table1[[#This Row],[Income]],0)</f>
        <v>0</v>
      </c>
      <c r="DI394" s="9">
        <f ca="1">IF(Table1[[#This Row],[Area]]= "Peshawar",Table1[[#This Row],[Income]],0)</f>
        <v>0</v>
      </c>
      <c r="DJ394" s="9">
        <f ca="1">IF(Table1[[#This Row],[Area]]= "Queta",Table1[[#This Row],[Income]],0)</f>
        <v>0</v>
      </c>
      <c r="DK394" s="10">
        <f ca="1">IF(Table1[[#This Row],[Area]]= "Sawat",Table1[[#This Row],[Income]],0)</f>
        <v>27911</v>
      </c>
      <c r="DM394" s="14"/>
      <c r="DN394" s="9">
        <f ca="1">IF(Table1[[#This Row],[Field of Work]] = "IT",Table1[[#This Row],[Income]],0)</f>
        <v>27911</v>
      </c>
      <c r="DO394" s="9">
        <f ca="1">IF(Table1[[#This Row],[Field of Work]] = "Agriculture",Table1[[#This Row],[Income]],0)</f>
        <v>0</v>
      </c>
      <c r="DP394" s="9">
        <f ca="1">IF(Table1[[#This Row],[Field of Work]] = "Construction",Table1[[#This Row],[Income]],0)</f>
        <v>0</v>
      </c>
      <c r="DQ394" s="9">
        <f ca="1">IF(Table1[[#This Row],[Field of Work]] = "Health",Table1[[#This Row],[Income]],0)</f>
        <v>0</v>
      </c>
      <c r="DR394" s="9">
        <f ca="1">IF(Table1[[#This Row],[Field of Work]] = "Teaching",Table1[[#This Row],[Income]],0)</f>
        <v>0</v>
      </c>
      <c r="DS394" s="10">
        <f ca="1">IF(Table1[[#This Row],[Field of Work]] = "General work",Table1[[#This Row],[Income]],0)</f>
        <v>0</v>
      </c>
      <c r="DV394" s="14"/>
      <c r="DW394" s="9"/>
      <c r="DX394" s="9">
        <f ca="1">IF(Table1[[#This Row],[Debts]]&gt;Table1[[#This Row],[Income]],1,0)</f>
        <v>0</v>
      </c>
      <c r="DY394" s="9"/>
      <c r="DZ394" s="9"/>
      <c r="EA394" s="9"/>
      <c r="EB394" s="9"/>
      <c r="EC394" s="10"/>
      <c r="EF394" s="14"/>
      <c r="EG394" s="9"/>
      <c r="EH394" s="9">
        <f ca="1">IF(Table1[[#This Row],[Net worth of person (R)]]&gt;$EP$4,Table1[[#This Row],[Age]],0)</f>
        <v>33</v>
      </c>
      <c r="EI394" s="9"/>
      <c r="EJ394" s="9"/>
      <c r="EK394" s="9"/>
      <c r="EL394" s="9"/>
      <c r="EM394" s="9"/>
      <c r="EN394" s="9"/>
      <c r="EO394" s="9"/>
      <c r="EP394" s="10"/>
    </row>
    <row r="395" spans="2:146" x14ac:dyDescent="0.25">
      <c r="B395">
        <f t="shared" ca="1" si="145"/>
        <v>2</v>
      </c>
      <c r="C395" t="str">
        <f t="shared" ca="1" si="146"/>
        <v>women</v>
      </c>
      <c r="D395">
        <f t="shared" ca="1" si="147"/>
        <v>39</v>
      </c>
      <c r="E395">
        <f t="shared" ca="1" si="148"/>
        <v>1</v>
      </c>
      <c r="F395" t="str">
        <f t="shared" ca="1" si="149"/>
        <v>Health</v>
      </c>
      <c r="G395">
        <f t="shared" ca="1" si="150"/>
        <v>6</v>
      </c>
      <c r="H395" t="str">
        <f t="shared" ca="1" si="151"/>
        <v>other</v>
      </c>
      <c r="I395">
        <f t="shared" ca="1" si="152"/>
        <v>2</v>
      </c>
      <c r="J395">
        <f t="shared" ca="1" si="153"/>
        <v>2</v>
      </c>
      <c r="K395">
        <f t="shared" ca="1" si="154"/>
        <v>84245</v>
      </c>
      <c r="L395">
        <f t="shared" ca="1" si="155"/>
        <v>7</v>
      </c>
      <c r="M395" t="str">
        <f t="shared" ca="1" si="156"/>
        <v>Pindi</v>
      </c>
      <c r="N395">
        <f t="shared" ca="1" si="138"/>
        <v>421225</v>
      </c>
      <c r="O395">
        <f ca="1">RAND()*Table1[[#This Row],[Value of House]]</f>
        <v>2270.3763213878169</v>
      </c>
      <c r="P395">
        <f t="shared" ca="1" si="143"/>
        <v>11509.585116784328</v>
      </c>
      <c r="Q395">
        <f t="shared" ca="1" si="157"/>
        <v>585</v>
      </c>
      <c r="R395">
        <f t="shared" ca="1" si="144"/>
        <v>145869.21561288153</v>
      </c>
      <c r="S395">
        <f t="shared" ca="1" si="139"/>
        <v>117923.04365642175</v>
      </c>
      <c r="T395">
        <f t="shared" ca="1" si="140"/>
        <v>550657.62877320603</v>
      </c>
      <c r="U395">
        <f t="shared" ca="1" si="141"/>
        <v>148724.59193426935</v>
      </c>
      <c r="V395">
        <f t="shared" ca="1" si="142"/>
        <v>401933.03683893668</v>
      </c>
      <c r="AF395" s="14">
        <f t="shared" ca="1" si="159"/>
        <v>0</v>
      </c>
      <c r="AG395" s="9">
        <f t="shared" ca="1" si="160"/>
        <v>1</v>
      </c>
      <c r="AH395" s="9"/>
      <c r="AI395" s="9"/>
      <c r="AJ395" s="9"/>
      <c r="AK395" s="10"/>
      <c r="AL395" s="9"/>
      <c r="AM395" s="14">
        <f ca="1">IF(Table1[[#This Row],[Field of Work]]= "Teaching",1,0)</f>
        <v>0</v>
      </c>
      <c r="AN395" s="9">
        <f ca="1">IF(Table1[[#This Row],[Field of Work]]= "Agriculture",1,0)</f>
        <v>0</v>
      </c>
      <c r="AO395" s="9">
        <f ca="1">IF(Table1[[#This Row],[Field of Work]]= "Construction",1,0)</f>
        <v>0</v>
      </c>
      <c r="AP395" s="9">
        <f ca="1">IF(Table1[[#This Row],[Field of Work]]= "IT",1,0)</f>
        <v>0</v>
      </c>
      <c r="AQ395" s="9">
        <f ca="1">IF(Table1[[#This Row],[Field of Work]]= "Health",1,0)</f>
        <v>1</v>
      </c>
      <c r="AR395" s="9">
        <f ca="1">IF(Table1[[#This Row],[Field of Work]]= "General work",1,0)</f>
        <v>0</v>
      </c>
      <c r="AS395" s="9"/>
      <c r="AT395" s="9"/>
      <c r="AU395" s="9"/>
      <c r="AV395" s="9"/>
      <c r="AW395" s="9"/>
      <c r="AX395" s="9"/>
      <c r="AY395" s="10"/>
      <c r="BA395" s="33">
        <f ca="1">IF(Table1[[#This Row],[Area]]= "Pindi",1,0)</f>
        <v>1</v>
      </c>
      <c r="BB395" s="9">
        <f ca="1">IF(Table1[[#This Row],[Area]]= "Attock",1,0)</f>
        <v>0</v>
      </c>
      <c r="BC395" s="9">
        <f ca="1">IF(Table1[[#This Row],[Area]]="Gujranwala",1,0)</f>
        <v>0</v>
      </c>
      <c r="BD395" s="9">
        <f ca="1">IF(Table1[[#This Row],[Area]]="Islamabad",1,0)</f>
        <v>0</v>
      </c>
      <c r="BE395" s="9">
        <f ca="1">IF(Table1[[#This Row],[Area]]="Karachi",1,0)</f>
        <v>0</v>
      </c>
      <c r="BF395" s="9">
        <f ca="1">IF(Table1[[#This Row],[Area]]="Kashmir",1,0)</f>
        <v>0</v>
      </c>
      <c r="BG395" s="9">
        <f ca="1">IF(Table1[[#This Row],[Area]]="Kohat",1,0)</f>
        <v>0</v>
      </c>
      <c r="BH395" s="9">
        <f ca="1">IF(Table1[[#This Row],[Area]]="Lahore",1,0)</f>
        <v>0</v>
      </c>
      <c r="BI395" s="9">
        <f ca="1">IF(Table1[[#This Row],[Area]]="Multan",1,0)</f>
        <v>0</v>
      </c>
      <c r="BJ395" s="9">
        <f ca="1">IF(Table1[[#This Row],[Area]]="Naran",1,0)</f>
        <v>0</v>
      </c>
      <c r="BK395" s="9">
        <f ca="1">IF(Table1[[#This Row],[Area]]="Peshawar",1,0)</f>
        <v>0</v>
      </c>
      <c r="BL395" s="9">
        <f ca="1">IF(Table1[[#This Row],[Area]]="Queta",1,0)</f>
        <v>0</v>
      </c>
      <c r="BM395" s="9">
        <f ca="1">IF(Table1[[#This Row],[Area]]="Sawat",1,0)</f>
        <v>0</v>
      </c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10"/>
      <c r="CD395" s="14"/>
      <c r="CE395" s="39">
        <f ca="1">Table1[[#This Row],[Value of Cars]]/Table1[[#This Row],[Cars]]</f>
        <v>5754.7925583921642</v>
      </c>
      <c r="CF395" s="9"/>
      <c r="CG395" s="10"/>
      <c r="CH395" s="14">
        <f ca="1">IF(Table1[[#This Row],[value of Debts]]&gt;$CI$5,1,0)</f>
        <v>1</v>
      </c>
      <c r="CI395" s="9"/>
      <c r="CJ395" s="10"/>
      <c r="CM395" s="55">
        <f ca="1">Table1[[#This Row],[Mortgage Left]]/Table1[[#This Row],[Value of House]]</f>
        <v>5.389937257731181E-3</v>
      </c>
      <c r="CN395" s="9">
        <f t="shared" ca="1" si="158"/>
        <v>1</v>
      </c>
      <c r="CO395" s="9"/>
      <c r="CP395" s="9"/>
      <c r="CQ395" s="9"/>
      <c r="CR395" s="9"/>
      <c r="CS395" s="9"/>
      <c r="CT395" s="9"/>
      <c r="CU395" s="9"/>
      <c r="CV395" s="9"/>
      <c r="CW395" s="9"/>
      <c r="CX395" s="14"/>
      <c r="CY395" s="9">
        <f ca="1">IF(Table1[[#This Row],[Area]]= "Pindi",Table1[[#This Row],[Income]],0)</f>
        <v>84245</v>
      </c>
      <c r="CZ395" s="9">
        <f ca="1">IF(Table1[[#This Row],[Area]]= "Attock",Table1[[#This Row],[Income]],0)</f>
        <v>0</v>
      </c>
      <c r="DA395" s="9">
        <f ca="1">IF(Table1[[#This Row],[Area]]= "Gujranwala",Table1[[#This Row],[Income]],0)</f>
        <v>0</v>
      </c>
      <c r="DB395" s="9">
        <f ca="1">IF(Table1[[#This Row],[Area]]= "Islamabad",Table1[[#This Row],[Income]],0)</f>
        <v>0</v>
      </c>
      <c r="DC395" s="9">
        <f ca="1">IF(Table1[[#This Row],[Area]]= "Karachi",Table1[[#This Row],[Income]],0)</f>
        <v>0</v>
      </c>
      <c r="DD395" s="9">
        <f ca="1">IF(Table1[[#This Row],[Area]]= "Kashmir",Table1[[#This Row],[Income]],0)</f>
        <v>0</v>
      </c>
      <c r="DE395" s="9">
        <f ca="1">IF(Table1[[#This Row],[Area]]= "Kohat",Table1[[#This Row],[Income]],0)</f>
        <v>0</v>
      </c>
      <c r="DF395" s="9">
        <f ca="1">IF(Table1[[#This Row],[Area]]= "Lahore",Table1[[#This Row],[Income]],0)</f>
        <v>0</v>
      </c>
      <c r="DG395" s="9">
        <f ca="1">IF(Table1[[#This Row],[Area]]= "Multan",Table1[[#This Row],[Income]],0)</f>
        <v>0</v>
      </c>
      <c r="DH395" s="9">
        <f ca="1">IF(Table1[[#This Row],[Area]]= "Naran",Table1[[#This Row],[Income]],0)</f>
        <v>0</v>
      </c>
      <c r="DI395" s="9">
        <f ca="1">IF(Table1[[#This Row],[Area]]= "Peshawar",Table1[[#This Row],[Income]],0)</f>
        <v>0</v>
      </c>
      <c r="DJ395" s="9">
        <f ca="1">IF(Table1[[#This Row],[Area]]= "Queta",Table1[[#This Row],[Income]],0)</f>
        <v>0</v>
      </c>
      <c r="DK395" s="10">
        <f ca="1">IF(Table1[[#This Row],[Area]]= "Sawat",Table1[[#This Row],[Income]],0)</f>
        <v>0</v>
      </c>
      <c r="DM395" s="14"/>
      <c r="DN395" s="9">
        <f ca="1">IF(Table1[[#This Row],[Field of Work]] = "IT",Table1[[#This Row],[Income]],0)</f>
        <v>0</v>
      </c>
      <c r="DO395" s="9">
        <f ca="1">IF(Table1[[#This Row],[Field of Work]] = "Agriculture",Table1[[#This Row],[Income]],0)</f>
        <v>0</v>
      </c>
      <c r="DP395" s="9">
        <f ca="1">IF(Table1[[#This Row],[Field of Work]] = "Construction",Table1[[#This Row],[Income]],0)</f>
        <v>0</v>
      </c>
      <c r="DQ395" s="9">
        <f ca="1">IF(Table1[[#This Row],[Field of Work]] = "Health",Table1[[#This Row],[Income]],0)</f>
        <v>84245</v>
      </c>
      <c r="DR395" s="9">
        <f ca="1">IF(Table1[[#This Row],[Field of Work]] = "Teaching",Table1[[#This Row],[Income]],0)</f>
        <v>0</v>
      </c>
      <c r="DS395" s="10">
        <f ca="1">IF(Table1[[#This Row],[Field of Work]] = "General work",Table1[[#This Row],[Income]],0)</f>
        <v>0</v>
      </c>
      <c r="DV395" s="14"/>
      <c r="DW395" s="9"/>
      <c r="DX395" s="9">
        <f ca="1">IF(Table1[[#This Row],[Debts]]&gt;Table1[[#This Row],[Income]],1,0)</f>
        <v>1</v>
      </c>
      <c r="DY395" s="9"/>
      <c r="DZ395" s="9"/>
      <c r="EA395" s="9"/>
      <c r="EB395" s="9"/>
      <c r="EC395" s="10"/>
      <c r="EF395" s="14"/>
      <c r="EG395" s="9"/>
      <c r="EH395" s="9">
        <f ca="1">IF(Table1[[#This Row],[Net worth of person (R)]]&gt;$EP$4,Table1[[#This Row],[Age]],0)</f>
        <v>39</v>
      </c>
      <c r="EI395" s="9"/>
      <c r="EJ395" s="9"/>
      <c r="EK395" s="9"/>
      <c r="EL395" s="9"/>
      <c r="EM395" s="9"/>
      <c r="EN395" s="9"/>
      <c r="EO395" s="9"/>
      <c r="EP395" s="10"/>
    </row>
    <row r="396" spans="2:146" x14ac:dyDescent="0.25">
      <c r="B396">
        <f t="shared" ca="1" si="145"/>
        <v>1</v>
      </c>
      <c r="C396" t="str">
        <f t="shared" ca="1" si="146"/>
        <v>men</v>
      </c>
      <c r="D396">
        <f t="shared" ca="1" si="147"/>
        <v>30</v>
      </c>
      <c r="E396">
        <f t="shared" ca="1" si="148"/>
        <v>3</v>
      </c>
      <c r="F396" t="str">
        <f t="shared" ca="1" si="149"/>
        <v>Agriculture</v>
      </c>
      <c r="G396">
        <f t="shared" ca="1" si="150"/>
        <v>1</v>
      </c>
      <c r="H396" t="str">
        <f t="shared" ca="1" si="151"/>
        <v>High School</v>
      </c>
      <c r="I396">
        <f t="shared" ca="1" si="152"/>
        <v>1</v>
      </c>
      <c r="J396">
        <f t="shared" ca="1" si="153"/>
        <v>2</v>
      </c>
      <c r="K396">
        <f t="shared" ca="1" si="154"/>
        <v>47892</v>
      </c>
      <c r="L396">
        <f t="shared" ca="1" si="155"/>
        <v>6</v>
      </c>
      <c r="M396" t="str">
        <f t="shared" ca="1" si="156"/>
        <v>Islamabad</v>
      </c>
      <c r="N396">
        <f t="shared" ca="1" si="138"/>
        <v>191568</v>
      </c>
      <c r="O396">
        <f ca="1">RAND()*Table1[[#This Row],[Value of House]]</f>
        <v>21494.259243957775</v>
      </c>
      <c r="P396">
        <f t="shared" ca="1" si="143"/>
        <v>93965.403063506412</v>
      </c>
      <c r="Q396">
        <f t="shared" ca="1" si="157"/>
        <v>48265</v>
      </c>
      <c r="R396">
        <f t="shared" ca="1" si="144"/>
        <v>48613.361563407838</v>
      </c>
      <c r="S396">
        <f t="shared" ca="1" si="139"/>
        <v>2555.3186858638564</v>
      </c>
      <c r="T396">
        <f t="shared" ca="1" si="140"/>
        <v>288088.72174937028</v>
      </c>
      <c r="U396">
        <f t="shared" ca="1" si="141"/>
        <v>118372.6208073656</v>
      </c>
      <c r="V396">
        <f t="shared" ca="1" si="142"/>
        <v>169716.10094200468</v>
      </c>
      <c r="AF396" s="14">
        <f t="shared" ca="1" si="159"/>
        <v>0</v>
      </c>
      <c r="AG396" s="9">
        <f t="shared" ca="1" si="160"/>
        <v>1</v>
      </c>
      <c r="AH396" s="9"/>
      <c r="AI396" s="9"/>
      <c r="AJ396" s="9"/>
      <c r="AK396" s="10"/>
      <c r="AL396" s="9"/>
      <c r="AM396" s="14">
        <f ca="1">IF(Table1[[#This Row],[Field of Work]]= "Teaching",1,0)</f>
        <v>0</v>
      </c>
      <c r="AN396" s="9">
        <f ca="1">IF(Table1[[#This Row],[Field of Work]]= "Agriculture",1,0)</f>
        <v>1</v>
      </c>
      <c r="AO396" s="9">
        <f ca="1">IF(Table1[[#This Row],[Field of Work]]= "Construction",1,0)</f>
        <v>0</v>
      </c>
      <c r="AP396" s="9">
        <f ca="1">IF(Table1[[#This Row],[Field of Work]]= "IT",1,0)</f>
        <v>0</v>
      </c>
      <c r="AQ396" s="9">
        <f ca="1">IF(Table1[[#This Row],[Field of Work]]= "Health",1,0)</f>
        <v>0</v>
      </c>
      <c r="AR396" s="9">
        <f ca="1">IF(Table1[[#This Row],[Field of Work]]= "General work",1,0)</f>
        <v>0</v>
      </c>
      <c r="AS396" s="9"/>
      <c r="AT396" s="9"/>
      <c r="AU396" s="9"/>
      <c r="AV396" s="9"/>
      <c r="AW396" s="9"/>
      <c r="AX396" s="9"/>
      <c r="AY396" s="10"/>
      <c r="BA396" s="33">
        <f ca="1">IF(Table1[[#This Row],[Area]]= "Pindi",1,0)</f>
        <v>0</v>
      </c>
      <c r="BB396" s="9">
        <f ca="1">IF(Table1[[#This Row],[Area]]= "Attock",1,0)</f>
        <v>0</v>
      </c>
      <c r="BC396" s="9">
        <f ca="1">IF(Table1[[#This Row],[Area]]="Gujranwala",1,0)</f>
        <v>0</v>
      </c>
      <c r="BD396" s="9">
        <f ca="1">IF(Table1[[#This Row],[Area]]="Islamabad",1,0)</f>
        <v>1</v>
      </c>
      <c r="BE396" s="9">
        <f ca="1">IF(Table1[[#This Row],[Area]]="Karachi",1,0)</f>
        <v>0</v>
      </c>
      <c r="BF396" s="9">
        <f ca="1">IF(Table1[[#This Row],[Area]]="Kashmir",1,0)</f>
        <v>0</v>
      </c>
      <c r="BG396" s="9">
        <f ca="1">IF(Table1[[#This Row],[Area]]="Kohat",1,0)</f>
        <v>0</v>
      </c>
      <c r="BH396" s="9">
        <f ca="1">IF(Table1[[#This Row],[Area]]="Lahore",1,0)</f>
        <v>0</v>
      </c>
      <c r="BI396" s="9">
        <f ca="1">IF(Table1[[#This Row],[Area]]="Multan",1,0)</f>
        <v>0</v>
      </c>
      <c r="BJ396" s="9">
        <f ca="1">IF(Table1[[#This Row],[Area]]="Naran",1,0)</f>
        <v>0</v>
      </c>
      <c r="BK396" s="9">
        <f ca="1">IF(Table1[[#This Row],[Area]]="Peshawar",1,0)</f>
        <v>0</v>
      </c>
      <c r="BL396" s="9">
        <f ca="1">IF(Table1[[#This Row],[Area]]="Queta",1,0)</f>
        <v>0</v>
      </c>
      <c r="BM396" s="9">
        <f ca="1">IF(Table1[[#This Row],[Area]]="Sawat",1,0)</f>
        <v>0</v>
      </c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10"/>
      <c r="CD396" s="14"/>
      <c r="CE396" s="39">
        <f ca="1">Table1[[#This Row],[Value of Cars]]/Table1[[#This Row],[Cars]]</f>
        <v>46982.701531753206</v>
      </c>
      <c r="CF396" s="9"/>
      <c r="CG396" s="10"/>
      <c r="CH396" s="14">
        <f ca="1">IF(Table1[[#This Row],[value of Debts]]&gt;$CI$5,1,0)</f>
        <v>1</v>
      </c>
      <c r="CI396" s="9"/>
      <c r="CJ396" s="10"/>
      <c r="CM396" s="55">
        <f ca="1">Table1[[#This Row],[Mortgage Left]]/Table1[[#This Row],[Value of House]]</f>
        <v>0.11220172076733992</v>
      </c>
      <c r="CN396" s="9">
        <f t="shared" ca="1" si="158"/>
        <v>1</v>
      </c>
      <c r="CO396" s="9"/>
      <c r="CP396" s="9"/>
      <c r="CQ396" s="9"/>
      <c r="CR396" s="9"/>
      <c r="CS396" s="9"/>
      <c r="CT396" s="9"/>
      <c r="CU396" s="9"/>
      <c r="CV396" s="9"/>
      <c r="CW396" s="9"/>
      <c r="CX396" s="14"/>
      <c r="CY396" s="9">
        <f ca="1">IF(Table1[[#This Row],[Area]]= "Pindi",Table1[[#This Row],[Income]],0)</f>
        <v>0</v>
      </c>
      <c r="CZ396" s="9">
        <f ca="1">IF(Table1[[#This Row],[Area]]= "Attock",Table1[[#This Row],[Income]],0)</f>
        <v>0</v>
      </c>
      <c r="DA396" s="9">
        <f ca="1">IF(Table1[[#This Row],[Area]]= "Gujranwala",Table1[[#This Row],[Income]],0)</f>
        <v>0</v>
      </c>
      <c r="DB396" s="9">
        <f ca="1">IF(Table1[[#This Row],[Area]]= "Islamabad",Table1[[#This Row],[Income]],0)</f>
        <v>47892</v>
      </c>
      <c r="DC396" s="9">
        <f ca="1">IF(Table1[[#This Row],[Area]]= "Karachi",Table1[[#This Row],[Income]],0)</f>
        <v>0</v>
      </c>
      <c r="DD396" s="9">
        <f ca="1">IF(Table1[[#This Row],[Area]]= "Kashmir",Table1[[#This Row],[Income]],0)</f>
        <v>0</v>
      </c>
      <c r="DE396" s="9">
        <f ca="1">IF(Table1[[#This Row],[Area]]= "Kohat",Table1[[#This Row],[Income]],0)</f>
        <v>0</v>
      </c>
      <c r="DF396" s="9">
        <f ca="1">IF(Table1[[#This Row],[Area]]= "Lahore",Table1[[#This Row],[Income]],0)</f>
        <v>0</v>
      </c>
      <c r="DG396" s="9">
        <f ca="1">IF(Table1[[#This Row],[Area]]= "Multan",Table1[[#This Row],[Income]],0)</f>
        <v>0</v>
      </c>
      <c r="DH396" s="9">
        <f ca="1">IF(Table1[[#This Row],[Area]]= "Naran",Table1[[#This Row],[Income]],0)</f>
        <v>0</v>
      </c>
      <c r="DI396" s="9">
        <f ca="1">IF(Table1[[#This Row],[Area]]= "Peshawar",Table1[[#This Row],[Income]],0)</f>
        <v>0</v>
      </c>
      <c r="DJ396" s="9">
        <f ca="1">IF(Table1[[#This Row],[Area]]= "Queta",Table1[[#This Row],[Income]],0)</f>
        <v>0</v>
      </c>
      <c r="DK396" s="10">
        <f ca="1">IF(Table1[[#This Row],[Area]]= "Sawat",Table1[[#This Row],[Income]],0)</f>
        <v>0</v>
      </c>
      <c r="DM396" s="14"/>
      <c r="DN396" s="9">
        <f ca="1">IF(Table1[[#This Row],[Field of Work]] = "IT",Table1[[#This Row],[Income]],0)</f>
        <v>0</v>
      </c>
      <c r="DO396" s="9">
        <f ca="1">IF(Table1[[#This Row],[Field of Work]] = "Agriculture",Table1[[#This Row],[Income]],0)</f>
        <v>47892</v>
      </c>
      <c r="DP396" s="9">
        <f ca="1">IF(Table1[[#This Row],[Field of Work]] = "Construction",Table1[[#This Row],[Income]],0)</f>
        <v>0</v>
      </c>
      <c r="DQ396" s="9">
        <f ca="1">IF(Table1[[#This Row],[Field of Work]] = "Health",Table1[[#This Row],[Income]],0)</f>
        <v>0</v>
      </c>
      <c r="DR396" s="9">
        <f ca="1">IF(Table1[[#This Row],[Field of Work]] = "Teaching",Table1[[#This Row],[Income]],0)</f>
        <v>0</v>
      </c>
      <c r="DS396" s="10">
        <f ca="1">IF(Table1[[#This Row],[Field of Work]] = "General work",Table1[[#This Row],[Income]],0)</f>
        <v>0</v>
      </c>
      <c r="DV396" s="14"/>
      <c r="DW396" s="9"/>
      <c r="DX396" s="9">
        <f ca="1">IF(Table1[[#This Row],[Debts]]&gt;Table1[[#This Row],[Income]],1,0)</f>
        <v>1</v>
      </c>
      <c r="DY396" s="9"/>
      <c r="DZ396" s="9"/>
      <c r="EA396" s="9"/>
      <c r="EB396" s="9"/>
      <c r="EC396" s="10"/>
      <c r="EF396" s="14"/>
      <c r="EG396" s="9"/>
      <c r="EH396" s="9">
        <f ca="1">IF(Table1[[#This Row],[Net worth of person (R)]]&gt;$EP$4,Table1[[#This Row],[Age]],0)</f>
        <v>30</v>
      </c>
      <c r="EI396" s="9"/>
      <c r="EJ396" s="9"/>
      <c r="EK396" s="9"/>
      <c r="EL396" s="9"/>
      <c r="EM396" s="9"/>
      <c r="EN396" s="9"/>
      <c r="EO396" s="9"/>
      <c r="EP396" s="10"/>
    </row>
    <row r="397" spans="2:146" x14ac:dyDescent="0.25">
      <c r="B397">
        <f t="shared" ca="1" si="145"/>
        <v>1</v>
      </c>
      <c r="C397" t="str">
        <f t="shared" ca="1" si="146"/>
        <v>men</v>
      </c>
      <c r="D397">
        <f t="shared" ca="1" si="147"/>
        <v>32</v>
      </c>
      <c r="E397">
        <f t="shared" ca="1" si="148"/>
        <v>3</v>
      </c>
      <c r="F397" t="str">
        <f t="shared" ca="1" si="149"/>
        <v>Agriculture</v>
      </c>
      <c r="G397">
        <f t="shared" ca="1" si="150"/>
        <v>3</v>
      </c>
      <c r="H397" t="str">
        <f t="shared" ca="1" si="151"/>
        <v>University</v>
      </c>
      <c r="I397">
        <f t="shared" ca="1" si="152"/>
        <v>2</v>
      </c>
      <c r="J397">
        <f t="shared" ca="1" si="153"/>
        <v>2</v>
      </c>
      <c r="K397">
        <f t="shared" ca="1" si="154"/>
        <v>36006</v>
      </c>
      <c r="L397">
        <f t="shared" ca="1" si="155"/>
        <v>9</v>
      </c>
      <c r="M397" t="str">
        <f t="shared" ca="1" si="156"/>
        <v>Peshawar</v>
      </c>
      <c r="N397">
        <f t="shared" ca="1" si="138"/>
        <v>108018</v>
      </c>
      <c r="O397">
        <f ca="1">RAND()*Table1[[#This Row],[Value of House]]</f>
        <v>76395.325222491869</v>
      </c>
      <c r="P397">
        <f t="shared" ca="1" si="143"/>
        <v>61180.589782919815</v>
      </c>
      <c r="Q397">
        <f t="shared" ca="1" si="157"/>
        <v>3440</v>
      </c>
      <c r="R397">
        <f t="shared" ca="1" si="144"/>
        <v>62107.093684848609</v>
      </c>
      <c r="S397">
        <f t="shared" ca="1" si="139"/>
        <v>28236.660000160184</v>
      </c>
      <c r="T397">
        <f t="shared" ca="1" si="140"/>
        <v>197435.24978308001</v>
      </c>
      <c r="U397">
        <f t="shared" ca="1" si="141"/>
        <v>141942.41890734047</v>
      </c>
      <c r="V397">
        <f t="shared" ca="1" si="142"/>
        <v>55492.830875739543</v>
      </c>
      <c r="AF397" s="14">
        <f t="shared" ca="1" si="159"/>
        <v>1</v>
      </c>
      <c r="AG397" s="9">
        <f t="shared" ca="1" si="160"/>
        <v>0</v>
      </c>
      <c r="AH397" s="9"/>
      <c r="AI397" s="9"/>
      <c r="AJ397" s="9"/>
      <c r="AK397" s="10"/>
      <c r="AL397" s="9"/>
      <c r="AM397" s="14">
        <f ca="1">IF(Table1[[#This Row],[Field of Work]]= "Teaching",1,0)</f>
        <v>0</v>
      </c>
      <c r="AN397" s="9">
        <f ca="1">IF(Table1[[#This Row],[Field of Work]]= "Agriculture",1,0)</f>
        <v>1</v>
      </c>
      <c r="AO397" s="9">
        <f ca="1">IF(Table1[[#This Row],[Field of Work]]= "Construction",1,0)</f>
        <v>0</v>
      </c>
      <c r="AP397" s="9">
        <f ca="1">IF(Table1[[#This Row],[Field of Work]]= "IT",1,0)</f>
        <v>0</v>
      </c>
      <c r="AQ397" s="9">
        <f ca="1">IF(Table1[[#This Row],[Field of Work]]= "Health",1,0)</f>
        <v>0</v>
      </c>
      <c r="AR397" s="9">
        <f ca="1">IF(Table1[[#This Row],[Field of Work]]= "General work",1,0)</f>
        <v>0</v>
      </c>
      <c r="AS397" s="9"/>
      <c r="AT397" s="9"/>
      <c r="AU397" s="9"/>
      <c r="AV397" s="9"/>
      <c r="AW397" s="9"/>
      <c r="AX397" s="9"/>
      <c r="AY397" s="10"/>
      <c r="BA397" s="33">
        <f ca="1">IF(Table1[[#This Row],[Area]]= "Pindi",1,0)</f>
        <v>0</v>
      </c>
      <c r="BB397" s="9">
        <f ca="1">IF(Table1[[#This Row],[Area]]= "Attock",1,0)</f>
        <v>0</v>
      </c>
      <c r="BC397" s="9">
        <f ca="1">IF(Table1[[#This Row],[Area]]="Gujranwala",1,0)</f>
        <v>0</v>
      </c>
      <c r="BD397" s="9">
        <f ca="1">IF(Table1[[#This Row],[Area]]="Islamabad",1,0)</f>
        <v>0</v>
      </c>
      <c r="BE397" s="9">
        <f ca="1">IF(Table1[[#This Row],[Area]]="Karachi",1,0)</f>
        <v>0</v>
      </c>
      <c r="BF397" s="9">
        <f ca="1">IF(Table1[[#This Row],[Area]]="Kashmir",1,0)</f>
        <v>0</v>
      </c>
      <c r="BG397" s="9">
        <f ca="1">IF(Table1[[#This Row],[Area]]="Kohat",1,0)</f>
        <v>0</v>
      </c>
      <c r="BH397" s="9">
        <f ca="1">IF(Table1[[#This Row],[Area]]="Lahore",1,0)</f>
        <v>0</v>
      </c>
      <c r="BI397" s="9">
        <f ca="1">IF(Table1[[#This Row],[Area]]="Multan",1,0)</f>
        <v>0</v>
      </c>
      <c r="BJ397" s="9">
        <f ca="1">IF(Table1[[#This Row],[Area]]="Naran",1,0)</f>
        <v>0</v>
      </c>
      <c r="BK397" s="9">
        <f ca="1">IF(Table1[[#This Row],[Area]]="Peshawar",1,0)</f>
        <v>1</v>
      </c>
      <c r="BL397" s="9">
        <f ca="1">IF(Table1[[#This Row],[Area]]="Queta",1,0)</f>
        <v>0</v>
      </c>
      <c r="BM397" s="9">
        <f ca="1">IF(Table1[[#This Row],[Area]]="Sawat",1,0)</f>
        <v>0</v>
      </c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10"/>
      <c r="CD397" s="14"/>
      <c r="CE397" s="39">
        <f ca="1">Table1[[#This Row],[Value of Cars]]/Table1[[#This Row],[Cars]]</f>
        <v>30590.294891459907</v>
      </c>
      <c r="CF397" s="9"/>
      <c r="CG397" s="10"/>
      <c r="CH397" s="14">
        <f ca="1">IF(Table1[[#This Row],[value of Debts]]&gt;$CI$5,1,0)</f>
        <v>1</v>
      </c>
      <c r="CI397" s="9"/>
      <c r="CJ397" s="10"/>
      <c r="CM397" s="55">
        <f ca="1">Table1[[#This Row],[Mortgage Left]]/Table1[[#This Row],[Value of House]]</f>
        <v>0.70724624805580427</v>
      </c>
      <c r="CN397" s="9">
        <f t="shared" ca="1" si="158"/>
        <v>0</v>
      </c>
      <c r="CO397" s="9"/>
      <c r="CP397" s="9"/>
      <c r="CQ397" s="9"/>
      <c r="CR397" s="9"/>
      <c r="CS397" s="9"/>
      <c r="CT397" s="9"/>
      <c r="CU397" s="9"/>
      <c r="CV397" s="9"/>
      <c r="CW397" s="9"/>
      <c r="CX397" s="14"/>
      <c r="CY397" s="9">
        <f ca="1">IF(Table1[[#This Row],[Area]]= "Pindi",Table1[[#This Row],[Income]],0)</f>
        <v>0</v>
      </c>
      <c r="CZ397" s="9">
        <f ca="1">IF(Table1[[#This Row],[Area]]= "Attock",Table1[[#This Row],[Income]],0)</f>
        <v>0</v>
      </c>
      <c r="DA397" s="9">
        <f ca="1">IF(Table1[[#This Row],[Area]]= "Gujranwala",Table1[[#This Row],[Income]],0)</f>
        <v>0</v>
      </c>
      <c r="DB397" s="9">
        <f ca="1">IF(Table1[[#This Row],[Area]]= "Islamabad",Table1[[#This Row],[Income]],0)</f>
        <v>0</v>
      </c>
      <c r="DC397" s="9">
        <f ca="1">IF(Table1[[#This Row],[Area]]= "Karachi",Table1[[#This Row],[Income]],0)</f>
        <v>0</v>
      </c>
      <c r="DD397" s="9">
        <f ca="1">IF(Table1[[#This Row],[Area]]= "Kashmir",Table1[[#This Row],[Income]],0)</f>
        <v>0</v>
      </c>
      <c r="DE397" s="9">
        <f ca="1">IF(Table1[[#This Row],[Area]]= "Kohat",Table1[[#This Row],[Income]],0)</f>
        <v>0</v>
      </c>
      <c r="DF397" s="9">
        <f ca="1">IF(Table1[[#This Row],[Area]]= "Lahore",Table1[[#This Row],[Income]],0)</f>
        <v>0</v>
      </c>
      <c r="DG397" s="9">
        <f ca="1">IF(Table1[[#This Row],[Area]]= "Multan",Table1[[#This Row],[Income]],0)</f>
        <v>0</v>
      </c>
      <c r="DH397" s="9">
        <f ca="1">IF(Table1[[#This Row],[Area]]= "Naran",Table1[[#This Row],[Income]],0)</f>
        <v>0</v>
      </c>
      <c r="DI397" s="9">
        <f ca="1">IF(Table1[[#This Row],[Area]]= "Peshawar",Table1[[#This Row],[Income]],0)</f>
        <v>36006</v>
      </c>
      <c r="DJ397" s="9">
        <f ca="1">IF(Table1[[#This Row],[Area]]= "Queta",Table1[[#This Row],[Income]],0)</f>
        <v>0</v>
      </c>
      <c r="DK397" s="10">
        <f ca="1">IF(Table1[[#This Row],[Area]]= "Sawat",Table1[[#This Row],[Income]],0)</f>
        <v>0</v>
      </c>
      <c r="DM397" s="14"/>
      <c r="DN397" s="9">
        <f ca="1">IF(Table1[[#This Row],[Field of Work]] = "IT",Table1[[#This Row],[Income]],0)</f>
        <v>0</v>
      </c>
      <c r="DO397" s="9">
        <f ca="1">IF(Table1[[#This Row],[Field of Work]] = "Agriculture",Table1[[#This Row],[Income]],0)</f>
        <v>36006</v>
      </c>
      <c r="DP397" s="9">
        <f ca="1">IF(Table1[[#This Row],[Field of Work]] = "Construction",Table1[[#This Row],[Income]],0)</f>
        <v>0</v>
      </c>
      <c r="DQ397" s="9">
        <f ca="1">IF(Table1[[#This Row],[Field of Work]] = "Health",Table1[[#This Row],[Income]],0)</f>
        <v>0</v>
      </c>
      <c r="DR397" s="9">
        <f ca="1">IF(Table1[[#This Row],[Field of Work]] = "Teaching",Table1[[#This Row],[Income]],0)</f>
        <v>0</v>
      </c>
      <c r="DS397" s="10">
        <f ca="1">IF(Table1[[#This Row],[Field of Work]] = "General work",Table1[[#This Row],[Income]],0)</f>
        <v>0</v>
      </c>
      <c r="DV397" s="14"/>
      <c r="DW397" s="9"/>
      <c r="DX397" s="9">
        <f ca="1">IF(Table1[[#This Row],[Debts]]&gt;Table1[[#This Row],[Income]],1,0)</f>
        <v>1</v>
      </c>
      <c r="DY397" s="9"/>
      <c r="DZ397" s="9"/>
      <c r="EA397" s="9"/>
      <c r="EB397" s="9"/>
      <c r="EC397" s="10"/>
      <c r="EF397" s="14"/>
      <c r="EG397" s="9"/>
      <c r="EH397" s="9">
        <f ca="1">IF(Table1[[#This Row],[Net worth of person (R)]]&gt;$EP$4,Table1[[#This Row],[Age]],0)</f>
        <v>0</v>
      </c>
      <c r="EI397" s="9"/>
      <c r="EJ397" s="9"/>
      <c r="EK397" s="9"/>
      <c r="EL397" s="9"/>
      <c r="EM397" s="9"/>
      <c r="EN397" s="9"/>
      <c r="EO397" s="9"/>
      <c r="EP397" s="10"/>
    </row>
    <row r="398" spans="2:146" x14ac:dyDescent="0.25">
      <c r="B398">
        <f t="shared" ca="1" si="145"/>
        <v>2</v>
      </c>
      <c r="C398" t="str">
        <f t="shared" ca="1" si="146"/>
        <v>women</v>
      </c>
      <c r="D398">
        <f t="shared" ca="1" si="147"/>
        <v>42</v>
      </c>
      <c r="E398">
        <f t="shared" ca="1" si="148"/>
        <v>2</v>
      </c>
      <c r="F398" t="str">
        <f t="shared" ca="1" si="149"/>
        <v>IT</v>
      </c>
      <c r="G398">
        <f t="shared" ca="1" si="150"/>
        <v>3</v>
      </c>
      <c r="H398" t="str">
        <f t="shared" ca="1" si="151"/>
        <v>University</v>
      </c>
      <c r="I398">
        <f t="shared" ca="1" si="152"/>
        <v>4</v>
      </c>
      <c r="J398">
        <f t="shared" ca="1" si="153"/>
        <v>1</v>
      </c>
      <c r="K398">
        <f t="shared" ca="1" si="154"/>
        <v>66745</v>
      </c>
      <c r="L398">
        <f t="shared" ca="1" si="155"/>
        <v>12</v>
      </c>
      <c r="M398" t="str">
        <f t="shared" ca="1" si="156"/>
        <v>Kohat</v>
      </c>
      <c r="N398">
        <f t="shared" ca="1" si="138"/>
        <v>200235</v>
      </c>
      <c r="O398">
        <f ca="1">RAND()*Table1[[#This Row],[Value of House]]</f>
        <v>199373.1500731736</v>
      </c>
      <c r="P398">
        <f t="shared" ca="1" si="143"/>
        <v>22857.866560043982</v>
      </c>
      <c r="Q398">
        <f t="shared" ca="1" si="157"/>
        <v>11519</v>
      </c>
      <c r="R398">
        <f t="shared" ca="1" si="144"/>
        <v>130564.55173338651</v>
      </c>
      <c r="S398">
        <f t="shared" ca="1" si="139"/>
        <v>27043.992103578279</v>
      </c>
      <c r="T398">
        <f t="shared" ca="1" si="140"/>
        <v>250136.85866362226</v>
      </c>
      <c r="U398">
        <f t="shared" ca="1" si="141"/>
        <v>341456.7018065601</v>
      </c>
      <c r="V398">
        <f t="shared" ca="1" si="142"/>
        <v>-91319.84314293784</v>
      </c>
      <c r="AF398" s="14">
        <f t="shared" ca="1" si="159"/>
        <v>1</v>
      </c>
      <c r="AG398" s="9">
        <f t="shared" ca="1" si="160"/>
        <v>0</v>
      </c>
      <c r="AH398" s="9"/>
      <c r="AI398" s="9"/>
      <c r="AJ398" s="9"/>
      <c r="AK398" s="10"/>
      <c r="AL398" s="9"/>
      <c r="AM398" s="14">
        <f ca="1">IF(Table1[[#This Row],[Field of Work]]= "Teaching",1,0)</f>
        <v>0</v>
      </c>
      <c r="AN398" s="9">
        <f ca="1">IF(Table1[[#This Row],[Field of Work]]= "Agriculture",1,0)</f>
        <v>0</v>
      </c>
      <c r="AO398" s="9">
        <f ca="1">IF(Table1[[#This Row],[Field of Work]]= "Construction",1,0)</f>
        <v>0</v>
      </c>
      <c r="AP398" s="9">
        <f ca="1">IF(Table1[[#This Row],[Field of Work]]= "IT",1,0)</f>
        <v>1</v>
      </c>
      <c r="AQ398" s="9">
        <f ca="1">IF(Table1[[#This Row],[Field of Work]]= "Health",1,0)</f>
        <v>0</v>
      </c>
      <c r="AR398" s="9">
        <f ca="1">IF(Table1[[#This Row],[Field of Work]]= "General work",1,0)</f>
        <v>0</v>
      </c>
      <c r="AS398" s="9"/>
      <c r="AT398" s="9"/>
      <c r="AU398" s="9"/>
      <c r="AV398" s="9"/>
      <c r="AW398" s="9"/>
      <c r="AX398" s="9"/>
      <c r="AY398" s="10"/>
      <c r="BA398" s="33">
        <f ca="1">IF(Table1[[#This Row],[Area]]= "Pindi",1,0)</f>
        <v>0</v>
      </c>
      <c r="BB398" s="9">
        <f ca="1">IF(Table1[[#This Row],[Area]]= "Attock",1,0)</f>
        <v>0</v>
      </c>
      <c r="BC398" s="9">
        <f ca="1">IF(Table1[[#This Row],[Area]]="Gujranwala",1,0)</f>
        <v>0</v>
      </c>
      <c r="BD398" s="9">
        <f ca="1">IF(Table1[[#This Row],[Area]]="Islamabad",1,0)</f>
        <v>0</v>
      </c>
      <c r="BE398" s="9">
        <f ca="1">IF(Table1[[#This Row],[Area]]="Karachi",1,0)</f>
        <v>0</v>
      </c>
      <c r="BF398" s="9">
        <f ca="1">IF(Table1[[#This Row],[Area]]="Kashmir",1,0)</f>
        <v>0</v>
      </c>
      <c r="BG398" s="9">
        <f ca="1">IF(Table1[[#This Row],[Area]]="Kohat",1,0)</f>
        <v>1</v>
      </c>
      <c r="BH398" s="9">
        <f ca="1">IF(Table1[[#This Row],[Area]]="Lahore",1,0)</f>
        <v>0</v>
      </c>
      <c r="BI398" s="9">
        <f ca="1">IF(Table1[[#This Row],[Area]]="Multan",1,0)</f>
        <v>0</v>
      </c>
      <c r="BJ398" s="9">
        <f ca="1">IF(Table1[[#This Row],[Area]]="Naran",1,0)</f>
        <v>0</v>
      </c>
      <c r="BK398" s="9">
        <f ca="1">IF(Table1[[#This Row],[Area]]="Peshawar",1,0)</f>
        <v>0</v>
      </c>
      <c r="BL398" s="9">
        <f ca="1">IF(Table1[[#This Row],[Area]]="Queta",1,0)</f>
        <v>0</v>
      </c>
      <c r="BM398" s="9">
        <f ca="1">IF(Table1[[#This Row],[Area]]="Sawat",1,0)</f>
        <v>0</v>
      </c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10"/>
      <c r="CD398" s="14"/>
      <c r="CE398" s="39">
        <f ca="1">Table1[[#This Row],[Value of Cars]]/Table1[[#This Row],[Cars]]</f>
        <v>22857.866560043982</v>
      </c>
      <c r="CF398" s="9"/>
      <c r="CG398" s="10"/>
      <c r="CH398" s="14">
        <f ca="1">IF(Table1[[#This Row],[value of Debts]]&gt;$CI$5,1,0)</f>
        <v>1</v>
      </c>
      <c r="CI398" s="9"/>
      <c r="CJ398" s="10"/>
      <c r="CM398" s="55">
        <f ca="1">Table1[[#This Row],[Mortgage Left]]/Table1[[#This Row],[Value of House]]</f>
        <v>0.99569580779171274</v>
      </c>
      <c r="CN398" s="9">
        <f t="shared" ca="1" si="158"/>
        <v>0</v>
      </c>
      <c r="CO398" s="9"/>
      <c r="CP398" s="9"/>
      <c r="CQ398" s="9"/>
      <c r="CR398" s="9"/>
      <c r="CS398" s="9"/>
      <c r="CT398" s="9"/>
      <c r="CU398" s="9"/>
      <c r="CV398" s="9"/>
      <c r="CW398" s="9"/>
      <c r="CX398" s="14"/>
      <c r="CY398" s="9">
        <f ca="1">IF(Table1[[#This Row],[Area]]= "Pindi",Table1[[#This Row],[Income]],0)</f>
        <v>0</v>
      </c>
      <c r="CZ398" s="9">
        <f ca="1">IF(Table1[[#This Row],[Area]]= "Attock",Table1[[#This Row],[Income]],0)</f>
        <v>0</v>
      </c>
      <c r="DA398" s="9">
        <f ca="1">IF(Table1[[#This Row],[Area]]= "Gujranwala",Table1[[#This Row],[Income]],0)</f>
        <v>0</v>
      </c>
      <c r="DB398" s="9">
        <f ca="1">IF(Table1[[#This Row],[Area]]= "Islamabad",Table1[[#This Row],[Income]],0)</f>
        <v>0</v>
      </c>
      <c r="DC398" s="9">
        <f ca="1">IF(Table1[[#This Row],[Area]]= "Karachi",Table1[[#This Row],[Income]],0)</f>
        <v>0</v>
      </c>
      <c r="DD398" s="9">
        <f ca="1">IF(Table1[[#This Row],[Area]]= "Kashmir",Table1[[#This Row],[Income]],0)</f>
        <v>0</v>
      </c>
      <c r="DE398" s="9">
        <f ca="1">IF(Table1[[#This Row],[Area]]= "Kohat",Table1[[#This Row],[Income]],0)</f>
        <v>66745</v>
      </c>
      <c r="DF398" s="9">
        <f ca="1">IF(Table1[[#This Row],[Area]]= "Lahore",Table1[[#This Row],[Income]],0)</f>
        <v>0</v>
      </c>
      <c r="DG398" s="9">
        <f ca="1">IF(Table1[[#This Row],[Area]]= "Multan",Table1[[#This Row],[Income]],0)</f>
        <v>0</v>
      </c>
      <c r="DH398" s="9">
        <f ca="1">IF(Table1[[#This Row],[Area]]= "Naran",Table1[[#This Row],[Income]],0)</f>
        <v>0</v>
      </c>
      <c r="DI398" s="9">
        <f ca="1">IF(Table1[[#This Row],[Area]]= "Peshawar",Table1[[#This Row],[Income]],0)</f>
        <v>0</v>
      </c>
      <c r="DJ398" s="9">
        <f ca="1">IF(Table1[[#This Row],[Area]]= "Queta",Table1[[#This Row],[Income]],0)</f>
        <v>0</v>
      </c>
      <c r="DK398" s="10">
        <f ca="1">IF(Table1[[#This Row],[Area]]= "Sawat",Table1[[#This Row],[Income]],0)</f>
        <v>0</v>
      </c>
      <c r="DM398" s="14"/>
      <c r="DN398" s="9">
        <f ca="1">IF(Table1[[#This Row],[Field of Work]] = "IT",Table1[[#This Row],[Income]],0)</f>
        <v>66745</v>
      </c>
      <c r="DO398" s="9">
        <f ca="1">IF(Table1[[#This Row],[Field of Work]] = "Agriculture",Table1[[#This Row],[Income]],0)</f>
        <v>0</v>
      </c>
      <c r="DP398" s="9">
        <f ca="1">IF(Table1[[#This Row],[Field of Work]] = "Construction",Table1[[#This Row],[Income]],0)</f>
        <v>0</v>
      </c>
      <c r="DQ398" s="9">
        <f ca="1">IF(Table1[[#This Row],[Field of Work]] = "Health",Table1[[#This Row],[Income]],0)</f>
        <v>0</v>
      </c>
      <c r="DR398" s="9">
        <f ca="1">IF(Table1[[#This Row],[Field of Work]] = "Teaching",Table1[[#This Row],[Income]],0)</f>
        <v>0</v>
      </c>
      <c r="DS398" s="10">
        <f ca="1">IF(Table1[[#This Row],[Field of Work]] = "General work",Table1[[#This Row],[Income]],0)</f>
        <v>0</v>
      </c>
      <c r="DV398" s="14"/>
      <c r="DW398" s="9"/>
      <c r="DX398" s="9">
        <f ca="1">IF(Table1[[#This Row],[Debts]]&gt;Table1[[#This Row],[Income]],1,0)</f>
        <v>1</v>
      </c>
      <c r="DY398" s="9"/>
      <c r="DZ398" s="9"/>
      <c r="EA398" s="9"/>
      <c r="EB398" s="9"/>
      <c r="EC398" s="10"/>
      <c r="EF398" s="14"/>
      <c r="EG398" s="9"/>
      <c r="EH398" s="9">
        <f ca="1">IF(Table1[[#This Row],[Net worth of person (R)]]&gt;$EP$4,Table1[[#This Row],[Age]],0)</f>
        <v>0</v>
      </c>
      <c r="EI398" s="9"/>
      <c r="EJ398" s="9"/>
      <c r="EK398" s="9"/>
      <c r="EL398" s="9"/>
      <c r="EM398" s="9"/>
      <c r="EN398" s="9"/>
      <c r="EO398" s="9"/>
      <c r="EP398" s="10"/>
    </row>
    <row r="399" spans="2:146" x14ac:dyDescent="0.25">
      <c r="B399">
        <f t="shared" ca="1" si="145"/>
        <v>1</v>
      </c>
      <c r="C399" t="str">
        <f t="shared" ca="1" si="146"/>
        <v>men</v>
      </c>
      <c r="D399">
        <f t="shared" ca="1" si="147"/>
        <v>26</v>
      </c>
      <c r="E399">
        <f t="shared" ca="1" si="148"/>
        <v>5</v>
      </c>
      <c r="F399" t="str">
        <f t="shared" ca="1" si="149"/>
        <v>General work</v>
      </c>
      <c r="G399">
        <f t="shared" ca="1" si="150"/>
        <v>3</v>
      </c>
      <c r="H399" t="str">
        <f t="shared" ca="1" si="151"/>
        <v>University</v>
      </c>
      <c r="I399">
        <f t="shared" ca="1" si="152"/>
        <v>2</v>
      </c>
      <c r="J399">
        <f t="shared" ca="1" si="153"/>
        <v>3</v>
      </c>
      <c r="K399">
        <f t="shared" ca="1" si="154"/>
        <v>87929</v>
      </c>
      <c r="L399">
        <f t="shared" ca="1" si="155"/>
        <v>10</v>
      </c>
      <c r="M399" t="str">
        <f t="shared" ca="1" si="156"/>
        <v>Queta</v>
      </c>
      <c r="N399">
        <f t="shared" ca="1" si="138"/>
        <v>263787</v>
      </c>
      <c r="O399">
        <f ca="1">RAND()*Table1[[#This Row],[Value of House]]</f>
        <v>201908.3265170214</v>
      </c>
      <c r="P399">
        <f t="shared" ca="1" si="143"/>
        <v>228052.10902128604</v>
      </c>
      <c r="Q399">
        <f t="shared" ca="1" si="157"/>
        <v>164730</v>
      </c>
      <c r="R399">
        <f t="shared" ca="1" si="144"/>
        <v>65905.789715915715</v>
      </c>
      <c r="S399">
        <f t="shared" ca="1" si="139"/>
        <v>111955.81319581554</v>
      </c>
      <c r="T399">
        <f t="shared" ca="1" si="140"/>
        <v>603794.92221710156</v>
      </c>
      <c r="U399">
        <f t="shared" ca="1" si="141"/>
        <v>432544.11623293709</v>
      </c>
      <c r="V399">
        <f t="shared" ca="1" si="142"/>
        <v>171250.80598416447</v>
      </c>
      <c r="AF399" s="14">
        <f t="shared" ca="1" si="159"/>
        <v>0</v>
      </c>
      <c r="AG399" s="9">
        <f t="shared" ca="1" si="160"/>
        <v>1</v>
      </c>
      <c r="AH399" s="9"/>
      <c r="AI399" s="9"/>
      <c r="AJ399" s="9"/>
      <c r="AK399" s="10"/>
      <c r="AL399" s="9"/>
      <c r="AM399" s="14">
        <f ca="1">IF(Table1[[#This Row],[Field of Work]]= "Teaching",1,0)</f>
        <v>0</v>
      </c>
      <c r="AN399" s="9">
        <f ca="1">IF(Table1[[#This Row],[Field of Work]]= "Agriculture",1,0)</f>
        <v>0</v>
      </c>
      <c r="AO399" s="9">
        <f ca="1">IF(Table1[[#This Row],[Field of Work]]= "Construction",1,0)</f>
        <v>0</v>
      </c>
      <c r="AP399" s="9">
        <f ca="1">IF(Table1[[#This Row],[Field of Work]]= "IT",1,0)</f>
        <v>0</v>
      </c>
      <c r="AQ399" s="9">
        <f ca="1">IF(Table1[[#This Row],[Field of Work]]= "Health",1,0)</f>
        <v>0</v>
      </c>
      <c r="AR399" s="9">
        <f ca="1">IF(Table1[[#This Row],[Field of Work]]= "General work",1,0)</f>
        <v>1</v>
      </c>
      <c r="AS399" s="9"/>
      <c r="AT399" s="9"/>
      <c r="AU399" s="9"/>
      <c r="AV399" s="9"/>
      <c r="AW399" s="9"/>
      <c r="AX399" s="9"/>
      <c r="AY399" s="10"/>
      <c r="BA399" s="33">
        <f ca="1">IF(Table1[[#This Row],[Area]]= "Pindi",1,0)</f>
        <v>0</v>
      </c>
      <c r="BB399" s="9">
        <f ca="1">IF(Table1[[#This Row],[Area]]= "Attock",1,0)</f>
        <v>0</v>
      </c>
      <c r="BC399" s="9">
        <f ca="1">IF(Table1[[#This Row],[Area]]="Gujranwala",1,0)</f>
        <v>0</v>
      </c>
      <c r="BD399" s="9">
        <f ca="1">IF(Table1[[#This Row],[Area]]="Islamabad",1,0)</f>
        <v>0</v>
      </c>
      <c r="BE399" s="9">
        <f ca="1">IF(Table1[[#This Row],[Area]]="Karachi",1,0)</f>
        <v>0</v>
      </c>
      <c r="BF399" s="9">
        <f ca="1">IF(Table1[[#This Row],[Area]]="Kashmir",1,0)</f>
        <v>0</v>
      </c>
      <c r="BG399" s="9">
        <f ca="1">IF(Table1[[#This Row],[Area]]="Kohat",1,0)</f>
        <v>0</v>
      </c>
      <c r="BH399" s="9">
        <f ca="1">IF(Table1[[#This Row],[Area]]="Lahore",1,0)</f>
        <v>0</v>
      </c>
      <c r="BI399" s="9">
        <f ca="1">IF(Table1[[#This Row],[Area]]="Multan",1,0)</f>
        <v>0</v>
      </c>
      <c r="BJ399" s="9">
        <f ca="1">IF(Table1[[#This Row],[Area]]="Naran",1,0)</f>
        <v>0</v>
      </c>
      <c r="BK399" s="9">
        <f ca="1">IF(Table1[[#This Row],[Area]]="Peshawar",1,0)</f>
        <v>0</v>
      </c>
      <c r="BL399" s="9">
        <f ca="1">IF(Table1[[#This Row],[Area]]="Queta",1,0)</f>
        <v>1</v>
      </c>
      <c r="BM399" s="9">
        <f ca="1">IF(Table1[[#This Row],[Area]]="Sawat",1,0)</f>
        <v>0</v>
      </c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10"/>
      <c r="CD399" s="14"/>
      <c r="CE399" s="39">
        <f ca="1">Table1[[#This Row],[Value of Cars]]/Table1[[#This Row],[Cars]]</f>
        <v>76017.369673762019</v>
      </c>
      <c r="CF399" s="9"/>
      <c r="CG399" s="10"/>
      <c r="CH399" s="14">
        <f ca="1">IF(Table1[[#This Row],[value of Debts]]&gt;$CI$5,1,0)</f>
        <v>1</v>
      </c>
      <c r="CI399" s="9"/>
      <c r="CJ399" s="10"/>
      <c r="CM399" s="55">
        <f ca="1">Table1[[#This Row],[Mortgage Left]]/Table1[[#This Row],[Value of House]]</f>
        <v>0.76542182335377185</v>
      </c>
      <c r="CN399" s="9">
        <f t="shared" ca="1" si="158"/>
        <v>0</v>
      </c>
      <c r="CO399" s="9"/>
      <c r="CP399" s="9"/>
      <c r="CQ399" s="9"/>
      <c r="CR399" s="9"/>
      <c r="CS399" s="9"/>
      <c r="CT399" s="9"/>
      <c r="CU399" s="9"/>
      <c r="CV399" s="9"/>
      <c r="CW399" s="9"/>
      <c r="CX399" s="14"/>
      <c r="CY399" s="9">
        <f ca="1">IF(Table1[[#This Row],[Area]]= "Pindi",Table1[[#This Row],[Income]],0)</f>
        <v>0</v>
      </c>
      <c r="CZ399" s="9">
        <f ca="1">IF(Table1[[#This Row],[Area]]= "Attock",Table1[[#This Row],[Income]],0)</f>
        <v>0</v>
      </c>
      <c r="DA399" s="9">
        <f ca="1">IF(Table1[[#This Row],[Area]]= "Gujranwala",Table1[[#This Row],[Income]],0)</f>
        <v>0</v>
      </c>
      <c r="DB399" s="9">
        <f ca="1">IF(Table1[[#This Row],[Area]]= "Islamabad",Table1[[#This Row],[Income]],0)</f>
        <v>0</v>
      </c>
      <c r="DC399" s="9">
        <f ca="1">IF(Table1[[#This Row],[Area]]= "Karachi",Table1[[#This Row],[Income]],0)</f>
        <v>0</v>
      </c>
      <c r="DD399" s="9">
        <f ca="1">IF(Table1[[#This Row],[Area]]= "Kashmir",Table1[[#This Row],[Income]],0)</f>
        <v>0</v>
      </c>
      <c r="DE399" s="9">
        <f ca="1">IF(Table1[[#This Row],[Area]]= "Kohat",Table1[[#This Row],[Income]],0)</f>
        <v>0</v>
      </c>
      <c r="DF399" s="9">
        <f ca="1">IF(Table1[[#This Row],[Area]]= "Lahore",Table1[[#This Row],[Income]],0)</f>
        <v>0</v>
      </c>
      <c r="DG399" s="9">
        <f ca="1">IF(Table1[[#This Row],[Area]]= "Multan",Table1[[#This Row],[Income]],0)</f>
        <v>0</v>
      </c>
      <c r="DH399" s="9">
        <f ca="1">IF(Table1[[#This Row],[Area]]= "Naran",Table1[[#This Row],[Income]],0)</f>
        <v>0</v>
      </c>
      <c r="DI399" s="9">
        <f ca="1">IF(Table1[[#This Row],[Area]]= "Peshawar",Table1[[#This Row],[Income]],0)</f>
        <v>0</v>
      </c>
      <c r="DJ399" s="9">
        <f ca="1">IF(Table1[[#This Row],[Area]]= "Queta",Table1[[#This Row],[Income]],0)</f>
        <v>87929</v>
      </c>
      <c r="DK399" s="10">
        <f ca="1">IF(Table1[[#This Row],[Area]]= "Sawat",Table1[[#This Row],[Income]],0)</f>
        <v>0</v>
      </c>
      <c r="DM399" s="14"/>
      <c r="DN399" s="9">
        <f ca="1">IF(Table1[[#This Row],[Field of Work]] = "IT",Table1[[#This Row],[Income]],0)</f>
        <v>0</v>
      </c>
      <c r="DO399" s="9">
        <f ca="1">IF(Table1[[#This Row],[Field of Work]] = "Agriculture",Table1[[#This Row],[Income]],0)</f>
        <v>0</v>
      </c>
      <c r="DP399" s="9">
        <f ca="1">IF(Table1[[#This Row],[Field of Work]] = "Construction",Table1[[#This Row],[Income]],0)</f>
        <v>0</v>
      </c>
      <c r="DQ399" s="9">
        <f ca="1">IF(Table1[[#This Row],[Field of Work]] = "Health",Table1[[#This Row],[Income]],0)</f>
        <v>0</v>
      </c>
      <c r="DR399" s="9">
        <f ca="1">IF(Table1[[#This Row],[Field of Work]] = "Teaching",Table1[[#This Row],[Income]],0)</f>
        <v>0</v>
      </c>
      <c r="DS399" s="10">
        <f ca="1">IF(Table1[[#This Row],[Field of Work]] = "General work",Table1[[#This Row],[Income]],0)</f>
        <v>87929</v>
      </c>
      <c r="DV399" s="14"/>
      <c r="DW399" s="9"/>
      <c r="DX399" s="9">
        <f ca="1">IF(Table1[[#This Row],[Debts]]&gt;Table1[[#This Row],[Income]],1,0)</f>
        <v>0</v>
      </c>
      <c r="DY399" s="9"/>
      <c r="DZ399" s="9"/>
      <c r="EA399" s="9"/>
      <c r="EB399" s="9"/>
      <c r="EC399" s="10"/>
      <c r="EF399" s="14"/>
      <c r="EG399" s="9"/>
      <c r="EH399" s="9">
        <f ca="1">IF(Table1[[#This Row],[Net worth of person (R)]]&gt;$EP$4,Table1[[#This Row],[Age]],0)</f>
        <v>26</v>
      </c>
      <c r="EI399" s="9"/>
      <c r="EJ399" s="9"/>
      <c r="EK399" s="9"/>
      <c r="EL399" s="9"/>
      <c r="EM399" s="9"/>
      <c r="EN399" s="9"/>
      <c r="EO399" s="9"/>
      <c r="EP399" s="10"/>
    </row>
    <row r="400" spans="2:146" x14ac:dyDescent="0.25">
      <c r="B400">
        <f t="shared" ca="1" si="145"/>
        <v>2</v>
      </c>
      <c r="C400" t="str">
        <f t="shared" ca="1" si="146"/>
        <v>women</v>
      </c>
      <c r="D400">
        <f t="shared" ca="1" si="147"/>
        <v>37</v>
      </c>
      <c r="E400">
        <f t="shared" ca="1" si="148"/>
        <v>2</v>
      </c>
      <c r="F400" t="str">
        <f t="shared" ca="1" si="149"/>
        <v>IT</v>
      </c>
      <c r="G400">
        <f t="shared" ca="1" si="150"/>
        <v>5</v>
      </c>
      <c r="H400" t="str">
        <f t="shared" ca="1" si="151"/>
        <v>other</v>
      </c>
      <c r="I400">
        <f t="shared" ca="1" si="152"/>
        <v>3</v>
      </c>
      <c r="J400">
        <f t="shared" ca="1" si="153"/>
        <v>3</v>
      </c>
      <c r="K400">
        <f t="shared" ca="1" si="154"/>
        <v>28481</v>
      </c>
      <c r="L400">
        <f t="shared" ca="1" si="155"/>
        <v>3</v>
      </c>
      <c r="M400" t="str">
        <f t="shared" ca="1" si="156"/>
        <v>Gujranwala</v>
      </c>
      <c r="N400">
        <f t="shared" ca="1" si="138"/>
        <v>113924</v>
      </c>
      <c r="O400">
        <f ca="1">RAND()*Table1[[#This Row],[Value of House]]</f>
        <v>51789.360400559395</v>
      </c>
      <c r="P400">
        <f t="shared" ca="1" si="143"/>
        <v>13752.872940552308</v>
      </c>
      <c r="Q400">
        <f t="shared" ca="1" si="157"/>
        <v>2690</v>
      </c>
      <c r="R400">
        <f t="shared" ca="1" si="144"/>
        <v>49974.08584776488</v>
      </c>
      <c r="S400">
        <f t="shared" ca="1" si="139"/>
        <v>8782.6990487994008</v>
      </c>
      <c r="T400">
        <f t="shared" ca="1" si="140"/>
        <v>136459.57198935171</v>
      </c>
      <c r="U400">
        <f t="shared" ca="1" si="141"/>
        <v>104453.44624832427</v>
      </c>
      <c r="V400">
        <f t="shared" ca="1" si="142"/>
        <v>32006.125741027441</v>
      </c>
      <c r="AF400" s="14">
        <f t="shared" ca="1" si="159"/>
        <v>1</v>
      </c>
      <c r="AG400" s="9">
        <f t="shared" ca="1" si="160"/>
        <v>0</v>
      </c>
      <c r="AH400" s="9"/>
      <c r="AI400" s="9"/>
      <c r="AJ400" s="9"/>
      <c r="AK400" s="10"/>
      <c r="AL400" s="9"/>
      <c r="AM400" s="14">
        <f ca="1">IF(Table1[[#This Row],[Field of Work]]= "Teaching",1,0)</f>
        <v>0</v>
      </c>
      <c r="AN400" s="9">
        <f ca="1">IF(Table1[[#This Row],[Field of Work]]= "Agriculture",1,0)</f>
        <v>0</v>
      </c>
      <c r="AO400" s="9">
        <f ca="1">IF(Table1[[#This Row],[Field of Work]]= "Construction",1,0)</f>
        <v>0</v>
      </c>
      <c r="AP400" s="9">
        <f ca="1">IF(Table1[[#This Row],[Field of Work]]= "IT",1,0)</f>
        <v>1</v>
      </c>
      <c r="AQ400" s="9">
        <f ca="1">IF(Table1[[#This Row],[Field of Work]]= "Health",1,0)</f>
        <v>0</v>
      </c>
      <c r="AR400" s="9">
        <f ca="1">IF(Table1[[#This Row],[Field of Work]]= "General work",1,0)</f>
        <v>0</v>
      </c>
      <c r="AS400" s="9"/>
      <c r="AT400" s="9"/>
      <c r="AU400" s="9"/>
      <c r="AV400" s="9"/>
      <c r="AW400" s="9"/>
      <c r="AX400" s="9"/>
      <c r="AY400" s="10"/>
      <c r="BA400" s="33">
        <f ca="1">IF(Table1[[#This Row],[Area]]= "Pindi",1,0)</f>
        <v>0</v>
      </c>
      <c r="BB400" s="9">
        <f ca="1">IF(Table1[[#This Row],[Area]]= "Attock",1,0)</f>
        <v>0</v>
      </c>
      <c r="BC400" s="9">
        <f ca="1">IF(Table1[[#This Row],[Area]]="Gujranwala",1,0)</f>
        <v>1</v>
      </c>
      <c r="BD400" s="9">
        <f ca="1">IF(Table1[[#This Row],[Area]]="Islamabad",1,0)</f>
        <v>0</v>
      </c>
      <c r="BE400" s="9">
        <f ca="1">IF(Table1[[#This Row],[Area]]="Karachi",1,0)</f>
        <v>0</v>
      </c>
      <c r="BF400" s="9">
        <f ca="1">IF(Table1[[#This Row],[Area]]="Kashmir",1,0)</f>
        <v>0</v>
      </c>
      <c r="BG400" s="9">
        <f ca="1">IF(Table1[[#This Row],[Area]]="Kohat",1,0)</f>
        <v>0</v>
      </c>
      <c r="BH400" s="9">
        <f ca="1">IF(Table1[[#This Row],[Area]]="Lahore",1,0)</f>
        <v>0</v>
      </c>
      <c r="BI400" s="9">
        <f ca="1">IF(Table1[[#This Row],[Area]]="Multan",1,0)</f>
        <v>0</v>
      </c>
      <c r="BJ400" s="9">
        <f ca="1">IF(Table1[[#This Row],[Area]]="Naran",1,0)</f>
        <v>0</v>
      </c>
      <c r="BK400" s="9">
        <f ca="1">IF(Table1[[#This Row],[Area]]="Peshawar",1,0)</f>
        <v>0</v>
      </c>
      <c r="BL400" s="9">
        <f ca="1">IF(Table1[[#This Row],[Area]]="Queta",1,0)</f>
        <v>0</v>
      </c>
      <c r="BM400" s="9">
        <f ca="1">IF(Table1[[#This Row],[Area]]="Sawat",1,0)</f>
        <v>0</v>
      </c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10"/>
      <c r="CD400" s="14"/>
      <c r="CE400" s="39">
        <f ca="1">Table1[[#This Row],[Value of Cars]]/Table1[[#This Row],[Cars]]</f>
        <v>4584.2909801841024</v>
      </c>
      <c r="CF400" s="9"/>
      <c r="CG400" s="10"/>
      <c r="CH400" s="14">
        <f ca="1">IF(Table1[[#This Row],[value of Debts]]&gt;$CI$5,1,0)</f>
        <v>1</v>
      </c>
      <c r="CI400" s="9"/>
      <c r="CJ400" s="10"/>
      <c r="CM400" s="55">
        <f ca="1">Table1[[#This Row],[Mortgage Left]]/Table1[[#This Row],[Value of House]]</f>
        <v>0.45459569889188756</v>
      </c>
      <c r="CN400" s="9">
        <f t="shared" ca="1" si="158"/>
        <v>0</v>
      </c>
      <c r="CO400" s="9"/>
      <c r="CP400" s="9"/>
      <c r="CQ400" s="9"/>
      <c r="CR400" s="9"/>
      <c r="CS400" s="9"/>
      <c r="CT400" s="9"/>
      <c r="CU400" s="9"/>
      <c r="CV400" s="9"/>
      <c r="CW400" s="9"/>
      <c r="CX400" s="14"/>
      <c r="CY400" s="9">
        <f ca="1">IF(Table1[[#This Row],[Area]]= "Pindi",Table1[[#This Row],[Income]],0)</f>
        <v>0</v>
      </c>
      <c r="CZ400" s="9">
        <f ca="1">IF(Table1[[#This Row],[Area]]= "Attock",Table1[[#This Row],[Income]],0)</f>
        <v>0</v>
      </c>
      <c r="DA400" s="9">
        <f ca="1">IF(Table1[[#This Row],[Area]]= "Gujranwala",Table1[[#This Row],[Income]],0)</f>
        <v>28481</v>
      </c>
      <c r="DB400" s="9">
        <f ca="1">IF(Table1[[#This Row],[Area]]= "Islamabad",Table1[[#This Row],[Income]],0)</f>
        <v>0</v>
      </c>
      <c r="DC400" s="9">
        <f ca="1">IF(Table1[[#This Row],[Area]]= "Karachi",Table1[[#This Row],[Income]],0)</f>
        <v>0</v>
      </c>
      <c r="DD400" s="9">
        <f ca="1">IF(Table1[[#This Row],[Area]]= "Kashmir",Table1[[#This Row],[Income]],0)</f>
        <v>0</v>
      </c>
      <c r="DE400" s="9">
        <f ca="1">IF(Table1[[#This Row],[Area]]= "Kohat",Table1[[#This Row],[Income]],0)</f>
        <v>0</v>
      </c>
      <c r="DF400" s="9">
        <f ca="1">IF(Table1[[#This Row],[Area]]= "Lahore",Table1[[#This Row],[Income]],0)</f>
        <v>0</v>
      </c>
      <c r="DG400" s="9">
        <f ca="1">IF(Table1[[#This Row],[Area]]= "Multan",Table1[[#This Row],[Income]],0)</f>
        <v>0</v>
      </c>
      <c r="DH400" s="9">
        <f ca="1">IF(Table1[[#This Row],[Area]]= "Naran",Table1[[#This Row],[Income]],0)</f>
        <v>0</v>
      </c>
      <c r="DI400" s="9">
        <f ca="1">IF(Table1[[#This Row],[Area]]= "Peshawar",Table1[[#This Row],[Income]],0)</f>
        <v>0</v>
      </c>
      <c r="DJ400" s="9">
        <f ca="1">IF(Table1[[#This Row],[Area]]= "Queta",Table1[[#This Row],[Income]],0)</f>
        <v>0</v>
      </c>
      <c r="DK400" s="10">
        <f ca="1">IF(Table1[[#This Row],[Area]]= "Sawat",Table1[[#This Row],[Income]],0)</f>
        <v>0</v>
      </c>
      <c r="DM400" s="14"/>
      <c r="DN400" s="9">
        <f ca="1">IF(Table1[[#This Row],[Field of Work]] = "IT",Table1[[#This Row],[Income]],0)</f>
        <v>28481</v>
      </c>
      <c r="DO400" s="9">
        <f ca="1">IF(Table1[[#This Row],[Field of Work]] = "Agriculture",Table1[[#This Row],[Income]],0)</f>
        <v>0</v>
      </c>
      <c r="DP400" s="9">
        <f ca="1">IF(Table1[[#This Row],[Field of Work]] = "Construction",Table1[[#This Row],[Income]],0)</f>
        <v>0</v>
      </c>
      <c r="DQ400" s="9">
        <f ca="1">IF(Table1[[#This Row],[Field of Work]] = "Health",Table1[[#This Row],[Income]],0)</f>
        <v>0</v>
      </c>
      <c r="DR400" s="9">
        <f ca="1">IF(Table1[[#This Row],[Field of Work]] = "Teaching",Table1[[#This Row],[Income]],0)</f>
        <v>0</v>
      </c>
      <c r="DS400" s="10">
        <f ca="1">IF(Table1[[#This Row],[Field of Work]] = "General work",Table1[[#This Row],[Income]],0)</f>
        <v>0</v>
      </c>
      <c r="DV400" s="14"/>
      <c r="DW400" s="9"/>
      <c r="DX400" s="9">
        <f ca="1">IF(Table1[[#This Row],[Debts]]&gt;Table1[[#This Row],[Income]],1,0)</f>
        <v>1</v>
      </c>
      <c r="DY400" s="9"/>
      <c r="DZ400" s="9"/>
      <c r="EA400" s="9"/>
      <c r="EB400" s="9"/>
      <c r="EC400" s="10"/>
      <c r="EF400" s="14"/>
      <c r="EG400" s="9"/>
      <c r="EH400" s="9">
        <f ca="1">IF(Table1[[#This Row],[Net worth of person (R)]]&gt;$EP$4,Table1[[#This Row],[Age]],0)</f>
        <v>0</v>
      </c>
      <c r="EI400" s="9"/>
      <c r="EJ400" s="9"/>
      <c r="EK400" s="9"/>
      <c r="EL400" s="9"/>
      <c r="EM400" s="9"/>
      <c r="EN400" s="9"/>
      <c r="EO400" s="9"/>
      <c r="EP400" s="10"/>
    </row>
    <row r="401" spans="2:146" x14ac:dyDescent="0.25">
      <c r="B401">
        <f t="shared" ca="1" si="145"/>
        <v>2</v>
      </c>
      <c r="C401" t="str">
        <f t="shared" ca="1" si="146"/>
        <v>women</v>
      </c>
      <c r="D401">
        <f t="shared" ca="1" si="147"/>
        <v>36</v>
      </c>
      <c r="E401">
        <f t="shared" ca="1" si="148"/>
        <v>3</v>
      </c>
      <c r="F401" t="str">
        <f t="shared" ca="1" si="149"/>
        <v>Agriculture</v>
      </c>
      <c r="G401">
        <f t="shared" ca="1" si="150"/>
        <v>2</v>
      </c>
      <c r="H401" t="str">
        <f t="shared" ca="1" si="151"/>
        <v>Colledge</v>
      </c>
      <c r="I401">
        <f t="shared" ca="1" si="152"/>
        <v>2</v>
      </c>
      <c r="J401">
        <f t="shared" ca="1" si="153"/>
        <v>3</v>
      </c>
      <c r="K401">
        <f t="shared" ca="1" si="154"/>
        <v>69040</v>
      </c>
      <c r="L401">
        <f t="shared" ca="1" si="155"/>
        <v>1</v>
      </c>
      <c r="M401" t="str">
        <f t="shared" ca="1" si="156"/>
        <v>Lahore</v>
      </c>
      <c r="N401">
        <f t="shared" ca="1" si="138"/>
        <v>345200</v>
      </c>
      <c r="O401">
        <f ca="1">RAND()*Table1[[#This Row],[Value of House]]</f>
        <v>9261.2867681095013</v>
      </c>
      <c r="P401">
        <f t="shared" ca="1" si="143"/>
        <v>139155.62703722739</v>
      </c>
      <c r="Q401">
        <f t="shared" ca="1" si="157"/>
        <v>38693</v>
      </c>
      <c r="R401">
        <f t="shared" ca="1" si="144"/>
        <v>13844.256334218859</v>
      </c>
      <c r="S401">
        <f t="shared" ca="1" si="139"/>
        <v>17915.041099835067</v>
      </c>
      <c r="T401">
        <f t="shared" ca="1" si="140"/>
        <v>502270.66813706246</v>
      </c>
      <c r="U401">
        <f t="shared" ca="1" si="141"/>
        <v>61798.54310232836</v>
      </c>
      <c r="V401">
        <f t="shared" ca="1" si="142"/>
        <v>440472.12503473408</v>
      </c>
      <c r="AF401" s="14">
        <f t="shared" ca="1" si="159"/>
        <v>0</v>
      </c>
      <c r="AG401" s="9">
        <f t="shared" ca="1" si="160"/>
        <v>1</v>
      </c>
      <c r="AH401" s="9"/>
      <c r="AI401" s="9"/>
      <c r="AJ401" s="9"/>
      <c r="AK401" s="10"/>
      <c r="AL401" s="9"/>
      <c r="AM401" s="14">
        <f ca="1">IF(Table1[[#This Row],[Field of Work]]= "Teaching",1,0)</f>
        <v>0</v>
      </c>
      <c r="AN401" s="9">
        <f ca="1">IF(Table1[[#This Row],[Field of Work]]= "Agriculture",1,0)</f>
        <v>1</v>
      </c>
      <c r="AO401" s="9">
        <f ca="1">IF(Table1[[#This Row],[Field of Work]]= "Construction",1,0)</f>
        <v>0</v>
      </c>
      <c r="AP401" s="9">
        <f ca="1">IF(Table1[[#This Row],[Field of Work]]= "IT",1,0)</f>
        <v>0</v>
      </c>
      <c r="AQ401" s="9">
        <f ca="1">IF(Table1[[#This Row],[Field of Work]]= "Health",1,0)</f>
        <v>0</v>
      </c>
      <c r="AR401" s="9">
        <f ca="1">IF(Table1[[#This Row],[Field of Work]]= "General work",1,0)</f>
        <v>0</v>
      </c>
      <c r="AS401" s="9"/>
      <c r="AT401" s="9"/>
      <c r="AU401" s="9"/>
      <c r="AV401" s="9"/>
      <c r="AW401" s="9"/>
      <c r="AX401" s="9"/>
      <c r="AY401" s="10"/>
      <c r="BA401" s="33">
        <f ca="1">IF(Table1[[#This Row],[Area]]= "Pindi",1,0)</f>
        <v>0</v>
      </c>
      <c r="BB401" s="9">
        <f ca="1">IF(Table1[[#This Row],[Area]]= "Attock",1,0)</f>
        <v>0</v>
      </c>
      <c r="BC401" s="9">
        <f ca="1">IF(Table1[[#This Row],[Area]]="Gujranwala",1,0)</f>
        <v>0</v>
      </c>
      <c r="BD401" s="9">
        <f ca="1">IF(Table1[[#This Row],[Area]]="Islamabad",1,0)</f>
        <v>0</v>
      </c>
      <c r="BE401" s="9">
        <f ca="1">IF(Table1[[#This Row],[Area]]="Karachi",1,0)</f>
        <v>0</v>
      </c>
      <c r="BF401" s="9">
        <f ca="1">IF(Table1[[#This Row],[Area]]="Kashmir",1,0)</f>
        <v>0</v>
      </c>
      <c r="BG401" s="9">
        <f ca="1">IF(Table1[[#This Row],[Area]]="Kohat",1,0)</f>
        <v>0</v>
      </c>
      <c r="BH401" s="9">
        <f ca="1">IF(Table1[[#This Row],[Area]]="Lahore",1,0)</f>
        <v>1</v>
      </c>
      <c r="BI401" s="9">
        <f ca="1">IF(Table1[[#This Row],[Area]]="Multan",1,0)</f>
        <v>0</v>
      </c>
      <c r="BJ401" s="9">
        <f ca="1">IF(Table1[[#This Row],[Area]]="Naran",1,0)</f>
        <v>0</v>
      </c>
      <c r="BK401" s="9">
        <f ca="1">IF(Table1[[#This Row],[Area]]="Peshawar",1,0)</f>
        <v>0</v>
      </c>
      <c r="BL401" s="9">
        <f ca="1">IF(Table1[[#This Row],[Area]]="Queta",1,0)</f>
        <v>0</v>
      </c>
      <c r="BM401" s="9">
        <f ca="1">IF(Table1[[#This Row],[Area]]="Sawat",1,0)</f>
        <v>0</v>
      </c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10"/>
      <c r="CD401" s="14"/>
      <c r="CE401" s="39">
        <f ca="1">Table1[[#This Row],[Value of Cars]]/Table1[[#This Row],[Cars]]</f>
        <v>46385.209012409126</v>
      </c>
      <c r="CF401" s="9"/>
      <c r="CG401" s="10"/>
      <c r="CH401" s="14">
        <f ca="1">IF(Table1[[#This Row],[value of Debts]]&gt;$CI$5,1,0)</f>
        <v>0</v>
      </c>
      <c r="CI401" s="9"/>
      <c r="CJ401" s="10"/>
      <c r="CM401" s="55">
        <f ca="1">Table1[[#This Row],[Mortgage Left]]/Table1[[#This Row],[Value of House]]</f>
        <v>2.6828756570421497E-2</v>
      </c>
      <c r="CN401" s="9">
        <f t="shared" ca="1" si="158"/>
        <v>1</v>
      </c>
      <c r="CO401" s="9"/>
      <c r="CP401" s="9"/>
      <c r="CQ401" s="9"/>
      <c r="CR401" s="9"/>
      <c r="CS401" s="9"/>
      <c r="CT401" s="9"/>
      <c r="CU401" s="9"/>
      <c r="CV401" s="9"/>
      <c r="CW401" s="9"/>
      <c r="CX401" s="14"/>
      <c r="CY401" s="9">
        <f ca="1">IF(Table1[[#This Row],[Area]]= "Pindi",Table1[[#This Row],[Income]],0)</f>
        <v>0</v>
      </c>
      <c r="CZ401" s="9">
        <f ca="1">IF(Table1[[#This Row],[Area]]= "Attock",Table1[[#This Row],[Income]],0)</f>
        <v>0</v>
      </c>
      <c r="DA401" s="9">
        <f ca="1">IF(Table1[[#This Row],[Area]]= "Gujranwala",Table1[[#This Row],[Income]],0)</f>
        <v>0</v>
      </c>
      <c r="DB401" s="9">
        <f ca="1">IF(Table1[[#This Row],[Area]]= "Islamabad",Table1[[#This Row],[Income]],0)</f>
        <v>0</v>
      </c>
      <c r="DC401" s="9">
        <f ca="1">IF(Table1[[#This Row],[Area]]= "Karachi",Table1[[#This Row],[Income]],0)</f>
        <v>0</v>
      </c>
      <c r="DD401" s="9">
        <f ca="1">IF(Table1[[#This Row],[Area]]= "Kashmir",Table1[[#This Row],[Income]],0)</f>
        <v>0</v>
      </c>
      <c r="DE401" s="9">
        <f ca="1">IF(Table1[[#This Row],[Area]]= "Kohat",Table1[[#This Row],[Income]],0)</f>
        <v>0</v>
      </c>
      <c r="DF401" s="9">
        <f ca="1">IF(Table1[[#This Row],[Area]]= "Lahore",Table1[[#This Row],[Income]],0)</f>
        <v>69040</v>
      </c>
      <c r="DG401" s="9">
        <f ca="1">IF(Table1[[#This Row],[Area]]= "Multan",Table1[[#This Row],[Income]],0)</f>
        <v>0</v>
      </c>
      <c r="DH401" s="9">
        <f ca="1">IF(Table1[[#This Row],[Area]]= "Naran",Table1[[#This Row],[Income]],0)</f>
        <v>0</v>
      </c>
      <c r="DI401" s="9">
        <f ca="1">IF(Table1[[#This Row],[Area]]= "Peshawar",Table1[[#This Row],[Income]],0)</f>
        <v>0</v>
      </c>
      <c r="DJ401" s="9">
        <f ca="1">IF(Table1[[#This Row],[Area]]= "Queta",Table1[[#This Row],[Income]],0)</f>
        <v>0</v>
      </c>
      <c r="DK401" s="10">
        <f ca="1">IF(Table1[[#This Row],[Area]]= "Sawat",Table1[[#This Row],[Income]],0)</f>
        <v>0</v>
      </c>
      <c r="DM401" s="14"/>
      <c r="DN401" s="9">
        <f ca="1">IF(Table1[[#This Row],[Field of Work]] = "IT",Table1[[#This Row],[Income]],0)</f>
        <v>0</v>
      </c>
      <c r="DO401" s="9">
        <f ca="1">IF(Table1[[#This Row],[Field of Work]] = "Agriculture",Table1[[#This Row],[Income]],0)</f>
        <v>69040</v>
      </c>
      <c r="DP401" s="9">
        <f ca="1">IF(Table1[[#This Row],[Field of Work]] = "Construction",Table1[[#This Row],[Income]],0)</f>
        <v>0</v>
      </c>
      <c r="DQ401" s="9">
        <f ca="1">IF(Table1[[#This Row],[Field of Work]] = "Health",Table1[[#This Row],[Income]],0)</f>
        <v>0</v>
      </c>
      <c r="DR401" s="9">
        <f ca="1">IF(Table1[[#This Row],[Field of Work]] = "Teaching",Table1[[#This Row],[Income]],0)</f>
        <v>0</v>
      </c>
      <c r="DS401" s="10">
        <f ca="1">IF(Table1[[#This Row],[Field of Work]] = "General work",Table1[[#This Row],[Income]],0)</f>
        <v>0</v>
      </c>
      <c r="DV401" s="14"/>
      <c r="DW401" s="9"/>
      <c r="DX401" s="9">
        <f ca="1">IF(Table1[[#This Row],[Debts]]&gt;Table1[[#This Row],[Income]],1,0)</f>
        <v>0</v>
      </c>
      <c r="DY401" s="9"/>
      <c r="DZ401" s="9"/>
      <c r="EA401" s="9"/>
      <c r="EB401" s="9"/>
      <c r="EC401" s="10"/>
      <c r="EF401" s="14"/>
      <c r="EG401" s="9"/>
      <c r="EH401" s="9">
        <f ca="1">IF(Table1[[#This Row],[Net worth of person (R)]]&gt;$EP$4,Table1[[#This Row],[Age]],0)</f>
        <v>36</v>
      </c>
      <c r="EI401" s="9"/>
      <c r="EJ401" s="9"/>
      <c r="EK401" s="9"/>
      <c r="EL401" s="9"/>
      <c r="EM401" s="9"/>
      <c r="EN401" s="9"/>
      <c r="EO401" s="9"/>
      <c r="EP401" s="10"/>
    </row>
    <row r="402" spans="2:146" x14ac:dyDescent="0.25">
      <c r="B402">
        <f t="shared" ca="1" si="145"/>
        <v>1</v>
      </c>
      <c r="C402" t="str">
        <f t="shared" ca="1" si="146"/>
        <v>men</v>
      </c>
      <c r="D402">
        <f t="shared" ca="1" si="147"/>
        <v>45</v>
      </c>
      <c r="E402">
        <f t="shared" ca="1" si="148"/>
        <v>2</v>
      </c>
      <c r="F402" t="str">
        <f t="shared" ca="1" si="149"/>
        <v>IT</v>
      </c>
      <c r="G402">
        <f t="shared" ca="1" si="150"/>
        <v>6</v>
      </c>
      <c r="H402" t="str">
        <f t="shared" ca="1" si="151"/>
        <v>other</v>
      </c>
      <c r="I402">
        <f t="shared" ca="1" si="152"/>
        <v>0</v>
      </c>
      <c r="J402">
        <f t="shared" ca="1" si="153"/>
        <v>3</v>
      </c>
      <c r="K402">
        <f t="shared" ca="1" si="154"/>
        <v>59248</v>
      </c>
      <c r="L402">
        <f t="shared" ca="1" si="155"/>
        <v>11</v>
      </c>
      <c r="M402" t="str">
        <f t="shared" ca="1" si="156"/>
        <v>kashmir</v>
      </c>
      <c r="N402">
        <f t="shared" ca="1" si="138"/>
        <v>236992</v>
      </c>
      <c r="O402">
        <f ca="1">RAND()*Table1[[#This Row],[Value of House]]</f>
        <v>211428.12048443919</v>
      </c>
      <c r="P402">
        <f t="shared" ca="1" si="143"/>
        <v>169978.3744846365</v>
      </c>
      <c r="Q402">
        <f t="shared" ca="1" si="157"/>
        <v>21390</v>
      </c>
      <c r="R402">
        <f t="shared" ca="1" si="144"/>
        <v>33189.859592608795</v>
      </c>
      <c r="S402">
        <f t="shared" ca="1" si="139"/>
        <v>87259.719098068323</v>
      </c>
      <c r="T402">
        <f t="shared" ca="1" si="140"/>
        <v>494230.09358270478</v>
      </c>
      <c r="U402">
        <f t="shared" ca="1" si="141"/>
        <v>266007.98007704801</v>
      </c>
      <c r="V402">
        <f t="shared" ca="1" si="142"/>
        <v>228222.11350565677</v>
      </c>
      <c r="AF402" s="14">
        <f t="shared" ca="1" si="159"/>
        <v>0</v>
      </c>
      <c r="AG402" s="9">
        <f t="shared" ca="1" si="160"/>
        <v>1</v>
      </c>
      <c r="AH402" s="9"/>
      <c r="AI402" s="9"/>
      <c r="AJ402" s="9"/>
      <c r="AK402" s="10"/>
      <c r="AL402" s="9"/>
      <c r="AM402" s="14">
        <f ca="1">IF(Table1[[#This Row],[Field of Work]]= "Teaching",1,0)</f>
        <v>0</v>
      </c>
      <c r="AN402" s="9">
        <f ca="1">IF(Table1[[#This Row],[Field of Work]]= "Agriculture",1,0)</f>
        <v>0</v>
      </c>
      <c r="AO402" s="9">
        <f ca="1">IF(Table1[[#This Row],[Field of Work]]= "Construction",1,0)</f>
        <v>0</v>
      </c>
      <c r="AP402" s="9">
        <f ca="1">IF(Table1[[#This Row],[Field of Work]]= "IT",1,0)</f>
        <v>1</v>
      </c>
      <c r="AQ402" s="9">
        <f ca="1">IF(Table1[[#This Row],[Field of Work]]= "Health",1,0)</f>
        <v>0</v>
      </c>
      <c r="AR402" s="9">
        <f ca="1">IF(Table1[[#This Row],[Field of Work]]= "General work",1,0)</f>
        <v>0</v>
      </c>
      <c r="AS402" s="9"/>
      <c r="AT402" s="9"/>
      <c r="AU402" s="9"/>
      <c r="AV402" s="9"/>
      <c r="AW402" s="9"/>
      <c r="AX402" s="9"/>
      <c r="AY402" s="10"/>
      <c r="BA402" s="33">
        <f ca="1">IF(Table1[[#This Row],[Area]]= "Pindi",1,0)</f>
        <v>0</v>
      </c>
      <c r="BB402" s="9">
        <f ca="1">IF(Table1[[#This Row],[Area]]= "Attock",1,0)</f>
        <v>0</v>
      </c>
      <c r="BC402" s="9">
        <f ca="1">IF(Table1[[#This Row],[Area]]="Gujranwala",1,0)</f>
        <v>0</v>
      </c>
      <c r="BD402" s="9">
        <f ca="1">IF(Table1[[#This Row],[Area]]="Islamabad",1,0)</f>
        <v>0</v>
      </c>
      <c r="BE402" s="9">
        <f ca="1">IF(Table1[[#This Row],[Area]]="Karachi",1,0)</f>
        <v>0</v>
      </c>
      <c r="BF402" s="9">
        <f ca="1">IF(Table1[[#This Row],[Area]]="Kashmir",1,0)</f>
        <v>1</v>
      </c>
      <c r="BG402" s="9">
        <f ca="1">IF(Table1[[#This Row],[Area]]="Kohat",1,0)</f>
        <v>0</v>
      </c>
      <c r="BH402" s="9">
        <f ca="1">IF(Table1[[#This Row],[Area]]="Lahore",1,0)</f>
        <v>0</v>
      </c>
      <c r="BI402" s="9">
        <f ca="1">IF(Table1[[#This Row],[Area]]="Multan",1,0)</f>
        <v>0</v>
      </c>
      <c r="BJ402" s="9">
        <f ca="1">IF(Table1[[#This Row],[Area]]="Naran",1,0)</f>
        <v>0</v>
      </c>
      <c r="BK402" s="9">
        <f ca="1">IF(Table1[[#This Row],[Area]]="Peshawar",1,0)</f>
        <v>0</v>
      </c>
      <c r="BL402" s="9">
        <f ca="1">IF(Table1[[#This Row],[Area]]="Queta",1,0)</f>
        <v>0</v>
      </c>
      <c r="BM402" s="9">
        <f ca="1">IF(Table1[[#This Row],[Area]]="Sawat",1,0)</f>
        <v>0</v>
      </c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10"/>
      <c r="CD402" s="14"/>
      <c r="CE402" s="39">
        <f ca="1">Table1[[#This Row],[Value of Cars]]/Table1[[#This Row],[Cars]]</f>
        <v>56659.458161545503</v>
      </c>
      <c r="CF402" s="9"/>
      <c r="CG402" s="10"/>
      <c r="CH402" s="14">
        <f ca="1">IF(Table1[[#This Row],[value of Debts]]&gt;$CI$5,1,0)</f>
        <v>1</v>
      </c>
      <c r="CI402" s="9"/>
      <c r="CJ402" s="10"/>
      <c r="CM402" s="55">
        <f ca="1">Table1[[#This Row],[Mortgage Left]]/Table1[[#This Row],[Value of House]]</f>
        <v>0.89213188835251478</v>
      </c>
      <c r="CN402" s="9">
        <f t="shared" ca="1" si="158"/>
        <v>0</v>
      </c>
      <c r="CO402" s="9"/>
      <c r="CP402" s="9"/>
      <c r="CQ402" s="9"/>
      <c r="CR402" s="9"/>
      <c r="CS402" s="9"/>
      <c r="CT402" s="9"/>
      <c r="CU402" s="9"/>
      <c r="CV402" s="9"/>
      <c r="CW402" s="9"/>
      <c r="CX402" s="14"/>
      <c r="CY402" s="9">
        <f ca="1">IF(Table1[[#This Row],[Area]]= "Pindi",Table1[[#This Row],[Income]],0)</f>
        <v>0</v>
      </c>
      <c r="CZ402" s="9">
        <f ca="1">IF(Table1[[#This Row],[Area]]= "Attock",Table1[[#This Row],[Income]],0)</f>
        <v>0</v>
      </c>
      <c r="DA402" s="9">
        <f ca="1">IF(Table1[[#This Row],[Area]]= "Gujranwala",Table1[[#This Row],[Income]],0)</f>
        <v>0</v>
      </c>
      <c r="DB402" s="9">
        <f ca="1">IF(Table1[[#This Row],[Area]]= "Islamabad",Table1[[#This Row],[Income]],0)</f>
        <v>0</v>
      </c>
      <c r="DC402" s="9">
        <f ca="1">IF(Table1[[#This Row],[Area]]= "Karachi",Table1[[#This Row],[Income]],0)</f>
        <v>0</v>
      </c>
      <c r="DD402" s="9">
        <f ca="1">IF(Table1[[#This Row],[Area]]= "Kashmir",Table1[[#This Row],[Income]],0)</f>
        <v>59248</v>
      </c>
      <c r="DE402" s="9">
        <f ca="1">IF(Table1[[#This Row],[Area]]= "Kohat",Table1[[#This Row],[Income]],0)</f>
        <v>0</v>
      </c>
      <c r="DF402" s="9">
        <f ca="1">IF(Table1[[#This Row],[Area]]= "Lahore",Table1[[#This Row],[Income]],0)</f>
        <v>0</v>
      </c>
      <c r="DG402" s="9">
        <f ca="1">IF(Table1[[#This Row],[Area]]= "Multan",Table1[[#This Row],[Income]],0)</f>
        <v>0</v>
      </c>
      <c r="DH402" s="9">
        <f ca="1">IF(Table1[[#This Row],[Area]]= "Naran",Table1[[#This Row],[Income]],0)</f>
        <v>0</v>
      </c>
      <c r="DI402" s="9">
        <f ca="1">IF(Table1[[#This Row],[Area]]= "Peshawar",Table1[[#This Row],[Income]],0)</f>
        <v>0</v>
      </c>
      <c r="DJ402" s="9">
        <f ca="1">IF(Table1[[#This Row],[Area]]= "Queta",Table1[[#This Row],[Income]],0)</f>
        <v>0</v>
      </c>
      <c r="DK402" s="10">
        <f ca="1">IF(Table1[[#This Row],[Area]]= "Sawat",Table1[[#This Row],[Income]],0)</f>
        <v>0</v>
      </c>
      <c r="DM402" s="14"/>
      <c r="DN402" s="9">
        <f ca="1">IF(Table1[[#This Row],[Field of Work]] = "IT",Table1[[#This Row],[Income]],0)</f>
        <v>59248</v>
      </c>
      <c r="DO402" s="9">
        <f ca="1">IF(Table1[[#This Row],[Field of Work]] = "Agriculture",Table1[[#This Row],[Income]],0)</f>
        <v>0</v>
      </c>
      <c r="DP402" s="9">
        <f ca="1">IF(Table1[[#This Row],[Field of Work]] = "Construction",Table1[[#This Row],[Income]],0)</f>
        <v>0</v>
      </c>
      <c r="DQ402" s="9">
        <f ca="1">IF(Table1[[#This Row],[Field of Work]] = "Health",Table1[[#This Row],[Income]],0)</f>
        <v>0</v>
      </c>
      <c r="DR402" s="9">
        <f ca="1">IF(Table1[[#This Row],[Field of Work]] = "Teaching",Table1[[#This Row],[Income]],0)</f>
        <v>0</v>
      </c>
      <c r="DS402" s="10">
        <f ca="1">IF(Table1[[#This Row],[Field of Work]] = "General work",Table1[[#This Row],[Income]],0)</f>
        <v>0</v>
      </c>
      <c r="DV402" s="14"/>
      <c r="DW402" s="9"/>
      <c r="DX402" s="9">
        <f ca="1">IF(Table1[[#This Row],[Debts]]&gt;Table1[[#This Row],[Income]],1,0)</f>
        <v>0</v>
      </c>
      <c r="DY402" s="9"/>
      <c r="DZ402" s="9"/>
      <c r="EA402" s="9"/>
      <c r="EB402" s="9"/>
      <c r="EC402" s="10"/>
      <c r="EF402" s="14"/>
      <c r="EG402" s="9"/>
      <c r="EH402" s="9">
        <f ca="1">IF(Table1[[#This Row],[Net worth of person (R)]]&gt;$EP$4,Table1[[#This Row],[Age]],0)</f>
        <v>45</v>
      </c>
      <c r="EI402" s="9"/>
      <c r="EJ402" s="9"/>
      <c r="EK402" s="9"/>
      <c r="EL402" s="9"/>
      <c r="EM402" s="9"/>
      <c r="EN402" s="9"/>
      <c r="EO402" s="9"/>
      <c r="EP402" s="10"/>
    </row>
    <row r="403" spans="2:146" x14ac:dyDescent="0.25">
      <c r="B403">
        <f t="shared" ca="1" si="145"/>
        <v>1</v>
      </c>
      <c r="C403" t="str">
        <f t="shared" ca="1" si="146"/>
        <v>men</v>
      </c>
      <c r="D403">
        <f t="shared" ca="1" si="147"/>
        <v>27</v>
      </c>
      <c r="E403">
        <f t="shared" ca="1" si="148"/>
        <v>3</v>
      </c>
      <c r="F403" t="str">
        <f t="shared" ca="1" si="149"/>
        <v>Agriculture</v>
      </c>
      <c r="G403">
        <f t="shared" ca="1" si="150"/>
        <v>4</v>
      </c>
      <c r="H403" t="str">
        <f t="shared" ca="1" si="151"/>
        <v>Technical</v>
      </c>
      <c r="I403">
        <f t="shared" ca="1" si="152"/>
        <v>3</v>
      </c>
      <c r="J403">
        <f t="shared" ca="1" si="153"/>
        <v>3</v>
      </c>
      <c r="K403">
        <f t="shared" ca="1" si="154"/>
        <v>52873</v>
      </c>
      <c r="L403">
        <f t="shared" ca="1" si="155"/>
        <v>4</v>
      </c>
      <c r="M403" t="str">
        <f t="shared" ca="1" si="156"/>
        <v>Multan</v>
      </c>
      <c r="N403">
        <f t="shared" ca="1" si="138"/>
        <v>158619</v>
      </c>
      <c r="O403">
        <f ca="1">RAND()*Table1[[#This Row],[Value of House]]</f>
        <v>52813.211308017992</v>
      </c>
      <c r="P403">
        <f t="shared" ca="1" si="143"/>
        <v>155861.48137449031</v>
      </c>
      <c r="Q403">
        <f t="shared" ca="1" si="157"/>
        <v>96518</v>
      </c>
      <c r="R403">
        <f t="shared" ca="1" si="144"/>
        <v>39450.321906185927</v>
      </c>
      <c r="S403">
        <f t="shared" ca="1" si="139"/>
        <v>38071.209416380385</v>
      </c>
      <c r="T403">
        <f t="shared" ca="1" si="140"/>
        <v>352551.69079087069</v>
      </c>
      <c r="U403">
        <f t="shared" ca="1" si="141"/>
        <v>188781.5332142039</v>
      </c>
      <c r="V403">
        <f t="shared" ca="1" si="142"/>
        <v>163770.1575766668</v>
      </c>
      <c r="AF403" s="14">
        <f t="shared" ca="1" si="159"/>
        <v>1</v>
      </c>
      <c r="AG403" s="9">
        <f t="shared" ca="1" si="160"/>
        <v>0</v>
      </c>
      <c r="AH403" s="9"/>
      <c r="AI403" s="9"/>
      <c r="AJ403" s="9"/>
      <c r="AK403" s="10"/>
      <c r="AL403" s="9"/>
      <c r="AM403" s="14">
        <f ca="1">IF(Table1[[#This Row],[Field of Work]]= "Teaching",1,0)</f>
        <v>0</v>
      </c>
      <c r="AN403" s="9">
        <f ca="1">IF(Table1[[#This Row],[Field of Work]]= "Agriculture",1,0)</f>
        <v>1</v>
      </c>
      <c r="AO403" s="9">
        <f ca="1">IF(Table1[[#This Row],[Field of Work]]= "Construction",1,0)</f>
        <v>0</v>
      </c>
      <c r="AP403" s="9">
        <f ca="1">IF(Table1[[#This Row],[Field of Work]]= "IT",1,0)</f>
        <v>0</v>
      </c>
      <c r="AQ403" s="9">
        <f ca="1">IF(Table1[[#This Row],[Field of Work]]= "Health",1,0)</f>
        <v>0</v>
      </c>
      <c r="AR403" s="9">
        <f ca="1">IF(Table1[[#This Row],[Field of Work]]= "General work",1,0)</f>
        <v>0</v>
      </c>
      <c r="AS403" s="9"/>
      <c r="AT403" s="9"/>
      <c r="AU403" s="9"/>
      <c r="AV403" s="9"/>
      <c r="AW403" s="9"/>
      <c r="AX403" s="9"/>
      <c r="AY403" s="10"/>
      <c r="BA403" s="33">
        <f ca="1">IF(Table1[[#This Row],[Area]]= "Pindi",1,0)</f>
        <v>0</v>
      </c>
      <c r="BB403" s="9">
        <f ca="1">IF(Table1[[#This Row],[Area]]= "Attock",1,0)</f>
        <v>0</v>
      </c>
      <c r="BC403" s="9">
        <f ca="1">IF(Table1[[#This Row],[Area]]="Gujranwala",1,0)</f>
        <v>0</v>
      </c>
      <c r="BD403" s="9">
        <f ca="1">IF(Table1[[#This Row],[Area]]="Islamabad",1,0)</f>
        <v>0</v>
      </c>
      <c r="BE403" s="9">
        <f ca="1">IF(Table1[[#This Row],[Area]]="Karachi",1,0)</f>
        <v>0</v>
      </c>
      <c r="BF403" s="9">
        <f ca="1">IF(Table1[[#This Row],[Area]]="Kashmir",1,0)</f>
        <v>0</v>
      </c>
      <c r="BG403" s="9">
        <f ca="1">IF(Table1[[#This Row],[Area]]="Kohat",1,0)</f>
        <v>0</v>
      </c>
      <c r="BH403" s="9">
        <f ca="1">IF(Table1[[#This Row],[Area]]="Lahore",1,0)</f>
        <v>0</v>
      </c>
      <c r="BI403" s="9">
        <f ca="1">IF(Table1[[#This Row],[Area]]="Multan",1,0)</f>
        <v>1</v>
      </c>
      <c r="BJ403" s="9">
        <f ca="1">IF(Table1[[#This Row],[Area]]="Naran",1,0)</f>
        <v>0</v>
      </c>
      <c r="BK403" s="9">
        <f ca="1">IF(Table1[[#This Row],[Area]]="Peshawar",1,0)</f>
        <v>0</v>
      </c>
      <c r="BL403" s="9">
        <f ca="1">IF(Table1[[#This Row],[Area]]="Queta",1,0)</f>
        <v>0</v>
      </c>
      <c r="BM403" s="9">
        <f ca="1">IF(Table1[[#This Row],[Area]]="Sawat",1,0)</f>
        <v>0</v>
      </c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10"/>
      <c r="CD403" s="14"/>
      <c r="CE403" s="39">
        <f ca="1">Table1[[#This Row],[Value of Cars]]/Table1[[#This Row],[Cars]]</f>
        <v>51953.827124830103</v>
      </c>
      <c r="CF403" s="9"/>
      <c r="CG403" s="10"/>
      <c r="CH403" s="14">
        <f ca="1">IF(Table1[[#This Row],[value of Debts]]&gt;$CI$5,1,0)</f>
        <v>1</v>
      </c>
      <c r="CI403" s="9"/>
      <c r="CJ403" s="10"/>
      <c r="CM403" s="55">
        <f ca="1">Table1[[#This Row],[Mortgage Left]]/Table1[[#This Row],[Value of House]]</f>
        <v>0.33295640060785903</v>
      </c>
      <c r="CN403" s="9">
        <f t="shared" ca="1" si="158"/>
        <v>0</v>
      </c>
      <c r="CO403" s="9"/>
      <c r="CP403" s="9"/>
      <c r="CQ403" s="9"/>
      <c r="CR403" s="9"/>
      <c r="CS403" s="9"/>
      <c r="CT403" s="9"/>
      <c r="CU403" s="9"/>
      <c r="CV403" s="9"/>
      <c r="CW403" s="9"/>
      <c r="CX403" s="14"/>
      <c r="CY403" s="9">
        <f ca="1">IF(Table1[[#This Row],[Area]]= "Pindi",Table1[[#This Row],[Income]],0)</f>
        <v>0</v>
      </c>
      <c r="CZ403" s="9">
        <f ca="1">IF(Table1[[#This Row],[Area]]= "Attock",Table1[[#This Row],[Income]],0)</f>
        <v>0</v>
      </c>
      <c r="DA403" s="9">
        <f ca="1">IF(Table1[[#This Row],[Area]]= "Gujranwala",Table1[[#This Row],[Income]],0)</f>
        <v>0</v>
      </c>
      <c r="DB403" s="9">
        <f ca="1">IF(Table1[[#This Row],[Area]]= "Islamabad",Table1[[#This Row],[Income]],0)</f>
        <v>0</v>
      </c>
      <c r="DC403" s="9">
        <f ca="1">IF(Table1[[#This Row],[Area]]= "Karachi",Table1[[#This Row],[Income]],0)</f>
        <v>0</v>
      </c>
      <c r="DD403" s="9">
        <f ca="1">IF(Table1[[#This Row],[Area]]= "Kashmir",Table1[[#This Row],[Income]],0)</f>
        <v>0</v>
      </c>
      <c r="DE403" s="9">
        <f ca="1">IF(Table1[[#This Row],[Area]]= "Kohat",Table1[[#This Row],[Income]],0)</f>
        <v>0</v>
      </c>
      <c r="DF403" s="9">
        <f ca="1">IF(Table1[[#This Row],[Area]]= "Lahore",Table1[[#This Row],[Income]],0)</f>
        <v>0</v>
      </c>
      <c r="DG403" s="9">
        <f ca="1">IF(Table1[[#This Row],[Area]]= "Multan",Table1[[#This Row],[Income]],0)</f>
        <v>52873</v>
      </c>
      <c r="DH403" s="9">
        <f ca="1">IF(Table1[[#This Row],[Area]]= "Naran",Table1[[#This Row],[Income]],0)</f>
        <v>0</v>
      </c>
      <c r="DI403" s="9">
        <f ca="1">IF(Table1[[#This Row],[Area]]= "Peshawar",Table1[[#This Row],[Income]],0)</f>
        <v>0</v>
      </c>
      <c r="DJ403" s="9">
        <f ca="1">IF(Table1[[#This Row],[Area]]= "Queta",Table1[[#This Row],[Income]],0)</f>
        <v>0</v>
      </c>
      <c r="DK403" s="10">
        <f ca="1">IF(Table1[[#This Row],[Area]]= "Sawat",Table1[[#This Row],[Income]],0)</f>
        <v>0</v>
      </c>
      <c r="DM403" s="14"/>
      <c r="DN403" s="9">
        <f ca="1">IF(Table1[[#This Row],[Field of Work]] = "IT",Table1[[#This Row],[Income]],0)</f>
        <v>0</v>
      </c>
      <c r="DO403" s="9">
        <f ca="1">IF(Table1[[#This Row],[Field of Work]] = "Agriculture",Table1[[#This Row],[Income]],0)</f>
        <v>52873</v>
      </c>
      <c r="DP403" s="9">
        <f ca="1">IF(Table1[[#This Row],[Field of Work]] = "Construction",Table1[[#This Row],[Income]],0)</f>
        <v>0</v>
      </c>
      <c r="DQ403" s="9">
        <f ca="1">IF(Table1[[#This Row],[Field of Work]] = "Health",Table1[[#This Row],[Income]],0)</f>
        <v>0</v>
      </c>
      <c r="DR403" s="9">
        <f ca="1">IF(Table1[[#This Row],[Field of Work]] = "Teaching",Table1[[#This Row],[Income]],0)</f>
        <v>0</v>
      </c>
      <c r="DS403" s="10">
        <f ca="1">IF(Table1[[#This Row],[Field of Work]] = "General work",Table1[[#This Row],[Income]],0)</f>
        <v>0</v>
      </c>
      <c r="DV403" s="14"/>
      <c r="DW403" s="9"/>
      <c r="DX403" s="9">
        <f ca="1">IF(Table1[[#This Row],[Debts]]&gt;Table1[[#This Row],[Income]],1,0)</f>
        <v>0</v>
      </c>
      <c r="DY403" s="9"/>
      <c r="DZ403" s="9"/>
      <c r="EA403" s="9"/>
      <c r="EB403" s="9"/>
      <c r="EC403" s="10"/>
      <c r="EF403" s="14"/>
      <c r="EG403" s="9"/>
      <c r="EH403" s="9">
        <f ca="1">IF(Table1[[#This Row],[Net worth of person (R)]]&gt;$EP$4,Table1[[#This Row],[Age]],0)</f>
        <v>27</v>
      </c>
      <c r="EI403" s="9"/>
      <c r="EJ403" s="9"/>
      <c r="EK403" s="9"/>
      <c r="EL403" s="9"/>
      <c r="EM403" s="9"/>
      <c r="EN403" s="9"/>
      <c r="EO403" s="9"/>
      <c r="EP403" s="10"/>
    </row>
    <row r="404" spans="2:146" x14ac:dyDescent="0.25">
      <c r="B404">
        <f t="shared" ca="1" si="145"/>
        <v>2</v>
      </c>
      <c r="C404" t="str">
        <f t="shared" ca="1" si="146"/>
        <v>women</v>
      </c>
      <c r="D404">
        <f t="shared" ca="1" si="147"/>
        <v>30</v>
      </c>
      <c r="E404">
        <f t="shared" ca="1" si="148"/>
        <v>6</v>
      </c>
      <c r="F404" t="str">
        <f t="shared" ca="1" si="149"/>
        <v>Teaching</v>
      </c>
      <c r="G404">
        <f t="shared" ca="1" si="150"/>
        <v>3</v>
      </c>
      <c r="H404" t="str">
        <f t="shared" ca="1" si="151"/>
        <v>University</v>
      </c>
      <c r="I404">
        <f t="shared" ca="1" si="152"/>
        <v>4</v>
      </c>
      <c r="J404">
        <f t="shared" ca="1" si="153"/>
        <v>1</v>
      </c>
      <c r="K404">
        <f t="shared" ca="1" si="154"/>
        <v>30309</v>
      </c>
      <c r="L404">
        <f t="shared" ca="1" si="155"/>
        <v>2</v>
      </c>
      <c r="M404" t="str">
        <f t="shared" ca="1" si="156"/>
        <v>Karachi</v>
      </c>
      <c r="N404">
        <f t="shared" ca="1" si="138"/>
        <v>90927</v>
      </c>
      <c r="O404">
        <f ca="1">RAND()*Table1[[#This Row],[Value of House]]</f>
        <v>12278.91817461414</v>
      </c>
      <c r="P404">
        <f t="shared" ca="1" si="143"/>
        <v>16046.488644328765</v>
      </c>
      <c r="Q404">
        <f t="shared" ca="1" si="157"/>
        <v>11074</v>
      </c>
      <c r="R404">
        <f t="shared" ca="1" si="144"/>
        <v>8569.2834063290593</v>
      </c>
      <c r="S404">
        <f t="shared" ca="1" si="139"/>
        <v>5767.071007812654</v>
      </c>
      <c r="T404">
        <f t="shared" ca="1" si="140"/>
        <v>112740.55965214143</v>
      </c>
      <c r="U404">
        <f t="shared" ca="1" si="141"/>
        <v>31922.201580943198</v>
      </c>
      <c r="V404">
        <f t="shared" ca="1" si="142"/>
        <v>80818.358071198221</v>
      </c>
      <c r="AF404" s="14">
        <f t="shared" ca="1" si="159"/>
        <v>1</v>
      </c>
      <c r="AG404" s="9">
        <f t="shared" ca="1" si="160"/>
        <v>0</v>
      </c>
      <c r="AH404" s="9"/>
      <c r="AI404" s="9"/>
      <c r="AJ404" s="9"/>
      <c r="AK404" s="10"/>
      <c r="AL404" s="9"/>
      <c r="AM404" s="14">
        <f ca="1">IF(Table1[[#This Row],[Field of Work]]= "Teaching",1,0)</f>
        <v>1</v>
      </c>
      <c r="AN404" s="9">
        <f ca="1">IF(Table1[[#This Row],[Field of Work]]= "Agriculture",1,0)</f>
        <v>0</v>
      </c>
      <c r="AO404" s="9">
        <f ca="1">IF(Table1[[#This Row],[Field of Work]]= "Construction",1,0)</f>
        <v>0</v>
      </c>
      <c r="AP404" s="9">
        <f ca="1">IF(Table1[[#This Row],[Field of Work]]= "IT",1,0)</f>
        <v>0</v>
      </c>
      <c r="AQ404" s="9">
        <f ca="1">IF(Table1[[#This Row],[Field of Work]]= "Health",1,0)</f>
        <v>0</v>
      </c>
      <c r="AR404" s="9">
        <f ca="1">IF(Table1[[#This Row],[Field of Work]]= "General work",1,0)</f>
        <v>0</v>
      </c>
      <c r="AS404" s="9"/>
      <c r="AT404" s="9"/>
      <c r="AU404" s="9"/>
      <c r="AV404" s="9"/>
      <c r="AW404" s="9"/>
      <c r="AX404" s="9"/>
      <c r="AY404" s="10"/>
      <c r="BA404" s="33">
        <f ca="1">IF(Table1[[#This Row],[Area]]= "Pindi",1,0)</f>
        <v>0</v>
      </c>
      <c r="BB404" s="9">
        <f ca="1">IF(Table1[[#This Row],[Area]]= "Attock",1,0)</f>
        <v>0</v>
      </c>
      <c r="BC404" s="9">
        <f ca="1">IF(Table1[[#This Row],[Area]]="Gujranwala",1,0)</f>
        <v>0</v>
      </c>
      <c r="BD404" s="9">
        <f ca="1">IF(Table1[[#This Row],[Area]]="Islamabad",1,0)</f>
        <v>0</v>
      </c>
      <c r="BE404" s="9">
        <f ca="1">IF(Table1[[#This Row],[Area]]="Karachi",1,0)</f>
        <v>1</v>
      </c>
      <c r="BF404" s="9">
        <f ca="1">IF(Table1[[#This Row],[Area]]="Kashmir",1,0)</f>
        <v>0</v>
      </c>
      <c r="BG404" s="9">
        <f ca="1">IF(Table1[[#This Row],[Area]]="Kohat",1,0)</f>
        <v>0</v>
      </c>
      <c r="BH404" s="9">
        <f ca="1">IF(Table1[[#This Row],[Area]]="Lahore",1,0)</f>
        <v>0</v>
      </c>
      <c r="BI404" s="9">
        <f ca="1">IF(Table1[[#This Row],[Area]]="Multan",1,0)</f>
        <v>0</v>
      </c>
      <c r="BJ404" s="9">
        <f ca="1">IF(Table1[[#This Row],[Area]]="Naran",1,0)</f>
        <v>0</v>
      </c>
      <c r="BK404" s="9">
        <f ca="1">IF(Table1[[#This Row],[Area]]="Peshawar",1,0)</f>
        <v>0</v>
      </c>
      <c r="BL404" s="9">
        <f ca="1">IF(Table1[[#This Row],[Area]]="Queta",1,0)</f>
        <v>0</v>
      </c>
      <c r="BM404" s="9">
        <f ca="1">IF(Table1[[#This Row],[Area]]="Sawat",1,0)</f>
        <v>0</v>
      </c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10"/>
      <c r="CD404" s="14"/>
      <c r="CE404" s="39">
        <f ca="1">Table1[[#This Row],[Value of Cars]]/Table1[[#This Row],[Cars]]</f>
        <v>16046.488644328765</v>
      </c>
      <c r="CF404" s="9"/>
      <c r="CG404" s="10"/>
      <c r="CH404" s="14">
        <f ca="1">IF(Table1[[#This Row],[value of Debts]]&gt;$CI$5,1,0)</f>
        <v>0</v>
      </c>
      <c r="CI404" s="9"/>
      <c r="CJ404" s="10"/>
      <c r="CM404" s="55">
        <f ca="1">Table1[[#This Row],[Mortgage Left]]/Table1[[#This Row],[Value of House]]</f>
        <v>0.13504149674589661</v>
      </c>
      <c r="CN404" s="9">
        <f t="shared" ca="1" si="158"/>
        <v>1</v>
      </c>
      <c r="CO404" s="9"/>
      <c r="CP404" s="9"/>
      <c r="CQ404" s="9"/>
      <c r="CR404" s="9"/>
      <c r="CS404" s="9"/>
      <c r="CT404" s="9"/>
      <c r="CU404" s="9"/>
      <c r="CV404" s="9"/>
      <c r="CW404" s="9"/>
      <c r="CX404" s="14"/>
      <c r="CY404" s="9">
        <f ca="1">IF(Table1[[#This Row],[Area]]= "Pindi",Table1[[#This Row],[Income]],0)</f>
        <v>0</v>
      </c>
      <c r="CZ404" s="9">
        <f ca="1">IF(Table1[[#This Row],[Area]]= "Attock",Table1[[#This Row],[Income]],0)</f>
        <v>0</v>
      </c>
      <c r="DA404" s="9">
        <f ca="1">IF(Table1[[#This Row],[Area]]= "Gujranwala",Table1[[#This Row],[Income]],0)</f>
        <v>0</v>
      </c>
      <c r="DB404" s="9">
        <f ca="1">IF(Table1[[#This Row],[Area]]= "Islamabad",Table1[[#This Row],[Income]],0)</f>
        <v>0</v>
      </c>
      <c r="DC404" s="9">
        <f ca="1">IF(Table1[[#This Row],[Area]]= "Karachi",Table1[[#This Row],[Income]],0)</f>
        <v>30309</v>
      </c>
      <c r="DD404" s="9">
        <f ca="1">IF(Table1[[#This Row],[Area]]= "Kashmir",Table1[[#This Row],[Income]],0)</f>
        <v>0</v>
      </c>
      <c r="DE404" s="9">
        <f ca="1">IF(Table1[[#This Row],[Area]]= "Kohat",Table1[[#This Row],[Income]],0)</f>
        <v>0</v>
      </c>
      <c r="DF404" s="9">
        <f ca="1">IF(Table1[[#This Row],[Area]]= "Lahore",Table1[[#This Row],[Income]],0)</f>
        <v>0</v>
      </c>
      <c r="DG404" s="9">
        <f ca="1">IF(Table1[[#This Row],[Area]]= "Multan",Table1[[#This Row],[Income]],0)</f>
        <v>0</v>
      </c>
      <c r="DH404" s="9">
        <f ca="1">IF(Table1[[#This Row],[Area]]= "Naran",Table1[[#This Row],[Income]],0)</f>
        <v>0</v>
      </c>
      <c r="DI404" s="9">
        <f ca="1">IF(Table1[[#This Row],[Area]]= "Peshawar",Table1[[#This Row],[Income]],0)</f>
        <v>0</v>
      </c>
      <c r="DJ404" s="9">
        <f ca="1">IF(Table1[[#This Row],[Area]]= "Queta",Table1[[#This Row],[Income]],0)</f>
        <v>0</v>
      </c>
      <c r="DK404" s="10">
        <f ca="1">IF(Table1[[#This Row],[Area]]= "Sawat",Table1[[#This Row],[Income]],0)</f>
        <v>0</v>
      </c>
      <c r="DM404" s="14"/>
      <c r="DN404" s="9">
        <f ca="1">IF(Table1[[#This Row],[Field of Work]] = "IT",Table1[[#This Row],[Income]],0)</f>
        <v>0</v>
      </c>
      <c r="DO404" s="9">
        <f ca="1">IF(Table1[[#This Row],[Field of Work]] = "Agriculture",Table1[[#This Row],[Income]],0)</f>
        <v>0</v>
      </c>
      <c r="DP404" s="9">
        <f ca="1">IF(Table1[[#This Row],[Field of Work]] = "Construction",Table1[[#This Row],[Income]],0)</f>
        <v>0</v>
      </c>
      <c r="DQ404" s="9">
        <f ca="1">IF(Table1[[#This Row],[Field of Work]] = "Health",Table1[[#This Row],[Income]],0)</f>
        <v>0</v>
      </c>
      <c r="DR404" s="9">
        <f ca="1">IF(Table1[[#This Row],[Field of Work]] = "Teaching",Table1[[#This Row],[Income]],0)</f>
        <v>30309</v>
      </c>
      <c r="DS404" s="10">
        <f ca="1">IF(Table1[[#This Row],[Field of Work]] = "General work",Table1[[#This Row],[Income]],0)</f>
        <v>0</v>
      </c>
      <c r="DV404" s="14"/>
      <c r="DW404" s="9"/>
      <c r="DX404" s="9">
        <f ca="1">IF(Table1[[#This Row],[Debts]]&gt;Table1[[#This Row],[Income]],1,0)</f>
        <v>0</v>
      </c>
      <c r="DY404" s="9"/>
      <c r="DZ404" s="9"/>
      <c r="EA404" s="9"/>
      <c r="EB404" s="9"/>
      <c r="EC404" s="10"/>
      <c r="EF404" s="14"/>
      <c r="EG404" s="9"/>
      <c r="EH404" s="9">
        <f ca="1">IF(Table1[[#This Row],[Net worth of person (R)]]&gt;$EP$4,Table1[[#This Row],[Age]],0)</f>
        <v>0</v>
      </c>
      <c r="EI404" s="9"/>
      <c r="EJ404" s="9"/>
      <c r="EK404" s="9"/>
      <c r="EL404" s="9"/>
      <c r="EM404" s="9"/>
      <c r="EN404" s="9"/>
      <c r="EO404" s="9"/>
      <c r="EP404" s="10"/>
    </row>
    <row r="405" spans="2:146" x14ac:dyDescent="0.25">
      <c r="B405">
        <f t="shared" ca="1" si="145"/>
        <v>1</v>
      </c>
      <c r="C405" t="str">
        <f t="shared" ca="1" si="146"/>
        <v>men</v>
      </c>
      <c r="D405">
        <f t="shared" ca="1" si="147"/>
        <v>44</v>
      </c>
      <c r="E405">
        <f t="shared" ca="1" si="148"/>
        <v>4</v>
      </c>
      <c r="F405" t="str">
        <f t="shared" ca="1" si="149"/>
        <v>Construction</v>
      </c>
      <c r="G405">
        <f t="shared" ca="1" si="150"/>
        <v>4</v>
      </c>
      <c r="H405" t="str">
        <f t="shared" ca="1" si="151"/>
        <v>Technical</v>
      </c>
      <c r="I405">
        <f t="shared" ca="1" si="152"/>
        <v>3</v>
      </c>
      <c r="J405">
        <f t="shared" ca="1" si="153"/>
        <v>3</v>
      </c>
      <c r="K405">
        <f t="shared" ca="1" si="154"/>
        <v>56669</v>
      </c>
      <c r="L405">
        <f t="shared" ca="1" si="155"/>
        <v>7</v>
      </c>
      <c r="M405" t="str">
        <f t="shared" ca="1" si="156"/>
        <v>Pindi</v>
      </c>
      <c r="N405">
        <f t="shared" ca="1" si="138"/>
        <v>340014</v>
      </c>
      <c r="O405">
        <f ca="1">RAND()*Table1[[#This Row],[Value of House]]</f>
        <v>31150.960562731321</v>
      </c>
      <c r="P405">
        <f t="shared" ca="1" si="143"/>
        <v>162024.79234583862</v>
      </c>
      <c r="Q405">
        <f t="shared" ca="1" si="157"/>
        <v>40155</v>
      </c>
      <c r="R405">
        <f t="shared" ca="1" si="144"/>
        <v>57364.675444215267</v>
      </c>
      <c r="S405">
        <f t="shared" ca="1" si="139"/>
        <v>46442.969992244012</v>
      </c>
      <c r="T405">
        <f t="shared" ca="1" si="140"/>
        <v>548481.76233808266</v>
      </c>
      <c r="U405">
        <f t="shared" ca="1" si="141"/>
        <v>128670.63600694659</v>
      </c>
      <c r="V405">
        <f t="shared" ca="1" si="142"/>
        <v>419811.1263311361</v>
      </c>
      <c r="AF405" s="14">
        <f t="shared" ca="1" si="159"/>
        <v>0</v>
      </c>
      <c r="AG405" s="9">
        <f t="shared" ca="1" si="160"/>
        <v>1</v>
      </c>
      <c r="AH405" s="9"/>
      <c r="AI405" s="9"/>
      <c r="AJ405" s="9"/>
      <c r="AK405" s="10"/>
      <c r="AL405" s="9"/>
      <c r="AM405" s="14">
        <f ca="1">IF(Table1[[#This Row],[Field of Work]]= "Teaching",1,0)</f>
        <v>0</v>
      </c>
      <c r="AN405" s="9">
        <f ca="1">IF(Table1[[#This Row],[Field of Work]]= "Agriculture",1,0)</f>
        <v>0</v>
      </c>
      <c r="AO405" s="9">
        <f ca="1">IF(Table1[[#This Row],[Field of Work]]= "Construction",1,0)</f>
        <v>1</v>
      </c>
      <c r="AP405" s="9">
        <f ca="1">IF(Table1[[#This Row],[Field of Work]]= "IT",1,0)</f>
        <v>0</v>
      </c>
      <c r="AQ405" s="9">
        <f ca="1">IF(Table1[[#This Row],[Field of Work]]= "Health",1,0)</f>
        <v>0</v>
      </c>
      <c r="AR405" s="9">
        <f ca="1">IF(Table1[[#This Row],[Field of Work]]= "General work",1,0)</f>
        <v>0</v>
      </c>
      <c r="AS405" s="9"/>
      <c r="AT405" s="9"/>
      <c r="AU405" s="9"/>
      <c r="AV405" s="9"/>
      <c r="AW405" s="9"/>
      <c r="AX405" s="9"/>
      <c r="AY405" s="10"/>
      <c r="BA405" s="33">
        <f ca="1">IF(Table1[[#This Row],[Area]]= "Pindi",1,0)</f>
        <v>1</v>
      </c>
      <c r="BB405" s="9">
        <f ca="1">IF(Table1[[#This Row],[Area]]= "Attock",1,0)</f>
        <v>0</v>
      </c>
      <c r="BC405" s="9">
        <f ca="1">IF(Table1[[#This Row],[Area]]="Gujranwala",1,0)</f>
        <v>0</v>
      </c>
      <c r="BD405" s="9">
        <f ca="1">IF(Table1[[#This Row],[Area]]="Islamabad",1,0)</f>
        <v>0</v>
      </c>
      <c r="BE405" s="9">
        <f ca="1">IF(Table1[[#This Row],[Area]]="Karachi",1,0)</f>
        <v>0</v>
      </c>
      <c r="BF405" s="9">
        <f ca="1">IF(Table1[[#This Row],[Area]]="Kashmir",1,0)</f>
        <v>0</v>
      </c>
      <c r="BG405" s="9">
        <f ca="1">IF(Table1[[#This Row],[Area]]="Kohat",1,0)</f>
        <v>0</v>
      </c>
      <c r="BH405" s="9">
        <f ca="1">IF(Table1[[#This Row],[Area]]="Lahore",1,0)</f>
        <v>0</v>
      </c>
      <c r="BI405" s="9">
        <f ca="1">IF(Table1[[#This Row],[Area]]="Multan",1,0)</f>
        <v>0</v>
      </c>
      <c r="BJ405" s="9">
        <f ca="1">IF(Table1[[#This Row],[Area]]="Naran",1,0)</f>
        <v>0</v>
      </c>
      <c r="BK405" s="9">
        <f ca="1">IF(Table1[[#This Row],[Area]]="Peshawar",1,0)</f>
        <v>0</v>
      </c>
      <c r="BL405" s="9">
        <f ca="1">IF(Table1[[#This Row],[Area]]="Queta",1,0)</f>
        <v>0</v>
      </c>
      <c r="BM405" s="9">
        <f ca="1">IF(Table1[[#This Row],[Area]]="Sawat",1,0)</f>
        <v>0</v>
      </c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10"/>
      <c r="CD405" s="14"/>
      <c r="CE405" s="39">
        <f ca="1">Table1[[#This Row],[Value of Cars]]/Table1[[#This Row],[Cars]]</f>
        <v>54008.26411527954</v>
      </c>
      <c r="CF405" s="9"/>
      <c r="CG405" s="10"/>
      <c r="CH405" s="14">
        <f ca="1">IF(Table1[[#This Row],[value of Debts]]&gt;$CI$5,1,0)</f>
        <v>1</v>
      </c>
      <c r="CI405" s="9"/>
      <c r="CJ405" s="10"/>
      <c r="CM405" s="55">
        <f ca="1">Table1[[#This Row],[Mortgage Left]]/Table1[[#This Row],[Value of House]]</f>
        <v>9.161669979098308E-2</v>
      </c>
      <c r="CN405" s="9">
        <f t="shared" ca="1" si="158"/>
        <v>1</v>
      </c>
      <c r="CO405" s="9"/>
      <c r="CP405" s="9"/>
      <c r="CQ405" s="9"/>
      <c r="CR405" s="9"/>
      <c r="CS405" s="9"/>
      <c r="CT405" s="9"/>
      <c r="CU405" s="9"/>
      <c r="CV405" s="9"/>
      <c r="CW405" s="9"/>
      <c r="CX405" s="14"/>
      <c r="CY405" s="9">
        <f ca="1">IF(Table1[[#This Row],[Area]]= "Pindi",Table1[[#This Row],[Income]],0)</f>
        <v>56669</v>
      </c>
      <c r="CZ405" s="9">
        <f ca="1">IF(Table1[[#This Row],[Area]]= "Attock",Table1[[#This Row],[Income]],0)</f>
        <v>0</v>
      </c>
      <c r="DA405" s="9">
        <f ca="1">IF(Table1[[#This Row],[Area]]= "Gujranwala",Table1[[#This Row],[Income]],0)</f>
        <v>0</v>
      </c>
      <c r="DB405" s="9">
        <f ca="1">IF(Table1[[#This Row],[Area]]= "Islamabad",Table1[[#This Row],[Income]],0)</f>
        <v>0</v>
      </c>
      <c r="DC405" s="9">
        <f ca="1">IF(Table1[[#This Row],[Area]]= "Karachi",Table1[[#This Row],[Income]],0)</f>
        <v>0</v>
      </c>
      <c r="DD405" s="9">
        <f ca="1">IF(Table1[[#This Row],[Area]]= "Kashmir",Table1[[#This Row],[Income]],0)</f>
        <v>0</v>
      </c>
      <c r="DE405" s="9">
        <f ca="1">IF(Table1[[#This Row],[Area]]= "Kohat",Table1[[#This Row],[Income]],0)</f>
        <v>0</v>
      </c>
      <c r="DF405" s="9">
        <f ca="1">IF(Table1[[#This Row],[Area]]= "Lahore",Table1[[#This Row],[Income]],0)</f>
        <v>0</v>
      </c>
      <c r="DG405" s="9">
        <f ca="1">IF(Table1[[#This Row],[Area]]= "Multan",Table1[[#This Row],[Income]],0)</f>
        <v>0</v>
      </c>
      <c r="DH405" s="9">
        <f ca="1">IF(Table1[[#This Row],[Area]]= "Naran",Table1[[#This Row],[Income]],0)</f>
        <v>0</v>
      </c>
      <c r="DI405" s="9">
        <f ca="1">IF(Table1[[#This Row],[Area]]= "Peshawar",Table1[[#This Row],[Income]],0)</f>
        <v>0</v>
      </c>
      <c r="DJ405" s="9">
        <f ca="1">IF(Table1[[#This Row],[Area]]= "Queta",Table1[[#This Row],[Income]],0)</f>
        <v>0</v>
      </c>
      <c r="DK405" s="10">
        <f ca="1">IF(Table1[[#This Row],[Area]]= "Sawat",Table1[[#This Row],[Income]],0)</f>
        <v>0</v>
      </c>
      <c r="DM405" s="14"/>
      <c r="DN405" s="9">
        <f ca="1">IF(Table1[[#This Row],[Field of Work]] = "IT",Table1[[#This Row],[Income]],0)</f>
        <v>0</v>
      </c>
      <c r="DO405" s="9">
        <f ca="1">IF(Table1[[#This Row],[Field of Work]] = "Agriculture",Table1[[#This Row],[Income]],0)</f>
        <v>0</v>
      </c>
      <c r="DP405" s="9">
        <f ca="1">IF(Table1[[#This Row],[Field of Work]] = "Construction",Table1[[#This Row],[Income]],0)</f>
        <v>56669</v>
      </c>
      <c r="DQ405" s="9">
        <f ca="1">IF(Table1[[#This Row],[Field of Work]] = "Health",Table1[[#This Row],[Income]],0)</f>
        <v>0</v>
      </c>
      <c r="DR405" s="9">
        <f ca="1">IF(Table1[[#This Row],[Field of Work]] = "Teaching",Table1[[#This Row],[Income]],0)</f>
        <v>0</v>
      </c>
      <c r="DS405" s="10">
        <f ca="1">IF(Table1[[#This Row],[Field of Work]] = "General work",Table1[[#This Row],[Income]],0)</f>
        <v>0</v>
      </c>
      <c r="DV405" s="14"/>
      <c r="DW405" s="9"/>
      <c r="DX405" s="9">
        <f ca="1">IF(Table1[[#This Row],[Debts]]&gt;Table1[[#This Row],[Income]],1,0)</f>
        <v>1</v>
      </c>
      <c r="DY405" s="9"/>
      <c r="DZ405" s="9"/>
      <c r="EA405" s="9"/>
      <c r="EB405" s="9"/>
      <c r="EC405" s="10"/>
      <c r="EF405" s="14"/>
      <c r="EG405" s="9"/>
      <c r="EH405" s="9">
        <f ca="1">IF(Table1[[#This Row],[Net worth of person (R)]]&gt;$EP$4,Table1[[#This Row],[Age]],0)</f>
        <v>44</v>
      </c>
      <c r="EI405" s="9"/>
      <c r="EJ405" s="9"/>
      <c r="EK405" s="9"/>
      <c r="EL405" s="9"/>
      <c r="EM405" s="9"/>
      <c r="EN405" s="9"/>
      <c r="EO405" s="9"/>
      <c r="EP405" s="10"/>
    </row>
    <row r="406" spans="2:146" x14ac:dyDescent="0.25">
      <c r="B406">
        <f t="shared" ca="1" si="145"/>
        <v>2</v>
      </c>
      <c r="C406" t="str">
        <f t="shared" ca="1" si="146"/>
        <v>women</v>
      </c>
      <c r="D406">
        <f t="shared" ca="1" si="147"/>
        <v>27</v>
      </c>
      <c r="E406">
        <f t="shared" ca="1" si="148"/>
        <v>1</v>
      </c>
      <c r="F406" t="str">
        <f t="shared" ca="1" si="149"/>
        <v>Health</v>
      </c>
      <c r="G406">
        <f t="shared" ca="1" si="150"/>
        <v>2</v>
      </c>
      <c r="H406" t="str">
        <f t="shared" ca="1" si="151"/>
        <v>Colledge</v>
      </c>
      <c r="I406">
        <f t="shared" ca="1" si="152"/>
        <v>4</v>
      </c>
      <c r="J406">
        <f t="shared" ca="1" si="153"/>
        <v>1</v>
      </c>
      <c r="K406">
        <f t="shared" ca="1" si="154"/>
        <v>35436</v>
      </c>
      <c r="L406">
        <f t="shared" ca="1" si="155"/>
        <v>14</v>
      </c>
      <c r="M406" t="str">
        <f t="shared" ca="1" si="156"/>
        <v>Attock</v>
      </c>
      <c r="N406">
        <f t="shared" ca="1" si="138"/>
        <v>177180</v>
      </c>
      <c r="O406">
        <f ca="1">RAND()*Table1[[#This Row],[Value of House]]</f>
        <v>39476.120645360323</v>
      </c>
      <c r="P406">
        <f t="shared" ca="1" si="143"/>
        <v>31802.344081579384</v>
      </c>
      <c r="Q406">
        <f t="shared" ca="1" si="157"/>
        <v>8572</v>
      </c>
      <c r="R406">
        <f t="shared" ca="1" si="144"/>
        <v>27287.25714998295</v>
      </c>
      <c r="S406">
        <f t="shared" ca="1" si="139"/>
        <v>11224.719398623527</v>
      </c>
      <c r="T406">
        <f t="shared" ca="1" si="140"/>
        <v>220207.06348020292</v>
      </c>
      <c r="U406">
        <f t="shared" ca="1" si="141"/>
        <v>75335.377795343273</v>
      </c>
      <c r="V406">
        <f t="shared" ca="1" si="142"/>
        <v>144871.68568485964</v>
      </c>
      <c r="AF406" s="14">
        <f t="shared" ca="1" si="159"/>
        <v>1</v>
      </c>
      <c r="AG406" s="9">
        <f t="shared" ca="1" si="160"/>
        <v>0</v>
      </c>
      <c r="AH406" s="9"/>
      <c r="AI406" s="9"/>
      <c r="AJ406" s="9"/>
      <c r="AK406" s="10"/>
      <c r="AL406" s="9"/>
      <c r="AM406" s="14">
        <f ca="1">IF(Table1[[#This Row],[Field of Work]]= "Teaching",1,0)</f>
        <v>0</v>
      </c>
      <c r="AN406" s="9">
        <f ca="1">IF(Table1[[#This Row],[Field of Work]]= "Agriculture",1,0)</f>
        <v>0</v>
      </c>
      <c r="AO406" s="9">
        <f ca="1">IF(Table1[[#This Row],[Field of Work]]= "Construction",1,0)</f>
        <v>0</v>
      </c>
      <c r="AP406" s="9">
        <f ca="1">IF(Table1[[#This Row],[Field of Work]]= "IT",1,0)</f>
        <v>0</v>
      </c>
      <c r="AQ406" s="9">
        <f ca="1">IF(Table1[[#This Row],[Field of Work]]= "Health",1,0)</f>
        <v>1</v>
      </c>
      <c r="AR406" s="9">
        <f ca="1">IF(Table1[[#This Row],[Field of Work]]= "General work",1,0)</f>
        <v>0</v>
      </c>
      <c r="AS406" s="9"/>
      <c r="AT406" s="9"/>
      <c r="AU406" s="9"/>
      <c r="AV406" s="9"/>
      <c r="AW406" s="9"/>
      <c r="AX406" s="9"/>
      <c r="AY406" s="10"/>
      <c r="BA406" s="33">
        <f ca="1">IF(Table1[[#This Row],[Area]]= "Pindi",1,0)</f>
        <v>0</v>
      </c>
      <c r="BB406" s="9">
        <f ca="1">IF(Table1[[#This Row],[Area]]= "Attock",1,0)</f>
        <v>1</v>
      </c>
      <c r="BC406" s="9">
        <f ca="1">IF(Table1[[#This Row],[Area]]="Gujranwala",1,0)</f>
        <v>0</v>
      </c>
      <c r="BD406" s="9">
        <f ca="1">IF(Table1[[#This Row],[Area]]="Islamabad",1,0)</f>
        <v>0</v>
      </c>
      <c r="BE406" s="9">
        <f ca="1">IF(Table1[[#This Row],[Area]]="Karachi",1,0)</f>
        <v>0</v>
      </c>
      <c r="BF406" s="9">
        <f ca="1">IF(Table1[[#This Row],[Area]]="Kashmir",1,0)</f>
        <v>0</v>
      </c>
      <c r="BG406" s="9">
        <f ca="1">IF(Table1[[#This Row],[Area]]="Kohat",1,0)</f>
        <v>0</v>
      </c>
      <c r="BH406" s="9">
        <f ca="1">IF(Table1[[#This Row],[Area]]="Lahore",1,0)</f>
        <v>0</v>
      </c>
      <c r="BI406" s="9">
        <f ca="1">IF(Table1[[#This Row],[Area]]="Multan",1,0)</f>
        <v>0</v>
      </c>
      <c r="BJ406" s="9">
        <f ca="1">IF(Table1[[#This Row],[Area]]="Naran",1,0)</f>
        <v>0</v>
      </c>
      <c r="BK406" s="9">
        <f ca="1">IF(Table1[[#This Row],[Area]]="Peshawar",1,0)</f>
        <v>0</v>
      </c>
      <c r="BL406" s="9">
        <f ca="1">IF(Table1[[#This Row],[Area]]="Queta",1,0)</f>
        <v>0</v>
      </c>
      <c r="BM406" s="9">
        <f ca="1">IF(Table1[[#This Row],[Area]]="Sawat",1,0)</f>
        <v>0</v>
      </c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10"/>
      <c r="CD406" s="14"/>
      <c r="CE406" s="39">
        <f ca="1">Table1[[#This Row],[Value of Cars]]/Table1[[#This Row],[Cars]]</f>
        <v>31802.344081579384</v>
      </c>
      <c r="CF406" s="9"/>
      <c r="CG406" s="10"/>
      <c r="CH406" s="14">
        <f ca="1">IF(Table1[[#This Row],[value of Debts]]&gt;$CI$5,1,0)</f>
        <v>0</v>
      </c>
      <c r="CI406" s="9"/>
      <c r="CJ406" s="10"/>
      <c r="CM406" s="55">
        <f ca="1">Table1[[#This Row],[Mortgage Left]]/Table1[[#This Row],[Value of House]]</f>
        <v>0.22280235153719563</v>
      </c>
      <c r="CN406" s="9">
        <f t="shared" ca="1" si="158"/>
        <v>1</v>
      </c>
      <c r="CO406" s="9"/>
      <c r="CP406" s="9"/>
      <c r="CQ406" s="9"/>
      <c r="CR406" s="9"/>
      <c r="CS406" s="9"/>
      <c r="CT406" s="9"/>
      <c r="CU406" s="9"/>
      <c r="CV406" s="9"/>
      <c r="CW406" s="9"/>
      <c r="CX406" s="14"/>
      <c r="CY406" s="9">
        <f ca="1">IF(Table1[[#This Row],[Area]]= "Pindi",Table1[[#This Row],[Income]],0)</f>
        <v>0</v>
      </c>
      <c r="CZ406" s="9">
        <f ca="1">IF(Table1[[#This Row],[Area]]= "Attock",Table1[[#This Row],[Income]],0)</f>
        <v>35436</v>
      </c>
      <c r="DA406" s="9">
        <f ca="1">IF(Table1[[#This Row],[Area]]= "Gujranwala",Table1[[#This Row],[Income]],0)</f>
        <v>0</v>
      </c>
      <c r="DB406" s="9">
        <f ca="1">IF(Table1[[#This Row],[Area]]= "Islamabad",Table1[[#This Row],[Income]],0)</f>
        <v>0</v>
      </c>
      <c r="DC406" s="9">
        <f ca="1">IF(Table1[[#This Row],[Area]]= "Karachi",Table1[[#This Row],[Income]],0)</f>
        <v>0</v>
      </c>
      <c r="DD406" s="9">
        <f ca="1">IF(Table1[[#This Row],[Area]]= "Kashmir",Table1[[#This Row],[Income]],0)</f>
        <v>0</v>
      </c>
      <c r="DE406" s="9">
        <f ca="1">IF(Table1[[#This Row],[Area]]= "Kohat",Table1[[#This Row],[Income]],0)</f>
        <v>0</v>
      </c>
      <c r="DF406" s="9">
        <f ca="1">IF(Table1[[#This Row],[Area]]= "Lahore",Table1[[#This Row],[Income]],0)</f>
        <v>0</v>
      </c>
      <c r="DG406" s="9">
        <f ca="1">IF(Table1[[#This Row],[Area]]= "Multan",Table1[[#This Row],[Income]],0)</f>
        <v>0</v>
      </c>
      <c r="DH406" s="9">
        <f ca="1">IF(Table1[[#This Row],[Area]]= "Naran",Table1[[#This Row],[Income]],0)</f>
        <v>0</v>
      </c>
      <c r="DI406" s="9">
        <f ca="1">IF(Table1[[#This Row],[Area]]= "Peshawar",Table1[[#This Row],[Income]],0)</f>
        <v>0</v>
      </c>
      <c r="DJ406" s="9">
        <f ca="1">IF(Table1[[#This Row],[Area]]= "Queta",Table1[[#This Row],[Income]],0)</f>
        <v>0</v>
      </c>
      <c r="DK406" s="10">
        <f ca="1">IF(Table1[[#This Row],[Area]]= "Sawat",Table1[[#This Row],[Income]],0)</f>
        <v>0</v>
      </c>
      <c r="DM406" s="14"/>
      <c r="DN406" s="9">
        <f ca="1">IF(Table1[[#This Row],[Field of Work]] = "IT",Table1[[#This Row],[Income]],0)</f>
        <v>0</v>
      </c>
      <c r="DO406" s="9">
        <f ca="1">IF(Table1[[#This Row],[Field of Work]] = "Agriculture",Table1[[#This Row],[Income]],0)</f>
        <v>0</v>
      </c>
      <c r="DP406" s="9">
        <f ca="1">IF(Table1[[#This Row],[Field of Work]] = "Construction",Table1[[#This Row],[Income]],0)</f>
        <v>0</v>
      </c>
      <c r="DQ406" s="9">
        <f ca="1">IF(Table1[[#This Row],[Field of Work]] = "Health",Table1[[#This Row],[Income]],0)</f>
        <v>35436</v>
      </c>
      <c r="DR406" s="9">
        <f ca="1">IF(Table1[[#This Row],[Field of Work]] = "Teaching",Table1[[#This Row],[Income]],0)</f>
        <v>0</v>
      </c>
      <c r="DS406" s="10">
        <f ca="1">IF(Table1[[#This Row],[Field of Work]] = "General work",Table1[[#This Row],[Income]],0)</f>
        <v>0</v>
      </c>
      <c r="DV406" s="14"/>
      <c r="DW406" s="9"/>
      <c r="DX406" s="9">
        <f ca="1">IF(Table1[[#This Row],[Debts]]&gt;Table1[[#This Row],[Income]],1,0)</f>
        <v>0</v>
      </c>
      <c r="DY406" s="9"/>
      <c r="DZ406" s="9"/>
      <c r="EA406" s="9"/>
      <c r="EB406" s="9"/>
      <c r="EC406" s="10"/>
      <c r="EF406" s="14"/>
      <c r="EG406" s="9"/>
      <c r="EH406" s="9">
        <f ca="1">IF(Table1[[#This Row],[Net worth of person (R)]]&gt;$EP$4,Table1[[#This Row],[Age]],0)</f>
        <v>27</v>
      </c>
      <c r="EI406" s="9"/>
      <c r="EJ406" s="9"/>
      <c r="EK406" s="9"/>
      <c r="EL406" s="9"/>
      <c r="EM406" s="9"/>
      <c r="EN406" s="9"/>
      <c r="EO406" s="9"/>
      <c r="EP406" s="10"/>
    </row>
    <row r="407" spans="2:146" x14ac:dyDescent="0.25">
      <c r="B407">
        <f t="shared" ca="1" si="145"/>
        <v>2</v>
      </c>
      <c r="C407" t="str">
        <f t="shared" ca="1" si="146"/>
        <v>women</v>
      </c>
      <c r="D407">
        <f t="shared" ca="1" si="147"/>
        <v>29</v>
      </c>
      <c r="E407">
        <f t="shared" ca="1" si="148"/>
        <v>6</v>
      </c>
      <c r="F407" t="str">
        <f t="shared" ca="1" si="149"/>
        <v>Teaching</v>
      </c>
      <c r="G407">
        <f t="shared" ca="1" si="150"/>
        <v>6</v>
      </c>
      <c r="H407" t="str">
        <f t="shared" ca="1" si="151"/>
        <v>other</v>
      </c>
      <c r="I407">
        <f t="shared" ca="1" si="152"/>
        <v>4</v>
      </c>
      <c r="J407">
        <f t="shared" ca="1" si="153"/>
        <v>2</v>
      </c>
      <c r="K407">
        <f t="shared" ca="1" si="154"/>
        <v>37512</v>
      </c>
      <c r="L407">
        <f t="shared" ca="1" si="155"/>
        <v>14</v>
      </c>
      <c r="M407" t="str">
        <f t="shared" ca="1" si="156"/>
        <v>Attock</v>
      </c>
      <c r="N407">
        <f t="shared" ref="N407:N470" ca="1" si="161">K407*RANDBETWEEN(3,6)</f>
        <v>225072</v>
      </c>
      <c r="O407">
        <f ca="1">RAND()*Table1[[#This Row],[Value of House]]</f>
        <v>73035.23345840603</v>
      </c>
      <c r="P407">
        <f t="shared" ca="1" si="143"/>
        <v>39530.117409870087</v>
      </c>
      <c r="Q407">
        <f t="shared" ca="1" si="157"/>
        <v>23602</v>
      </c>
      <c r="R407">
        <f t="shared" ca="1" si="144"/>
        <v>5318.6691430951669</v>
      </c>
      <c r="S407">
        <f t="shared" ref="S407:S470" ca="1" si="162">RAND()*K407*1.5</f>
        <v>44283.250596617087</v>
      </c>
      <c r="T407">
        <f t="shared" ref="T407:T470" ca="1" si="163">N407+P407+S407</f>
        <v>308885.36800648714</v>
      </c>
      <c r="U407">
        <f t="shared" ref="U407:U470" ca="1" si="164">O407+Q407+R407</f>
        <v>101955.90260150119</v>
      </c>
      <c r="V407">
        <f t="shared" ref="V407:V470" ca="1" si="165">T407-U407</f>
        <v>206929.46540498594</v>
      </c>
      <c r="AF407" s="14">
        <f t="shared" ca="1" si="159"/>
        <v>0</v>
      </c>
      <c r="AG407" s="9">
        <f t="shared" ca="1" si="160"/>
        <v>1</v>
      </c>
      <c r="AH407" s="9"/>
      <c r="AI407" s="9"/>
      <c r="AJ407" s="9"/>
      <c r="AK407" s="10"/>
      <c r="AL407" s="9"/>
      <c r="AM407" s="14">
        <f ca="1">IF(Table1[[#This Row],[Field of Work]]= "Teaching",1,0)</f>
        <v>1</v>
      </c>
      <c r="AN407" s="9">
        <f ca="1">IF(Table1[[#This Row],[Field of Work]]= "Agriculture",1,0)</f>
        <v>0</v>
      </c>
      <c r="AO407" s="9">
        <f ca="1">IF(Table1[[#This Row],[Field of Work]]= "Construction",1,0)</f>
        <v>0</v>
      </c>
      <c r="AP407" s="9">
        <f ca="1">IF(Table1[[#This Row],[Field of Work]]= "IT",1,0)</f>
        <v>0</v>
      </c>
      <c r="AQ407" s="9">
        <f ca="1">IF(Table1[[#This Row],[Field of Work]]= "Health",1,0)</f>
        <v>0</v>
      </c>
      <c r="AR407" s="9">
        <f ca="1">IF(Table1[[#This Row],[Field of Work]]= "General work",1,0)</f>
        <v>0</v>
      </c>
      <c r="AS407" s="9"/>
      <c r="AT407" s="9"/>
      <c r="AU407" s="9"/>
      <c r="AV407" s="9"/>
      <c r="AW407" s="9"/>
      <c r="AX407" s="9"/>
      <c r="AY407" s="10"/>
      <c r="BA407" s="33">
        <f ca="1">IF(Table1[[#This Row],[Area]]= "Pindi",1,0)</f>
        <v>0</v>
      </c>
      <c r="BB407" s="9">
        <f ca="1">IF(Table1[[#This Row],[Area]]= "Attock",1,0)</f>
        <v>1</v>
      </c>
      <c r="BC407" s="9">
        <f ca="1">IF(Table1[[#This Row],[Area]]="Gujranwala",1,0)</f>
        <v>0</v>
      </c>
      <c r="BD407" s="9">
        <f ca="1">IF(Table1[[#This Row],[Area]]="Islamabad",1,0)</f>
        <v>0</v>
      </c>
      <c r="BE407" s="9">
        <f ca="1">IF(Table1[[#This Row],[Area]]="Karachi",1,0)</f>
        <v>0</v>
      </c>
      <c r="BF407" s="9">
        <f ca="1">IF(Table1[[#This Row],[Area]]="Kashmir",1,0)</f>
        <v>0</v>
      </c>
      <c r="BG407" s="9">
        <f ca="1">IF(Table1[[#This Row],[Area]]="Kohat",1,0)</f>
        <v>0</v>
      </c>
      <c r="BH407" s="9">
        <f ca="1">IF(Table1[[#This Row],[Area]]="Lahore",1,0)</f>
        <v>0</v>
      </c>
      <c r="BI407" s="9">
        <f ca="1">IF(Table1[[#This Row],[Area]]="Multan",1,0)</f>
        <v>0</v>
      </c>
      <c r="BJ407" s="9">
        <f ca="1">IF(Table1[[#This Row],[Area]]="Naran",1,0)</f>
        <v>0</v>
      </c>
      <c r="BK407" s="9">
        <f ca="1">IF(Table1[[#This Row],[Area]]="Peshawar",1,0)</f>
        <v>0</v>
      </c>
      <c r="BL407" s="9">
        <f ca="1">IF(Table1[[#This Row],[Area]]="Queta",1,0)</f>
        <v>0</v>
      </c>
      <c r="BM407" s="9">
        <f ca="1">IF(Table1[[#This Row],[Area]]="Sawat",1,0)</f>
        <v>0</v>
      </c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10"/>
      <c r="CD407" s="14"/>
      <c r="CE407" s="39">
        <f ca="1">Table1[[#This Row],[Value of Cars]]/Table1[[#This Row],[Cars]]</f>
        <v>19765.058704935043</v>
      </c>
      <c r="CF407" s="9"/>
      <c r="CG407" s="10"/>
      <c r="CH407" s="14">
        <f ca="1">IF(Table1[[#This Row],[value of Debts]]&gt;$CI$5,1,0)</f>
        <v>1</v>
      </c>
      <c r="CI407" s="9"/>
      <c r="CJ407" s="10"/>
      <c r="CM407" s="55">
        <f ca="1">Table1[[#This Row],[Mortgage Left]]/Table1[[#This Row],[Value of House]]</f>
        <v>0.32449719848939906</v>
      </c>
      <c r="CN407" s="9">
        <f t="shared" ca="1" si="158"/>
        <v>0</v>
      </c>
      <c r="CO407" s="9"/>
      <c r="CP407" s="9"/>
      <c r="CQ407" s="9"/>
      <c r="CR407" s="9"/>
      <c r="CS407" s="9"/>
      <c r="CT407" s="9"/>
      <c r="CU407" s="9"/>
      <c r="CV407" s="9"/>
      <c r="CW407" s="9"/>
      <c r="CX407" s="14"/>
      <c r="CY407" s="9">
        <f ca="1">IF(Table1[[#This Row],[Area]]= "Pindi",Table1[[#This Row],[Income]],0)</f>
        <v>0</v>
      </c>
      <c r="CZ407" s="9">
        <f ca="1">IF(Table1[[#This Row],[Area]]= "Attock",Table1[[#This Row],[Income]],0)</f>
        <v>37512</v>
      </c>
      <c r="DA407" s="9">
        <f ca="1">IF(Table1[[#This Row],[Area]]= "Gujranwala",Table1[[#This Row],[Income]],0)</f>
        <v>0</v>
      </c>
      <c r="DB407" s="9">
        <f ca="1">IF(Table1[[#This Row],[Area]]= "Islamabad",Table1[[#This Row],[Income]],0)</f>
        <v>0</v>
      </c>
      <c r="DC407" s="9">
        <f ca="1">IF(Table1[[#This Row],[Area]]= "Karachi",Table1[[#This Row],[Income]],0)</f>
        <v>0</v>
      </c>
      <c r="DD407" s="9">
        <f ca="1">IF(Table1[[#This Row],[Area]]= "Kashmir",Table1[[#This Row],[Income]],0)</f>
        <v>0</v>
      </c>
      <c r="DE407" s="9">
        <f ca="1">IF(Table1[[#This Row],[Area]]= "Kohat",Table1[[#This Row],[Income]],0)</f>
        <v>0</v>
      </c>
      <c r="DF407" s="9">
        <f ca="1">IF(Table1[[#This Row],[Area]]= "Lahore",Table1[[#This Row],[Income]],0)</f>
        <v>0</v>
      </c>
      <c r="DG407" s="9">
        <f ca="1">IF(Table1[[#This Row],[Area]]= "Multan",Table1[[#This Row],[Income]],0)</f>
        <v>0</v>
      </c>
      <c r="DH407" s="9">
        <f ca="1">IF(Table1[[#This Row],[Area]]= "Naran",Table1[[#This Row],[Income]],0)</f>
        <v>0</v>
      </c>
      <c r="DI407" s="9">
        <f ca="1">IF(Table1[[#This Row],[Area]]= "Peshawar",Table1[[#This Row],[Income]],0)</f>
        <v>0</v>
      </c>
      <c r="DJ407" s="9">
        <f ca="1">IF(Table1[[#This Row],[Area]]= "Queta",Table1[[#This Row],[Income]],0)</f>
        <v>0</v>
      </c>
      <c r="DK407" s="10">
        <f ca="1">IF(Table1[[#This Row],[Area]]= "Sawat",Table1[[#This Row],[Income]],0)</f>
        <v>0</v>
      </c>
      <c r="DM407" s="14"/>
      <c r="DN407" s="9">
        <f ca="1">IF(Table1[[#This Row],[Field of Work]] = "IT",Table1[[#This Row],[Income]],0)</f>
        <v>0</v>
      </c>
      <c r="DO407" s="9">
        <f ca="1">IF(Table1[[#This Row],[Field of Work]] = "Agriculture",Table1[[#This Row],[Income]],0)</f>
        <v>0</v>
      </c>
      <c r="DP407" s="9">
        <f ca="1">IF(Table1[[#This Row],[Field of Work]] = "Construction",Table1[[#This Row],[Income]],0)</f>
        <v>0</v>
      </c>
      <c r="DQ407" s="9">
        <f ca="1">IF(Table1[[#This Row],[Field of Work]] = "Health",Table1[[#This Row],[Income]],0)</f>
        <v>0</v>
      </c>
      <c r="DR407" s="9">
        <f ca="1">IF(Table1[[#This Row],[Field of Work]] = "Teaching",Table1[[#This Row],[Income]],0)</f>
        <v>37512</v>
      </c>
      <c r="DS407" s="10">
        <f ca="1">IF(Table1[[#This Row],[Field of Work]] = "General work",Table1[[#This Row],[Income]],0)</f>
        <v>0</v>
      </c>
      <c r="DV407" s="14"/>
      <c r="DW407" s="9"/>
      <c r="DX407" s="9">
        <f ca="1">IF(Table1[[#This Row],[Debts]]&gt;Table1[[#This Row],[Income]],1,0)</f>
        <v>0</v>
      </c>
      <c r="DY407" s="9"/>
      <c r="DZ407" s="9"/>
      <c r="EA407" s="9"/>
      <c r="EB407" s="9"/>
      <c r="EC407" s="10"/>
      <c r="EF407" s="14"/>
      <c r="EG407" s="9"/>
      <c r="EH407" s="9">
        <f ca="1">IF(Table1[[#This Row],[Net worth of person (R)]]&gt;$EP$4,Table1[[#This Row],[Age]],0)</f>
        <v>29</v>
      </c>
      <c r="EI407" s="9"/>
      <c r="EJ407" s="9"/>
      <c r="EK407" s="9"/>
      <c r="EL407" s="9"/>
      <c r="EM407" s="9"/>
      <c r="EN407" s="9"/>
      <c r="EO407" s="9"/>
      <c r="EP407" s="10"/>
    </row>
    <row r="408" spans="2:146" x14ac:dyDescent="0.25">
      <c r="B408">
        <f t="shared" ca="1" si="145"/>
        <v>2</v>
      </c>
      <c r="C408" t="str">
        <f t="shared" ca="1" si="146"/>
        <v>women</v>
      </c>
      <c r="D408">
        <f t="shared" ca="1" si="147"/>
        <v>34</v>
      </c>
      <c r="E408">
        <f t="shared" ca="1" si="148"/>
        <v>1</v>
      </c>
      <c r="F408" t="str">
        <f t="shared" ca="1" si="149"/>
        <v>Health</v>
      </c>
      <c r="G408">
        <f t="shared" ca="1" si="150"/>
        <v>1</v>
      </c>
      <c r="H408" t="str">
        <f t="shared" ca="1" si="151"/>
        <v>High School</v>
      </c>
      <c r="I408">
        <f t="shared" ca="1" si="152"/>
        <v>1</v>
      </c>
      <c r="J408">
        <f t="shared" ca="1" si="153"/>
        <v>1</v>
      </c>
      <c r="K408">
        <f t="shared" ca="1" si="154"/>
        <v>46269</v>
      </c>
      <c r="L408">
        <f t="shared" ca="1" si="155"/>
        <v>2</v>
      </c>
      <c r="M408" t="str">
        <f t="shared" ca="1" si="156"/>
        <v>Karachi</v>
      </c>
      <c r="N408">
        <f t="shared" ca="1" si="161"/>
        <v>138807</v>
      </c>
      <c r="O408">
        <f ca="1">RAND()*Table1[[#This Row],[Value of House]]</f>
        <v>42701.614459560187</v>
      </c>
      <c r="P408">
        <f t="shared" ca="1" si="143"/>
        <v>7755.1866421531076</v>
      </c>
      <c r="Q408">
        <f t="shared" ca="1" si="157"/>
        <v>414</v>
      </c>
      <c r="R408">
        <f t="shared" ca="1" si="144"/>
        <v>74896.433770162927</v>
      </c>
      <c r="S408">
        <f t="shared" ca="1" si="162"/>
        <v>12204.403594977213</v>
      </c>
      <c r="T408">
        <f t="shared" ca="1" si="163"/>
        <v>158766.59023713032</v>
      </c>
      <c r="U408">
        <f t="shared" ca="1" si="164"/>
        <v>118012.04822972312</v>
      </c>
      <c r="V408">
        <f t="shared" ca="1" si="165"/>
        <v>40754.542007407203</v>
      </c>
      <c r="AF408" s="14">
        <f t="shared" ca="1" si="159"/>
        <v>0</v>
      </c>
      <c r="AG408" s="9">
        <f t="shared" ca="1" si="160"/>
        <v>1</v>
      </c>
      <c r="AH408" s="9"/>
      <c r="AI408" s="9"/>
      <c r="AJ408" s="9"/>
      <c r="AK408" s="10"/>
      <c r="AL408" s="9"/>
      <c r="AM408" s="14">
        <f ca="1">IF(Table1[[#This Row],[Field of Work]]= "Teaching",1,0)</f>
        <v>0</v>
      </c>
      <c r="AN408" s="9">
        <f ca="1">IF(Table1[[#This Row],[Field of Work]]= "Agriculture",1,0)</f>
        <v>0</v>
      </c>
      <c r="AO408" s="9">
        <f ca="1">IF(Table1[[#This Row],[Field of Work]]= "Construction",1,0)</f>
        <v>0</v>
      </c>
      <c r="AP408" s="9">
        <f ca="1">IF(Table1[[#This Row],[Field of Work]]= "IT",1,0)</f>
        <v>0</v>
      </c>
      <c r="AQ408" s="9">
        <f ca="1">IF(Table1[[#This Row],[Field of Work]]= "Health",1,0)</f>
        <v>1</v>
      </c>
      <c r="AR408" s="9">
        <f ca="1">IF(Table1[[#This Row],[Field of Work]]= "General work",1,0)</f>
        <v>0</v>
      </c>
      <c r="AS408" s="9"/>
      <c r="AT408" s="9"/>
      <c r="AU408" s="9"/>
      <c r="AV408" s="9"/>
      <c r="AW408" s="9"/>
      <c r="AX408" s="9"/>
      <c r="AY408" s="10"/>
      <c r="BA408" s="33">
        <f ca="1">IF(Table1[[#This Row],[Area]]= "Pindi",1,0)</f>
        <v>0</v>
      </c>
      <c r="BB408" s="9">
        <f ca="1">IF(Table1[[#This Row],[Area]]= "Attock",1,0)</f>
        <v>0</v>
      </c>
      <c r="BC408" s="9">
        <f ca="1">IF(Table1[[#This Row],[Area]]="Gujranwala",1,0)</f>
        <v>0</v>
      </c>
      <c r="BD408" s="9">
        <f ca="1">IF(Table1[[#This Row],[Area]]="Islamabad",1,0)</f>
        <v>0</v>
      </c>
      <c r="BE408" s="9">
        <f ca="1">IF(Table1[[#This Row],[Area]]="Karachi",1,0)</f>
        <v>1</v>
      </c>
      <c r="BF408" s="9">
        <f ca="1">IF(Table1[[#This Row],[Area]]="Kashmir",1,0)</f>
        <v>0</v>
      </c>
      <c r="BG408" s="9">
        <f ca="1">IF(Table1[[#This Row],[Area]]="Kohat",1,0)</f>
        <v>0</v>
      </c>
      <c r="BH408" s="9">
        <f ca="1">IF(Table1[[#This Row],[Area]]="Lahore",1,0)</f>
        <v>0</v>
      </c>
      <c r="BI408" s="9">
        <f ca="1">IF(Table1[[#This Row],[Area]]="Multan",1,0)</f>
        <v>0</v>
      </c>
      <c r="BJ408" s="9">
        <f ca="1">IF(Table1[[#This Row],[Area]]="Naran",1,0)</f>
        <v>0</v>
      </c>
      <c r="BK408" s="9">
        <f ca="1">IF(Table1[[#This Row],[Area]]="Peshawar",1,0)</f>
        <v>0</v>
      </c>
      <c r="BL408" s="9">
        <f ca="1">IF(Table1[[#This Row],[Area]]="Queta",1,0)</f>
        <v>0</v>
      </c>
      <c r="BM408" s="9">
        <f ca="1">IF(Table1[[#This Row],[Area]]="Sawat",1,0)</f>
        <v>0</v>
      </c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10"/>
      <c r="CD408" s="14"/>
      <c r="CE408" s="39">
        <f ca="1">Table1[[#This Row],[Value of Cars]]/Table1[[#This Row],[Cars]]</f>
        <v>7755.1866421531076</v>
      </c>
      <c r="CF408" s="9"/>
      <c r="CG408" s="10"/>
      <c r="CH408" s="14">
        <f ca="1">IF(Table1[[#This Row],[value of Debts]]&gt;$CI$5,1,0)</f>
        <v>1</v>
      </c>
      <c r="CI408" s="9"/>
      <c r="CJ408" s="10"/>
      <c r="CM408" s="55">
        <f ca="1">Table1[[#This Row],[Mortgage Left]]/Table1[[#This Row],[Value of House]]</f>
        <v>0.30763300452830322</v>
      </c>
      <c r="CN408" s="9">
        <f t="shared" ca="1" si="158"/>
        <v>0</v>
      </c>
      <c r="CO408" s="9"/>
      <c r="CP408" s="9"/>
      <c r="CQ408" s="9"/>
      <c r="CR408" s="9"/>
      <c r="CS408" s="9"/>
      <c r="CT408" s="9"/>
      <c r="CU408" s="9"/>
      <c r="CV408" s="9"/>
      <c r="CW408" s="9"/>
      <c r="CX408" s="14"/>
      <c r="CY408" s="9">
        <f ca="1">IF(Table1[[#This Row],[Area]]= "Pindi",Table1[[#This Row],[Income]],0)</f>
        <v>0</v>
      </c>
      <c r="CZ408" s="9">
        <f ca="1">IF(Table1[[#This Row],[Area]]= "Attock",Table1[[#This Row],[Income]],0)</f>
        <v>0</v>
      </c>
      <c r="DA408" s="9">
        <f ca="1">IF(Table1[[#This Row],[Area]]= "Gujranwala",Table1[[#This Row],[Income]],0)</f>
        <v>0</v>
      </c>
      <c r="DB408" s="9">
        <f ca="1">IF(Table1[[#This Row],[Area]]= "Islamabad",Table1[[#This Row],[Income]],0)</f>
        <v>0</v>
      </c>
      <c r="DC408" s="9">
        <f ca="1">IF(Table1[[#This Row],[Area]]= "Karachi",Table1[[#This Row],[Income]],0)</f>
        <v>46269</v>
      </c>
      <c r="DD408" s="9">
        <f ca="1">IF(Table1[[#This Row],[Area]]= "Kashmir",Table1[[#This Row],[Income]],0)</f>
        <v>0</v>
      </c>
      <c r="DE408" s="9">
        <f ca="1">IF(Table1[[#This Row],[Area]]= "Kohat",Table1[[#This Row],[Income]],0)</f>
        <v>0</v>
      </c>
      <c r="DF408" s="9">
        <f ca="1">IF(Table1[[#This Row],[Area]]= "Lahore",Table1[[#This Row],[Income]],0)</f>
        <v>0</v>
      </c>
      <c r="DG408" s="9">
        <f ca="1">IF(Table1[[#This Row],[Area]]= "Multan",Table1[[#This Row],[Income]],0)</f>
        <v>0</v>
      </c>
      <c r="DH408" s="9">
        <f ca="1">IF(Table1[[#This Row],[Area]]= "Naran",Table1[[#This Row],[Income]],0)</f>
        <v>0</v>
      </c>
      <c r="DI408" s="9">
        <f ca="1">IF(Table1[[#This Row],[Area]]= "Peshawar",Table1[[#This Row],[Income]],0)</f>
        <v>0</v>
      </c>
      <c r="DJ408" s="9">
        <f ca="1">IF(Table1[[#This Row],[Area]]= "Queta",Table1[[#This Row],[Income]],0)</f>
        <v>0</v>
      </c>
      <c r="DK408" s="10">
        <f ca="1">IF(Table1[[#This Row],[Area]]= "Sawat",Table1[[#This Row],[Income]],0)</f>
        <v>0</v>
      </c>
      <c r="DM408" s="14"/>
      <c r="DN408" s="9">
        <f ca="1">IF(Table1[[#This Row],[Field of Work]] = "IT",Table1[[#This Row],[Income]],0)</f>
        <v>0</v>
      </c>
      <c r="DO408" s="9">
        <f ca="1">IF(Table1[[#This Row],[Field of Work]] = "Agriculture",Table1[[#This Row],[Income]],0)</f>
        <v>0</v>
      </c>
      <c r="DP408" s="9">
        <f ca="1">IF(Table1[[#This Row],[Field of Work]] = "Construction",Table1[[#This Row],[Income]],0)</f>
        <v>0</v>
      </c>
      <c r="DQ408" s="9">
        <f ca="1">IF(Table1[[#This Row],[Field of Work]] = "Health",Table1[[#This Row],[Income]],0)</f>
        <v>46269</v>
      </c>
      <c r="DR408" s="9">
        <f ca="1">IF(Table1[[#This Row],[Field of Work]] = "Teaching",Table1[[#This Row],[Income]],0)</f>
        <v>0</v>
      </c>
      <c r="DS408" s="10">
        <f ca="1">IF(Table1[[#This Row],[Field of Work]] = "General work",Table1[[#This Row],[Income]],0)</f>
        <v>0</v>
      </c>
      <c r="DV408" s="14"/>
      <c r="DW408" s="9"/>
      <c r="DX408" s="9">
        <f ca="1">IF(Table1[[#This Row],[Debts]]&gt;Table1[[#This Row],[Income]],1,0)</f>
        <v>1</v>
      </c>
      <c r="DY408" s="9"/>
      <c r="DZ408" s="9"/>
      <c r="EA408" s="9"/>
      <c r="EB408" s="9"/>
      <c r="EC408" s="10"/>
      <c r="EF408" s="14"/>
      <c r="EG408" s="9"/>
      <c r="EH408" s="9">
        <f ca="1">IF(Table1[[#This Row],[Net worth of person (R)]]&gt;$EP$4,Table1[[#This Row],[Age]],0)</f>
        <v>0</v>
      </c>
      <c r="EI408" s="9"/>
      <c r="EJ408" s="9"/>
      <c r="EK408" s="9"/>
      <c r="EL408" s="9"/>
      <c r="EM408" s="9"/>
      <c r="EN408" s="9"/>
      <c r="EO408" s="9"/>
      <c r="EP408" s="10"/>
    </row>
    <row r="409" spans="2:146" x14ac:dyDescent="0.25">
      <c r="B409">
        <f t="shared" ca="1" si="145"/>
        <v>1</v>
      </c>
      <c r="C409" t="str">
        <f t="shared" ca="1" si="146"/>
        <v>men</v>
      </c>
      <c r="D409">
        <f t="shared" ca="1" si="147"/>
        <v>42</v>
      </c>
      <c r="E409">
        <f t="shared" ca="1" si="148"/>
        <v>4</v>
      </c>
      <c r="F409" t="str">
        <f t="shared" ca="1" si="149"/>
        <v>Construction</v>
      </c>
      <c r="G409">
        <f t="shared" ca="1" si="150"/>
        <v>5</v>
      </c>
      <c r="H409" t="str">
        <f t="shared" ca="1" si="151"/>
        <v>other</v>
      </c>
      <c r="I409">
        <f t="shared" ca="1" si="152"/>
        <v>4</v>
      </c>
      <c r="J409">
        <f t="shared" ca="1" si="153"/>
        <v>2</v>
      </c>
      <c r="K409">
        <f t="shared" ca="1" si="154"/>
        <v>75457</v>
      </c>
      <c r="L409">
        <f t="shared" ca="1" si="155"/>
        <v>14</v>
      </c>
      <c r="M409" t="str">
        <f t="shared" ca="1" si="156"/>
        <v>Attock</v>
      </c>
      <c r="N409">
        <f t="shared" ca="1" si="161"/>
        <v>226371</v>
      </c>
      <c r="O409">
        <f ca="1">RAND()*Table1[[#This Row],[Value of House]]</f>
        <v>137929.06922666315</v>
      </c>
      <c r="P409">
        <f t="shared" ca="1" si="143"/>
        <v>30468.266702772908</v>
      </c>
      <c r="Q409">
        <f t="shared" ca="1" si="157"/>
        <v>724</v>
      </c>
      <c r="R409">
        <f t="shared" ca="1" si="144"/>
        <v>16208.461611544817</v>
      </c>
      <c r="S409">
        <f t="shared" ca="1" si="162"/>
        <v>20540.081275444452</v>
      </c>
      <c r="T409">
        <f t="shared" ca="1" si="163"/>
        <v>277379.34797821735</v>
      </c>
      <c r="U409">
        <f t="shared" ca="1" si="164"/>
        <v>154861.53083820798</v>
      </c>
      <c r="V409">
        <f t="shared" ca="1" si="165"/>
        <v>122517.81714000937</v>
      </c>
      <c r="AF409" s="14">
        <f t="shared" ca="1" si="159"/>
        <v>0</v>
      </c>
      <c r="AG409" s="9">
        <f t="shared" ca="1" si="160"/>
        <v>1</v>
      </c>
      <c r="AH409" s="9"/>
      <c r="AI409" s="9"/>
      <c r="AJ409" s="9"/>
      <c r="AK409" s="10"/>
      <c r="AL409" s="9"/>
      <c r="AM409" s="14">
        <f ca="1">IF(Table1[[#This Row],[Field of Work]]= "Teaching",1,0)</f>
        <v>0</v>
      </c>
      <c r="AN409" s="9">
        <f ca="1">IF(Table1[[#This Row],[Field of Work]]= "Agriculture",1,0)</f>
        <v>0</v>
      </c>
      <c r="AO409" s="9">
        <f ca="1">IF(Table1[[#This Row],[Field of Work]]= "Construction",1,0)</f>
        <v>1</v>
      </c>
      <c r="AP409" s="9">
        <f ca="1">IF(Table1[[#This Row],[Field of Work]]= "IT",1,0)</f>
        <v>0</v>
      </c>
      <c r="AQ409" s="9">
        <f ca="1">IF(Table1[[#This Row],[Field of Work]]= "Health",1,0)</f>
        <v>0</v>
      </c>
      <c r="AR409" s="9">
        <f ca="1">IF(Table1[[#This Row],[Field of Work]]= "General work",1,0)</f>
        <v>0</v>
      </c>
      <c r="AS409" s="9"/>
      <c r="AT409" s="9"/>
      <c r="AU409" s="9"/>
      <c r="AV409" s="9"/>
      <c r="AW409" s="9"/>
      <c r="AX409" s="9"/>
      <c r="AY409" s="10"/>
      <c r="BA409" s="33">
        <f ca="1">IF(Table1[[#This Row],[Area]]= "Pindi",1,0)</f>
        <v>0</v>
      </c>
      <c r="BB409" s="9">
        <f ca="1">IF(Table1[[#This Row],[Area]]= "Attock",1,0)</f>
        <v>1</v>
      </c>
      <c r="BC409" s="9">
        <f ca="1">IF(Table1[[#This Row],[Area]]="Gujranwala",1,0)</f>
        <v>0</v>
      </c>
      <c r="BD409" s="9">
        <f ca="1">IF(Table1[[#This Row],[Area]]="Islamabad",1,0)</f>
        <v>0</v>
      </c>
      <c r="BE409" s="9">
        <f ca="1">IF(Table1[[#This Row],[Area]]="Karachi",1,0)</f>
        <v>0</v>
      </c>
      <c r="BF409" s="9">
        <f ca="1">IF(Table1[[#This Row],[Area]]="Kashmir",1,0)</f>
        <v>0</v>
      </c>
      <c r="BG409" s="9">
        <f ca="1">IF(Table1[[#This Row],[Area]]="Kohat",1,0)</f>
        <v>0</v>
      </c>
      <c r="BH409" s="9">
        <f ca="1">IF(Table1[[#This Row],[Area]]="Lahore",1,0)</f>
        <v>0</v>
      </c>
      <c r="BI409" s="9">
        <f ca="1">IF(Table1[[#This Row],[Area]]="Multan",1,0)</f>
        <v>0</v>
      </c>
      <c r="BJ409" s="9">
        <f ca="1">IF(Table1[[#This Row],[Area]]="Naran",1,0)</f>
        <v>0</v>
      </c>
      <c r="BK409" s="9">
        <f ca="1">IF(Table1[[#This Row],[Area]]="Peshawar",1,0)</f>
        <v>0</v>
      </c>
      <c r="BL409" s="9">
        <f ca="1">IF(Table1[[#This Row],[Area]]="Queta",1,0)</f>
        <v>0</v>
      </c>
      <c r="BM409" s="9">
        <f ca="1">IF(Table1[[#This Row],[Area]]="Sawat",1,0)</f>
        <v>0</v>
      </c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10"/>
      <c r="CD409" s="14"/>
      <c r="CE409" s="39">
        <f ca="1">Table1[[#This Row],[Value of Cars]]/Table1[[#This Row],[Cars]]</f>
        <v>15234.133351386454</v>
      </c>
      <c r="CF409" s="9"/>
      <c r="CG409" s="10"/>
      <c r="CH409" s="14">
        <f ca="1">IF(Table1[[#This Row],[value of Debts]]&gt;$CI$5,1,0)</f>
        <v>1</v>
      </c>
      <c r="CI409" s="9"/>
      <c r="CJ409" s="10"/>
      <c r="CM409" s="55">
        <f ca="1">Table1[[#This Row],[Mortgage Left]]/Table1[[#This Row],[Value of House]]</f>
        <v>0.60930538464142114</v>
      </c>
      <c r="CN409" s="9">
        <f t="shared" ca="1" si="158"/>
        <v>0</v>
      </c>
      <c r="CO409" s="9"/>
      <c r="CP409" s="9"/>
      <c r="CQ409" s="9"/>
      <c r="CR409" s="9"/>
      <c r="CS409" s="9"/>
      <c r="CT409" s="9"/>
      <c r="CU409" s="9"/>
      <c r="CV409" s="9"/>
      <c r="CW409" s="9"/>
      <c r="CX409" s="14"/>
      <c r="CY409" s="9">
        <f ca="1">IF(Table1[[#This Row],[Area]]= "Pindi",Table1[[#This Row],[Income]],0)</f>
        <v>0</v>
      </c>
      <c r="CZ409" s="9">
        <f ca="1">IF(Table1[[#This Row],[Area]]= "Attock",Table1[[#This Row],[Income]],0)</f>
        <v>75457</v>
      </c>
      <c r="DA409" s="9">
        <f ca="1">IF(Table1[[#This Row],[Area]]= "Gujranwala",Table1[[#This Row],[Income]],0)</f>
        <v>0</v>
      </c>
      <c r="DB409" s="9">
        <f ca="1">IF(Table1[[#This Row],[Area]]= "Islamabad",Table1[[#This Row],[Income]],0)</f>
        <v>0</v>
      </c>
      <c r="DC409" s="9">
        <f ca="1">IF(Table1[[#This Row],[Area]]= "Karachi",Table1[[#This Row],[Income]],0)</f>
        <v>0</v>
      </c>
      <c r="DD409" s="9">
        <f ca="1">IF(Table1[[#This Row],[Area]]= "Kashmir",Table1[[#This Row],[Income]],0)</f>
        <v>0</v>
      </c>
      <c r="DE409" s="9">
        <f ca="1">IF(Table1[[#This Row],[Area]]= "Kohat",Table1[[#This Row],[Income]],0)</f>
        <v>0</v>
      </c>
      <c r="DF409" s="9">
        <f ca="1">IF(Table1[[#This Row],[Area]]= "Lahore",Table1[[#This Row],[Income]],0)</f>
        <v>0</v>
      </c>
      <c r="DG409" s="9">
        <f ca="1">IF(Table1[[#This Row],[Area]]= "Multan",Table1[[#This Row],[Income]],0)</f>
        <v>0</v>
      </c>
      <c r="DH409" s="9">
        <f ca="1">IF(Table1[[#This Row],[Area]]= "Naran",Table1[[#This Row],[Income]],0)</f>
        <v>0</v>
      </c>
      <c r="DI409" s="9">
        <f ca="1">IF(Table1[[#This Row],[Area]]= "Peshawar",Table1[[#This Row],[Income]],0)</f>
        <v>0</v>
      </c>
      <c r="DJ409" s="9">
        <f ca="1">IF(Table1[[#This Row],[Area]]= "Queta",Table1[[#This Row],[Income]],0)</f>
        <v>0</v>
      </c>
      <c r="DK409" s="10">
        <f ca="1">IF(Table1[[#This Row],[Area]]= "Sawat",Table1[[#This Row],[Income]],0)</f>
        <v>0</v>
      </c>
      <c r="DM409" s="14"/>
      <c r="DN409" s="9">
        <f ca="1">IF(Table1[[#This Row],[Field of Work]] = "IT",Table1[[#This Row],[Income]],0)</f>
        <v>0</v>
      </c>
      <c r="DO409" s="9">
        <f ca="1">IF(Table1[[#This Row],[Field of Work]] = "Agriculture",Table1[[#This Row],[Income]],0)</f>
        <v>0</v>
      </c>
      <c r="DP409" s="9">
        <f ca="1">IF(Table1[[#This Row],[Field of Work]] = "Construction",Table1[[#This Row],[Income]],0)</f>
        <v>75457</v>
      </c>
      <c r="DQ409" s="9">
        <f ca="1">IF(Table1[[#This Row],[Field of Work]] = "Health",Table1[[#This Row],[Income]],0)</f>
        <v>0</v>
      </c>
      <c r="DR409" s="9">
        <f ca="1">IF(Table1[[#This Row],[Field of Work]] = "Teaching",Table1[[#This Row],[Income]],0)</f>
        <v>0</v>
      </c>
      <c r="DS409" s="10">
        <f ca="1">IF(Table1[[#This Row],[Field of Work]] = "General work",Table1[[#This Row],[Income]],0)</f>
        <v>0</v>
      </c>
      <c r="DV409" s="14"/>
      <c r="DW409" s="9"/>
      <c r="DX409" s="9">
        <f ca="1">IF(Table1[[#This Row],[Debts]]&gt;Table1[[#This Row],[Income]],1,0)</f>
        <v>0</v>
      </c>
      <c r="DY409" s="9"/>
      <c r="DZ409" s="9"/>
      <c r="EA409" s="9"/>
      <c r="EB409" s="9"/>
      <c r="EC409" s="10"/>
      <c r="EF409" s="14"/>
      <c r="EG409" s="9"/>
      <c r="EH409" s="9">
        <f ca="1">IF(Table1[[#This Row],[Net worth of person (R)]]&gt;$EP$4,Table1[[#This Row],[Age]],0)</f>
        <v>42</v>
      </c>
      <c r="EI409" s="9"/>
      <c r="EJ409" s="9"/>
      <c r="EK409" s="9"/>
      <c r="EL409" s="9"/>
      <c r="EM409" s="9"/>
      <c r="EN409" s="9"/>
      <c r="EO409" s="9"/>
      <c r="EP409" s="10"/>
    </row>
    <row r="410" spans="2:146" x14ac:dyDescent="0.25">
      <c r="B410">
        <f t="shared" ca="1" si="145"/>
        <v>1</v>
      </c>
      <c r="C410" t="str">
        <f t="shared" ca="1" si="146"/>
        <v>men</v>
      </c>
      <c r="D410">
        <f t="shared" ca="1" si="147"/>
        <v>26</v>
      </c>
      <c r="E410">
        <f t="shared" ca="1" si="148"/>
        <v>2</v>
      </c>
      <c r="F410" t="str">
        <f t="shared" ca="1" si="149"/>
        <v>IT</v>
      </c>
      <c r="G410">
        <f t="shared" ca="1" si="150"/>
        <v>6</v>
      </c>
      <c r="H410" t="str">
        <f t="shared" ca="1" si="151"/>
        <v>other</v>
      </c>
      <c r="I410">
        <f t="shared" ca="1" si="152"/>
        <v>0</v>
      </c>
      <c r="J410">
        <f t="shared" ca="1" si="153"/>
        <v>3</v>
      </c>
      <c r="K410">
        <f t="shared" ca="1" si="154"/>
        <v>67190</v>
      </c>
      <c r="L410">
        <f t="shared" ca="1" si="155"/>
        <v>6</v>
      </c>
      <c r="M410" t="str">
        <f t="shared" ca="1" si="156"/>
        <v>Islamabad</v>
      </c>
      <c r="N410">
        <f t="shared" ca="1" si="161"/>
        <v>335950</v>
      </c>
      <c r="O410">
        <f ca="1">RAND()*Table1[[#This Row],[Value of House]]</f>
        <v>111910.93849025834</v>
      </c>
      <c r="P410">
        <f t="shared" ca="1" si="143"/>
        <v>99475.127893499783</v>
      </c>
      <c r="Q410">
        <f t="shared" ca="1" si="157"/>
        <v>64945</v>
      </c>
      <c r="R410">
        <f t="shared" ca="1" si="144"/>
        <v>40631.104864586101</v>
      </c>
      <c r="S410">
        <f t="shared" ca="1" si="162"/>
        <v>40385.618006299774</v>
      </c>
      <c r="T410">
        <f t="shared" ca="1" si="163"/>
        <v>475810.74589979957</v>
      </c>
      <c r="U410">
        <f t="shared" ca="1" si="164"/>
        <v>217487.04335484444</v>
      </c>
      <c r="V410">
        <f t="shared" ca="1" si="165"/>
        <v>258323.70254495513</v>
      </c>
      <c r="AF410" s="14">
        <f t="shared" ca="1" si="159"/>
        <v>1</v>
      </c>
      <c r="AG410" s="9">
        <f t="shared" ca="1" si="160"/>
        <v>0</v>
      </c>
      <c r="AH410" s="9"/>
      <c r="AI410" s="9"/>
      <c r="AJ410" s="9"/>
      <c r="AK410" s="10"/>
      <c r="AL410" s="9"/>
      <c r="AM410" s="14">
        <f ca="1">IF(Table1[[#This Row],[Field of Work]]= "Teaching",1,0)</f>
        <v>0</v>
      </c>
      <c r="AN410" s="9">
        <f ca="1">IF(Table1[[#This Row],[Field of Work]]= "Agriculture",1,0)</f>
        <v>0</v>
      </c>
      <c r="AO410" s="9">
        <f ca="1">IF(Table1[[#This Row],[Field of Work]]= "Construction",1,0)</f>
        <v>0</v>
      </c>
      <c r="AP410" s="9">
        <f ca="1">IF(Table1[[#This Row],[Field of Work]]= "IT",1,0)</f>
        <v>1</v>
      </c>
      <c r="AQ410" s="9">
        <f ca="1">IF(Table1[[#This Row],[Field of Work]]= "Health",1,0)</f>
        <v>0</v>
      </c>
      <c r="AR410" s="9">
        <f ca="1">IF(Table1[[#This Row],[Field of Work]]= "General work",1,0)</f>
        <v>0</v>
      </c>
      <c r="AS410" s="9"/>
      <c r="AT410" s="9"/>
      <c r="AU410" s="9"/>
      <c r="AV410" s="9"/>
      <c r="AW410" s="9"/>
      <c r="AX410" s="9"/>
      <c r="AY410" s="10"/>
      <c r="BA410" s="33">
        <f ca="1">IF(Table1[[#This Row],[Area]]= "Pindi",1,0)</f>
        <v>0</v>
      </c>
      <c r="BB410" s="9">
        <f ca="1">IF(Table1[[#This Row],[Area]]= "Attock",1,0)</f>
        <v>0</v>
      </c>
      <c r="BC410" s="9">
        <f ca="1">IF(Table1[[#This Row],[Area]]="Gujranwala",1,0)</f>
        <v>0</v>
      </c>
      <c r="BD410" s="9">
        <f ca="1">IF(Table1[[#This Row],[Area]]="Islamabad",1,0)</f>
        <v>1</v>
      </c>
      <c r="BE410" s="9">
        <f ca="1">IF(Table1[[#This Row],[Area]]="Karachi",1,0)</f>
        <v>0</v>
      </c>
      <c r="BF410" s="9">
        <f ca="1">IF(Table1[[#This Row],[Area]]="Kashmir",1,0)</f>
        <v>0</v>
      </c>
      <c r="BG410" s="9">
        <f ca="1">IF(Table1[[#This Row],[Area]]="Kohat",1,0)</f>
        <v>0</v>
      </c>
      <c r="BH410" s="9">
        <f ca="1">IF(Table1[[#This Row],[Area]]="Lahore",1,0)</f>
        <v>0</v>
      </c>
      <c r="BI410" s="9">
        <f ca="1">IF(Table1[[#This Row],[Area]]="Multan",1,0)</f>
        <v>0</v>
      </c>
      <c r="BJ410" s="9">
        <f ca="1">IF(Table1[[#This Row],[Area]]="Naran",1,0)</f>
        <v>0</v>
      </c>
      <c r="BK410" s="9">
        <f ca="1">IF(Table1[[#This Row],[Area]]="Peshawar",1,0)</f>
        <v>0</v>
      </c>
      <c r="BL410" s="9">
        <f ca="1">IF(Table1[[#This Row],[Area]]="Queta",1,0)</f>
        <v>0</v>
      </c>
      <c r="BM410" s="9">
        <f ca="1">IF(Table1[[#This Row],[Area]]="Sawat",1,0)</f>
        <v>0</v>
      </c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10"/>
      <c r="CD410" s="14"/>
      <c r="CE410" s="39">
        <f ca="1">Table1[[#This Row],[Value of Cars]]/Table1[[#This Row],[Cars]]</f>
        <v>33158.37596449993</v>
      </c>
      <c r="CF410" s="9"/>
      <c r="CG410" s="10"/>
      <c r="CH410" s="14">
        <f ca="1">IF(Table1[[#This Row],[value of Debts]]&gt;$CI$5,1,0)</f>
        <v>1</v>
      </c>
      <c r="CI410" s="9"/>
      <c r="CJ410" s="10"/>
      <c r="CM410" s="55">
        <f ca="1">Table1[[#This Row],[Mortgage Left]]/Table1[[#This Row],[Value of House]]</f>
        <v>0.33311784042345094</v>
      </c>
      <c r="CN410" s="9">
        <f t="shared" ca="1" si="158"/>
        <v>0</v>
      </c>
      <c r="CO410" s="9"/>
      <c r="CP410" s="9"/>
      <c r="CQ410" s="9"/>
      <c r="CR410" s="9"/>
      <c r="CS410" s="9"/>
      <c r="CT410" s="9"/>
      <c r="CU410" s="9"/>
      <c r="CV410" s="9"/>
      <c r="CW410" s="9"/>
      <c r="CX410" s="14"/>
      <c r="CY410" s="9">
        <f ca="1">IF(Table1[[#This Row],[Area]]= "Pindi",Table1[[#This Row],[Income]],0)</f>
        <v>0</v>
      </c>
      <c r="CZ410" s="9">
        <f ca="1">IF(Table1[[#This Row],[Area]]= "Attock",Table1[[#This Row],[Income]],0)</f>
        <v>0</v>
      </c>
      <c r="DA410" s="9">
        <f ca="1">IF(Table1[[#This Row],[Area]]= "Gujranwala",Table1[[#This Row],[Income]],0)</f>
        <v>0</v>
      </c>
      <c r="DB410" s="9">
        <f ca="1">IF(Table1[[#This Row],[Area]]= "Islamabad",Table1[[#This Row],[Income]],0)</f>
        <v>67190</v>
      </c>
      <c r="DC410" s="9">
        <f ca="1">IF(Table1[[#This Row],[Area]]= "Karachi",Table1[[#This Row],[Income]],0)</f>
        <v>0</v>
      </c>
      <c r="DD410" s="9">
        <f ca="1">IF(Table1[[#This Row],[Area]]= "Kashmir",Table1[[#This Row],[Income]],0)</f>
        <v>0</v>
      </c>
      <c r="DE410" s="9">
        <f ca="1">IF(Table1[[#This Row],[Area]]= "Kohat",Table1[[#This Row],[Income]],0)</f>
        <v>0</v>
      </c>
      <c r="DF410" s="9">
        <f ca="1">IF(Table1[[#This Row],[Area]]= "Lahore",Table1[[#This Row],[Income]],0)</f>
        <v>0</v>
      </c>
      <c r="DG410" s="9">
        <f ca="1">IF(Table1[[#This Row],[Area]]= "Multan",Table1[[#This Row],[Income]],0)</f>
        <v>0</v>
      </c>
      <c r="DH410" s="9">
        <f ca="1">IF(Table1[[#This Row],[Area]]= "Naran",Table1[[#This Row],[Income]],0)</f>
        <v>0</v>
      </c>
      <c r="DI410" s="9">
        <f ca="1">IF(Table1[[#This Row],[Area]]= "Peshawar",Table1[[#This Row],[Income]],0)</f>
        <v>0</v>
      </c>
      <c r="DJ410" s="9">
        <f ca="1">IF(Table1[[#This Row],[Area]]= "Queta",Table1[[#This Row],[Income]],0)</f>
        <v>0</v>
      </c>
      <c r="DK410" s="10">
        <f ca="1">IF(Table1[[#This Row],[Area]]= "Sawat",Table1[[#This Row],[Income]],0)</f>
        <v>0</v>
      </c>
      <c r="DM410" s="14"/>
      <c r="DN410" s="9">
        <f ca="1">IF(Table1[[#This Row],[Field of Work]] = "IT",Table1[[#This Row],[Income]],0)</f>
        <v>67190</v>
      </c>
      <c r="DO410" s="9">
        <f ca="1">IF(Table1[[#This Row],[Field of Work]] = "Agriculture",Table1[[#This Row],[Income]],0)</f>
        <v>0</v>
      </c>
      <c r="DP410" s="9">
        <f ca="1">IF(Table1[[#This Row],[Field of Work]] = "Construction",Table1[[#This Row],[Income]],0)</f>
        <v>0</v>
      </c>
      <c r="DQ410" s="9">
        <f ca="1">IF(Table1[[#This Row],[Field of Work]] = "Health",Table1[[#This Row],[Income]],0)</f>
        <v>0</v>
      </c>
      <c r="DR410" s="9">
        <f ca="1">IF(Table1[[#This Row],[Field of Work]] = "Teaching",Table1[[#This Row],[Income]],0)</f>
        <v>0</v>
      </c>
      <c r="DS410" s="10">
        <f ca="1">IF(Table1[[#This Row],[Field of Work]] = "General work",Table1[[#This Row],[Income]],0)</f>
        <v>0</v>
      </c>
      <c r="DV410" s="14"/>
      <c r="DW410" s="9"/>
      <c r="DX410" s="9">
        <f ca="1">IF(Table1[[#This Row],[Debts]]&gt;Table1[[#This Row],[Income]],1,0)</f>
        <v>0</v>
      </c>
      <c r="DY410" s="9"/>
      <c r="DZ410" s="9"/>
      <c r="EA410" s="9"/>
      <c r="EB410" s="9"/>
      <c r="EC410" s="10"/>
      <c r="EF410" s="14"/>
      <c r="EG410" s="9"/>
      <c r="EH410" s="9">
        <f ca="1">IF(Table1[[#This Row],[Net worth of person (R)]]&gt;$EP$4,Table1[[#This Row],[Age]],0)</f>
        <v>26</v>
      </c>
      <c r="EI410" s="9"/>
      <c r="EJ410" s="9"/>
      <c r="EK410" s="9"/>
      <c r="EL410" s="9"/>
      <c r="EM410" s="9"/>
      <c r="EN410" s="9"/>
      <c r="EO410" s="9"/>
      <c r="EP410" s="10"/>
    </row>
    <row r="411" spans="2:146" x14ac:dyDescent="0.25">
      <c r="B411">
        <f t="shared" ca="1" si="145"/>
        <v>1</v>
      </c>
      <c r="C411" t="str">
        <f t="shared" ca="1" si="146"/>
        <v>men</v>
      </c>
      <c r="D411">
        <f t="shared" ca="1" si="147"/>
        <v>43</v>
      </c>
      <c r="E411">
        <f t="shared" ca="1" si="148"/>
        <v>2</v>
      </c>
      <c r="F411" t="str">
        <f t="shared" ca="1" si="149"/>
        <v>IT</v>
      </c>
      <c r="G411">
        <f t="shared" ca="1" si="150"/>
        <v>3</v>
      </c>
      <c r="H411" t="str">
        <f t="shared" ca="1" si="151"/>
        <v>University</v>
      </c>
      <c r="I411">
        <f t="shared" ca="1" si="152"/>
        <v>0</v>
      </c>
      <c r="J411">
        <f t="shared" ca="1" si="153"/>
        <v>3</v>
      </c>
      <c r="K411">
        <f t="shared" ca="1" si="154"/>
        <v>69583</v>
      </c>
      <c r="L411">
        <f t="shared" ca="1" si="155"/>
        <v>1</v>
      </c>
      <c r="M411" t="str">
        <f t="shared" ca="1" si="156"/>
        <v>Lahore</v>
      </c>
      <c r="N411">
        <f t="shared" ca="1" si="161"/>
        <v>417498</v>
      </c>
      <c r="O411">
        <f ca="1">RAND()*Table1[[#This Row],[Value of House]]</f>
        <v>382560.59318739228</v>
      </c>
      <c r="P411">
        <f t="shared" ca="1" si="143"/>
        <v>86000.902503696067</v>
      </c>
      <c r="Q411">
        <f t="shared" ca="1" si="157"/>
        <v>36010</v>
      </c>
      <c r="R411">
        <f t="shared" ca="1" si="144"/>
        <v>89121.89039433586</v>
      </c>
      <c r="S411">
        <f t="shared" ca="1" si="162"/>
        <v>94638.001836202515</v>
      </c>
      <c r="T411">
        <f t="shared" ca="1" si="163"/>
        <v>598136.90433989861</v>
      </c>
      <c r="U411">
        <f t="shared" ca="1" si="164"/>
        <v>507692.48358172813</v>
      </c>
      <c r="V411">
        <f t="shared" ca="1" si="165"/>
        <v>90444.420758170483</v>
      </c>
      <c r="AF411" s="14">
        <f t="shared" ca="1" si="159"/>
        <v>1</v>
      </c>
      <c r="AG411" s="9">
        <f t="shared" ca="1" si="160"/>
        <v>0</v>
      </c>
      <c r="AH411" s="9"/>
      <c r="AI411" s="9"/>
      <c r="AJ411" s="9"/>
      <c r="AK411" s="10"/>
      <c r="AL411" s="9"/>
      <c r="AM411" s="14">
        <f ca="1">IF(Table1[[#This Row],[Field of Work]]= "Teaching",1,0)</f>
        <v>0</v>
      </c>
      <c r="AN411" s="9">
        <f ca="1">IF(Table1[[#This Row],[Field of Work]]= "Agriculture",1,0)</f>
        <v>0</v>
      </c>
      <c r="AO411" s="9">
        <f ca="1">IF(Table1[[#This Row],[Field of Work]]= "Construction",1,0)</f>
        <v>0</v>
      </c>
      <c r="AP411" s="9">
        <f ca="1">IF(Table1[[#This Row],[Field of Work]]= "IT",1,0)</f>
        <v>1</v>
      </c>
      <c r="AQ411" s="9">
        <f ca="1">IF(Table1[[#This Row],[Field of Work]]= "Health",1,0)</f>
        <v>0</v>
      </c>
      <c r="AR411" s="9">
        <f ca="1">IF(Table1[[#This Row],[Field of Work]]= "General work",1,0)</f>
        <v>0</v>
      </c>
      <c r="AS411" s="9"/>
      <c r="AT411" s="9"/>
      <c r="AU411" s="9"/>
      <c r="AV411" s="9"/>
      <c r="AW411" s="9"/>
      <c r="AX411" s="9"/>
      <c r="AY411" s="10"/>
      <c r="BA411" s="33">
        <f ca="1">IF(Table1[[#This Row],[Area]]= "Pindi",1,0)</f>
        <v>0</v>
      </c>
      <c r="BB411" s="9">
        <f ca="1">IF(Table1[[#This Row],[Area]]= "Attock",1,0)</f>
        <v>0</v>
      </c>
      <c r="BC411" s="9">
        <f ca="1">IF(Table1[[#This Row],[Area]]="Gujranwala",1,0)</f>
        <v>0</v>
      </c>
      <c r="BD411" s="9">
        <f ca="1">IF(Table1[[#This Row],[Area]]="Islamabad",1,0)</f>
        <v>0</v>
      </c>
      <c r="BE411" s="9">
        <f ca="1">IF(Table1[[#This Row],[Area]]="Karachi",1,0)</f>
        <v>0</v>
      </c>
      <c r="BF411" s="9">
        <f ca="1">IF(Table1[[#This Row],[Area]]="Kashmir",1,0)</f>
        <v>0</v>
      </c>
      <c r="BG411" s="9">
        <f ca="1">IF(Table1[[#This Row],[Area]]="Kohat",1,0)</f>
        <v>0</v>
      </c>
      <c r="BH411" s="9">
        <f ca="1">IF(Table1[[#This Row],[Area]]="Lahore",1,0)</f>
        <v>1</v>
      </c>
      <c r="BI411" s="9">
        <f ca="1">IF(Table1[[#This Row],[Area]]="Multan",1,0)</f>
        <v>0</v>
      </c>
      <c r="BJ411" s="9">
        <f ca="1">IF(Table1[[#This Row],[Area]]="Naran",1,0)</f>
        <v>0</v>
      </c>
      <c r="BK411" s="9">
        <f ca="1">IF(Table1[[#This Row],[Area]]="Peshawar",1,0)</f>
        <v>0</v>
      </c>
      <c r="BL411" s="9">
        <f ca="1">IF(Table1[[#This Row],[Area]]="Queta",1,0)</f>
        <v>0</v>
      </c>
      <c r="BM411" s="9">
        <f ca="1">IF(Table1[[#This Row],[Area]]="Sawat",1,0)</f>
        <v>0</v>
      </c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10"/>
      <c r="CD411" s="14"/>
      <c r="CE411" s="39">
        <f ca="1">Table1[[#This Row],[Value of Cars]]/Table1[[#This Row],[Cars]]</f>
        <v>28666.967501232022</v>
      </c>
      <c r="CF411" s="9"/>
      <c r="CG411" s="10"/>
      <c r="CH411" s="14">
        <f ca="1">IF(Table1[[#This Row],[value of Debts]]&gt;$CI$5,1,0)</f>
        <v>1</v>
      </c>
      <c r="CI411" s="9"/>
      <c r="CJ411" s="10"/>
      <c r="CM411" s="55">
        <f ca="1">Table1[[#This Row],[Mortgage Left]]/Table1[[#This Row],[Value of House]]</f>
        <v>0.91631718759704783</v>
      </c>
      <c r="CN411" s="9">
        <f t="shared" ca="1" si="158"/>
        <v>0</v>
      </c>
      <c r="CO411" s="9"/>
      <c r="CP411" s="9"/>
      <c r="CQ411" s="9"/>
      <c r="CR411" s="9"/>
      <c r="CS411" s="9"/>
      <c r="CT411" s="9"/>
      <c r="CU411" s="9"/>
      <c r="CV411" s="9"/>
      <c r="CW411" s="9"/>
      <c r="CX411" s="14"/>
      <c r="CY411" s="9">
        <f ca="1">IF(Table1[[#This Row],[Area]]= "Pindi",Table1[[#This Row],[Income]],0)</f>
        <v>0</v>
      </c>
      <c r="CZ411" s="9">
        <f ca="1">IF(Table1[[#This Row],[Area]]= "Attock",Table1[[#This Row],[Income]],0)</f>
        <v>0</v>
      </c>
      <c r="DA411" s="9">
        <f ca="1">IF(Table1[[#This Row],[Area]]= "Gujranwala",Table1[[#This Row],[Income]],0)</f>
        <v>0</v>
      </c>
      <c r="DB411" s="9">
        <f ca="1">IF(Table1[[#This Row],[Area]]= "Islamabad",Table1[[#This Row],[Income]],0)</f>
        <v>0</v>
      </c>
      <c r="DC411" s="9">
        <f ca="1">IF(Table1[[#This Row],[Area]]= "Karachi",Table1[[#This Row],[Income]],0)</f>
        <v>0</v>
      </c>
      <c r="DD411" s="9">
        <f ca="1">IF(Table1[[#This Row],[Area]]= "Kashmir",Table1[[#This Row],[Income]],0)</f>
        <v>0</v>
      </c>
      <c r="DE411" s="9">
        <f ca="1">IF(Table1[[#This Row],[Area]]= "Kohat",Table1[[#This Row],[Income]],0)</f>
        <v>0</v>
      </c>
      <c r="DF411" s="9">
        <f ca="1">IF(Table1[[#This Row],[Area]]= "Lahore",Table1[[#This Row],[Income]],0)</f>
        <v>69583</v>
      </c>
      <c r="DG411" s="9">
        <f ca="1">IF(Table1[[#This Row],[Area]]= "Multan",Table1[[#This Row],[Income]],0)</f>
        <v>0</v>
      </c>
      <c r="DH411" s="9">
        <f ca="1">IF(Table1[[#This Row],[Area]]= "Naran",Table1[[#This Row],[Income]],0)</f>
        <v>0</v>
      </c>
      <c r="DI411" s="9">
        <f ca="1">IF(Table1[[#This Row],[Area]]= "Peshawar",Table1[[#This Row],[Income]],0)</f>
        <v>0</v>
      </c>
      <c r="DJ411" s="9">
        <f ca="1">IF(Table1[[#This Row],[Area]]= "Queta",Table1[[#This Row],[Income]],0)</f>
        <v>0</v>
      </c>
      <c r="DK411" s="10">
        <f ca="1">IF(Table1[[#This Row],[Area]]= "Sawat",Table1[[#This Row],[Income]],0)</f>
        <v>0</v>
      </c>
      <c r="DM411" s="14"/>
      <c r="DN411" s="9">
        <f ca="1">IF(Table1[[#This Row],[Field of Work]] = "IT",Table1[[#This Row],[Income]],0)</f>
        <v>69583</v>
      </c>
      <c r="DO411" s="9">
        <f ca="1">IF(Table1[[#This Row],[Field of Work]] = "Agriculture",Table1[[#This Row],[Income]],0)</f>
        <v>0</v>
      </c>
      <c r="DP411" s="9">
        <f ca="1">IF(Table1[[#This Row],[Field of Work]] = "Construction",Table1[[#This Row],[Income]],0)</f>
        <v>0</v>
      </c>
      <c r="DQ411" s="9">
        <f ca="1">IF(Table1[[#This Row],[Field of Work]] = "Health",Table1[[#This Row],[Income]],0)</f>
        <v>0</v>
      </c>
      <c r="DR411" s="9">
        <f ca="1">IF(Table1[[#This Row],[Field of Work]] = "Teaching",Table1[[#This Row],[Income]],0)</f>
        <v>0</v>
      </c>
      <c r="DS411" s="10">
        <f ca="1">IF(Table1[[#This Row],[Field of Work]] = "General work",Table1[[#This Row],[Income]],0)</f>
        <v>0</v>
      </c>
      <c r="DV411" s="14"/>
      <c r="DW411" s="9"/>
      <c r="DX411" s="9">
        <f ca="1">IF(Table1[[#This Row],[Debts]]&gt;Table1[[#This Row],[Income]],1,0)</f>
        <v>1</v>
      </c>
      <c r="DY411" s="9"/>
      <c r="DZ411" s="9"/>
      <c r="EA411" s="9"/>
      <c r="EB411" s="9"/>
      <c r="EC411" s="10"/>
      <c r="EF411" s="14"/>
      <c r="EG411" s="9"/>
      <c r="EH411" s="9">
        <f ca="1">IF(Table1[[#This Row],[Net worth of person (R)]]&gt;$EP$4,Table1[[#This Row],[Age]],0)</f>
        <v>0</v>
      </c>
      <c r="EI411" s="9"/>
      <c r="EJ411" s="9"/>
      <c r="EK411" s="9"/>
      <c r="EL411" s="9"/>
      <c r="EM411" s="9"/>
      <c r="EN411" s="9"/>
      <c r="EO411" s="9"/>
      <c r="EP411" s="10"/>
    </row>
    <row r="412" spans="2:146" x14ac:dyDescent="0.25">
      <c r="B412">
        <f t="shared" ca="1" si="145"/>
        <v>2</v>
      </c>
      <c r="C412" t="str">
        <f t="shared" ca="1" si="146"/>
        <v>women</v>
      </c>
      <c r="D412">
        <f t="shared" ca="1" si="147"/>
        <v>35</v>
      </c>
      <c r="E412">
        <f t="shared" ca="1" si="148"/>
        <v>3</v>
      </c>
      <c r="F412" t="str">
        <f t="shared" ca="1" si="149"/>
        <v>Agriculture</v>
      </c>
      <c r="G412">
        <f t="shared" ca="1" si="150"/>
        <v>4</v>
      </c>
      <c r="H412" t="str">
        <f t="shared" ca="1" si="151"/>
        <v>Technical</v>
      </c>
      <c r="I412">
        <f t="shared" ca="1" si="152"/>
        <v>1</v>
      </c>
      <c r="J412">
        <f t="shared" ca="1" si="153"/>
        <v>1</v>
      </c>
      <c r="K412">
        <f t="shared" ca="1" si="154"/>
        <v>67151</v>
      </c>
      <c r="L412">
        <f t="shared" ca="1" si="155"/>
        <v>5</v>
      </c>
      <c r="M412" t="str">
        <f t="shared" ca="1" si="156"/>
        <v>Sawat</v>
      </c>
      <c r="N412">
        <f t="shared" ca="1" si="161"/>
        <v>268604</v>
      </c>
      <c r="O412">
        <f ca="1">RAND()*Table1[[#This Row],[Value of House]]</f>
        <v>27217.185909445518</v>
      </c>
      <c r="P412">
        <f t="shared" ca="1" si="143"/>
        <v>19745.770177780985</v>
      </c>
      <c r="Q412">
        <f t="shared" ca="1" si="157"/>
        <v>12681</v>
      </c>
      <c r="R412">
        <f t="shared" ca="1" si="144"/>
        <v>62442.433339721312</v>
      </c>
      <c r="S412">
        <f t="shared" ca="1" si="162"/>
        <v>80939.080921278684</v>
      </c>
      <c r="T412">
        <f t="shared" ca="1" si="163"/>
        <v>369288.85109905968</v>
      </c>
      <c r="U412">
        <f t="shared" ca="1" si="164"/>
        <v>102340.61924916683</v>
      </c>
      <c r="V412">
        <f t="shared" ca="1" si="165"/>
        <v>266948.23184989288</v>
      </c>
      <c r="AF412" s="14">
        <f t="shared" ca="1" si="159"/>
        <v>1</v>
      </c>
      <c r="AG412" s="9">
        <f t="shared" ca="1" si="160"/>
        <v>0</v>
      </c>
      <c r="AH412" s="9"/>
      <c r="AI412" s="9"/>
      <c r="AJ412" s="9"/>
      <c r="AK412" s="10"/>
      <c r="AL412" s="9"/>
      <c r="AM412" s="14">
        <f ca="1">IF(Table1[[#This Row],[Field of Work]]= "Teaching",1,0)</f>
        <v>0</v>
      </c>
      <c r="AN412" s="9">
        <f ca="1">IF(Table1[[#This Row],[Field of Work]]= "Agriculture",1,0)</f>
        <v>1</v>
      </c>
      <c r="AO412" s="9">
        <f ca="1">IF(Table1[[#This Row],[Field of Work]]= "Construction",1,0)</f>
        <v>0</v>
      </c>
      <c r="AP412" s="9">
        <f ca="1">IF(Table1[[#This Row],[Field of Work]]= "IT",1,0)</f>
        <v>0</v>
      </c>
      <c r="AQ412" s="9">
        <f ca="1">IF(Table1[[#This Row],[Field of Work]]= "Health",1,0)</f>
        <v>0</v>
      </c>
      <c r="AR412" s="9">
        <f ca="1">IF(Table1[[#This Row],[Field of Work]]= "General work",1,0)</f>
        <v>0</v>
      </c>
      <c r="AS412" s="9"/>
      <c r="AT412" s="9"/>
      <c r="AU412" s="9"/>
      <c r="AV412" s="9"/>
      <c r="AW412" s="9"/>
      <c r="AX412" s="9"/>
      <c r="AY412" s="10"/>
      <c r="BA412" s="33">
        <f ca="1">IF(Table1[[#This Row],[Area]]= "Pindi",1,0)</f>
        <v>0</v>
      </c>
      <c r="BB412" s="9">
        <f ca="1">IF(Table1[[#This Row],[Area]]= "Attock",1,0)</f>
        <v>0</v>
      </c>
      <c r="BC412" s="9">
        <f ca="1">IF(Table1[[#This Row],[Area]]="Gujranwala",1,0)</f>
        <v>0</v>
      </c>
      <c r="BD412" s="9">
        <f ca="1">IF(Table1[[#This Row],[Area]]="Islamabad",1,0)</f>
        <v>0</v>
      </c>
      <c r="BE412" s="9">
        <f ca="1">IF(Table1[[#This Row],[Area]]="Karachi",1,0)</f>
        <v>0</v>
      </c>
      <c r="BF412" s="9">
        <f ca="1">IF(Table1[[#This Row],[Area]]="Kashmir",1,0)</f>
        <v>0</v>
      </c>
      <c r="BG412" s="9">
        <f ca="1">IF(Table1[[#This Row],[Area]]="Kohat",1,0)</f>
        <v>0</v>
      </c>
      <c r="BH412" s="9">
        <f ca="1">IF(Table1[[#This Row],[Area]]="Lahore",1,0)</f>
        <v>0</v>
      </c>
      <c r="BI412" s="9">
        <f ca="1">IF(Table1[[#This Row],[Area]]="Multan",1,0)</f>
        <v>0</v>
      </c>
      <c r="BJ412" s="9">
        <f ca="1">IF(Table1[[#This Row],[Area]]="Naran",1,0)</f>
        <v>0</v>
      </c>
      <c r="BK412" s="9">
        <f ca="1">IF(Table1[[#This Row],[Area]]="Peshawar",1,0)</f>
        <v>0</v>
      </c>
      <c r="BL412" s="9">
        <f ca="1">IF(Table1[[#This Row],[Area]]="Queta",1,0)</f>
        <v>0</v>
      </c>
      <c r="BM412" s="9">
        <f ca="1">IF(Table1[[#This Row],[Area]]="Sawat",1,0)</f>
        <v>1</v>
      </c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10"/>
      <c r="CD412" s="14"/>
      <c r="CE412" s="39">
        <f ca="1">Table1[[#This Row],[Value of Cars]]/Table1[[#This Row],[Cars]]</f>
        <v>19745.770177780985</v>
      </c>
      <c r="CF412" s="9"/>
      <c r="CG412" s="10"/>
      <c r="CH412" s="14">
        <f ca="1">IF(Table1[[#This Row],[value of Debts]]&gt;$CI$5,1,0)</f>
        <v>1</v>
      </c>
      <c r="CI412" s="9"/>
      <c r="CJ412" s="10"/>
      <c r="CM412" s="55">
        <f ca="1">Table1[[#This Row],[Mortgage Left]]/Table1[[#This Row],[Value of House]]</f>
        <v>0.1013282970821191</v>
      </c>
      <c r="CN412" s="9">
        <f t="shared" ca="1" si="158"/>
        <v>1</v>
      </c>
      <c r="CO412" s="9"/>
      <c r="CP412" s="9"/>
      <c r="CQ412" s="9"/>
      <c r="CR412" s="9"/>
      <c r="CS412" s="9"/>
      <c r="CT412" s="9"/>
      <c r="CU412" s="9"/>
      <c r="CV412" s="9"/>
      <c r="CW412" s="9"/>
      <c r="CX412" s="14"/>
      <c r="CY412" s="9">
        <f ca="1">IF(Table1[[#This Row],[Area]]= "Pindi",Table1[[#This Row],[Income]],0)</f>
        <v>0</v>
      </c>
      <c r="CZ412" s="9">
        <f ca="1">IF(Table1[[#This Row],[Area]]= "Attock",Table1[[#This Row],[Income]],0)</f>
        <v>0</v>
      </c>
      <c r="DA412" s="9">
        <f ca="1">IF(Table1[[#This Row],[Area]]= "Gujranwala",Table1[[#This Row],[Income]],0)</f>
        <v>0</v>
      </c>
      <c r="DB412" s="9">
        <f ca="1">IF(Table1[[#This Row],[Area]]= "Islamabad",Table1[[#This Row],[Income]],0)</f>
        <v>0</v>
      </c>
      <c r="DC412" s="9">
        <f ca="1">IF(Table1[[#This Row],[Area]]= "Karachi",Table1[[#This Row],[Income]],0)</f>
        <v>0</v>
      </c>
      <c r="DD412" s="9">
        <f ca="1">IF(Table1[[#This Row],[Area]]= "Kashmir",Table1[[#This Row],[Income]],0)</f>
        <v>0</v>
      </c>
      <c r="DE412" s="9">
        <f ca="1">IF(Table1[[#This Row],[Area]]= "Kohat",Table1[[#This Row],[Income]],0)</f>
        <v>0</v>
      </c>
      <c r="DF412" s="9">
        <f ca="1">IF(Table1[[#This Row],[Area]]= "Lahore",Table1[[#This Row],[Income]],0)</f>
        <v>0</v>
      </c>
      <c r="DG412" s="9">
        <f ca="1">IF(Table1[[#This Row],[Area]]= "Multan",Table1[[#This Row],[Income]],0)</f>
        <v>0</v>
      </c>
      <c r="DH412" s="9">
        <f ca="1">IF(Table1[[#This Row],[Area]]= "Naran",Table1[[#This Row],[Income]],0)</f>
        <v>0</v>
      </c>
      <c r="DI412" s="9">
        <f ca="1">IF(Table1[[#This Row],[Area]]= "Peshawar",Table1[[#This Row],[Income]],0)</f>
        <v>0</v>
      </c>
      <c r="DJ412" s="9">
        <f ca="1">IF(Table1[[#This Row],[Area]]= "Queta",Table1[[#This Row],[Income]],0)</f>
        <v>0</v>
      </c>
      <c r="DK412" s="10">
        <f ca="1">IF(Table1[[#This Row],[Area]]= "Sawat",Table1[[#This Row],[Income]],0)</f>
        <v>67151</v>
      </c>
      <c r="DM412" s="14"/>
      <c r="DN412" s="9">
        <f ca="1">IF(Table1[[#This Row],[Field of Work]] = "IT",Table1[[#This Row],[Income]],0)</f>
        <v>0</v>
      </c>
      <c r="DO412" s="9">
        <f ca="1">IF(Table1[[#This Row],[Field of Work]] = "Agriculture",Table1[[#This Row],[Income]],0)</f>
        <v>67151</v>
      </c>
      <c r="DP412" s="9">
        <f ca="1">IF(Table1[[#This Row],[Field of Work]] = "Construction",Table1[[#This Row],[Income]],0)</f>
        <v>0</v>
      </c>
      <c r="DQ412" s="9">
        <f ca="1">IF(Table1[[#This Row],[Field of Work]] = "Health",Table1[[#This Row],[Income]],0)</f>
        <v>0</v>
      </c>
      <c r="DR412" s="9">
        <f ca="1">IF(Table1[[#This Row],[Field of Work]] = "Teaching",Table1[[#This Row],[Income]],0)</f>
        <v>0</v>
      </c>
      <c r="DS412" s="10">
        <f ca="1">IF(Table1[[#This Row],[Field of Work]] = "General work",Table1[[#This Row],[Income]],0)</f>
        <v>0</v>
      </c>
      <c r="DV412" s="14"/>
      <c r="DW412" s="9"/>
      <c r="DX412" s="9">
        <f ca="1">IF(Table1[[#This Row],[Debts]]&gt;Table1[[#This Row],[Income]],1,0)</f>
        <v>0</v>
      </c>
      <c r="DY412" s="9"/>
      <c r="DZ412" s="9"/>
      <c r="EA412" s="9"/>
      <c r="EB412" s="9"/>
      <c r="EC412" s="10"/>
      <c r="EF412" s="14"/>
      <c r="EG412" s="9"/>
      <c r="EH412" s="9">
        <f ca="1">IF(Table1[[#This Row],[Net worth of person (R)]]&gt;$EP$4,Table1[[#This Row],[Age]],0)</f>
        <v>35</v>
      </c>
      <c r="EI412" s="9"/>
      <c r="EJ412" s="9"/>
      <c r="EK412" s="9"/>
      <c r="EL412" s="9"/>
      <c r="EM412" s="9"/>
      <c r="EN412" s="9"/>
      <c r="EO412" s="9"/>
      <c r="EP412" s="10"/>
    </row>
    <row r="413" spans="2:146" x14ac:dyDescent="0.25">
      <c r="B413">
        <f t="shared" ca="1" si="145"/>
        <v>2</v>
      </c>
      <c r="C413" t="str">
        <f t="shared" ca="1" si="146"/>
        <v>women</v>
      </c>
      <c r="D413">
        <f t="shared" ca="1" si="147"/>
        <v>34</v>
      </c>
      <c r="E413">
        <f t="shared" ca="1" si="148"/>
        <v>6</v>
      </c>
      <c r="F413" t="str">
        <f t="shared" ca="1" si="149"/>
        <v>Teaching</v>
      </c>
      <c r="G413">
        <f t="shared" ca="1" si="150"/>
        <v>1</v>
      </c>
      <c r="H413" t="str">
        <f t="shared" ca="1" si="151"/>
        <v>High School</v>
      </c>
      <c r="I413">
        <f t="shared" ca="1" si="152"/>
        <v>2</v>
      </c>
      <c r="J413">
        <f t="shared" ca="1" si="153"/>
        <v>3</v>
      </c>
      <c r="K413">
        <f t="shared" ca="1" si="154"/>
        <v>35676</v>
      </c>
      <c r="L413">
        <f t="shared" ca="1" si="155"/>
        <v>1</v>
      </c>
      <c r="M413" t="str">
        <f t="shared" ca="1" si="156"/>
        <v>Lahore</v>
      </c>
      <c r="N413">
        <f t="shared" ca="1" si="161"/>
        <v>214056</v>
      </c>
      <c r="O413">
        <f ca="1">RAND()*Table1[[#This Row],[Value of House]]</f>
        <v>6528.9193444788571</v>
      </c>
      <c r="P413">
        <f t="shared" ca="1" si="143"/>
        <v>20659.681542778562</v>
      </c>
      <c r="Q413">
        <f t="shared" ca="1" si="157"/>
        <v>6243</v>
      </c>
      <c r="R413">
        <f t="shared" ca="1" si="144"/>
        <v>35072.199378591737</v>
      </c>
      <c r="S413">
        <f t="shared" ca="1" si="162"/>
        <v>26659.228380777811</v>
      </c>
      <c r="T413">
        <f t="shared" ca="1" si="163"/>
        <v>261374.90992355638</v>
      </c>
      <c r="U413">
        <f t="shared" ca="1" si="164"/>
        <v>47844.118723070598</v>
      </c>
      <c r="V413">
        <f t="shared" ca="1" si="165"/>
        <v>213530.79120048578</v>
      </c>
      <c r="AF413" s="14">
        <f t="shared" ca="1" si="159"/>
        <v>0</v>
      </c>
      <c r="AG413" s="9">
        <f t="shared" ca="1" si="160"/>
        <v>1</v>
      </c>
      <c r="AH413" s="9"/>
      <c r="AI413" s="9"/>
      <c r="AJ413" s="9"/>
      <c r="AK413" s="10"/>
      <c r="AL413" s="9"/>
      <c r="AM413" s="14">
        <f ca="1">IF(Table1[[#This Row],[Field of Work]]= "Teaching",1,0)</f>
        <v>1</v>
      </c>
      <c r="AN413" s="9">
        <f ca="1">IF(Table1[[#This Row],[Field of Work]]= "Agriculture",1,0)</f>
        <v>0</v>
      </c>
      <c r="AO413" s="9">
        <f ca="1">IF(Table1[[#This Row],[Field of Work]]= "Construction",1,0)</f>
        <v>0</v>
      </c>
      <c r="AP413" s="9">
        <f ca="1">IF(Table1[[#This Row],[Field of Work]]= "IT",1,0)</f>
        <v>0</v>
      </c>
      <c r="AQ413" s="9">
        <f ca="1">IF(Table1[[#This Row],[Field of Work]]= "Health",1,0)</f>
        <v>0</v>
      </c>
      <c r="AR413" s="9">
        <f ca="1">IF(Table1[[#This Row],[Field of Work]]= "General work",1,0)</f>
        <v>0</v>
      </c>
      <c r="AS413" s="9"/>
      <c r="AT413" s="9"/>
      <c r="AU413" s="9"/>
      <c r="AV413" s="9"/>
      <c r="AW413" s="9"/>
      <c r="AX413" s="9"/>
      <c r="AY413" s="10"/>
      <c r="BA413" s="33">
        <f ca="1">IF(Table1[[#This Row],[Area]]= "Pindi",1,0)</f>
        <v>0</v>
      </c>
      <c r="BB413" s="9">
        <f ca="1">IF(Table1[[#This Row],[Area]]= "Attock",1,0)</f>
        <v>0</v>
      </c>
      <c r="BC413" s="9">
        <f ca="1">IF(Table1[[#This Row],[Area]]="Gujranwala",1,0)</f>
        <v>0</v>
      </c>
      <c r="BD413" s="9">
        <f ca="1">IF(Table1[[#This Row],[Area]]="Islamabad",1,0)</f>
        <v>0</v>
      </c>
      <c r="BE413" s="9">
        <f ca="1">IF(Table1[[#This Row],[Area]]="Karachi",1,0)</f>
        <v>0</v>
      </c>
      <c r="BF413" s="9">
        <f ca="1">IF(Table1[[#This Row],[Area]]="Kashmir",1,0)</f>
        <v>0</v>
      </c>
      <c r="BG413" s="9">
        <f ca="1">IF(Table1[[#This Row],[Area]]="Kohat",1,0)</f>
        <v>0</v>
      </c>
      <c r="BH413" s="9">
        <f ca="1">IF(Table1[[#This Row],[Area]]="Lahore",1,0)</f>
        <v>1</v>
      </c>
      <c r="BI413" s="9">
        <f ca="1">IF(Table1[[#This Row],[Area]]="Multan",1,0)</f>
        <v>0</v>
      </c>
      <c r="BJ413" s="9">
        <f ca="1">IF(Table1[[#This Row],[Area]]="Naran",1,0)</f>
        <v>0</v>
      </c>
      <c r="BK413" s="9">
        <f ca="1">IF(Table1[[#This Row],[Area]]="Peshawar",1,0)</f>
        <v>0</v>
      </c>
      <c r="BL413" s="9">
        <f ca="1">IF(Table1[[#This Row],[Area]]="Queta",1,0)</f>
        <v>0</v>
      </c>
      <c r="BM413" s="9">
        <f ca="1">IF(Table1[[#This Row],[Area]]="Sawat",1,0)</f>
        <v>0</v>
      </c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10"/>
      <c r="CD413" s="14"/>
      <c r="CE413" s="39">
        <f ca="1">Table1[[#This Row],[Value of Cars]]/Table1[[#This Row],[Cars]]</f>
        <v>6886.5605142595205</v>
      </c>
      <c r="CF413" s="9"/>
      <c r="CG413" s="10"/>
      <c r="CH413" s="14">
        <f ca="1">IF(Table1[[#This Row],[value of Debts]]&gt;$CI$5,1,0)</f>
        <v>0</v>
      </c>
      <c r="CI413" s="9"/>
      <c r="CJ413" s="10"/>
      <c r="CM413" s="55">
        <f ca="1">Table1[[#This Row],[Mortgage Left]]/Table1[[#This Row],[Value of House]]</f>
        <v>3.0500987332655272E-2</v>
      </c>
      <c r="CN413" s="9">
        <f t="shared" ca="1" si="158"/>
        <v>1</v>
      </c>
      <c r="CO413" s="9"/>
      <c r="CP413" s="9"/>
      <c r="CQ413" s="9"/>
      <c r="CR413" s="9"/>
      <c r="CS413" s="9"/>
      <c r="CT413" s="9"/>
      <c r="CU413" s="9"/>
      <c r="CV413" s="9"/>
      <c r="CW413" s="9"/>
      <c r="CX413" s="14"/>
      <c r="CY413" s="9">
        <f ca="1">IF(Table1[[#This Row],[Area]]= "Pindi",Table1[[#This Row],[Income]],0)</f>
        <v>0</v>
      </c>
      <c r="CZ413" s="9">
        <f ca="1">IF(Table1[[#This Row],[Area]]= "Attock",Table1[[#This Row],[Income]],0)</f>
        <v>0</v>
      </c>
      <c r="DA413" s="9">
        <f ca="1">IF(Table1[[#This Row],[Area]]= "Gujranwala",Table1[[#This Row],[Income]],0)</f>
        <v>0</v>
      </c>
      <c r="DB413" s="9">
        <f ca="1">IF(Table1[[#This Row],[Area]]= "Islamabad",Table1[[#This Row],[Income]],0)</f>
        <v>0</v>
      </c>
      <c r="DC413" s="9">
        <f ca="1">IF(Table1[[#This Row],[Area]]= "Karachi",Table1[[#This Row],[Income]],0)</f>
        <v>0</v>
      </c>
      <c r="DD413" s="9">
        <f ca="1">IF(Table1[[#This Row],[Area]]= "Kashmir",Table1[[#This Row],[Income]],0)</f>
        <v>0</v>
      </c>
      <c r="DE413" s="9">
        <f ca="1">IF(Table1[[#This Row],[Area]]= "Kohat",Table1[[#This Row],[Income]],0)</f>
        <v>0</v>
      </c>
      <c r="DF413" s="9">
        <f ca="1">IF(Table1[[#This Row],[Area]]= "Lahore",Table1[[#This Row],[Income]],0)</f>
        <v>35676</v>
      </c>
      <c r="DG413" s="9">
        <f ca="1">IF(Table1[[#This Row],[Area]]= "Multan",Table1[[#This Row],[Income]],0)</f>
        <v>0</v>
      </c>
      <c r="DH413" s="9">
        <f ca="1">IF(Table1[[#This Row],[Area]]= "Naran",Table1[[#This Row],[Income]],0)</f>
        <v>0</v>
      </c>
      <c r="DI413" s="9">
        <f ca="1">IF(Table1[[#This Row],[Area]]= "Peshawar",Table1[[#This Row],[Income]],0)</f>
        <v>0</v>
      </c>
      <c r="DJ413" s="9">
        <f ca="1">IF(Table1[[#This Row],[Area]]= "Queta",Table1[[#This Row],[Income]],0)</f>
        <v>0</v>
      </c>
      <c r="DK413" s="10">
        <f ca="1">IF(Table1[[#This Row],[Area]]= "Sawat",Table1[[#This Row],[Income]],0)</f>
        <v>0</v>
      </c>
      <c r="DM413" s="14"/>
      <c r="DN413" s="9">
        <f ca="1">IF(Table1[[#This Row],[Field of Work]] = "IT",Table1[[#This Row],[Income]],0)</f>
        <v>0</v>
      </c>
      <c r="DO413" s="9">
        <f ca="1">IF(Table1[[#This Row],[Field of Work]] = "Agriculture",Table1[[#This Row],[Income]],0)</f>
        <v>0</v>
      </c>
      <c r="DP413" s="9">
        <f ca="1">IF(Table1[[#This Row],[Field of Work]] = "Construction",Table1[[#This Row],[Income]],0)</f>
        <v>0</v>
      </c>
      <c r="DQ413" s="9">
        <f ca="1">IF(Table1[[#This Row],[Field of Work]] = "Health",Table1[[#This Row],[Income]],0)</f>
        <v>0</v>
      </c>
      <c r="DR413" s="9">
        <f ca="1">IF(Table1[[#This Row],[Field of Work]] = "Teaching",Table1[[#This Row],[Income]],0)</f>
        <v>35676</v>
      </c>
      <c r="DS413" s="10">
        <f ca="1">IF(Table1[[#This Row],[Field of Work]] = "General work",Table1[[#This Row],[Income]],0)</f>
        <v>0</v>
      </c>
      <c r="DV413" s="14"/>
      <c r="DW413" s="9"/>
      <c r="DX413" s="9">
        <f ca="1">IF(Table1[[#This Row],[Debts]]&gt;Table1[[#This Row],[Income]],1,0)</f>
        <v>0</v>
      </c>
      <c r="DY413" s="9"/>
      <c r="DZ413" s="9"/>
      <c r="EA413" s="9"/>
      <c r="EB413" s="9"/>
      <c r="EC413" s="10"/>
      <c r="EF413" s="14"/>
      <c r="EG413" s="9"/>
      <c r="EH413" s="9">
        <f ca="1">IF(Table1[[#This Row],[Net worth of person (R)]]&gt;$EP$4,Table1[[#This Row],[Age]],0)</f>
        <v>34</v>
      </c>
      <c r="EI413" s="9"/>
      <c r="EJ413" s="9"/>
      <c r="EK413" s="9"/>
      <c r="EL413" s="9"/>
      <c r="EM413" s="9"/>
      <c r="EN413" s="9"/>
      <c r="EO413" s="9"/>
      <c r="EP413" s="10"/>
    </row>
    <row r="414" spans="2:146" x14ac:dyDescent="0.25">
      <c r="B414">
        <f t="shared" ca="1" si="145"/>
        <v>2</v>
      </c>
      <c r="C414" t="str">
        <f t="shared" ca="1" si="146"/>
        <v>women</v>
      </c>
      <c r="D414">
        <f t="shared" ca="1" si="147"/>
        <v>34</v>
      </c>
      <c r="E414">
        <f t="shared" ca="1" si="148"/>
        <v>6</v>
      </c>
      <c r="F414" t="str">
        <f t="shared" ca="1" si="149"/>
        <v>Teaching</v>
      </c>
      <c r="G414">
        <f t="shared" ca="1" si="150"/>
        <v>2</v>
      </c>
      <c r="H414" t="str">
        <f t="shared" ca="1" si="151"/>
        <v>Colledge</v>
      </c>
      <c r="I414">
        <f t="shared" ca="1" si="152"/>
        <v>4</v>
      </c>
      <c r="J414">
        <f t="shared" ca="1" si="153"/>
        <v>1</v>
      </c>
      <c r="K414">
        <f t="shared" ca="1" si="154"/>
        <v>62909</v>
      </c>
      <c r="L414">
        <f t="shared" ca="1" si="155"/>
        <v>2</v>
      </c>
      <c r="M414" t="str">
        <f t="shared" ca="1" si="156"/>
        <v>Karachi</v>
      </c>
      <c r="N414">
        <f t="shared" ca="1" si="161"/>
        <v>188727</v>
      </c>
      <c r="O414">
        <f ca="1">RAND()*Table1[[#This Row],[Value of House]]</f>
        <v>117197.58664837894</v>
      </c>
      <c r="P414">
        <f t="shared" ca="1" si="143"/>
        <v>52020.452089577666</v>
      </c>
      <c r="Q414">
        <f t="shared" ca="1" si="157"/>
        <v>50593</v>
      </c>
      <c r="R414">
        <f t="shared" ca="1" si="144"/>
        <v>43104.361851616173</v>
      </c>
      <c r="S414">
        <f t="shared" ca="1" si="162"/>
        <v>43931.752941307997</v>
      </c>
      <c r="T414">
        <f t="shared" ca="1" si="163"/>
        <v>284679.2050308857</v>
      </c>
      <c r="U414">
        <f t="shared" ca="1" si="164"/>
        <v>210894.94849999511</v>
      </c>
      <c r="V414">
        <f t="shared" ca="1" si="165"/>
        <v>73784.256530890591</v>
      </c>
      <c r="AF414" s="14">
        <f t="shared" ca="1" si="159"/>
        <v>0</v>
      </c>
      <c r="AG414" s="9">
        <f t="shared" ca="1" si="160"/>
        <v>1</v>
      </c>
      <c r="AH414" s="9"/>
      <c r="AI414" s="9"/>
      <c r="AJ414" s="9"/>
      <c r="AK414" s="10"/>
      <c r="AL414" s="9"/>
      <c r="AM414" s="14">
        <f ca="1">IF(Table1[[#This Row],[Field of Work]]= "Teaching",1,0)</f>
        <v>1</v>
      </c>
      <c r="AN414" s="9">
        <f ca="1">IF(Table1[[#This Row],[Field of Work]]= "Agriculture",1,0)</f>
        <v>0</v>
      </c>
      <c r="AO414" s="9">
        <f ca="1">IF(Table1[[#This Row],[Field of Work]]= "Construction",1,0)</f>
        <v>0</v>
      </c>
      <c r="AP414" s="9">
        <f ca="1">IF(Table1[[#This Row],[Field of Work]]= "IT",1,0)</f>
        <v>0</v>
      </c>
      <c r="AQ414" s="9">
        <f ca="1">IF(Table1[[#This Row],[Field of Work]]= "Health",1,0)</f>
        <v>0</v>
      </c>
      <c r="AR414" s="9">
        <f ca="1">IF(Table1[[#This Row],[Field of Work]]= "General work",1,0)</f>
        <v>0</v>
      </c>
      <c r="AS414" s="9"/>
      <c r="AT414" s="9"/>
      <c r="AU414" s="9"/>
      <c r="AV414" s="9"/>
      <c r="AW414" s="9"/>
      <c r="AX414" s="9"/>
      <c r="AY414" s="10"/>
      <c r="BA414" s="33">
        <f ca="1">IF(Table1[[#This Row],[Area]]= "Pindi",1,0)</f>
        <v>0</v>
      </c>
      <c r="BB414" s="9">
        <f ca="1">IF(Table1[[#This Row],[Area]]= "Attock",1,0)</f>
        <v>0</v>
      </c>
      <c r="BC414" s="9">
        <f ca="1">IF(Table1[[#This Row],[Area]]="Gujranwala",1,0)</f>
        <v>0</v>
      </c>
      <c r="BD414" s="9">
        <f ca="1">IF(Table1[[#This Row],[Area]]="Islamabad",1,0)</f>
        <v>0</v>
      </c>
      <c r="BE414" s="9">
        <f ca="1">IF(Table1[[#This Row],[Area]]="Karachi",1,0)</f>
        <v>1</v>
      </c>
      <c r="BF414" s="9">
        <f ca="1">IF(Table1[[#This Row],[Area]]="Kashmir",1,0)</f>
        <v>0</v>
      </c>
      <c r="BG414" s="9">
        <f ca="1">IF(Table1[[#This Row],[Area]]="Kohat",1,0)</f>
        <v>0</v>
      </c>
      <c r="BH414" s="9">
        <f ca="1">IF(Table1[[#This Row],[Area]]="Lahore",1,0)</f>
        <v>0</v>
      </c>
      <c r="BI414" s="9">
        <f ca="1">IF(Table1[[#This Row],[Area]]="Multan",1,0)</f>
        <v>0</v>
      </c>
      <c r="BJ414" s="9">
        <f ca="1">IF(Table1[[#This Row],[Area]]="Naran",1,0)</f>
        <v>0</v>
      </c>
      <c r="BK414" s="9">
        <f ca="1">IF(Table1[[#This Row],[Area]]="Peshawar",1,0)</f>
        <v>0</v>
      </c>
      <c r="BL414" s="9">
        <f ca="1">IF(Table1[[#This Row],[Area]]="Queta",1,0)</f>
        <v>0</v>
      </c>
      <c r="BM414" s="9">
        <f ca="1">IF(Table1[[#This Row],[Area]]="Sawat",1,0)</f>
        <v>0</v>
      </c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10"/>
      <c r="CD414" s="14"/>
      <c r="CE414" s="39">
        <f ca="1">Table1[[#This Row],[Value of Cars]]/Table1[[#This Row],[Cars]]</f>
        <v>52020.452089577666</v>
      </c>
      <c r="CF414" s="9"/>
      <c r="CG414" s="10"/>
      <c r="CH414" s="14">
        <f ca="1">IF(Table1[[#This Row],[value of Debts]]&gt;$CI$5,1,0)</f>
        <v>1</v>
      </c>
      <c r="CI414" s="9"/>
      <c r="CJ414" s="10"/>
      <c r="CM414" s="55">
        <f ca="1">Table1[[#This Row],[Mortgage Left]]/Table1[[#This Row],[Value of House]]</f>
        <v>0.62099003665813024</v>
      </c>
      <c r="CN414" s="9">
        <f t="shared" ca="1" si="158"/>
        <v>0</v>
      </c>
      <c r="CO414" s="9"/>
      <c r="CP414" s="9"/>
      <c r="CQ414" s="9"/>
      <c r="CR414" s="9"/>
      <c r="CS414" s="9"/>
      <c r="CT414" s="9"/>
      <c r="CU414" s="9"/>
      <c r="CV414" s="9"/>
      <c r="CW414" s="9"/>
      <c r="CX414" s="14"/>
      <c r="CY414" s="9">
        <f ca="1">IF(Table1[[#This Row],[Area]]= "Pindi",Table1[[#This Row],[Income]],0)</f>
        <v>0</v>
      </c>
      <c r="CZ414" s="9">
        <f ca="1">IF(Table1[[#This Row],[Area]]= "Attock",Table1[[#This Row],[Income]],0)</f>
        <v>0</v>
      </c>
      <c r="DA414" s="9">
        <f ca="1">IF(Table1[[#This Row],[Area]]= "Gujranwala",Table1[[#This Row],[Income]],0)</f>
        <v>0</v>
      </c>
      <c r="DB414" s="9">
        <f ca="1">IF(Table1[[#This Row],[Area]]= "Islamabad",Table1[[#This Row],[Income]],0)</f>
        <v>0</v>
      </c>
      <c r="DC414" s="9">
        <f ca="1">IF(Table1[[#This Row],[Area]]= "Karachi",Table1[[#This Row],[Income]],0)</f>
        <v>62909</v>
      </c>
      <c r="DD414" s="9">
        <f ca="1">IF(Table1[[#This Row],[Area]]= "Kashmir",Table1[[#This Row],[Income]],0)</f>
        <v>0</v>
      </c>
      <c r="DE414" s="9">
        <f ca="1">IF(Table1[[#This Row],[Area]]= "Kohat",Table1[[#This Row],[Income]],0)</f>
        <v>0</v>
      </c>
      <c r="DF414" s="9">
        <f ca="1">IF(Table1[[#This Row],[Area]]= "Lahore",Table1[[#This Row],[Income]],0)</f>
        <v>0</v>
      </c>
      <c r="DG414" s="9">
        <f ca="1">IF(Table1[[#This Row],[Area]]= "Multan",Table1[[#This Row],[Income]],0)</f>
        <v>0</v>
      </c>
      <c r="DH414" s="9">
        <f ca="1">IF(Table1[[#This Row],[Area]]= "Naran",Table1[[#This Row],[Income]],0)</f>
        <v>0</v>
      </c>
      <c r="DI414" s="9">
        <f ca="1">IF(Table1[[#This Row],[Area]]= "Peshawar",Table1[[#This Row],[Income]],0)</f>
        <v>0</v>
      </c>
      <c r="DJ414" s="9">
        <f ca="1">IF(Table1[[#This Row],[Area]]= "Queta",Table1[[#This Row],[Income]],0)</f>
        <v>0</v>
      </c>
      <c r="DK414" s="10">
        <f ca="1">IF(Table1[[#This Row],[Area]]= "Sawat",Table1[[#This Row],[Income]],0)</f>
        <v>0</v>
      </c>
      <c r="DM414" s="14"/>
      <c r="DN414" s="9">
        <f ca="1">IF(Table1[[#This Row],[Field of Work]] = "IT",Table1[[#This Row],[Income]],0)</f>
        <v>0</v>
      </c>
      <c r="DO414" s="9">
        <f ca="1">IF(Table1[[#This Row],[Field of Work]] = "Agriculture",Table1[[#This Row],[Income]],0)</f>
        <v>0</v>
      </c>
      <c r="DP414" s="9">
        <f ca="1">IF(Table1[[#This Row],[Field of Work]] = "Construction",Table1[[#This Row],[Income]],0)</f>
        <v>0</v>
      </c>
      <c r="DQ414" s="9">
        <f ca="1">IF(Table1[[#This Row],[Field of Work]] = "Health",Table1[[#This Row],[Income]],0)</f>
        <v>0</v>
      </c>
      <c r="DR414" s="9">
        <f ca="1">IF(Table1[[#This Row],[Field of Work]] = "Teaching",Table1[[#This Row],[Income]],0)</f>
        <v>62909</v>
      </c>
      <c r="DS414" s="10">
        <f ca="1">IF(Table1[[#This Row],[Field of Work]] = "General work",Table1[[#This Row],[Income]],0)</f>
        <v>0</v>
      </c>
      <c r="DV414" s="14"/>
      <c r="DW414" s="9"/>
      <c r="DX414" s="9">
        <f ca="1">IF(Table1[[#This Row],[Debts]]&gt;Table1[[#This Row],[Income]],1,0)</f>
        <v>0</v>
      </c>
      <c r="DY414" s="9"/>
      <c r="DZ414" s="9"/>
      <c r="EA414" s="9"/>
      <c r="EB414" s="9"/>
      <c r="EC414" s="10"/>
      <c r="EF414" s="14"/>
      <c r="EG414" s="9"/>
      <c r="EH414" s="9">
        <f ca="1">IF(Table1[[#This Row],[Net worth of person (R)]]&gt;$EP$4,Table1[[#This Row],[Age]],0)</f>
        <v>0</v>
      </c>
      <c r="EI414" s="9"/>
      <c r="EJ414" s="9"/>
      <c r="EK414" s="9"/>
      <c r="EL414" s="9"/>
      <c r="EM414" s="9"/>
      <c r="EN414" s="9"/>
      <c r="EO414" s="9"/>
      <c r="EP414" s="10"/>
    </row>
    <row r="415" spans="2:146" x14ac:dyDescent="0.25">
      <c r="B415">
        <f t="shared" ca="1" si="145"/>
        <v>1</v>
      </c>
      <c r="C415" t="str">
        <f t="shared" ca="1" si="146"/>
        <v>men</v>
      </c>
      <c r="D415">
        <f t="shared" ca="1" si="147"/>
        <v>41</v>
      </c>
      <c r="E415">
        <f t="shared" ca="1" si="148"/>
        <v>6</v>
      </c>
      <c r="F415" t="str">
        <f t="shared" ca="1" si="149"/>
        <v>Teaching</v>
      </c>
      <c r="G415">
        <f t="shared" ca="1" si="150"/>
        <v>5</v>
      </c>
      <c r="H415" t="str">
        <f t="shared" ca="1" si="151"/>
        <v>other</v>
      </c>
      <c r="I415">
        <f t="shared" ca="1" si="152"/>
        <v>0</v>
      </c>
      <c r="J415">
        <f t="shared" ca="1" si="153"/>
        <v>3</v>
      </c>
      <c r="K415">
        <f t="shared" ca="1" si="154"/>
        <v>71124</v>
      </c>
      <c r="L415">
        <f t="shared" ca="1" si="155"/>
        <v>10</v>
      </c>
      <c r="M415" t="str">
        <f t="shared" ca="1" si="156"/>
        <v>Queta</v>
      </c>
      <c r="N415">
        <f t="shared" ca="1" si="161"/>
        <v>284496</v>
      </c>
      <c r="O415">
        <f ca="1">RAND()*Table1[[#This Row],[Value of House]]</f>
        <v>117421.13169232754</v>
      </c>
      <c r="P415">
        <f t="shared" ca="1" si="143"/>
        <v>93174.176320798011</v>
      </c>
      <c r="Q415">
        <f t="shared" ca="1" si="157"/>
        <v>73</v>
      </c>
      <c r="R415">
        <f t="shared" ca="1" si="144"/>
        <v>60424.642048847047</v>
      </c>
      <c r="S415">
        <f t="shared" ca="1" si="162"/>
        <v>10796.016656501753</v>
      </c>
      <c r="T415">
        <f t="shared" ca="1" si="163"/>
        <v>388466.19297729974</v>
      </c>
      <c r="U415">
        <f t="shared" ca="1" si="164"/>
        <v>177918.77374117461</v>
      </c>
      <c r="V415">
        <f t="shared" ca="1" si="165"/>
        <v>210547.41923612513</v>
      </c>
      <c r="AF415" s="14">
        <f t="shared" ca="1" si="159"/>
        <v>0</v>
      </c>
      <c r="AG415" s="9">
        <f t="shared" ca="1" si="160"/>
        <v>1</v>
      </c>
      <c r="AH415" s="9"/>
      <c r="AI415" s="9"/>
      <c r="AJ415" s="9"/>
      <c r="AK415" s="10"/>
      <c r="AL415" s="9"/>
      <c r="AM415" s="14">
        <f ca="1">IF(Table1[[#This Row],[Field of Work]]= "Teaching",1,0)</f>
        <v>1</v>
      </c>
      <c r="AN415" s="9">
        <f ca="1">IF(Table1[[#This Row],[Field of Work]]= "Agriculture",1,0)</f>
        <v>0</v>
      </c>
      <c r="AO415" s="9">
        <f ca="1">IF(Table1[[#This Row],[Field of Work]]= "Construction",1,0)</f>
        <v>0</v>
      </c>
      <c r="AP415" s="9">
        <f ca="1">IF(Table1[[#This Row],[Field of Work]]= "IT",1,0)</f>
        <v>0</v>
      </c>
      <c r="AQ415" s="9">
        <f ca="1">IF(Table1[[#This Row],[Field of Work]]= "Health",1,0)</f>
        <v>0</v>
      </c>
      <c r="AR415" s="9">
        <f ca="1">IF(Table1[[#This Row],[Field of Work]]= "General work",1,0)</f>
        <v>0</v>
      </c>
      <c r="AS415" s="9"/>
      <c r="AT415" s="9"/>
      <c r="AU415" s="9"/>
      <c r="AV415" s="9"/>
      <c r="AW415" s="9"/>
      <c r="AX415" s="9"/>
      <c r="AY415" s="10"/>
      <c r="BA415" s="33">
        <f ca="1">IF(Table1[[#This Row],[Area]]= "Pindi",1,0)</f>
        <v>0</v>
      </c>
      <c r="BB415" s="9">
        <f ca="1">IF(Table1[[#This Row],[Area]]= "Attock",1,0)</f>
        <v>0</v>
      </c>
      <c r="BC415" s="9">
        <f ca="1">IF(Table1[[#This Row],[Area]]="Gujranwala",1,0)</f>
        <v>0</v>
      </c>
      <c r="BD415" s="9">
        <f ca="1">IF(Table1[[#This Row],[Area]]="Islamabad",1,0)</f>
        <v>0</v>
      </c>
      <c r="BE415" s="9">
        <f ca="1">IF(Table1[[#This Row],[Area]]="Karachi",1,0)</f>
        <v>0</v>
      </c>
      <c r="BF415" s="9">
        <f ca="1">IF(Table1[[#This Row],[Area]]="Kashmir",1,0)</f>
        <v>0</v>
      </c>
      <c r="BG415" s="9">
        <f ca="1">IF(Table1[[#This Row],[Area]]="Kohat",1,0)</f>
        <v>0</v>
      </c>
      <c r="BH415" s="9">
        <f ca="1">IF(Table1[[#This Row],[Area]]="Lahore",1,0)</f>
        <v>0</v>
      </c>
      <c r="BI415" s="9">
        <f ca="1">IF(Table1[[#This Row],[Area]]="Multan",1,0)</f>
        <v>0</v>
      </c>
      <c r="BJ415" s="9">
        <f ca="1">IF(Table1[[#This Row],[Area]]="Naran",1,0)</f>
        <v>0</v>
      </c>
      <c r="BK415" s="9">
        <f ca="1">IF(Table1[[#This Row],[Area]]="Peshawar",1,0)</f>
        <v>0</v>
      </c>
      <c r="BL415" s="9">
        <f ca="1">IF(Table1[[#This Row],[Area]]="Queta",1,0)</f>
        <v>1</v>
      </c>
      <c r="BM415" s="9">
        <f ca="1">IF(Table1[[#This Row],[Area]]="Sawat",1,0)</f>
        <v>0</v>
      </c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10"/>
      <c r="CD415" s="14"/>
      <c r="CE415" s="39">
        <f ca="1">Table1[[#This Row],[Value of Cars]]/Table1[[#This Row],[Cars]]</f>
        <v>31058.058773599336</v>
      </c>
      <c r="CF415" s="9"/>
      <c r="CG415" s="10"/>
      <c r="CH415" s="14">
        <f ca="1">IF(Table1[[#This Row],[value of Debts]]&gt;$CI$5,1,0)</f>
        <v>1</v>
      </c>
      <c r="CI415" s="9"/>
      <c r="CJ415" s="10"/>
      <c r="CM415" s="55">
        <f ca="1">Table1[[#This Row],[Mortgage Left]]/Table1[[#This Row],[Value of House]]</f>
        <v>0.41273385809405949</v>
      </c>
      <c r="CN415" s="9">
        <f t="shared" ca="1" si="158"/>
        <v>0</v>
      </c>
      <c r="CO415" s="9"/>
      <c r="CP415" s="9"/>
      <c r="CQ415" s="9"/>
      <c r="CR415" s="9"/>
      <c r="CS415" s="9"/>
      <c r="CT415" s="9"/>
      <c r="CU415" s="9"/>
      <c r="CV415" s="9"/>
      <c r="CW415" s="9"/>
      <c r="CX415" s="14"/>
      <c r="CY415" s="9">
        <f ca="1">IF(Table1[[#This Row],[Area]]= "Pindi",Table1[[#This Row],[Income]],0)</f>
        <v>0</v>
      </c>
      <c r="CZ415" s="9">
        <f ca="1">IF(Table1[[#This Row],[Area]]= "Attock",Table1[[#This Row],[Income]],0)</f>
        <v>0</v>
      </c>
      <c r="DA415" s="9">
        <f ca="1">IF(Table1[[#This Row],[Area]]= "Gujranwala",Table1[[#This Row],[Income]],0)</f>
        <v>0</v>
      </c>
      <c r="DB415" s="9">
        <f ca="1">IF(Table1[[#This Row],[Area]]= "Islamabad",Table1[[#This Row],[Income]],0)</f>
        <v>0</v>
      </c>
      <c r="DC415" s="9">
        <f ca="1">IF(Table1[[#This Row],[Area]]= "Karachi",Table1[[#This Row],[Income]],0)</f>
        <v>0</v>
      </c>
      <c r="DD415" s="9">
        <f ca="1">IF(Table1[[#This Row],[Area]]= "Kashmir",Table1[[#This Row],[Income]],0)</f>
        <v>0</v>
      </c>
      <c r="DE415" s="9">
        <f ca="1">IF(Table1[[#This Row],[Area]]= "Kohat",Table1[[#This Row],[Income]],0)</f>
        <v>0</v>
      </c>
      <c r="DF415" s="9">
        <f ca="1">IF(Table1[[#This Row],[Area]]= "Lahore",Table1[[#This Row],[Income]],0)</f>
        <v>0</v>
      </c>
      <c r="DG415" s="9">
        <f ca="1">IF(Table1[[#This Row],[Area]]= "Multan",Table1[[#This Row],[Income]],0)</f>
        <v>0</v>
      </c>
      <c r="DH415" s="9">
        <f ca="1">IF(Table1[[#This Row],[Area]]= "Naran",Table1[[#This Row],[Income]],0)</f>
        <v>0</v>
      </c>
      <c r="DI415" s="9">
        <f ca="1">IF(Table1[[#This Row],[Area]]= "Peshawar",Table1[[#This Row],[Income]],0)</f>
        <v>0</v>
      </c>
      <c r="DJ415" s="9">
        <f ca="1">IF(Table1[[#This Row],[Area]]= "Queta",Table1[[#This Row],[Income]],0)</f>
        <v>71124</v>
      </c>
      <c r="DK415" s="10">
        <f ca="1">IF(Table1[[#This Row],[Area]]= "Sawat",Table1[[#This Row],[Income]],0)</f>
        <v>0</v>
      </c>
      <c r="DM415" s="14"/>
      <c r="DN415" s="9">
        <f ca="1">IF(Table1[[#This Row],[Field of Work]] = "IT",Table1[[#This Row],[Income]],0)</f>
        <v>0</v>
      </c>
      <c r="DO415" s="9">
        <f ca="1">IF(Table1[[#This Row],[Field of Work]] = "Agriculture",Table1[[#This Row],[Income]],0)</f>
        <v>0</v>
      </c>
      <c r="DP415" s="9">
        <f ca="1">IF(Table1[[#This Row],[Field of Work]] = "Construction",Table1[[#This Row],[Income]],0)</f>
        <v>0</v>
      </c>
      <c r="DQ415" s="9">
        <f ca="1">IF(Table1[[#This Row],[Field of Work]] = "Health",Table1[[#This Row],[Income]],0)</f>
        <v>0</v>
      </c>
      <c r="DR415" s="9">
        <f ca="1">IF(Table1[[#This Row],[Field of Work]] = "Teaching",Table1[[#This Row],[Income]],0)</f>
        <v>71124</v>
      </c>
      <c r="DS415" s="10">
        <f ca="1">IF(Table1[[#This Row],[Field of Work]] = "General work",Table1[[#This Row],[Income]],0)</f>
        <v>0</v>
      </c>
      <c r="DV415" s="14"/>
      <c r="DW415" s="9"/>
      <c r="DX415" s="9">
        <f ca="1">IF(Table1[[#This Row],[Debts]]&gt;Table1[[#This Row],[Income]],1,0)</f>
        <v>0</v>
      </c>
      <c r="DY415" s="9"/>
      <c r="DZ415" s="9"/>
      <c r="EA415" s="9"/>
      <c r="EB415" s="9"/>
      <c r="EC415" s="10"/>
      <c r="EF415" s="14"/>
      <c r="EG415" s="9"/>
      <c r="EH415" s="9">
        <f ca="1">IF(Table1[[#This Row],[Net worth of person (R)]]&gt;$EP$4,Table1[[#This Row],[Age]],0)</f>
        <v>41</v>
      </c>
      <c r="EI415" s="9"/>
      <c r="EJ415" s="9"/>
      <c r="EK415" s="9"/>
      <c r="EL415" s="9"/>
      <c r="EM415" s="9"/>
      <c r="EN415" s="9"/>
      <c r="EO415" s="9"/>
      <c r="EP415" s="10"/>
    </row>
    <row r="416" spans="2:146" x14ac:dyDescent="0.25">
      <c r="B416">
        <f t="shared" ca="1" si="145"/>
        <v>1</v>
      </c>
      <c r="C416" t="str">
        <f t="shared" ca="1" si="146"/>
        <v>men</v>
      </c>
      <c r="D416">
        <f t="shared" ca="1" si="147"/>
        <v>45</v>
      </c>
      <c r="E416">
        <f t="shared" ca="1" si="148"/>
        <v>5</v>
      </c>
      <c r="F416" t="str">
        <f t="shared" ca="1" si="149"/>
        <v>General work</v>
      </c>
      <c r="G416">
        <f t="shared" ca="1" si="150"/>
        <v>1</v>
      </c>
      <c r="H416" t="str">
        <f t="shared" ca="1" si="151"/>
        <v>High School</v>
      </c>
      <c r="I416">
        <f t="shared" ca="1" si="152"/>
        <v>4</v>
      </c>
      <c r="J416">
        <f t="shared" ca="1" si="153"/>
        <v>3</v>
      </c>
      <c r="K416">
        <f t="shared" ca="1" si="154"/>
        <v>88205</v>
      </c>
      <c r="L416">
        <f t="shared" ca="1" si="155"/>
        <v>6</v>
      </c>
      <c r="M416" t="str">
        <f t="shared" ca="1" si="156"/>
        <v>Islamabad</v>
      </c>
      <c r="N416">
        <f t="shared" ca="1" si="161"/>
        <v>264615</v>
      </c>
      <c r="O416">
        <f ca="1">RAND()*Table1[[#This Row],[Value of House]]</f>
        <v>233036.25696030547</v>
      </c>
      <c r="P416">
        <f t="shared" ca="1" si="143"/>
        <v>145757.5862463477</v>
      </c>
      <c r="Q416">
        <f t="shared" ca="1" si="157"/>
        <v>9419</v>
      </c>
      <c r="R416">
        <f t="shared" ca="1" si="144"/>
        <v>170249.40915986357</v>
      </c>
      <c r="S416">
        <f t="shared" ca="1" si="162"/>
        <v>58349.126202469459</v>
      </c>
      <c r="T416">
        <f t="shared" ca="1" si="163"/>
        <v>468721.71244881715</v>
      </c>
      <c r="U416">
        <f t="shared" ca="1" si="164"/>
        <v>412704.66612016904</v>
      </c>
      <c r="V416">
        <f t="shared" ca="1" si="165"/>
        <v>56017.04632864811</v>
      </c>
      <c r="AF416" s="14">
        <f t="shared" ca="1" si="159"/>
        <v>1</v>
      </c>
      <c r="AG416" s="9">
        <f t="shared" ca="1" si="160"/>
        <v>0</v>
      </c>
      <c r="AH416" s="9"/>
      <c r="AI416" s="9"/>
      <c r="AJ416" s="9"/>
      <c r="AK416" s="10"/>
      <c r="AL416" s="9"/>
      <c r="AM416" s="14">
        <f ca="1">IF(Table1[[#This Row],[Field of Work]]= "Teaching",1,0)</f>
        <v>0</v>
      </c>
      <c r="AN416" s="9">
        <f ca="1">IF(Table1[[#This Row],[Field of Work]]= "Agriculture",1,0)</f>
        <v>0</v>
      </c>
      <c r="AO416" s="9">
        <f ca="1">IF(Table1[[#This Row],[Field of Work]]= "Construction",1,0)</f>
        <v>0</v>
      </c>
      <c r="AP416" s="9">
        <f ca="1">IF(Table1[[#This Row],[Field of Work]]= "IT",1,0)</f>
        <v>0</v>
      </c>
      <c r="AQ416" s="9">
        <f ca="1">IF(Table1[[#This Row],[Field of Work]]= "Health",1,0)</f>
        <v>0</v>
      </c>
      <c r="AR416" s="9">
        <f ca="1">IF(Table1[[#This Row],[Field of Work]]= "General work",1,0)</f>
        <v>1</v>
      </c>
      <c r="AS416" s="9"/>
      <c r="AT416" s="9"/>
      <c r="AU416" s="9"/>
      <c r="AV416" s="9"/>
      <c r="AW416" s="9"/>
      <c r="AX416" s="9"/>
      <c r="AY416" s="10"/>
      <c r="BA416" s="33">
        <f ca="1">IF(Table1[[#This Row],[Area]]= "Pindi",1,0)</f>
        <v>0</v>
      </c>
      <c r="BB416" s="9">
        <f ca="1">IF(Table1[[#This Row],[Area]]= "Attock",1,0)</f>
        <v>0</v>
      </c>
      <c r="BC416" s="9">
        <f ca="1">IF(Table1[[#This Row],[Area]]="Gujranwala",1,0)</f>
        <v>0</v>
      </c>
      <c r="BD416" s="9">
        <f ca="1">IF(Table1[[#This Row],[Area]]="Islamabad",1,0)</f>
        <v>1</v>
      </c>
      <c r="BE416" s="9">
        <f ca="1">IF(Table1[[#This Row],[Area]]="Karachi",1,0)</f>
        <v>0</v>
      </c>
      <c r="BF416" s="9">
        <f ca="1">IF(Table1[[#This Row],[Area]]="Kashmir",1,0)</f>
        <v>0</v>
      </c>
      <c r="BG416" s="9">
        <f ca="1">IF(Table1[[#This Row],[Area]]="Kohat",1,0)</f>
        <v>0</v>
      </c>
      <c r="BH416" s="9">
        <f ca="1">IF(Table1[[#This Row],[Area]]="Lahore",1,0)</f>
        <v>0</v>
      </c>
      <c r="BI416" s="9">
        <f ca="1">IF(Table1[[#This Row],[Area]]="Multan",1,0)</f>
        <v>0</v>
      </c>
      <c r="BJ416" s="9">
        <f ca="1">IF(Table1[[#This Row],[Area]]="Naran",1,0)</f>
        <v>0</v>
      </c>
      <c r="BK416" s="9">
        <f ca="1">IF(Table1[[#This Row],[Area]]="Peshawar",1,0)</f>
        <v>0</v>
      </c>
      <c r="BL416" s="9">
        <f ca="1">IF(Table1[[#This Row],[Area]]="Queta",1,0)</f>
        <v>0</v>
      </c>
      <c r="BM416" s="9">
        <f ca="1">IF(Table1[[#This Row],[Area]]="Sawat",1,0)</f>
        <v>0</v>
      </c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10"/>
      <c r="CD416" s="14"/>
      <c r="CE416" s="39">
        <f ca="1">Table1[[#This Row],[Value of Cars]]/Table1[[#This Row],[Cars]]</f>
        <v>48585.862082115898</v>
      </c>
      <c r="CF416" s="9"/>
      <c r="CG416" s="10"/>
      <c r="CH416" s="14">
        <f ca="1">IF(Table1[[#This Row],[value of Debts]]&gt;$CI$5,1,0)</f>
        <v>1</v>
      </c>
      <c r="CI416" s="9"/>
      <c r="CJ416" s="10"/>
      <c r="CM416" s="55">
        <f ca="1">Table1[[#This Row],[Mortgage Left]]/Table1[[#This Row],[Value of House]]</f>
        <v>0.88066155342783092</v>
      </c>
      <c r="CN416" s="9">
        <f t="shared" ca="1" si="158"/>
        <v>0</v>
      </c>
      <c r="CO416" s="9"/>
      <c r="CP416" s="9"/>
      <c r="CQ416" s="9"/>
      <c r="CR416" s="9"/>
      <c r="CS416" s="9"/>
      <c r="CT416" s="9"/>
      <c r="CU416" s="9"/>
      <c r="CV416" s="9"/>
      <c r="CW416" s="9"/>
      <c r="CX416" s="14"/>
      <c r="CY416" s="9">
        <f ca="1">IF(Table1[[#This Row],[Area]]= "Pindi",Table1[[#This Row],[Income]],0)</f>
        <v>0</v>
      </c>
      <c r="CZ416" s="9">
        <f ca="1">IF(Table1[[#This Row],[Area]]= "Attock",Table1[[#This Row],[Income]],0)</f>
        <v>0</v>
      </c>
      <c r="DA416" s="9">
        <f ca="1">IF(Table1[[#This Row],[Area]]= "Gujranwala",Table1[[#This Row],[Income]],0)</f>
        <v>0</v>
      </c>
      <c r="DB416" s="9">
        <f ca="1">IF(Table1[[#This Row],[Area]]= "Islamabad",Table1[[#This Row],[Income]],0)</f>
        <v>88205</v>
      </c>
      <c r="DC416" s="9">
        <f ca="1">IF(Table1[[#This Row],[Area]]= "Karachi",Table1[[#This Row],[Income]],0)</f>
        <v>0</v>
      </c>
      <c r="DD416" s="9">
        <f ca="1">IF(Table1[[#This Row],[Area]]= "Kashmir",Table1[[#This Row],[Income]],0)</f>
        <v>0</v>
      </c>
      <c r="DE416" s="9">
        <f ca="1">IF(Table1[[#This Row],[Area]]= "Kohat",Table1[[#This Row],[Income]],0)</f>
        <v>0</v>
      </c>
      <c r="DF416" s="9">
        <f ca="1">IF(Table1[[#This Row],[Area]]= "Lahore",Table1[[#This Row],[Income]],0)</f>
        <v>0</v>
      </c>
      <c r="DG416" s="9">
        <f ca="1">IF(Table1[[#This Row],[Area]]= "Multan",Table1[[#This Row],[Income]],0)</f>
        <v>0</v>
      </c>
      <c r="DH416" s="9">
        <f ca="1">IF(Table1[[#This Row],[Area]]= "Naran",Table1[[#This Row],[Income]],0)</f>
        <v>0</v>
      </c>
      <c r="DI416" s="9">
        <f ca="1">IF(Table1[[#This Row],[Area]]= "Peshawar",Table1[[#This Row],[Income]],0)</f>
        <v>0</v>
      </c>
      <c r="DJ416" s="9">
        <f ca="1">IF(Table1[[#This Row],[Area]]= "Queta",Table1[[#This Row],[Income]],0)</f>
        <v>0</v>
      </c>
      <c r="DK416" s="10">
        <f ca="1">IF(Table1[[#This Row],[Area]]= "Sawat",Table1[[#This Row],[Income]],0)</f>
        <v>0</v>
      </c>
      <c r="DM416" s="14"/>
      <c r="DN416" s="9">
        <f ca="1">IF(Table1[[#This Row],[Field of Work]] = "IT",Table1[[#This Row],[Income]],0)</f>
        <v>0</v>
      </c>
      <c r="DO416" s="9">
        <f ca="1">IF(Table1[[#This Row],[Field of Work]] = "Agriculture",Table1[[#This Row],[Income]],0)</f>
        <v>0</v>
      </c>
      <c r="DP416" s="9">
        <f ca="1">IF(Table1[[#This Row],[Field of Work]] = "Construction",Table1[[#This Row],[Income]],0)</f>
        <v>0</v>
      </c>
      <c r="DQ416" s="9">
        <f ca="1">IF(Table1[[#This Row],[Field of Work]] = "Health",Table1[[#This Row],[Income]],0)</f>
        <v>0</v>
      </c>
      <c r="DR416" s="9">
        <f ca="1">IF(Table1[[#This Row],[Field of Work]] = "Teaching",Table1[[#This Row],[Income]],0)</f>
        <v>0</v>
      </c>
      <c r="DS416" s="10">
        <f ca="1">IF(Table1[[#This Row],[Field of Work]] = "General work",Table1[[#This Row],[Income]],0)</f>
        <v>88205</v>
      </c>
      <c r="DV416" s="14"/>
      <c r="DW416" s="9"/>
      <c r="DX416" s="9">
        <f ca="1">IF(Table1[[#This Row],[Debts]]&gt;Table1[[#This Row],[Income]],1,0)</f>
        <v>1</v>
      </c>
      <c r="DY416" s="9"/>
      <c r="DZ416" s="9"/>
      <c r="EA416" s="9"/>
      <c r="EB416" s="9"/>
      <c r="EC416" s="10"/>
      <c r="EF416" s="14"/>
      <c r="EG416" s="9"/>
      <c r="EH416" s="9">
        <f ca="1">IF(Table1[[#This Row],[Net worth of person (R)]]&gt;$EP$4,Table1[[#This Row],[Age]],0)</f>
        <v>0</v>
      </c>
      <c r="EI416" s="9"/>
      <c r="EJ416" s="9"/>
      <c r="EK416" s="9"/>
      <c r="EL416" s="9"/>
      <c r="EM416" s="9"/>
      <c r="EN416" s="9"/>
      <c r="EO416" s="9"/>
      <c r="EP416" s="10"/>
    </row>
    <row r="417" spans="2:146" x14ac:dyDescent="0.25">
      <c r="B417">
        <f t="shared" ca="1" si="145"/>
        <v>1</v>
      </c>
      <c r="C417" t="str">
        <f t="shared" ca="1" si="146"/>
        <v>men</v>
      </c>
      <c r="D417">
        <f t="shared" ca="1" si="147"/>
        <v>39</v>
      </c>
      <c r="E417">
        <f t="shared" ca="1" si="148"/>
        <v>5</v>
      </c>
      <c r="F417" t="str">
        <f t="shared" ca="1" si="149"/>
        <v>General work</v>
      </c>
      <c r="G417">
        <f t="shared" ca="1" si="150"/>
        <v>3</v>
      </c>
      <c r="H417" t="str">
        <f t="shared" ca="1" si="151"/>
        <v>University</v>
      </c>
      <c r="I417">
        <f t="shared" ca="1" si="152"/>
        <v>1</v>
      </c>
      <c r="J417">
        <f t="shared" ca="1" si="153"/>
        <v>1</v>
      </c>
      <c r="K417">
        <f t="shared" ca="1" si="154"/>
        <v>40673</v>
      </c>
      <c r="L417">
        <f t="shared" ca="1" si="155"/>
        <v>3</v>
      </c>
      <c r="M417" t="str">
        <f t="shared" ca="1" si="156"/>
        <v>Gujranwala</v>
      </c>
      <c r="N417">
        <f t="shared" ca="1" si="161"/>
        <v>162692</v>
      </c>
      <c r="O417">
        <f ca="1">RAND()*Table1[[#This Row],[Value of House]]</f>
        <v>83250.603670119715</v>
      </c>
      <c r="P417">
        <f t="shared" ca="1" si="143"/>
        <v>39363.541390252183</v>
      </c>
      <c r="Q417">
        <f t="shared" ca="1" si="157"/>
        <v>13802</v>
      </c>
      <c r="R417">
        <f t="shared" ca="1" si="144"/>
        <v>9087.7274590032175</v>
      </c>
      <c r="S417">
        <f t="shared" ca="1" si="162"/>
        <v>3153.7261653684659</v>
      </c>
      <c r="T417">
        <f t="shared" ca="1" si="163"/>
        <v>205209.26755562064</v>
      </c>
      <c r="U417">
        <f t="shared" ca="1" si="164"/>
        <v>106140.33112912293</v>
      </c>
      <c r="V417">
        <f t="shared" ca="1" si="165"/>
        <v>99068.936426497705</v>
      </c>
      <c r="AF417" s="14">
        <f t="shared" ca="1" si="159"/>
        <v>1</v>
      </c>
      <c r="AG417" s="9">
        <f t="shared" ca="1" si="160"/>
        <v>0</v>
      </c>
      <c r="AH417" s="9"/>
      <c r="AI417" s="9"/>
      <c r="AJ417" s="9"/>
      <c r="AK417" s="10"/>
      <c r="AL417" s="9"/>
      <c r="AM417" s="14">
        <f ca="1">IF(Table1[[#This Row],[Field of Work]]= "Teaching",1,0)</f>
        <v>0</v>
      </c>
      <c r="AN417" s="9">
        <f ca="1">IF(Table1[[#This Row],[Field of Work]]= "Agriculture",1,0)</f>
        <v>0</v>
      </c>
      <c r="AO417" s="9">
        <f ca="1">IF(Table1[[#This Row],[Field of Work]]= "Construction",1,0)</f>
        <v>0</v>
      </c>
      <c r="AP417" s="9">
        <f ca="1">IF(Table1[[#This Row],[Field of Work]]= "IT",1,0)</f>
        <v>0</v>
      </c>
      <c r="AQ417" s="9">
        <f ca="1">IF(Table1[[#This Row],[Field of Work]]= "Health",1,0)</f>
        <v>0</v>
      </c>
      <c r="AR417" s="9">
        <f ca="1">IF(Table1[[#This Row],[Field of Work]]= "General work",1,0)</f>
        <v>1</v>
      </c>
      <c r="AS417" s="9"/>
      <c r="AT417" s="9"/>
      <c r="AU417" s="9"/>
      <c r="AV417" s="9"/>
      <c r="AW417" s="9"/>
      <c r="AX417" s="9"/>
      <c r="AY417" s="10"/>
      <c r="BA417" s="33">
        <f ca="1">IF(Table1[[#This Row],[Area]]= "Pindi",1,0)</f>
        <v>0</v>
      </c>
      <c r="BB417" s="9">
        <f ca="1">IF(Table1[[#This Row],[Area]]= "Attock",1,0)</f>
        <v>0</v>
      </c>
      <c r="BC417" s="9">
        <f ca="1">IF(Table1[[#This Row],[Area]]="Gujranwala",1,0)</f>
        <v>1</v>
      </c>
      <c r="BD417" s="9">
        <f ca="1">IF(Table1[[#This Row],[Area]]="Islamabad",1,0)</f>
        <v>0</v>
      </c>
      <c r="BE417" s="9">
        <f ca="1">IF(Table1[[#This Row],[Area]]="Karachi",1,0)</f>
        <v>0</v>
      </c>
      <c r="BF417" s="9">
        <f ca="1">IF(Table1[[#This Row],[Area]]="Kashmir",1,0)</f>
        <v>0</v>
      </c>
      <c r="BG417" s="9">
        <f ca="1">IF(Table1[[#This Row],[Area]]="Kohat",1,0)</f>
        <v>0</v>
      </c>
      <c r="BH417" s="9">
        <f ca="1">IF(Table1[[#This Row],[Area]]="Lahore",1,0)</f>
        <v>0</v>
      </c>
      <c r="BI417" s="9">
        <f ca="1">IF(Table1[[#This Row],[Area]]="Multan",1,0)</f>
        <v>0</v>
      </c>
      <c r="BJ417" s="9">
        <f ca="1">IF(Table1[[#This Row],[Area]]="Naran",1,0)</f>
        <v>0</v>
      </c>
      <c r="BK417" s="9">
        <f ca="1">IF(Table1[[#This Row],[Area]]="Peshawar",1,0)</f>
        <v>0</v>
      </c>
      <c r="BL417" s="9">
        <f ca="1">IF(Table1[[#This Row],[Area]]="Queta",1,0)</f>
        <v>0</v>
      </c>
      <c r="BM417" s="9">
        <f ca="1">IF(Table1[[#This Row],[Area]]="Sawat",1,0)</f>
        <v>0</v>
      </c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10"/>
      <c r="CD417" s="14"/>
      <c r="CE417" s="39">
        <f ca="1">Table1[[#This Row],[Value of Cars]]/Table1[[#This Row],[Cars]]</f>
        <v>39363.541390252183</v>
      </c>
      <c r="CF417" s="9"/>
      <c r="CG417" s="10"/>
      <c r="CH417" s="14">
        <f ca="1">IF(Table1[[#This Row],[value of Debts]]&gt;$CI$5,1,0)</f>
        <v>1</v>
      </c>
      <c r="CI417" s="9"/>
      <c r="CJ417" s="10"/>
      <c r="CM417" s="55">
        <f ca="1">Table1[[#This Row],[Mortgage Left]]/Table1[[#This Row],[Value of House]]</f>
        <v>0.51170680592850115</v>
      </c>
      <c r="CN417" s="9">
        <f t="shared" ca="1" si="158"/>
        <v>0</v>
      </c>
      <c r="CO417" s="9"/>
      <c r="CP417" s="9"/>
      <c r="CQ417" s="9"/>
      <c r="CR417" s="9"/>
      <c r="CS417" s="9"/>
      <c r="CT417" s="9"/>
      <c r="CU417" s="9"/>
      <c r="CV417" s="9"/>
      <c r="CW417" s="9"/>
      <c r="CX417" s="14"/>
      <c r="CY417" s="9">
        <f ca="1">IF(Table1[[#This Row],[Area]]= "Pindi",Table1[[#This Row],[Income]],0)</f>
        <v>0</v>
      </c>
      <c r="CZ417" s="9">
        <f ca="1">IF(Table1[[#This Row],[Area]]= "Attock",Table1[[#This Row],[Income]],0)</f>
        <v>0</v>
      </c>
      <c r="DA417" s="9">
        <f ca="1">IF(Table1[[#This Row],[Area]]= "Gujranwala",Table1[[#This Row],[Income]],0)</f>
        <v>40673</v>
      </c>
      <c r="DB417" s="9">
        <f ca="1">IF(Table1[[#This Row],[Area]]= "Islamabad",Table1[[#This Row],[Income]],0)</f>
        <v>0</v>
      </c>
      <c r="DC417" s="9">
        <f ca="1">IF(Table1[[#This Row],[Area]]= "Karachi",Table1[[#This Row],[Income]],0)</f>
        <v>0</v>
      </c>
      <c r="DD417" s="9">
        <f ca="1">IF(Table1[[#This Row],[Area]]= "Kashmir",Table1[[#This Row],[Income]],0)</f>
        <v>0</v>
      </c>
      <c r="DE417" s="9">
        <f ca="1">IF(Table1[[#This Row],[Area]]= "Kohat",Table1[[#This Row],[Income]],0)</f>
        <v>0</v>
      </c>
      <c r="DF417" s="9">
        <f ca="1">IF(Table1[[#This Row],[Area]]= "Lahore",Table1[[#This Row],[Income]],0)</f>
        <v>0</v>
      </c>
      <c r="DG417" s="9">
        <f ca="1">IF(Table1[[#This Row],[Area]]= "Multan",Table1[[#This Row],[Income]],0)</f>
        <v>0</v>
      </c>
      <c r="DH417" s="9">
        <f ca="1">IF(Table1[[#This Row],[Area]]= "Naran",Table1[[#This Row],[Income]],0)</f>
        <v>0</v>
      </c>
      <c r="DI417" s="9">
        <f ca="1">IF(Table1[[#This Row],[Area]]= "Peshawar",Table1[[#This Row],[Income]],0)</f>
        <v>0</v>
      </c>
      <c r="DJ417" s="9">
        <f ca="1">IF(Table1[[#This Row],[Area]]= "Queta",Table1[[#This Row],[Income]],0)</f>
        <v>0</v>
      </c>
      <c r="DK417" s="10">
        <f ca="1">IF(Table1[[#This Row],[Area]]= "Sawat",Table1[[#This Row],[Income]],0)</f>
        <v>0</v>
      </c>
      <c r="DM417" s="14"/>
      <c r="DN417" s="9">
        <f ca="1">IF(Table1[[#This Row],[Field of Work]] = "IT",Table1[[#This Row],[Income]],0)</f>
        <v>0</v>
      </c>
      <c r="DO417" s="9">
        <f ca="1">IF(Table1[[#This Row],[Field of Work]] = "Agriculture",Table1[[#This Row],[Income]],0)</f>
        <v>0</v>
      </c>
      <c r="DP417" s="9">
        <f ca="1">IF(Table1[[#This Row],[Field of Work]] = "Construction",Table1[[#This Row],[Income]],0)</f>
        <v>0</v>
      </c>
      <c r="DQ417" s="9">
        <f ca="1">IF(Table1[[#This Row],[Field of Work]] = "Health",Table1[[#This Row],[Income]],0)</f>
        <v>0</v>
      </c>
      <c r="DR417" s="9">
        <f ca="1">IF(Table1[[#This Row],[Field of Work]] = "Teaching",Table1[[#This Row],[Income]],0)</f>
        <v>0</v>
      </c>
      <c r="DS417" s="10">
        <f ca="1">IF(Table1[[#This Row],[Field of Work]] = "General work",Table1[[#This Row],[Income]],0)</f>
        <v>40673</v>
      </c>
      <c r="DV417" s="14"/>
      <c r="DW417" s="9"/>
      <c r="DX417" s="9">
        <f ca="1">IF(Table1[[#This Row],[Debts]]&gt;Table1[[#This Row],[Income]],1,0)</f>
        <v>0</v>
      </c>
      <c r="DY417" s="9"/>
      <c r="DZ417" s="9"/>
      <c r="EA417" s="9"/>
      <c r="EB417" s="9"/>
      <c r="EC417" s="10"/>
      <c r="EF417" s="14"/>
      <c r="EG417" s="9"/>
      <c r="EH417" s="9">
        <f ca="1">IF(Table1[[#This Row],[Net worth of person (R)]]&gt;$EP$4,Table1[[#This Row],[Age]],0)</f>
        <v>0</v>
      </c>
      <c r="EI417" s="9"/>
      <c r="EJ417" s="9"/>
      <c r="EK417" s="9"/>
      <c r="EL417" s="9"/>
      <c r="EM417" s="9"/>
      <c r="EN417" s="9"/>
      <c r="EO417" s="9"/>
      <c r="EP417" s="10"/>
    </row>
    <row r="418" spans="2:146" x14ac:dyDescent="0.25">
      <c r="B418">
        <f t="shared" ca="1" si="145"/>
        <v>1</v>
      </c>
      <c r="C418" t="str">
        <f t="shared" ca="1" si="146"/>
        <v>men</v>
      </c>
      <c r="D418">
        <f t="shared" ca="1" si="147"/>
        <v>33</v>
      </c>
      <c r="E418">
        <f t="shared" ca="1" si="148"/>
        <v>3</v>
      </c>
      <c r="F418" t="str">
        <f t="shared" ca="1" si="149"/>
        <v>Agriculture</v>
      </c>
      <c r="G418">
        <f t="shared" ca="1" si="150"/>
        <v>5</v>
      </c>
      <c r="H418" t="str">
        <f t="shared" ca="1" si="151"/>
        <v>other</v>
      </c>
      <c r="I418">
        <f t="shared" ca="1" si="152"/>
        <v>0</v>
      </c>
      <c r="J418">
        <f t="shared" ca="1" si="153"/>
        <v>1</v>
      </c>
      <c r="K418">
        <f t="shared" ca="1" si="154"/>
        <v>73991</v>
      </c>
      <c r="L418">
        <f t="shared" ca="1" si="155"/>
        <v>10</v>
      </c>
      <c r="M418" t="str">
        <f t="shared" ca="1" si="156"/>
        <v>Queta</v>
      </c>
      <c r="N418">
        <f t="shared" ca="1" si="161"/>
        <v>369955</v>
      </c>
      <c r="O418">
        <f ca="1">RAND()*Table1[[#This Row],[Value of House]]</f>
        <v>171412.46033128194</v>
      </c>
      <c r="P418">
        <f t="shared" ca="1" si="143"/>
        <v>4222.9335768112087</v>
      </c>
      <c r="Q418">
        <f t="shared" ca="1" si="157"/>
        <v>2514</v>
      </c>
      <c r="R418">
        <f t="shared" ca="1" si="144"/>
        <v>5142.8643246631846</v>
      </c>
      <c r="S418">
        <f t="shared" ca="1" si="162"/>
        <v>84757.083257199876</v>
      </c>
      <c r="T418">
        <f t="shared" ca="1" si="163"/>
        <v>458935.01683401107</v>
      </c>
      <c r="U418">
        <f t="shared" ca="1" si="164"/>
        <v>179069.32465594512</v>
      </c>
      <c r="V418">
        <f t="shared" ca="1" si="165"/>
        <v>279865.69217806595</v>
      </c>
      <c r="AF418" s="14">
        <f t="shared" ca="1" si="159"/>
        <v>1</v>
      </c>
      <c r="AG418" s="9">
        <f t="shared" ca="1" si="160"/>
        <v>0</v>
      </c>
      <c r="AH418" s="9"/>
      <c r="AI418" s="9"/>
      <c r="AJ418" s="9"/>
      <c r="AK418" s="10"/>
      <c r="AL418" s="9"/>
      <c r="AM418" s="14">
        <f ca="1">IF(Table1[[#This Row],[Field of Work]]= "Teaching",1,0)</f>
        <v>0</v>
      </c>
      <c r="AN418" s="9">
        <f ca="1">IF(Table1[[#This Row],[Field of Work]]= "Agriculture",1,0)</f>
        <v>1</v>
      </c>
      <c r="AO418" s="9">
        <f ca="1">IF(Table1[[#This Row],[Field of Work]]= "Construction",1,0)</f>
        <v>0</v>
      </c>
      <c r="AP418" s="9">
        <f ca="1">IF(Table1[[#This Row],[Field of Work]]= "IT",1,0)</f>
        <v>0</v>
      </c>
      <c r="AQ418" s="9">
        <f ca="1">IF(Table1[[#This Row],[Field of Work]]= "Health",1,0)</f>
        <v>0</v>
      </c>
      <c r="AR418" s="9">
        <f ca="1">IF(Table1[[#This Row],[Field of Work]]= "General work",1,0)</f>
        <v>0</v>
      </c>
      <c r="AS418" s="9"/>
      <c r="AT418" s="9"/>
      <c r="AU418" s="9"/>
      <c r="AV418" s="9"/>
      <c r="AW418" s="9"/>
      <c r="AX418" s="9"/>
      <c r="AY418" s="10"/>
      <c r="BA418" s="33">
        <f ca="1">IF(Table1[[#This Row],[Area]]= "Pindi",1,0)</f>
        <v>0</v>
      </c>
      <c r="BB418" s="9">
        <f ca="1">IF(Table1[[#This Row],[Area]]= "Attock",1,0)</f>
        <v>0</v>
      </c>
      <c r="BC418" s="9">
        <f ca="1">IF(Table1[[#This Row],[Area]]="Gujranwala",1,0)</f>
        <v>0</v>
      </c>
      <c r="BD418" s="9">
        <f ca="1">IF(Table1[[#This Row],[Area]]="Islamabad",1,0)</f>
        <v>0</v>
      </c>
      <c r="BE418" s="9">
        <f ca="1">IF(Table1[[#This Row],[Area]]="Karachi",1,0)</f>
        <v>0</v>
      </c>
      <c r="BF418" s="9">
        <f ca="1">IF(Table1[[#This Row],[Area]]="Kashmir",1,0)</f>
        <v>0</v>
      </c>
      <c r="BG418" s="9">
        <f ca="1">IF(Table1[[#This Row],[Area]]="Kohat",1,0)</f>
        <v>0</v>
      </c>
      <c r="BH418" s="9">
        <f ca="1">IF(Table1[[#This Row],[Area]]="Lahore",1,0)</f>
        <v>0</v>
      </c>
      <c r="BI418" s="9">
        <f ca="1">IF(Table1[[#This Row],[Area]]="Multan",1,0)</f>
        <v>0</v>
      </c>
      <c r="BJ418" s="9">
        <f ca="1">IF(Table1[[#This Row],[Area]]="Naran",1,0)</f>
        <v>0</v>
      </c>
      <c r="BK418" s="9">
        <f ca="1">IF(Table1[[#This Row],[Area]]="Peshawar",1,0)</f>
        <v>0</v>
      </c>
      <c r="BL418" s="9">
        <f ca="1">IF(Table1[[#This Row],[Area]]="Queta",1,0)</f>
        <v>1</v>
      </c>
      <c r="BM418" s="9">
        <f ca="1">IF(Table1[[#This Row],[Area]]="Sawat",1,0)</f>
        <v>0</v>
      </c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10"/>
      <c r="CD418" s="14"/>
      <c r="CE418" s="39">
        <f ca="1">Table1[[#This Row],[Value of Cars]]/Table1[[#This Row],[Cars]]</f>
        <v>4222.9335768112087</v>
      </c>
      <c r="CF418" s="9"/>
      <c r="CG418" s="10"/>
      <c r="CH418" s="14">
        <f ca="1">IF(Table1[[#This Row],[value of Debts]]&gt;$CI$5,1,0)</f>
        <v>1</v>
      </c>
      <c r="CI418" s="9"/>
      <c r="CJ418" s="10"/>
      <c r="CM418" s="55">
        <f ca="1">Table1[[#This Row],[Mortgage Left]]/Table1[[#This Row],[Value of House]]</f>
        <v>0.463333271158065</v>
      </c>
      <c r="CN418" s="9">
        <f t="shared" ca="1" si="158"/>
        <v>0</v>
      </c>
      <c r="CO418" s="9"/>
      <c r="CP418" s="9"/>
      <c r="CQ418" s="9"/>
      <c r="CR418" s="9"/>
      <c r="CS418" s="9"/>
      <c r="CT418" s="9"/>
      <c r="CU418" s="9"/>
      <c r="CV418" s="9"/>
      <c r="CW418" s="9"/>
      <c r="CX418" s="14"/>
      <c r="CY418" s="9">
        <f ca="1">IF(Table1[[#This Row],[Area]]= "Pindi",Table1[[#This Row],[Income]],0)</f>
        <v>0</v>
      </c>
      <c r="CZ418" s="9">
        <f ca="1">IF(Table1[[#This Row],[Area]]= "Attock",Table1[[#This Row],[Income]],0)</f>
        <v>0</v>
      </c>
      <c r="DA418" s="9">
        <f ca="1">IF(Table1[[#This Row],[Area]]= "Gujranwala",Table1[[#This Row],[Income]],0)</f>
        <v>0</v>
      </c>
      <c r="DB418" s="9">
        <f ca="1">IF(Table1[[#This Row],[Area]]= "Islamabad",Table1[[#This Row],[Income]],0)</f>
        <v>0</v>
      </c>
      <c r="DC418" s="9">
        <f ca="1">IF(Table1[[#This Row],[Area]]= "Karachi",Table1[[#This Row],[Income]],0)</f>
        <v>0</v>
      </c>
      <c r="DD418" s="9">
        <f ca="1">IF(Table1[[#This Row],[Area]]= "Kashmir",Table1[[#This Row],[Income]],0)</f>
        <v>0</v>
      </c>
      <c r="DE418" s="9">
        <f ca="1">IF(Table1[[#This Row],[Area]]= "Kohat",Table1[[#This Row],[Income]],0)</f>
        <v>0</v>
      </c>
      <c r="DF418" s="9">
        <f ca="1">IF(Table1[[#This Row],[Area]]= "Lahore",Table1[[#This Row],[Income]],0)</f>
        <v>0</v>
      </c>
      <c r="DG418" s="9">
        <f ca="1">IF(Table1[[#This Row],[Area]]= "Multan",Table1[[#This Row],[Income]],0)</f>
        <v>0</v>
      </c>
      <c r="DH418" s="9">
        <f ca="1">IF(Table1[[#This Row],[Area]]= "Naran",Table1[[#This Row],[Income]],0)</f>
        <v>0</v>
      </c>
      <c r="DI418" s="9">
        <f ca="1">IF(Table1[[#This Row],[Area]]= "Peshawar",Table1[[#This Row],[Income]],0)</f>
        <v>0</v>
      </c>
      <c r="DJ418" s="9">
        <f ca="1">IF(Table1[[#This Row],[Area]]= "Queta",Table1[[#This Row],[Income]],0)</f>
        <v>73991</v>
      </c>
      <c r="DK418" s="10">
        <f ca="1">IF(Table1[[#This Row],[Area]]= "Sawat",Table1[[#This Row],[Income]],0)</f>
        <v>0</v>
      </c>
      <c r="DM418" s="14"/>
      <c r="DN418" s="9">
        <f ca="1">IF(Table1[[#This Row],[Field of Work]] = "IT",Table1[[#This Row],[Income]],0)</f>
        <v>0</v>
      </c>
      <c r="DO418" s="9">
        <f ca="1">IF(Table1[[#This Row],[Field of Work]] = "Agriculture",Table1[[#This Row],[Income]],0)</f>
        <v>73991</v>
      </c>
      <c r="DP418" s="9">
        <f ca="1">IF(Table1[[#This Row],[Field of Work]] = "Construction",Table1[[#This Row],[Income]],0)</f>
        <v>0</v>
      </c>
      <c r="DQ418" s="9">
        <f ca="1">IF(Table1[[#This Row],[Field of Work]] = "Health",Table1[[#This Row],[Income]],0)</f>
        <v>0</v>
      </c>
      <c r="DR418" s="9">
        <f ca="1">IF(Table1[[#This Row],[Field of Work]] = "Teaching",Table1[[#This Row],[Income]],0)</f>
        <v>0</v>
      </c>
      <c r="DS418" s="10">
        <f ca="1">IF(Table1[[#This Row],[Field of Work]] = "General work",Table1[[#This Row],[Income]],0)</f>
        <v>0</v>
      </c>
      <c r="DV418" s="14"/>
      <c r="DW418" s="9"/>
      <c r="DX418" s="9">
        <f ca="1">IF(Table1[[#This Row],[Debts]]&gt;Table1[[#This Row],[Income]],1,0)</f>
        <v>0</v>
      </c>
      <c r="DY418" s="9"/>
      <c r="DZ418" s="9"/>
      <c r="EA418" s="9"/>
      <c r="EB418" s="9"/>
      <c r="EC418" s="10"/>
      <c r="EF418" s="14"/>
      <c r="EG418" s="9"/>
      <c r="EH418" s="9">
        <f ca="1">IF(Table1[[#This Row],[Net worth of person (R)]]&gt;$EP$4,Table1[[#This Row],[Age]],0)</f>
        <v>33</v>
      </c>
      <c r="EI418" s="9"/>
      <c r="EJ418" s="9"/>
      <c r="EK418" s="9"/>
      <c r="EL418" s="9"/>
      <c r="EM418" s="9"/>
      <c r="EN418" s="9"/>
      <c r="EO418" s="9"/>
      <c r="EP418" s="10"/>
    </row>
    <row r="419" spans="2:146" x14ac:dyDescent="0.25">
      <c r="B419">
        <f t="shared" ca="1" si="145"/>
        <v>1</v>
      </c>
      <c r="C419" t="str">
        <f t="shared" ca="1" si="146"/>
        <v>men</v>
      </c>
      <c r="D419">
        <f t="shared" ca="1" si="147"/>
        <v>43</v>
      </c>
      <c r="E419">
        <f t="shared" ca="1" si="148"/>
        <v>4</v>
      </c>
      <c r="F419" t="str">
        <f t="shared" ca="1" si="149"/>
        <v>Construction</v>
      </c>
      <c r="G419">
        <f t="shared" ca="1" si="150"/>
        <v>6</v>
      </c>
      <c r="H419" t="str">
        <f t="shared" ca="1" si="151"/>
        <v>other</v>
      </c>
      <c r="I419">
        <f t="shared" ca="1" si="152"/>
        <v>1</v>
      </c>
      <c r="J419">
        <f t="shared" ca="1" si="153"/>
        <v>1</v>
      </c>
      <c r="K419">
        <f t="shared" ca="1" si="154"/>
        <v>28457</v>
      </c>
      <c r="L419">
        <f t="shared" ca="1" si="155"/>
        <v>1</v>
      </c>
      <c r="M419" t="str">
        <f t="shared" ca="1" si="156"/>
        <v>Lahore</v>
      </c>
      <c r="N419">
        <f t="shared" ca="1" si="161"/>
        <v>113828</v>
      </c>
      <c r="O419">
        <f ca="1">RAND()*Table1[[#This Row],[Value of House]]</f>
        <v>23569.790979001151</v>
      </c>
      <c r="P419">
        <f t="shared" ca="1" si="143"/>
        <v>340.46487097169648</v>
      </c>
      <c r="Q419">
        <f t="shared" ca="1" si="157"/>
        <v>107</v>
      </c>
      <c r="R419">
        <f t="shared" ca="1" si="144"/>
        <v>43294.934574818013</v>
      </c>
      <c r="S419">
        <f t="shared" ca="1" si="162"/>
        <v>289.02834354073445</v>
      </c>
      <c r="T419">
        <f t="shared" ca="1" si="163"/>
        <v>114457.49321451243</v>
      </c>
      <c r="U419">
        <f t="shared" ca="1" si="164"/>
        <v>66971.725553819168</v>
      </c>
      <c r="V419">
        <f t="shared" ca="1" si="165"/>
        <v>47485.767660693265</v>
      </c>
      <c r="AF419" s="14">
        <f t="shared" ca="1" si="159"/>
        <v>1</v>
      </c>
      <c r="AG419" s="9">
        <f t="shared" ca="1" si="160"/>
        <v>0</v>
      </c>
      <c r="AH419" s="9"/>
      <c r="AI419" s="9"/>
      <c r="AJ419" s="9"/>
      <c r="AK419" s="10"/>
      <c r="AL419" s="9"/>
      <c r="AM419" s="14">
        <f ca="1">IF(Table1[[#This Row],[Field of Work]]= "Teaching",1,0)</f>
        <v>0</v>
      </c>
      <c r="AN419" s="9">
        <f ca="1">IF(Table1[[#This Row],[Field of Work]]= "Agriculture",1,0)</f>
        <v>0</v>
      </c>
      <c r="AO419" s="9">
        <f ca="1">IF(Table1[[#This Row],[Field of Work]]= "Construction",1,0)</f>
        <v>1</v>
      </c>
      <c r="AP419" s="9">
        <f ca="1">IF(Table1[[#This Row],[Field of Work]]= "IT",1,0)</f>
        <v>0</v>
      </c>
      <c r="AQ419" s="9">
        <f ca="1">IF(Table1[[#This Row],[Field of Work]]= "Health",1,0)</f>
        <v>0</v>
      </c>
      <c r="AR419" s="9">
        <f ca="1">IF(Table1[[#This Row],[Field of Work]]= "General work",1,0)</f>
        <v>0</v>
      </c>
      <c r="AS419" s="9"/>
      <c r="AT419" s="9"/>
      <c r="AU419" s="9"/>
      <c r="AV419" s="9"/>
      <c r="AW419" s="9"/>
      <c r="AX419" s="9"/>
      <c r="AY419" s="10"/>
      <c r="BA419" s="33">
        <f ca="1">IF(Table1[[#This Row],[Area]]= "Pindi",1,0)</f>
        <v>0</v>
      </c>
      <c r="BB419" s="9">
        <f ca="1">IF(Table1[[#This Row],[Area]]= "Attock",1,0)</f>
        <v>0</v>
      </c>
      <c r="BC419" s="9">
        <f ca="1">IF(Table1[[#This Row],[Area]]="Gujranwala",1,0)</f>
        <v>0</v>
      </c>
      <c r="BD419" s="9">
        <f ca="1">IF(Table1[[#This Row],[Area]]="Islamabad",1,0)</f>
        <v>0</v>
      </c>
      <c r="BE419" s="9">
        <f ca="1">IF(Table1[[#This Row],[Area]]="Karachi",1,0)</f>
        <v>0</v>
      </c>
      <c r="BF419" s="9">
        <f ca="1">IF(Table1[[#This Row],[Area]]="Kashmir",1,0)</f>
        <v>0</v>
      </c>
      <c r="BG419" s="9">
        <f ca="1">IF(Table1[[#This Row],[Area]]="Kohat",1,0)</f>
        <v>0</v>
      </c>
      <c r="BH419" s="9">
        <f ca="1">IF(Table1[[#This Row],[Area]]="Lahore",1,0)</f>
        <v>1</v>
      </c>
      <c r="BI419" s="9">
        <f ca="1">IF(Table1[[#This Row],[Area]]="Multan",1,0)</f>
        <v>0</v>
      </c>
      <c r="BJ419" s="9">
        <f ca="1">IF(Table1[[#This Row],[Area]]="Naran",1,0)</f>
        <v>0</v>
      </c>
      <c r="BK419" s="9">
        <f ca="1">IF(Table1[[#This Row],[Area]]="Peshawar",1,0)</f>
        <v>0</v>
      </c>
      <c r="BL419" s="9">
        <f ca="1">IF(Table1[[#This Row],[Area]]="Queta",1,0)</f>
        <v>0</v>
      </c>
      <c r="BM419" s="9">
        <f ca="1">IF(Table1[[#This Row],[Area]]="Sawat",1,0)</f>
        <v>0</v>
      </c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10"/>
      <c r="CD419" s="14"/>
      <c r="CE419" s="39">
        <f ca="1">Table1[[#This Row],[Value of Cars]]/Table1[[#This Row],[Cars]]</f>
        <v>340.46487097169648</v>
      </c>
      <c r="CF419" s="9"/>
      <c r="CG419" s="10"/>
      <c r="CH419" s="14">
        <f ca="1">IF(Table1[[#This Row],[value of Debts]]&gt;$CI$5,1,0)</f>
        <v>0</v>
      </c>
      <c r="CI419" s="9"/>
      <c r="CJ419" s="10"/>
      <c r="CM419" s="55">
        <f ca="1">Table1[[#This Row],[Mortgage Left]]/Table1[[#This Row],[Value of House]]</f>
        <v>0.20706496625611581</v>
      </c>
      <c r="CN419" s="9">
        <f t="shared" ca="1" si="158"/>
        <v>1</v>
      </c>
      <c r="CO419" s="9"/>
      <c r="CP419" s="9"/>
      <c r="CQ419" s="9"/>
      <c r="CR419" s="9"/>
      <c r="CS419" s="9"/>
      <c r="CT419" s="9"/>
      <c r="CU419" s="9"/>
      <c r="CV419" s="9"/>
      <c r="CW419" s="9"/>
      <c r="CX419" s="14"/>
      <c r="CY419" s="9">
        <f ca="1">IF(Table1[[#This Row],[Area]]= "Pindi",Table1[[#This Row],[Income]],0)</f>
        <v>0</v>
      </c>
      <c r="CZ419" s="9">
        <f ca="1">IF(Table1[[#This Row],[Area]]= "Attock",Table1[[#This Row],[Income]],0)</f>
        <v>0</v>
      </c>
      <c r="DA419" s="9">
        <f ca="1">IF(Table1[[#This Row],[Area]]= "Gujranwala",Table1[[#This Row],[Income]],0)</f>
        <v>0</v>
      </c>
      <c r="DB419" s="9">
        <f ca="1">IF(Table1[[#This Row],[Area]]= "Islamabad",Table1[[#This Row],[Income]],0)</f>
        <v>0</v>
      </c>
      <c r="DC419" s="9">
        <f ca="1">IF(Table1[[#This Row],[Area]]= "Karachi",Table1[[#This Row],[Income]],0)</f>
        <v>0</v>
      </c>
      <c r="DD419" s="9">
        <f ca="1">IF(Table1[[#This Row],[Area]]= "Kashmir",Table1[[#This Row],[Income]],0)</f>
        <v>0</v>
      </c>
      <c r="DE419" s="9">
        <f ca="1">IF(Table1[[#This Row],[Area]]= "Kohat",Table1[[#This Row],[Income]],0)</f>
        <v>0</v>
      </c>
      <c r="DF419" s="9">
        <f ca="1">IF(Table1[[#This Row],[Area]]= "Lahore",Table1[[#This Row],[Income]],0)</f>
        <v>28457</v>
      </c>
      <c r="DG419" s="9">
        <f ca="1">IF(Table1[[#This Row],[Area]]= "Multan",Table1[[#This Row],[Income]],0)</f>
        <v>0</v>
      </c>
      <c r="DH419" s="9">
        <f ca="1">IF(Table1[[#This Row],[Area]]= "Naran",Table1[[#This Row],[Income]],0)</f>
        <v>0</v>
      </c>
      <c r="DI419" s="9">
        <f ca="1">IF(Table1[[#This Row],[Area]]= "Peshawar",Table1[[#This Row],[Income]],0)</f>
        <v>0</v>
      </c>
      <c r="DJ419" s="9">
        <f ca="1">IF(Table1[[#This Row],[Area]]= "Queta",Table1[[#This Row],[Income]],0)</f>
        <v>0</v>
      </c>
      <c r="DK419" s="10">
        <f ca="1">IF(Table1[[#This Row],[Area]]= "Sawat",Table1[[#This Row],[Income]],0)</f>
        <v>0</v>
      </c>
      <c r="DM419" s="14"/>
      <c r="DN419" s="9">
        <f ca="1">IF(Table1[[#This Row],[Field of Work]] = "IT",Table1[[#This Row],[Income]],0)</f>
        <v>0</v>
      </c>
      <c r="DO419" s="9">
        <f ca="1">IF(Table1[[#This Row],[Field of Work]] = "Agriculture",Table1[[#This Row],[Income]],0)</f>
        <v>0</v>
      </c>
      <c r="DP419" s="9">
        <f ca="1">IF(Table1[[#This Row],[Field of Work]] = "Construction",Table1[[#This Row],[Income]],0)</f>
        <v>28457</v>
      </c>
      <c r="DQ419" s="9">
        <f ca="1">IF(Table1[[#This Row],[Field of Work]] = "Health",Table1[[#This Row],[Income]],0)</f>
        <v>0</v>
      </c>
      <c r="DR419" s="9">
        <f ca="1">IF(Table1[[#This Row],[Field of Work]] = "Teaching",Table1[[#This Row],[Income]],0)</f>
        <v>0</v>
      </c>
      <c r="DS419" s="10">
        <f ca="1">IF(Table1[[#This Row],[Field of Work]] = "General work",Table1[[#This Row],[Income]],0)</f>
        <v>0</v>
      </c>
      <c r="DV419" s="14"/>
      <c r="DW419" s="9"/>
      <c r="DX419" s="9">
        <f ca="1">IF(Table1[[#This Row],[Debts]]&gt;Table1[[#This Row],[Income]],1,0)</f>
        <v>1</v>
      </c>
      <c r="DY419" s="9"/>
      <c r="DZ419" s="9"/>
      <c r="EA419" s="9"/>
      <c r="EB419" s="9"/>
      <c r="EC419" s="10"/>
      <c r="EF419" s="14"/>
      <c r="EG419" s="9"/>
      <c r="EH419" s="9">
        <f ca="1">IF(Table1[[#This Row],[Net worth of person (R)]]&gt;$EP$4,Table1[[#This Row],[Age]],0)</f>
        <v>0</v>
      </c>
      <c r="EI419" s="9"/>
      <c r="EJ419" s="9"/>
      <c r="EK419" s="9"/>
      <c r="EL419" s="9"/>
      <c r="EM419" s="9"/>
      <c r="EN419" s="9"/>
      <c r="EO419" s="9"/>
      <c r="EP419" s="10"/>
    </row>
    <row r="420" spans="2:146" x14ac:dyDescent="0.25">
      <c r="B420">
        <f t="shared" ca="1" si="145"/>
        <v>2</v>
      </c>
      <c r="C420" t="str">
        <f t="shared" ca="1" si="146"/>
        <v>women</v>
      </c>
      <c r="D420">
        <f t="shared" ca="1" si="147"/>
        <v>29</v>
      </c>
      <c r="E420">
        <f t="shared" ca="1" si="148"/>
        <v>3</v>
      </c>
      <c r="F420" t="str">
        <f t="shared" ca="1" si="149"/>
        <v>Agriculture</v>
      </c>
      <c r="G420">
        <f t="shared" ca="1" si="150"/>
        <v>6</v>
      </c>
      <c r="H420" t="str">
        <f t="shared" ca="1" si="151"/>
        <v>other</v>
      </c>
      <c r="I420">
        <f t="shared" ca="1" si="152"/>
        <v>2</v>
      </c>
      <c r="J420">
        <f t="shared" ca="1" si="153"/>
        <v>2</v>
      </c>
      <c r="K420">
        <f t="shared" ca="1" si="154"/>
        <v>77729</v>
      </c>
      <c r="L420">
        <f t="shared" ca="1" si="155"/>
        <v>4</v>
      </c>
      <c r="M420" t="str">
        <f t="shared" ca="1" si="156"/>
        <v>Multan</v>
      </c>
      <c r="N420">
        <f t="shared" ca="1" si="161"/>
        <v>233187</v>
      </c>
      <c r="O420">
        <f ca="1">RAND()*Table1[[#This Row],[Value of House]]</f>
        <v>176309.32336430956</v>
      </c>
      <c r="P420">
        <f t="shared" ca="1" si="143"/>
        <v>80130.469453719415</v>
      </c>
      <c r="Q420">
        <f t="shared" ca="1" si="157"/>
        <v>26880</v>
      </c>
      <c r="R420">
        <f t="shared" ca="1" si="144"/>
        <v>52092.63146592267</v>
      </c>
      <c r="S420">
        <f t="shared" ca="1" si="162"/>
        <v>64140.214994208189</v>
      </c>
      <c r="T420">
        <f t="shared" ca="1" si="163"/>
        <v>377457.68444792763</v>
      </c>
      <c r="U420">
        <f t="shared" ca="1" si="164"/>
        <v>255281.95483023222</v>
      </c>
      <c r="V420">
        <f t="shared" ca="1" si="165"/>
        <v>122175.72961769541</v>
      </c>
      <c r="AF420" s="14">
        <f t="shared" ca="1" si="159"/>
        <v>1</v>
      </c>
      <c r="AG420" s="9">
        <f t="shared" ca="1" si="160"/>
        <v>0</v>
      </c>
      <c r="AH420" s="9"/>
      <c r="AI420" s="9"/>
      <c r="AJ420" s="9"/>
      <c r="AK420" s="10"/>
      <c r="AL420" s="9"/>
      <c r="AM420" s="14">
        <f ca="1">IF(Table1[[#This Row],[Field of Work]]= "Teaching",1,0)</f>
        <v>0</v>
      </c>
      <c r="AN420" s="9">
        <f ca="1">IF(Table1[[#This Row],[Field of Work]]= "Agriculture",1,0)</f>
        <v>1</v>
      </c>
      <c r="AO420" s="9">
        <f ca="1">IF(Table1[[#This Row],[Field of Work]]= "Construction",1,0)</f>
        <v>0</v>
      </c>
      <c r="AP420" s="9">
        <f ca="1">IF(Table1[[#This Row],[Field of Work]]= "IT",1,0)</f>
        <v>0</v>
      </c>
      <c r="AQ420" s="9">
        <f ca="1">IF(Table1[[#This Row],[Field of Work]]= "Health",1,0)</f>
        <v>0</v>
      </c>
      <c r="AR420" s="9">
        <f ca="1">IF(Table1[[#This Row],[Field of Work]]= "General work",1,0)</f>
        <v>0</v>
      </c>
      <c r="AS420" s="9"/>
      <c r="AT420" s="9"/>
      <c r="AU420" s="9"/>
      <c r="AV420" s="9"/>
      <c r="AW420" s="9"/>
      <c r="AX420" s="9"/>
      <c r="AY420" s="10"/>
      <c r="BA420" s="33">
        <f ca="1">IF(Table1[[#This Row],[Area]]= "Pindi",1,0)</f>
        <v>0</v>
      </c>
      <c r="BB420" s="9">
        <f ca="1">IF(Table1[[#This Row],[Area]]= "Attock",1,0)</f>
        <v>0</v>
      </c>
      <c r="BC420" s="9">
        <f ca="1">IF(Table1[[#This Row],[Area]]="Gujranwala",1,0)</f>
        <v>0</v>
      </c>
      <c r="BD420" s="9">
        <f ca="1">IF(Table1[[#This Row],[Area]]="Islamabad",1,0)</f>
        <v>0</v>
      </c>
      <c r="BE420" s="9">
        <f ca="1">IF(Table1[[#This Row],[Area]]="Karachi",1,0)</f>
        <v>0</v>
      </c>
      <c r="BF420" s="9">
        <f ca="1">IF(Table1[[#This Row],[Area]]="Kashmir",1,0)</f>
        <v>0</v>
      </c>
      <c r="BG420" s="9">
        <f ca="1">IF(Table1[[#This Row],[Area]]="Kohat",1,0)</f>
        <v>0</v>
      </c>
      <c r="BH420" s="9">
        <f ca="1">IF(Table1[[#This Row],[Area]]="Lahore",1,0)</f>
        <v>0</v>
      </c>
      <c r="BI420" s="9">
        <f ca="1">IF(Table1[[#This Row],[Area]]="Multan",1,0)</f>
        <v>1</v>
      </c>
      <c r="BJ420" s="9">
        <f ca="1">IF(Table1[[#This Row],[Area]]="Naran",1,0)</f>
        <v>0</v>
      </c>
      <c r="BK420" s="9">
        <f ca="1">IF(Table1[[#This Row],[Area]]="Peshawar",1,0)</f>
        <v>0</v>
      </c>
      <c r="BL420" s="9">
        <f ca="1">IF(Table1[[#This Row],[Area]]="Queta",1,0)</f>
        <v>0</v>
      </c>
      <c r="BM420" s="9">
        <f ca="1">IF(Table1[[#This Row],[Area]]="Sawat",1,0)</f>
        <v>0</v>
      </c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10"/>
      <c r="CD420" s="14"/>
      <c r="CE420" s="39">
        <f ca="1">Table1[[#This Row],[Value of Cars]]/Table1[[#This Row],[Cars]]</f>
        <v>40065.234726859708</v>
      </c>
      <c r="CF420" s="9"/>
      <c r="CG420" s="10"/>
      <c r="CH420" s="14">
        <f ca="1">IF(Table1[[#This Row],[value of Debts]]&gt;$CI$5,1,0)</f>
        <v>1</v>
      </c>
      <c r="CI420" s="9"/>
      <c r="CJ420" s="10"/>
      <c r="CM420" s="55">
        <f ca="1">Table1[[#This Row],[Mortgage Left]]/Table1[[#This Row],[Value of House]]</f>
        <v>0.75608555950507339</v>
      </c>
      <c r="CN420" s="9">
        <f t="shared" ca="1" si="158"/>
        <v>0</v>
      </c>
      <c r="CO420" s="9"/>
      <c r="CP420" s="9"/>
      <c r="CQ420" s="9"/>
      <c r="CR420" s="9"/>
      <c r="CS420" s="9"/>
      <c r="CT420" s="9"/>
      <c r="CU420" s="9"/>
      <c r="CV420" s="9"/>
      <c r="CW420" s="9"/>
      <c r="CX420" s="14"/>
      <c r="CY420" s="9">
        <f ca="1">IF(Table1[[#This Row],[Area]]= "Pindi",Table1[[#This Row],[Income]],0)</f>
        <v>0</v>
      </c>
      <c r="CZ420" s="9">
        <f ca="1">IF(Table1[[#This Row],[Area]]= "Attock",Table1[[#This Row],[Income]],0)</f>
        <v>0</v>
      </c>
      <c r="DA420" s="9">
        <f ca="1">IF(Table1[[#This Row],[Area]]= "Gujranwala",Table1[[#This Row],[Income]],0)</f>
        <v>0</v>
      </c>
      <c r="DB420" s="9">
        <f ca="1">IF(Table1[[#This Row],[Area]]= "Islamabad",Table1[[#This Row],[Income]],0)</f>
        <v>0</v>
      </c>
      <c r="DC420" s="9">
        <f ca="1">IF(Table1[[#This Row],[Area]]= "Karachi",Table1[[#This Row],[Income]],0)</f>
        <v>0</v>
      </c>
      <c r="DD420" s="9">
        <f ca="1">IF(Table1[[#This Row],[Area]]= "Kashmir",Table1[[#This Row],[Income]],0)</f>
        <v>0</v>
      </c>
      <c r="DE420" s="9">
        <f ca="1">IF(Table1[[#This Row],[Area]]= "Kohat",Table1[[#This Row],[Income]],0)</f>
        <v>0</v>
      </c>
      <c r="DF420" s="9">
        <f ca="1">IF(Table1[[#This Row],[Area]]= "Lahore",Table1[[#This Row],[Income]],0)</f>
        <v>0</v>
      </c>
      <c r="DG420" s="9">
        <f ca="1">IF(Table1[[#This Row],[Area]]= "Multan",Table1[[#This Row],[Income]],0)</f>
        <v>77729</v>
      </c>
      <c r="DH420" s="9">
        <f ca="1">IF(Table1[[#This Row],[Area]]= "Naran",Table1[[#This Row],[Income]],0)</f>
        <v>0</v>
      </c>
      <c r="DI420" s="9">
        <f ca="1">IF(Table1[[#This Row],[Area]]= "Peshawar",Table1[[#This Row],[Income]],0)</f>
        <v>0</v>
      </c>
      <c r="DJ420" s="9">
        <f ca="1">IF(Table1[[#This Row],[Area]]= "Queta",Table1[[#This Row],[Income]],0)</f>
        <v>0</v>
      </c>
      <c r="DK420" s="10">
        <f ca="1">IF(Table1[[#This Row],[Area]]= "Sawat",Table1[[#This Row],[Income]],0)</f>
        <v>0</v>
      </c>
      <c r="DM420" s="14"/>
      <c r="DN420" s="9">
        <f ca="1">IF(Table1[[#This Row],[Field of Work]] = "IT",Table1[[#This Row],[Income]],0)</f>
        <v>0</v>
      </c>
      <c r="DO420" s="9">
        <f ca="1">IF(Table1[[#This Row],[Field of Work]] = "Agriculture",Table1[[#This Row],[Income]],0)</f>
        <v>77729</v>
      </c>
      <c r="DP420" s="9">
        <f ca="1">IF(Table1[[#This Row],[Field of Work]] = "Construction",Table1[[#This Row],[Income]],0)</f>
        <v>0</v>
      </c>
      <c r="DQ420" s="9">
        <f ca="1">IF(Table1[[#This Row],[Field of Work]] = "Health",Table1[[#This Row],[Income]],0)</f>
        <v>0</v>
      </c>
      <c r="DR420" s="9">
        <f ca="1">IF(Table1[[#This Row],[Field of Work]] = "Teaching",Table1[[#This Row],[Income]],0)</f>
        <v>0</v>
      </c>
      <c r="DS420" s="10">
        <f ca="1">IF(Table1[[#This Row],[Field of Work]] = "General work",Table1[[#This Row],[Income]],0)</f>
        <v>0</v>
      </c>
      <c r="DV420" s="14"/>
      <c r="DW420" s="9"/>
      <c r="DX420" s="9">
        <f ca="1">IF(Table1[[#This Row],[Debts]]&gt;Table1[[#This Row],[Income]],1,0)</f>
        <v>0</v>
      </c>
      <c r="DY420" s="9"/>
      <c r="DZ420" s="9"/>
      <c r="EA420" s="9"/>
      <c r="EB420" s="9"/>
      <c r="EC420" s="10"/>
      <c r="EF420" s="14"/>
      <c r="EG420" s="9"/>
      <c r="EH420" s="9">
        <f ca="1">IF(Table1[[#This Row],[Net worth of person (R)]]&gt;$EP$4,Table1[[#This Row],[Age]],0)</f>
        <v>29</v>
      </c>
      <c r="EI420" s="9"/>
      <c r="EJ420" s="9"/>
      <c r="EK420" s="9"/>
      <c r="EL420" s="9"/>
      <c r="EM420" s="9"/>
      <c r="EN420" s="9"/>
      <c r="EO420" s="9"/>
      <c r="EP420" s="10"/>
    </row>
    <row r="421" spans="2:146" x14ac:dyDescent="0.25">
      <c r="B421">
        <f t="shared" ca="1" si="145"/>
        <v>2</v>
      </c>
      <c r="C421" t="str">
        <f t="shared" ca="1" si="146"/>
        <v>women</v>
      </c>
      <c r="D421">
        <f t="shared" ca="1" si="147"/>
        <v>35</v>
      </c>
      <c r="E421">
        <f t="shared" ca="1" si="148"/>
        <v>1</v>
      </c>
      <c r="F421" t="str">
        <f t="shared" ca="1" si="149"/>
        <v>Health</v>
      </c>
      <c r="G421">
        <f t="shared" ca="1" si="150"/>
        <v>4</v>
      </c>
      <c r="H421" t="str">
        <f t="shared" ca="1" si="151"/>
        <v>Technical</v>
      </c>
      <c r="I421">
        <f t="shared" ca="1" si="152"/>
        <v>1</v>
      </c>
      <c r="J421">
        <f t="shared" ca="1" si="153"/>
        <v>3</v>
      </c>
      <c r="K421">
        <f t="shared" ca="1" si="154"/>
        <v>33164</v>
      </c>
      <c r="L421">
        <f t="shared" ca="1" si="155"/>
        <v>13</v>
      </c>
      <c r="M421" t="str">
        <f t="shared" ca="1" si="156"/>
        <v>Naran</v>
      </c>
      <c r="N421">
        <f t="shared" ca="1" si="161"/>
        <v>132656</v>
      </c>
      <c r="O421">
        <f ca="1">RAND()*Table1[[#This Row],[Value of House]]</f>
        <v>20855.121963718775</v>
      </c>
      <c r="P421">
        <f t="shared" ca="1" si="143"/>
        <v>87081.387309504251</v>
      </c>
      <c r="Q421">
        <f t="shared" ca="1" si="157"/>
        <v>65476</v>
      </c>
      <c r="R421">
        <f t="shared" ca="1" si="144"/>
        <v>22053.874726534017</v>
      </c>
      <c r="S421">
        <f t="shared" ca="1" si="162"/>
        <v>40041.70729907175</v>
      </c>
      <c r="T421">
        <f t="shared" ca="1" si="163"/>
        <v>259779.09460857601</v>
      </c>
      <c r="U421">
        <f t="shared" ca="1" si="164"/>
        <v>108384.9966902528</v>
      </c>
      <c r="V421">
        <f t="shared" ca="1" si="165"/>
        <v>151394.09791832321</v>
      </c>
      <c r="AF421" s="14">
        <f t="shared" ca="1" si="159"/>
        <v>0</v>
      </c>
      <c r="AG421" s="9">
        <f t="shared" ca="1" si="160"/>
        <v>1</v>
      </c>
      <c r="AH421" s="9"/>
      <c r="AI421" s="9"/>
      <c r="AJ421" s="9"/>
      <c r="AK421" s="10"/>
      <c r="AL421" s="9"/>
      <c r="AM421" s="14">
        <f ca="1">IF(Table1[[#This Row],[Field of Work]]= "Teaching",1,0)</f>
        <v>0</v>
      </c>
      <c r="AN421" s="9">
        <f ca="1">IF(Table1[[#This Row],[Field of Work]]= "Agriculture",1,0)</f>
        <v>0</v>
      </c>
      <c r="AO421" s="9">
        <f ca="1">IF(Table1[[#This Row],[Field of Work]]= "Construction",1,0)</f>
        <v>0</v>
      </c>
      <c r="AP421" s="9">
        <f ca="1">IF(Table1[[#This Row],[Field of Work]]= "IT",1,0)</f>
        <v>0</v>
      </c>
      <c r="AQ421" s="9">
        <f ca="1">IF(Table1[[#This Row],[Field of Work]]= "Health",1,0)</f>
        <v>1</v>
      </c>
      <c r="AR421" s="9">
        <f ca="1">IF(Table1[[#This Row],[Field of Work]]= "General work",1,0)</f>
        <v>0</v>
      </c>
      <c r="AS421" s="9"/>
      <c r="AT421" s="9"/>
      <c r="AU421" s="9"/>
      <c r="AV421" s="9"/>
      <c r="AW421" s="9"/>
      <c r="AX421" s="9"/>
      <c r="AY421" s="10"/>
      <c r="BA421" s="33">
        <f ca="1">IF(Table1[[#This Row],[Area]]= "Pindi",1,0)</f>
        <v>0</v>
      </c>
      <c r="BB421" s="9">
        <f ca="1">IF(Table1[[#This Row],[Area]]= "Attock",1,0)</f>
        <v>0</v>
      </c>
      <c r="BC421" s="9">
        <f ca="1">IF(Table1[[#This Row],[Area]]="Gujranwala",1,0)</f>
        <v>0</v>
      </c>
      <c r="BD421" s="9">
        <f ca="1">IF(Table1[[#This Row],[Area]]="Islamabad",1,0)</f>
        <v>0</v>
      </c>
      <c r="BE421" s="9">
        <f ca="1">IF(Table1[[#This Row],[Area]]="Karachi",1,0)</f>
        <v>0</v>
      </c>
      <c r="BF421" s="9">
        <f ca="1">IF(Table1[[#This Row],[Area]]="Kashmir",1,0)</f>
        <v>0</v>
      </c>
      <c r="BG421" s="9">
        <f ca="1">IF(Table1[[#This Row],[Area]]="Kohat",1,0)</f>
        <v>0</v>
      </c>
      <c r="BH421" s="9">
        <f ca="1">IF(Table1[[#This Row],[Area]]="Lahore",1,0)</f>
        <v>0</v>
      </c>
      <c r="BI421" s="9">
        <f ca="1">IF(Table1[[#This Row],[Area]]="Multan",1,0)</f>
        <v>0</v>
      </c>
      <c r="BJ421" s="9">
        <f ca="1">IF(Table1[[#This Row],[Area]]="Naran",1,0)</f>
        <v>1</v>
      </c>
      <c r="BK421" s="9">
        <f ca="1">IF(Table1[[#This Row],[Area]]="Peshawar",1,0)</f>
        <v>0</v>
      </c>
      <c r="BL421" s="9">
        <f ca="1">IF(Table1[[#This Row],[Area]]="Queta",1,0)</f>
        <v>0</v>
      </c>
      <c r="BM421" s="9">
        <f ca="1">IF(Table1[[#This Row],[Area]]="Sawat",1,0)</f>
        <v>0</v>
      </c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10"/>
      <c r="CD421" s="14"/>
      <c r="CE421" s="39">
        <f ca="1">Table1[[#This Row],[Value of Cars]]/Table1[[#This Row],[Cars]]</f>
        <v>29027.129103168085</v>
      </c>
      <c r="CF421" s="9"/>
      <c r="CG421" s="10"/>
      <c r="CH421" s="14">
        <f ca="1">IF(Table1[[#This Row],[value of Debts]]&gt;$CI$5,1,0)</f>
        <v>1</v>
      </c>
      <c r="CI421" s="9"/>
      <c r="CJ421" s="10"/>
      <c r="CM421" s="55">
        <f ca="1">Table1[[#This Row],[Mortgage Left]]/Table1[[#This Row],[Value of House]]</f>
        <v>0.15721205195180599</v>
      </c>
      <c r="CN421" s="9">
        <f t="shared" ca="1" si="158"/>
        <v>1</v>
      </c>
      <c r="CO421" s="9"/>
      <c r="CP421" s="9"/>
      <c r="CQ421" s="9"/>
      <c r="CR421" s="9"/>
      <c r="CS421" s="9"/>
      <c r="CT421" s="9"/>
      <c r="CU421" s="9"/>
      <c r="CV421" s="9"/>
      <c r="CW421" s="9"/>
      <c r="CX421" s="14"/>
      <c r="CY421" s="9">
        <f ca="1">IF(Table1[[#This Row],[Area]]= "Pindi",Table1[[#This Row],[Income]],0)</f>
        <v>0</v>
      </c>
      <c r="CZ421" s="9">
        <f ca="1">IF(Table1[[#This Row],[Area]]= "Attock",Table1[[#This Row],[Income]],0)</f>
        <v>0</v>
      </c>
      <c r="DA421" s="9">
        <f ca="1">IF(Table1[[#This Row],[Area]]= "Gujranwala",Table1[[#This Row],[Income]],0)</f>
        <v>0</v>
      </c>
      <c r="DB421" s="9">
        <f ca="1">IF(Table1[[#This Row],[Area]]= "Islamabad",Table1[[#This Row],[Income]],0)</f>
        <v>0</v>
      </c>
      <c r="DC421" s="9">
        <f ca="1">IF(Table1[[#This Row],[Area]]= "Karachi",Table1[[#This Row],[Income]],0)</f>
        <v>0</v>
      </c>
      <c r="DD421" s="9">
        <f ca="1">IF(Table1[[#This Row],[Area]]= "Kashmir",Table1[[#This Row],[Income]],0)</f>
        <v>0</v>
      </c>
      <c r="DE421" s="9">
        <f ca="1">IF(Table1[[#This Row],[Area]]= "Kohat",Table1[[#This Row],[Income]],0)</f>
        <v>0</v>
      </c>
      <c r="DF421" s="9">
        <f ca="1">IF(Table1[[#This Row],[Area]]= "Lahore",Table1[[#This Row],[Income]],0)</f>
        <v>0</v>
      </c>
      <c r="DG421" s="9">
        <f ca="1">IF(Table1[[#This Row],[Area]]= "Multan",Table1[[#This Row],[Income]],0)</f>
        <v>0</v>
      </c>
      <c r="DH421" s="9">
        <f ca="1">IF(Table1[[#This Row],[Area]]= "Naran",Table1[[#This Row],[Income]],0)</f>
        <v>33164</v>
      </c>
      <c r="DI421" s="9">
        <f ca="1">IF(Table1[[#This Row],[Area]]= "Peshawar",Table1[[#This Row],[Income]],0)</f>
        <v>0</v>
      </c>
      <c r="DJ421" s="9">
        <f ca="1">IF(Table1[[#This Row],[Area]]= "Queta",Table1[[#This Row],[Income]],0)</f>
        <v>0</v>
      </c>
      <c r="DK421" s="10">
        <f ca="1">IF(Table1[[#This Row],[Area]]= "Sawat",Table1[[#This Row],[Income]],0)</f>
        <v>0</v>
      </c>
      <c r="DM421" s="14"/>
      <c r="DN421" s="9">
        <f ca="1">IF(Table1[[#This Row],[Field of Work]] = "IT",Table1[[#This Row],[Income]],0)</f>
        <v>0</v>
      </c>
      <c r="DO421" s="9">
        <f ca="1">IF(Table1[[#This Row],[Field of Work]] = "Agriculture",Table1[[#This Row],[Income]],0)</f>
        <v>0</v>
      </c>
      <c r="DP421" s="9">
        <f ca="1">IF(Table1[[#This Row],[Field of Work]] = "Construction",Table1[[#This Row],[Income]],0)</f>
        <v>0</v>
      </c>
      <c r="DQ421" s="9">
        <f ca="1">IF(Table1[[#This Row],[Field of Work]] = "Health",Table1[[#This Row],[Income]],0)</f>
        <v>33164</v>
      </c>
      <c r="DR421" s="9">
        <f ca="1">IF(Table1[[#This Row],[Field of Work]] = "Teaching",Table1[[#This Row],[Income]],0)</f>
        <v>0</v>
      </c>
      <c r="DS421" s="10">
        <f ca="1">IF(Table1[[#This Row],[Field of Work]] = "General work",Table1[[#This Row],[Income]],0)</f>
        <v>0</v>
      </c>
      <c r="DV421" s="14"/>
      <c r="DW421" s="9"/>
      <c r="DX421" s="9">
        <f ca="1">IF(Table1[[#This Row],[Debts]]&gt;Table1[[#This Row],[Income]],1,0)</f>
        <v>0</v>
      </c>
      <c r="DY421" s="9"/>
      <c r="DZ421" s="9"/>
      <c r="EA421" s="9"/>
      <c r="EB421" s="9"/>
      <c r="EC421" s="10"/>
      <c r="EF421" s="14"/>
      <c r="EG421" s="9"/>
      <c r="EH421" s="9">
        <f ca="1">IF(Table1[[#This Row],[Net worth of person (R)]]&gt;$EP$4,Table1[[#This Row],[Age]],0)</f>
        <v>35</v>
      </c>
      <c r="EI421" s="9"/>
      <c r="EJ421" s="9"/>
      <c r="EK421" s="9"/>
      <c r="EL421" s="9"/>
      <c r="EM421" s="9"/>
      <c r="EN421" s="9"/>
      <c r="EO421" s="9"/>
      <c r="EP421" s="10"/>
    </row>
    <row r="422" spans="2:146" x14ac:dyDescent="0.25">
      <c r="B422">
        <f t="shared" ca="1" si="145"/>
        <v>2</v>
      </c>
      <c r="C422" t="str">
        <f t="shared" ca="1" si="146"/>
        <v>women</v>
      </c>
      <c r="D422">
        <f t="shared" ca="1" si="147"/>
        <v>42</v>
      </c>
      <c r="E422">
        <f t="shared" ca="1" si="148"/>
        <v>4</v>
      </c>
      <c r="F422" t="str">
        <f t="shared" ca="1" si="149"/>
        <v>Construction</v>
      </c>
      <c r="G422">
        <f t="shared" ca="1" si="150"/>
        <v>6</v>
      </c>
      <c r="H422" t="str">
        <f t="shared" ca="1" si="151"/>
        <v>other</v>
      </c>
      <c r="I422">
        <f t="shared" ca="1" si="152"/>
        <v>0</v>
      </c>
      <c r="J422">
        <f t="shared" ca="1" si="153"/>
        <v>1</v>
      </c>
      <c r="K422">
        <f t="shared" ca="1" si="154"/>
        <v>26642</v>
      </c>
      <c r="L422">
        <f t="shared" ca="1" si="155"/>
        <v>8</v>
      </c>
      <c r="M422" t="str">
        <f t="shared" ca="1" si="156"/>
        <v>Pindi</v>
      </c>
      <c r="N422">
        <f t="shared" ca="1" si="161"/>
        <v>79926</v>
      </c>
      <c r="O422">
        <f ca="1">RAND()*Table1[[#This Row],[Value of House]]</f>
        <v>6681.3322627127909</v>
      </c>
      <c r="P422">
        <f t="shared" ca="1" si="143"/>
        <v>26461.266767127807</v>
      </c>
      <c r="Q422">
        <f t="shared" ca="1" si="157"/>
        <v>18618</v>
      </c>
      <c r="R422">
        <f t="shared" ca="1" si="144"/>
        <v>35920.735333805984</v>
      </c>
      <c r="S422">
        <f t="shared" ca="1" si="162"/>
        <v>1733.2257099898616</v>
      </c>
      <c r="T422">
        <f t="shared" ca="1" si="163"/>
        <v>108120.49247711766</v>
      </c>
      <c r="U422">
        <f t="shared" ca="1" si="164"/>
        <v>61220.067596518777</v>
      </c>
      <c r="V422">
        <f t="shared" ca="1" si="165"/>
        <v>46900.424880598883</v>
      </c>
      <c r="AF422" s="14">
        <f t="shared" ca="1" si="159"/>
        <v>0</v>
      </c>
      <c r="AG422" s="9">
        <f t="shared" ca="1" si="160"/>
        <v>1</v>
      </c>
      <c r="AH422" s="9"/>
      <c r="AI422" s="9"/>
      <c r="AJ422" s="9"/>
      <c r="AK422" s="10"/>
      <c r="AL422" s="9"/>
      <c r="AM422" s="14">
        <f ca="1">IF(Table1[[#This Row],[Field of Work]]= "Teaching",1,0)</f>
        <v>0</v>
      </c>
      <c r="AN422" s="9">
        <f ca="1">IF(Table1[[#This Row],[Field of Work]]= "Agriculture",1,0)</f>
        <v>0</v>
      </c>
      <c r="AO422" s="9">
        <f ca="1">IF(Table1[[#This Row],[Field of Work]]= "Construction",1,0)</f>
        <v>1</v>
      </c>
      <c r="AP422" s="9">
        <f ca="1">IF(Table1[[#This Row],[Field of Work]]= "IT",1,0)</f>
        <v>0</v>
      </c>
      <c r="AQ422" s="9">
        <f ca="1">IF(Table1[[#This Row],[Field of Work]]= "Health",1,0)</f>
        <v>0</v>
      </c>
      <c r="AR422" s="9">
        <f ca="1">IF(Table1[[#This Row],[Field of Work]]= "General work",1,0)</f>
        <v>0</v>
      </c>
      <c r="AS422" s="9"/>
      <c r="AT422" s="9"/>
      <c r="AU422" s="9"/>
      <c r="AV422" s="9"/>
      <c r="AW422" s="9"/>
      <c r="AX422" s="9"/>
      <c r="AY422" s="10"/>
      <c r="BA422" s="33">
        <f ca="1">IF(Table1[[#This Row],[Area]]= "Pindi",1,0)</f>
        <v>1</v>
      </c>
      <c r="BB422" s="9">
        <f ca="1">IF(Table1[[#This Row],[Area]]= "Attock",1,0)</f>
        <v>0</v>
      </c>
      <c r="BC422" s="9">
        <f ca="1">IF(Table1[[#This Row],[Area]]="Gujranwala",1,0)</f>
        <v>0</v>
      </c>
      <c r="BD422" s="9">
        <f ca="1">IF(Table1[[#This Row],[Area]]="Islamabad",1,0)</f>
        <v>0</v>
      </c>
      <c r="BE422" s="9">
        <f ca="1">IF(Table1[[#This Row],[Area]]="Karachi",1,0)</f>
        <v>0</v>
      </c>
      <c r="BF422" s="9">
        <f ca="1">IF(Table1[[#This Row],[Area]]="Kashmir",1,0)</f>
        <v>0</v>
      </c>
      <c r="BG422" s="9">
        <f ca="1">IF(Table1[[#This Row],[Area]]="Kohat",1,0)</f>
        <v>0</v>
      </c>
      <c r="BH422" s="9">
        <f ca="1">IF(Table1[[#This Row],[Area]]="Lahore",1,0)</f>
        <v>0</v>
      </c>
      <c r="BI422" s="9">
        <f ca="1">IF(Table1[[#This Row],[Area]]="Multan",1,0)</f>
        <v>0</v>
      </c>
      <c r="BJ422" s="9">
        <f ca="1">IF(Table1[[#This Row],[Area]]="Naran",1,0)</f>
        <v>0</v>
      </c>
      <c r="BK422" s="9">
        <f ca="1">IF(Table1[[#This Row],[Area]]="Peshawar",1,0)</f>
        <v>0</v>
      </c>
      <c r="BL422" s="9">
        <f ca="1">IF(Table1[[#This Row],[Area]]="Queta",1,0)</f>
        <v>0</v>
      </c>
      <c r="BM422" s="9">
        <f ca="1">IF(Table1[[#This Row],[Area]]="Sawat",1,0)</f>
        <v>0</v>
      </c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10"/>
      <c r="CD422" s="14"/>
      <c r="CE422" s="39">
        <f ca="1">Table1[[#This Row],[Value of Cars]]/Table1[[#This Row],[Cars]]</f>
        <v>26461.266767127807</v>
      </c>
      <c r="CF422" s="9"/>
      <c r="CG422" s="10"/>
      <c r="CH422" s="14">
        <f ca="1">IF(Table1[[#This Row],[value of Debts]]&gt;$CI$5,1,0)</f>
        <v>0</v>
      </c>
      <c r="CI422" s="9"/>
      <c r="CJ422" s="10"/>
      <c r="CM422" s="55">
        <f ca="1">Table1[[#This Row],[Mortgage Left]]/Table1[[#This Row],[Value of House]]</f>
        <v>8.3593977713294687E-2</v>
      </c>
      <c r="CN422" s="9">
        <f t="shared" ca="1" si="158"/>
        <v>1</v>
      </c>
      <c r="CO422" s="9"/>
      <c r="CP422" s="9"/>
      <c r="CQ422" s="9"/>
      <c r="CR422" s="9"/>
      <c r="CS422" s="9"/>
      <c r="CT422" s="9"/>
      <c r="CU422" s="9"/>
      <c r="CV422" s="9"/>
      <c r="CW422" s="9"/>
      <c r="CX422" s="14"/>
      <c r="CY422" s="9">
        <f ca="1">IF(Table1[[#This Row],[Area]]= "Pindi",Table1[[#This Row],[Income]],0)</f>
        <v>26642</v>
      </c>
      <c r="CZ422" s="9">
        <f ca="1">IF(Table1[[#This Row],[Area]]= "Attock",Table1[[#This Row],[Income]],0)</f>
        <v>0</v>
      </c>
      <c r="DA422" s="9">
        <f ca="1">IF(Table1[[#This Row],[Area]]= "Gujranwala",Table1[[#This Row],[Income]],0)</f>
        <v>0</v>
      </c>
      <c r="DB422" s="9">
        <f ca="1">IF(Table1[[#This Row],[Area]]= "Islamabad",Table1[[#This Row],[Income]],0)</f>
        <v>0</v>
      </c>
      <c r="DC422" s="9">
        <f ca="1">IF(Table1[[#This Row],[Area]]= "Karachi",Table1[[#This Row],[Income]],0)</f>
        <v>0</v>
      </c>
      <c r="DD422" s="9">
        <f ca="1">IF(Table1[[#This Row],[Area]]= "Kashmir",Table1[[#This Row],[Income]],0)</f>
        <v>0</v>
      </c>
      <c r="DE422" s="9">
        <f ca="1">IF(Table1[[#This Row],[Area]]= "Kohat",Table1[[#This Row],[Income]],0)</f>
        <v>0</v>
      </c>
      <c r="DF422" s="9">
        <f ca="1">IF(Table1[[#This Row],[Area]]= "Lahore",Table1[[#This Row],[Income]],0)</f>
        <v>0</v>
      </c>
      <c r="DG422" s="9">
        <f ca="1">IF(Table1[[#This Row],[Area]]= "Multan",Table1[[#This Row],[Income]],0)</f>
        <v>0</v>
      </c>
      <c r="DH422" s="9">
        <f ca="1">IF(Table1[[#This Row],[Area]]= "Naran",Table1[[#This Row],[Income]],0)</f>
        <v>0</v>
      </c>
      <c r="DI422" s="9">
        <f ca="1">IF(Table1[[#This Row],[Area]]= "Peshawar",Table1[[#This Row],[Income]],0)</f>
        <v>0</v>
      </c>
      <c r="DJ422" s="9">
        <f ca="1">IF(Table1[[#This Row],[Area]]= "Queta",Table1[[#This Row],[Income]],0)</f>
        <v>0</v>
      </c>
      <c r="DK422" s="10">
        <f ca="1">IF(Table1[[#This Row],[Area]]= "Sawat",Table1[[#This Row],[Income]],0)</f>
        <v>0</v>
      </c>
      <c r="DM422" s="14"/>
      <c r="DN422" s="9">
        <f ca="1">IF(Table1[[#This Row],[Field of Work]] = "IT",Table1[[#This Row],[Income]],0)</f>
        <v>0</v>
      </c>
      <c r="DO422" s="9">
        <f ca="1">IF(Table1[[#This Row],[Field of Work]] = "Agriculture",Table1[[#This Row],[Income]],0)</f>
        <v>0</v>
      </c>
      <c r="DP422" s="9">
        <f ca="1">IF(Table1[[#This Row],[Field of Work]] = "Construction",Table1[[#This Row],[Income]],0)</f>
        <v>26642</v>
      </c>
      <c r="DQ422" s="9">
        <f ca="1">IF(Table1[[#This Row],[Field of Work]] = "Health",Table1[[#This Row],[Income]],0)</f>
        <v>0</v>
      </c>
      <c r="DR422" s="9">
        <f ca="1">IF(Table1[[#This Row],[Field of Work]] = "Teaching",Table1[[#This Row],[Income]],0)</f>
        <v>0</v>
      </c>
      <c r="DS422" s="10">
        <f ca="1">IF(Table1[[#This Row],[Field of Work]] = "General work",Table1[[#This Row],[Income]],0)</f>
        <v>0</v>
      </c>
      <c r="DV422" s="14"/>
      <c r="DW422" s="9"/>
      <c r="DX422" s="9">
        <f ca="1">IF(Table1[[#This Row],[Debts]]&gt;Table1[[#This Row],[Income]],1,0)</f>
        <v>1</v>
      </c>
      <c r="DY422" s="9"/>
      <c r="DZ422" s="9"/>
      <c r="EA422" s="9"/>
      <c r="EB422" s="9"/>
      <c r="EC422" s="10"/>
      <c r="EF422" s="14"/>
      <c r="EG422" s="9"/>
      <c r="EH422" s="9">
        <f ca="1">IF(Table1[[#This Row],[Net worth of person (R)]]&gt;$EP$4,Table1[[#This Row],[Age]],0)</f>
        <v>0</v>
      </c>
      <c r="EI422" s="9"/>
      <c r="EJ422" s="9"/>
      <c r="EK422" s="9"/>
      <c r="EL422" s="9"/>
      <c r="EM422" s="9"/>
      <c r="EN422" s="9"/>
      <c r="EO422" s="9"/>
      <c r="EP422" s="10"/>
    </row>
    <row r="423" spans="2:146" x14ac:dyDescent="0.25">
      <c r="B423">
        <f t="shared" ca="1" si="145"/>
        <v>1</v>
      </c>
      <c r="C423" t="str">
        <f t="shared" ca="1" si="146"/>
        <v>men</v>
      </c>
      <c r="D423">
        <f t="shared" ca="1" si="147"/>
        <v>37</v>
      </c>
      <c r="E423">
        <f t="shared" ca="1" si="148"/>
        <v>4</v>
      </c>
      <c r="F423" t="str">
        <f t="shared" ca="1" si="149"/>
        <v>Construction</v>
      </c>
      <c r="G423">
        <f t="shared" ca="1" si="150"/>
        <v>1</v>
      </c>
      <c r="H423" t="str">
        <f t="shared" ca="1" si="151"/>
        <v>High School</v>
      </c>
      <c r="I423">
        <f t="shared" ca="1" si="152"/>
        <v>3</v>
      </c>
      <c r="J423">
        <f t="shared" ca="1" si="153"/>
        <v>2</v>
      </c>
      <c r="K423">
        <f t="shared" ca="1" si="154"/>
        <v>41851</v>
      </c>
      <c r="L423">
        <f t="shared" ca="1" si="155"/>
        <v>3</v>
      </c>
      <c r="M423" t="str">
        <f t="shared" ca="1" si="156"/>
        <v>Gujranwala</v>
      </c>
      <c r="N423">
        <f t="shared" ca="1" si="161"/>
        <v>251106</v>
      </c>
      <c r="O423">
        <f ca="1">RAND()*Table1[[#This Row],[Value of House]]</f>
        <v>113550.7204939986</v>
      </c>
      <c r="P423">
        <f t="shared" ca="1" si="143"/>
        <v>50065.680642084953</v>
      </c>
      <c r="Q423">
        <f t="shared" ca="1" si="157"/>
        <v>47545</v>
      </c>
      <c r="R423">
        <f t="shared" ca="1" si="144"/>
        <v>6723.0238072904049</v>
      </c>
      <c r="S423">
        <f t="shared" ca="1" si="162"/>
        <v>29215.822747320097</v>
      </c>
      <c r="T423">
        <f t="shared" ca="1" si="163"/>
        <v>330387.50338940509</v>
      </c>
      <c r="U423">
        <f t="shared" ca="1" si="164"/>
        <v>167818.74430128903</v>
      </c>
      <c r="V423">
        <f t="shared" ca="1" si="165"/>
        <v>162568.75908811606</v>
      </c>
      <c r="AF423" s="14">
        <f t="shared" ca="1" si="159"/>
        <v>0</v>
      </c>
      <c r="AG423" s="9">
        <f t="shared" ca="1" si="160"/>
        <v>1</v>
      </c>
      <c r="AH423" s="9"/>
      <c r="AI423" s="9"/>
      <c r="AJ423" s="9"/>
      <c r="AK423" s="10"/>
      <c r="AL423" s="9"/>
      <c r="AM423" s="14">
        <f ca="1">IF(Table1[[#This Row],[Field of Work]]= "Teaching",1,0)</f>
        <v>0</v>
      </c>
      <c r="AN423" s="9">
        <f ca="1">IF(Table1[[#This Row],[Field of Work]]= "Agriculture",1,0)</f>
        <v>0</v>
      </c>
      <c r="AO423" s="9">
        <f ca="1">IF(Table1[[#This Row],[Field of Work]]= "Construction",1,0)</f>
        <v>1</v>
      </c>
      <c r="AP423" s="9">
        <f ca="1">IF(Table1[[#This Row],[Field of Work]]= "IT",1,0)</f>
        <v>0</v>
      </c>
      <c r="AQ423" s="9">
        <f ca="1">IF(Table1[[#This Row],[Field of Work]]= "Health",1,0)</f>
        <v>0</v>
      </c>
      <c r="AR423" s="9">
        <f ca="1">IF(Table1[[#This Row],[Field of Work]]= "General work",1,0)</f>
        <v>0</v>
      </c>
      <c r="AS423" s="9"/>
      <c r="AT423" s="9"/>
      <c r="AU423" s="9"/>
      <c r="AV423" s="9"/>
      <c r="AW423" s="9"/>
      <c r="AX423" s="9"/>
      <c r="AY423" s="10"/>
      <c r="BA423" s="33">
        <f ca="1">IF(Table1[[#This Row],[Area]]= "Pindi",1,0)</f>
        <v>0</v>
      </c>
      <c r="BB423" s="9">
        <f ca="1">IF(Table1[[#This Row],[Area]]= "Attock",1,0)</f>
        <v>0</v>
      </c>
      <c r="BC423" s="9">
        <f ca="1">IF(Table1[[#This Row],[Area]]="Gujranwala",1,0)</f>
        <v>1</v>
      </c>
      <c r="BD423" s="9">
        <f ca="1">IF(Table1[[#This Row],[Area]]="Islamabad",1,0)</f>
        <v>0</v>
      </c>
      <c r="BE423" s="9">
        <f ca="1">IF(Table1[[#This Row],[Area]]="Karachi",1,0)</f>
        <v>0</v>
      </c>
      <c r="BF423" s="9">
        <f ca="1">IF(Table1[[#This Row],[Area]]="Kashmir",1,0)</f>
        <v>0</v>
      </c>
      <c r="BG423" s="9">
        <f ca="1">IF(Table1[[#This Row],[Area]]="Kohat",1,0)</f>
        <v>0</v>
      </c>
      <c r="BH423" s="9">
        <f ca="1">IF(Table1[[#This Row],[Area]]="Lahore",1,0)</f>
        <v>0</v>
      </c>
      <c r="BI423" s="9">
        <f ca="1">IF(Table1[[#This Row],[Area]]="Multan",1,0)</f>
        <v>0</v>
      </c>
      <c r="BJ423" s="9">
        <f ca="1">IF(Table1[[#This Row],[Area]]="Naran",1,0)</f>
        <v>0</v>
      </c>
      <c r="BK423" s="9">
        <f ca="1">IF(Table1[[#This Row],[Area]]="Peshawar",1,0)</f>
        <v>0</v>
      </c>
      <c r="BL423" s="9">
        <f ca="1">IF(Table1[[#This Row],[Area]]="Queta",1,0)</f>
        <v>0</v>
      </c>
      <c r="BM423" s="9">
        <f ca="1">IF(Table1[[#This Row],[Area]]="Sawat",1,0)</f>
        <v>0</v>
      </c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10"/>
      <c r="CD423" s="14"/>
      <c r="CE423" s="39">
        <f ca="1">Table1[[#This Row],[Value of Cars]]/Table1[[#This Row],[Cars]]</f>
        <v>25032.840321042477</v>
      </c>
      <c r="CF423" s="9"/>
      <c r="CG423" s="10"/>
      <c r="CH423" s="14">
        <f ca="1">IF(Table1[[#This Row],[value of Debts]]&gt;$CI$5,1,0)</f>
        <v>1</v>
      </c>
      <c r="CI423" s="9"/>
      <c r="CJ423" s="10"/>
      <c r="CM423" s="55">
        <f ca="1">Table1[[#This Row],[Mortgage Left]]/Table1[[#This Row],[Value of House]]</f>
        <v>0.45220233882901484</v>
      </c>
      <c r="CN423" s="9">
        <f t="shared" ca="1" si="158"/>
        <v>0</v>
      </c>
      <c r="CO423" s="9"/>
      <c r="CP423" s="9"/>
      <c r="CQ423" s="9"/>
      <c r="CR423" s="9"/>
      <c r="CS423" s="9"/>
      <c r="CT423" s="9"/>
      <c r="CU423" s="9"/>
      <c r="CV423" s="9"/>
      <c r="CW423" s="9"/>
      <c r="CX423" s="14"/>
      <c r="CY423" s="9">
        <f ca="1">IF(Table1[[#This Row],[Area]]= "Pindi",Table1[[#This Row],[Income]],0)</f>
        <v>0</v>
      </c>
      <c r="CZ423" s="9">
        <f ca="1">IF(Table1[[#This Row],[Area]]= "Attock",Table1[[#This Row],[Income]],0)</f>
        <v>0</v>
      </c>
      <c r="DA423" s="9">
        <f ca="1">IF(Table1[[#This Row],[Area]]= "Gujranwala",Table1[[#This Row],[Income]],0)</f>
        <v>41851</v>
      </c>
      <c r="DB423" s="9">
        <f ca="1">IF(Table1[[#This Row],[Area]]= "Islamabad",Table1[[#This Row],[Income]],0)</f>
        <v>0</v>
      </c>
      <c r="DC423" s="9">
        <f ca="1">IF(Table1[[#This Row],[Area]]= "Karachi",Table1[[#This Row],[Income]],0)</f>
        <v>0</v>
      </c>
      <c r="DD423" s="9">
        <f ca="1">IF(Table1[[#This Row],[Area]]= "Kashmir",Table1[[#This Row],[Income]],0)</f>
        <v>0</v>
      </c>
      <c r="DE423" s="9">
        <f ca="1">IF(Table1[[#This Row],[Area]]= "Kohat",Table1[[#This Row],[Income]],0)</f>
        <v>0</v>
      </c>
      <c r="DF423" s="9">
        <f ca="1">IF(Table1[[#This Row],[Area]]= "Lahore",Table1[[#This Row],[Income]],0)</f>
        <v>0</v>
      </c>
      <c r="DG423" s="9">
        <f ca="1">IF(Table1[[#This Row],[Area]]= "Multan",Table1[[#This Row],[Income]],0)</f>
        <v>0</v>
      </c>
      <c r="DH423" s="9">
        <f ca="1">IF(Table1[[#This Row],[Area]]= "Naran",Table1[[#This Row],[Income]],0)</f>
        <v>0</v>
      </c>
      <c r="DI423" s="9">
        <f ca="1">IF(Table1[[#This Row],[Area]]= "Peshawar",Table1[[#This Row],[Income]],0)</f>
        <v>0</v>
      </c>
      <c r="DJ423" s="9">
        <f ca="1">IF(Table1[[#This Row],[Area]]= "Queta",Table1[[#This Row],[Income]],0)</f>
        <v>0</v>
      </c>
      <c r="DK423" s="10">
        <f ca="1">IF(Table1[[#This Row],[Area]]= "Sawat",Table1[[#This Row],[Income]],0)</f>
        <v>0</v>
      </c>
      <c r="DM423" s="14"/>
      <c r="DN423" s="9">
        <f ca="1">IF(Table1[[#This Row],[Field of Work]] = "IT",Table1[[#This Row],[Income]],0)</f>
        <v>0</v>
      </c>
      <c r="DO423" s="9">
        <f ca="1">IF(Table1[[#This Row],[Field of Work]] = "Agriculture",Table1[[#This Row],[Income]],0)</f>
        <v>0</v>
      </c>
      <c r="DP423" s="9">
        <f ca="1">IF(Table1[[#This Row],[Field of Work]] = "Construction",Table1[[#This Row],[Income]],0)</f>
        <v>41851</v>
      </c>
      <c r="DQ423" s="9">
        <f ca="1">IF(Table1[[#This Row],[Field of Work]] = "Health",Table1[[#This Row],[Income]],0)</f>
        <v>0</v>
      </c>
      <c r="DR423" s="9">
        <f ca="1">IF(Table1[[#This Row],[Field of Work]] = "Teaching",Table1[[#This Row],[Income]],0)</f>
        <v>0</v>
      </c>
      <c r="DS423" s="10">
        <f ca="1">IF(Table1[[#This Row],[Field of Work]] = "General work",Table1[[#This Row],[Income]],0)</f>
        <v>0</v>
      </c>
      <c r="DV423" s="14"/>
      <c r="DW423" s="9"/>
      <c r="DX423" s="9">
        <f ca="1">IF(Table1[[#This Row],[Debts]]&gt;Table1[[#This Row],[Income]],1,0)</f>
        <v>0</v>
      </c>
      <c r="DY423" s="9"/>
      <c r="DZ423" s="9"/>
      <c r="EA423" s="9"/>
      <c r="EB423" s="9"/>
      <c r="EC423" s="10"/>
      <c r="EF423" s="14"/>
      <c r="EG423" s="9"/>
      <c r="EH423" s="9">
        <f ca="1">IF(Table1[[#This Row],[Net worth of person (R)]]&gt;$EP$4,Table1[[#This Row],[Age]],0)</f>
        <v>37</v>
      </c>
      <c r="EI423" s="9"/>
      <c r="EJ423" s="9"/>
      <c r="EK423" s="9"/>
      <c r="EL423" s="9"/>
      <c r="EM423" s="9"/>
      <c r="EN423" s="9"/>
      <c r="EO423" s="9"/>
      <c r="EP423" s="10"/>
    </row>
    <row r="424" spans="2:146" x14ac:dyDescent="0.25">
      <c r="B424">
        <f t="shared" ca="1" si="145"/>
        <v>2</v>
      </c>
      <c r="C424" t="str">
        <f t="shared" ca="1" si="146"/>
        <v>women</v>
      </c>
      <c r="D424">
        <f t="shared" ca="1" si="147"/>
        <v>39</v>
      </c>
      <c r="E424">
        <f t="shared" ca="1" si="148"/>
        <v>2</v>
      </c>
      <c r="F424" t="str">
        <f t="shared" ca="1" si="149"/>
        <v>IT</v>
      </c>
      <c r="G424">
        <f t="shared" ca="1" si="150"/>
        <v>3</v>
      </c>
      <c r="H424" t="str">
        <f t="shared" ca="1" si="151"/>
        <v>University</v>
      </c>
      <c r="I424">
        <f t="shared" ca="1" si="152"/>
        <v>0</v>
      </c>
      <c r="J424">
        <f t="shared" ca="1" si="153"/>
        <v>3</v>
      </c>
      <c r="K424">
        <f t="shared" ca="1" si="154"/>
        <v>84115</v>
      </c>
      <c r="L424">
        <f t="shared" ca="1" si="155"/>
        <v>6</v>
      </c>
      <c r="M424" t="str">
        <f t="shared" ca="1" si="156"/>
        <v>Islamabad</v>
      </c>
      <c r="N424">
        <f t="shared" ca="1" si="161"/>
        <v>336460</v>
      </c>
      <c r="O424">
        <f ca="1">RAND()*Table1[[#This Row],[Value of House]]</f>
        <v>81793.291562231825</v>
      </c>
      <c r="P424">
        <f t="shared" ca="1" si="143"/>
        <v>186593.15698555572</v>
      </c>
      <c r="Q424">
        <f t="shared" ca="1" si="157"/>
        <v>146984</v>
      </c>
      <c r="R424">
        <f t="shared" ca="1" si="144"/>
        <v>150880.81417604187</v>
      </c>
      <c r="S424">
        <f t="shared" ca="1" si="162"/>
        <v>78602.638449951919</v>
      </c>
      <c r="T424">
        <f t="shared" ca="1" si="163"/>
        <v>601655.79543550767</v>
      </c>
      <c r="U424">
        <f t="shared" ca="1" si="164"/>
        <v>379658.10573827371</v>
      </c>
      <c r="V424">
        <f t="shared" ca="1" si="165"/>
        <v>221997.68969723396</v>
      </c>
      <c r="AF424" s="14">
        <f t="shared" ca="1" si="159"/>
        <v>1</v>
      </c>
      <c r="AG424" s="9">
        <f t="shared" ca="1" si="160"/>
        <v>0</v>
      </c>
      <c r="AH424" s="9"/>
      <c r="AI424" s="9"/>
      <c r="AJ424" s="9"/>
      <c r="AK424" s="10"/>
      <c r="AL424" s="9"/>
      <c r="AM424" s="14">
        <f ca="1">IF(Table1[[#This Row],[Field of Work]]= "Teaching",1,0)</f>
        <v>0</v>
      </c>
      <c r="AN424" s="9">
        <f ca="1">IF(Table1[[#This Row],[Field of Work]]= "Agriculture",1,0)</f>
        <v>0</v>
      </c>
      <c r="AO424" s="9">
        <f ca="1">IF(Table1[[#This Row],[Field of Work]]= "Construction",1,0)</f>
        <v>0</v>
      </c>
      <c r="AP424" s="9">
        <f ca="1">IF(Table1[[#This Row],[Field of Work]]= "IT",1,0)</f>
        <v>1</v>
      </c>
      <c r="AQ424" s="9">
        <f ca="1">IF(Table1[[#This Row],[Field of Work]]= "Health",1,0)</f>
        <v>0</v>
      </c>
      <c r="AR424" s="9">
        <f ca="1">IF(Table1[[#This Row],[Field of Work]]= "General work",1,0)</f>
        <v>0</v>
      </c>
      <c r="AS424" s="9"/>
      <c r="AT424" s="9"/>
      <c r="AU424" s="9"/>
      <c r="AV424" s="9"/>
      <c r="AW424" s="9"/>
      <c r="AX424" s="9"/>
      <c r="AY424" s="10"/>
      <c r="BA424" s="33">
        <f ca="1">IF(Table1[[#This Row],[Area]]= "Pindi",1,0)</f>
        <v>0</v>
      </c>
      <c r="BB424" s="9">
        <f ca="1">IF(Table1[[#This Row],[Area]]= "Attock",1,0)</f>
        <v>0</v>
      </c>
      <c r="BC424" s="9">
        <f ca="1">IF(Table1[[#This Row],[Area]]="Gujranwala",1,0)</f>
        <v>0</v>
      </c>
      <c r="BD424" s="9">
        <f ca="1">IF(Table1[[#This Row],[Area]]="Islamabad",1,0)</f>
        <v>1</v>
      </c>
      <c r="BE424" s="9">
        <f ca="1">IF(Table1[[#This Row],[Area]]="Karachi",1,0)</f>
        <v>0</v>
      </c>
      <c r="BF424" s="9">
        <f ca="1">IF(Table1[[#This Row],[Area]]="Kashmir",1,0)</f>
        <v>0</v>
      </c>
      <c r="BG424" s="9">
        <f ca="1">IF(Table1[[#This Row],[Area]]="Kohat",1,0)</f>
        <v>0</v>
      </c>
      <c r="BH424" s="9">
        <f ca="1">IF(Table1[[#This Row],[Area]]="Lahore",1,0)</f>
        <v>0</v>
      </c>
      <c r="BI424" s="9">
        <f ca="1">IF(Table1[[#This Row],[Area]]="Multan",1,0)</f>
        <v>0</v>
      </c>
      <c r="BJ424" s="9">
        <f ca="1">IF(Table1[[#This Row],[Area]]="Naran",1,0)</f>
        <v>0</v>
      </c>
      <c r="BK424" s="9">
        <f ca="1">IF(Table1[[#This Row],[Area]]="Peshawar",1,0)</f>
        <v>0</v>
      </c>
      <c r="BL424" s="9">
        <f ca="1">IF(Table1[[#This Row],[Area]]="Queta",1,0)</f>
        <v>0</v>
      </c>
      <c r="BM424" s="9">
        <f ca="1">IF(Table1[[#This Row],[Area]]="Sawat",1,0)</f>
        <v>0</v>
      </c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10"/>
      <c r="CD424" s="14"/>
      <c r="CE424" s="39">
        <f ca="1">Table1[[#This Row],[Value of Cars]]/Table1[[#This Row],[Cars]]</f>
        <v>62197.718995185242</v>
      </c>
      <c r="CF424" s="9"/>
      <c r="CG424" s="10"/>
      <c r="CH424" s="14">
        <f ca="1">IF(Table1[[#This Row],[value of Debts]]&gt;$CI$5,1,0)</f>
        <v>1</v>
      </c>
      <c r="CI424" s="9"/>
      <c r="CJ424" s="10"/>
      <c r="CM424" s="55">
        <f ca="1">Table1[[#This Row],[Mortgage Left]]/Table1[[#This Row],[Value of House]]</f>
        <v>0.24309960043461876</v>
      </c>
      <c r="CN424" s="9">
        <f t="shared" ca="1" si="158"/>
        <v>1</v>
      </c>
      <c r="CO424" s="9"/>
      <c r="CP424" s="9"/>
      <c r="CQ424" s="9"/>
      <c r="CR424" s="9"/>
      <c r="CS424" s="9"/>
      <c r="CT424" s="9"/>
      <c r="CU424" s="9"/>
      <c r="CV424" s="9"/>
      <c r="CW424" s="9"/>
      <c r="CX424" s="14"/>
      <c r="CY424" s="9">
        <f ca="1">IF(Table1[[#This Row],[Area]]= "Pindi",Table1[[#This Row],[Income]],0)</f>
        <v>0</v>
      </c>
      <c r="CZ424" s="9">
        <f ca="1">IF(Table1[[#This Row],[Area]]= "Attock",Table1[[#This Row],[Income]],0)</f>
        <v>0</v>
      </c>
      <c r="DA424" s="9">
        <f ca="1">IF(Table1[[#This Row],[Area]]= "Gujranwala",Table1[[#This Row],[Income]],0)</f>
        <v>0</v>
      </c>
      <c r="DB424" s="9">
        <f ca="1">IF(Table1[[#This Row],[Area]]= "Islamabad",Table1[[#This Row],[Income]],0)</f>
        <v>84115</v>
      </c>
      <c r="DC424" s="9">
        <f ca="1">IF(Table1[[#This Row],[Area]]= "Karachi",Table1[[#This Row],[Income]],0)</f>
        <v>0</v>
      </c>
      <c r="DD424" s="9">
        <f ca="1">IF(Table1[[#This Row],[Area]]= "Kashmir",Table1[[#This Row],[Income]],0)</f>
        <v>0</v>
      </c>
      <c r="DE424" s="9">
        <f ca="1">IF(Table1[[#This Row],[Area]]= "Kohat",Table1[[#This Row],[Income]],0)</f>
        <v>0</v>
      </c>
      <c r="DF424" s="9">
        <f ca="1">IF(Table1[[#This Row],[Area]]= "Lahore",Table1[[#This Row],[Income]],0)</f>
        <v>0</v>
      </c>
      <c r="DG424" s="9">
        <f ca="1">IF(Table1[[#This Row],[Area]]= "Multan",Table1[[#This Row],[Income]],0)</f>
        <v>0</v>
      </c>
      <c r="DH424" s="9">
        <f ca="1">IF(Table1[[#This Row],[Area]]= "Naran",Table1[[#This Row],[Income]],0)</f>
        <v>0</v>
      </c>
      <c r="DI424" s="9">
        <f ca="1">IF(Table1[[#This Row],[Area]]= "Peshawar",Table1[[#This Row],[Income]],0)</f>
        <v>0</v>
      </c>
      <c r="DJ424" s="9">
        <f ca="1">IF(Table1[[#This Row],[Area]]= "Queta",Table1[[#This Row],[Income]],0)</f>
        <v>0</v>
      </c>
      <c r="DK424" s="10">
        <f ca="1">IF(Table1[[#This Row],[Area]]= "Sawat",Table1[[#This Row],[Income]],0)</f>
        <v>0</v>
      </c>
      <c r="DM424" s="14"/>
      <c r="DN424" s="9">
        <f ca="1">IF(Table1[[#This Row],[Field of Work]] = "IT",Table1[[#This Row],[Income]],0)</f>
        <v>84115</v>
      </c>
      <c r="DO424" s="9">
        <f ca="1">IF(Table1[[#This Row],[Field of Work]] = "Agriculture",Table1[[#This Row],[Income]],0)</f>
        <v>0</v>
      </c>
      <c r="DP424" s="9">
        <f ca="1">IF(Table1[[#This Row],[Field of Work]] = "Construction",Table1[[#This Row],[Income]],0)</f>
        <v>0</v>
      </c>
      <c r="DQ424" s="9">
        <f ca="1">IF(Table1[[#This Row],[Field of Work]] = "Health",Table1[[#This Row],[Income]],0)</f>
        <v>0</v>
      </c>
      <c r="DR424" s="9">
        <f ca="1">IF(Table1[[#This Row],[Field of Work]] = "Teaching",Table1[[#This Row],[Income]],0)</f>
        <v>0</v>
      </c>
      <c r="DS424" s="10">
        <f ca="1">IF(Table1[[#This Row],[Field of Work]] = "General work",Table1[[#This Row],[Income]],0)</f>
        <v>0</v>
      </c>
      <c r="DV424" s="14"/>
      <c r="DW424" s="9"/>
      <c r="DX424" s="9">
        <f ca="1">IF(Table1[[#This Row],[Debts]]&gt;Table1[[#This Row],[Income]],1,0)</f>
        <v>1</v>
      </c>
      <c r="DY424" s="9"/>
      <c r="DZ424" s="9"/>
      <c r="EA424" s="9"/>
      <c r="EB424" s="9"/>
      <c r="EC424" s="10"/>
      <c r="EF424" s="14"/>
      <c r="EG424" s="9"/>
      <c r="EH424" s="9">
        <f ca="1">IF(Table1[[#This Row],[Net worth of person (R)]]&gt;$EP$4,Table1[[#This Row],[Age]],0)</f>
        <v>39</v>
      </c>
      <c r="EI424" s="9"/>
      <c r="EJ424" s="9"/>
      <c r="EK424" s="9"/>
      <c r="EL424" s="9"/>
      <c r="EM424" s="9"/>
      <c r="EN424" s="9"/>
      <c r="EO424" s="9"/>
      <c r="EP424" s="10"/>
    </row>
    <row r="425" spans="2:146" x14ac:dyDescent="0.25">
      <c r="B425">
        <f t="shared" ca="1" si="145"/>
        <v>1</v>
      </c>
      <c r="C425" t="str">
        <f t="shared" ca="1" si="146"/>
        <v>men</v>
      </c>
      <c r="D425">
        <f t="shared" ca="1" si="147"/>
        <v>32</v>
      </c>
      <c r="E425">
        <f t="shared" ca="1" si="148"/>
        <v>1</v>
      </c>
      <c r="F425" t="str">
        <f t="shared" ca="1" si="149"/>
        <v>Health</v>
      </c>
      <c r="G425">
        <f t="shared" ca="1" si="150"/>
        <v>4</v>
      </c>
      <c r="H425" t="str">
        <f t="shared" ca="1" si="151"/>
        <v>Technical</v>
      </c>
      <c r="I425">
        <f t="shared" ca="1" si="152"/>
        <v>1</v>
      </c>
      <c r="J425">
        <f t="shared" ca="1" si="153"/>
        <v>2</v>
      </c>
      <c r="K425">
        <f t="shared" ca="1" si="154"/>
        <v>65105</v>
      </c>
      <c r="L425">
        <f t="shared" ca="1" si="155"/>
        <v>3</v>
      </c>
      <c r="M425" t="str">
        <f t="shared" ca="1" si="156"/>
        <v>Gujranwala</v>
      </c>
      <c r="N425">
        <f t="shared" ca="1" si="161"/>
        <v>195315</v>
      </c>
      <c r="O425">
        <f ca="1">RAND()*Table1[[#This Row],[Value of House]]</f>
        <v>194729.05449603347</v>
      </c>
      <c r="P425">
        <f t="shared" ca="1" si="143"/>
        <v>46967.70010422021</v>
      </c>
      <c r="Q425">
        <f t="shared" ca="1" si="157"/>
        <v>17975</v>
      </c>
      <c r="R425">
        <f t="shared" ca="1" si="144"/>
        <v>111660.50594005955</v>
      </c>
      <c r="S425">
        <f t="shared" ca="1" si="162"/>
        <v>76231.307910238043</v>
      </c>
      <c r="T425">
        <f t="shared" ca="1" si="163"/>
        <v>318514.00801445823</v>
      </c>
      <c r="U425">
        <f t="shared" ca="1" si="164"/>
        <v>324364.56043609302</v>
      </c>
      <c r="V425">
        <f t="shared" ca="1" si="165"/>
        <v>-5850.552421634784</v>
      </c>
      <c r="AF425" s="14">
        <f t="shared" ca="1" si="159"/>
        <v>0</v>
      </c>
      <c r="AG425" s="9">
        <f t="shared" ca="1" si="160"/>
        <v>1</v>
      </c>
      <c r="AH425" s="9"/>
      <c r="AI425" s="9"/>
      <c r="AJ425" s="9"/>
      <c r="AK425" s="10"/>
      <c r="AL425" s="9"/>
      <c r="AM425" s="14">
        <f ca="1">IF(Table1[[#This Row],[Field of Work]]= "Teaching",1,0)</f>
        <v>0</v>
      </c>
      <c r="AN425" s="9">
        <f ca="1">IF(Table1[[#This Row],[Field of Work]]= "Agriculture",1,0)</f>
        <v>0</v>
      </c>
      <c r="AO425" s="9">
        <f ca="1">IF(Table1[[#This Row],[Field of Work]]= "Construction",1,0)</f>
        <v>0</v>
      </c>
      <c r="AP425" s="9">
        <f ca="1">IF(Table1[[#This Row],[Field of Work]]= "IT",1,0)</f>
        <v>0</v>
      </c>
      <c r="AQ425" s="9">
        <f ca="1">IF(Table1[[#This Row],[Field of Work]]= "Health",1,0)</f>
        <v>1</v>
      </c>
      <c r="AR425" s="9">
        <f ca="1">IF(Table1[[#This Row],[Field of Work]]= "General work",1,0)</f>
        <v>0</v>
      </c>
      <c r="AS425" s="9"/>
      <c r="AT425" s="9"/>
      <c r="AU425" s="9"/>
      <c r="AV425" s="9"/>
      <c r="AW425" s="9"/>
      <c r="AX425" s="9"/>
      <c r="AY425" s="10"/>
      <c r="BA425" s="33">
        <f ca="1">IF(Table1[[#This Row],[Area]]= "Pindi",1,0)</f>
        <v>0</v>
      </c>
      <c r="BB425" s="9">
        <f ca="1">IF(Table1[[#This Row],[Area]]= "Attock",1,0)</f>
        <v>0</v>
      </c>
      <c r="BC425" s="9">
        <f ca="1">IF(Table1[[#This Row],[Area]]="Gujranwala",1,0)</f>
        <v>1</v>
      </c>
      <c r="BD425" s="9">
        <f ca="1">IF(Table1[[#This Row],[Area]]="Islamabad",1,0)</f>
        <v>0</v>
      </c>
      <c r="BE425" s="9">
        <f ca="1">IF(Table1[[#This Row],[Area]]="Karachi",1,0)</f>
        <v>0</v>
      </c>
      <c r="BF425" s="9">
        <f ca="1">IF(Table1[[#This Row],[Area]]="Kashmir",1,0)</f>
        <v>0</v>
      </c>
      <c r="BG425" s="9">
        <f ca="1">IF(Table1[[#This Row],[Area]]="Kohat",1,0)</f>
        <v>0</v>
      </c>
      <c r="BH425" s="9">
        <f ca="1">IF(Table1[[#This Row],[Area]]="Lahore",1,0)</f>
        <v>0</v>
      </c>
      <c r="BI425" s="9">
        <f ca="1">IF(Table1[[#This Row],[Area]]="Multan",1,0)</f>
        <v>0</v>
      </c>
      <c r="BJ425" s="9">
        <f ca="1">IF(Table1[[#This Row],[Area]]="Naran",1,0)</f>
        <v>0</v>
      </c>
      <c r="BK425" s="9">
        <f ca="1">IF(Table1[[#This Row],[Area]]="Peshawar",1,0)</f>
        <v>0</v>
      </c>
      <c r="BL425" s="9">
        <f ca="1">IF(Table1[[#This Row],[Area]]="Queta",1,0)</f>
        <v>0</v>
      </c>
      <c r="BM425" s="9">
        <f ca="1">IF(Table1[[#This Row],[Area]]="Sawat",1,0)</f>
        <v>0</v>
      </c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10"/>
      <c r="CD425" s="14"/>
      <c r="CE425" s="39">
        <f ca="1">Table1[[#This Row],[Value of Cars]]/Table1[[#This Row],[Cars]]</f>
        <v>23483.850052110105</v>
      </c>
      <c r="CF425" s="9"/>
      <c r="CG425" s="10"/>
      <c r="CH425" s="14">
        <f ca="1">IF(Table1[[#This Row],[value of Debts]]&gt;$CI$5,1,0)</f>
        <v>1</v>
      </c>
      <c r="CI425" s="9"/>
      <c r="CJ425" s="10"/>
      <c r="CM425" s="55">
        <f ca="1">Table1[[#This Row],[Mortgage Left]]/Table1[[#This Row],[Value of House]]</f>
        <v>0.99699999741972434</v>
      </c>
      <c r="CN425" s="9">
        <f t="shared" ca="1" si="158"/>
        <v>0</v>
      </c>
      <c r="CO425" s="9"/>
      <c r="CP425" s="9"/>
      <c r="CQ425" s="9"/>
      <c r="CR425" s="9"/>
      <c r="CS425" s="9"/>
      <c r="CT425" s="9"/>
      <c r="CU425" s="9"/>
      <c r="CV425" s="9"/>
      <c r="CW425" s="9"/>
      <c r="CX425" s="14"/>
      <c r="CY425" s="9">
        <f ca="1">IF(Table1[[#This Row],[Area]]= "Pindi",Table1[[#This Row],[Income]],0)</f>
        <v>0</v>
      </c>
      <c r="CZ425" s="9">
        <f ca="1">IF(Table1[[#This Row],[Area]]= "Attock",Table1[[#This Row],[Income]],0)</f>
        <v>0</v>
      </c>
      <c r="DA425" s="9">
        <f ca="1">IF(Table1[[#This Row],[Area]]= "Gujranwala",Table1[[#This Row],[Income]],0)</f>
        <v>65105</v>
      </c>
      <c r="DB425" s="9">
        <f ca="1">IF(Table1[[#This Row],[Area]]= "Islamabad",Table1[[#This Row],[Income]],0)</f>
        <v>0</v>
      </c>
      <c r="DC425" s="9">
        <f ca="1">IF(Table1[[#This Row],[Area]]= "Karachi",Table1[[#This Row],[Income]],0)</f>
        <v>0</v>
      </c>
      <c r="DD425" s="9">
        <f ca="1">IF(Table1[[#This Row],[Area]]= "Kashmir",Table1[[#This Row],[Income]],0)</f>
        <v>0</v>
      </c>
      <c r="DE425" s="9">
        <f ca="1">IF(Table1[[#This Row],[Area]]= "Kohat",Table1[[#This Row],[Income]],0)</f>
        <v>0</v>
      </c>
      <c r="DF425" s="9">
        <f ca="1">IF(Table1[[#This Row],[Area]]= "Lahore",Table1[[#This Row],[Income]],0)</f>
        <v>0</v>
      </c>
      <c r="DG425" s="9">
        <f ca="1">IF(Table1[[#This Row],[Area]]= "Multan",Table1[[#This Row],[Income]],0)</f>
        <v>0</v>
      </c>
      <c r="DH425" s="9">
        <f ca="1">IF(Table1[[#This Row],[Area]]= "Naran",Table1[[#This Row],[Income]],0)</f>
        <v>0</v>
      </c>
      <c r="DI425" s="9">
        <f ca="1">IF(Table1[[#This Row],[Area]]= "Peshawar",Table1[[#This Row],[Income]],0)</f>
        <v>0</v>
      </c>
      <c r="DJ425" s="9">
        <f ca="1">IF(Table1[[#This Row],[Area]]= "Queta",Table1[[#This Row],[Income]],0)</f>
        <v>0</v>
      </c>
      <c r="DK425" s="10">
        <f ca="1">IF(Table1[[#This Row],[Area]]= "Sawat",Table1[[#This Row],[Income]],0)</f>
        <v>0</v>
      </c>
      <c r="DM425" s="14"/>
      <c r="DN425" s="9">
        <f ca="1">IF(Table1[[#This Row],[Field of Work]] = "IT",Table1[[#This Row],[Income]],0)</f>
        <v>0</v>
      </c>
      <c r="DO425" s="9">
        <f ca="1">IF(Table1[[#This Row],[Field of Work]] = "Agriculture",Table1[[#This Row],[Income]],0)</f>
        <v>0</v>
      </c>
      <c r="DP425" s="9">
        <f ca="1">IF(Table1[[#This Row],[Field of Work]] = "Construction",Table1[[#This Row],[Income]],0)</f>
        <v>0</v>
      </c>
      <c r="DQ425" s="9">
        <f ca="1">IF(Table1[[#This Row],[Field of Work]] = "Health",Table1[[#This Row],[Income]],0)</f>
        <v>65105</v>
      </c>
      <c r="DR425" s="9">
        <f ca="1">IF(Table1[[#This Row],[Field of Work]] = "Teaching",Table1[[#This Row],[Income]],0)</f>
        <v>0</v>
      </c>
      <c r="DS425" s="10">
        <f ca="1">IF(Table1[[#This Row],[Field of Work]] = "General work",Table1[[#This Row],[Income]],0)</f>
        <v>0</v>
      </c>
      <c r="DV425" s="14"/>
      <c r="DW425" s="9"/>
      <c r="DX425" s="9">
        <f ca="1">IF(Table1[[#This Row],[Debts]]&gt;Table1[[#This Row],[Income]],1,0)</f>
        <v>1</v>
      </c>
      <c r="DY425" s="9"/>
      <c r="DZ425" s="9"/>
      <c r="EA425" s="9"/>
      <c r="EB425" s="9"/>
      <c r="EC425" s="10"/>
      <c r="EF425" s="14"/>
      <c r="EG425" s="9"/>
      <c r="EH425" s="9">
        <f ca="1">IF(Table1[[#This Row],[Net worth of person (R)]]&gt;$EP$4,Table1[[#This Row],[Age]],0)</f>
        <v>0</v>
      </c>
      <c r="EI425" s="9"/>
      <c r="EJ425" s="9"/>
      <c r="EK425" s="9"/>
      <c r="EL425" s="9"/>
      <c r="EM425" s="9"/>
      <c r="EN425" s="9"/>
      <c r="EO425" s="9"/>
      <c r="EP425" s="10"/>
    </row>
    <row r="426" spans="2:146" x14ac:dyDescent="0.25">
      <c r="B426">
        <f t="shared" ca="1" si="145"/>
        <v>2</v>
      </c>
      <c r="C426" t="str">
        <f t="shared" ca="1" si="146"/>
        <v>women</v>
      </c>
      <c r="D426">
        <f t="shared" ca="1" si="147"/>
        <v>38</v>
      </c>
      <c r="E426">
        <f t="shared" ca="1" si="148"/>
        <v>4</v>
      </c>
      <c r="F426" t="str">
        <f t="shared" ca="1" si="149"/>
        <v>Construction</v>
      </c>
      <c r="G426">
        <f t="shared" ca="1" si="150"/>
        <v>1</v>
      </c>
      <c r="H426" t="str">
        <f t="shared" ca="1" si="151"/>
        <v>High School</v>
      </c>
      <c r="I426">
        <f t="shared" ca="1" si="152"/>
        <v>4</v>
      </c>
      <c r="J426">
        <f t="shared" ca="1" si="153"/>
        <v>2</v>
      </c>
      <c r="K426">
        <f t="shared" ca="1" si="154"/>
        <v>46406</v>
      </c>
      <c r="L426">
        <f t="shared" ca="1" si="155"/>
        <v>3</v>
      </c>
      <c r="M426" t="str">
        <f t="shared" ca="1" si="156"/>
        <v>Gujranwala</v>
      </c>
      <c r="N426">
        <f t="shared" ca="1" si="161"/>
        <v>139218</v>
      </c>
      <c r="O426">
        <f ca="1">RAND()*Table1[[#This Row],[Value of House]]</f>
        <v>64445.838195800694</v>
      </c>
      <c r="P426">
        <f t="shared" ca="1" si="143"/>
        <v>78887.28572438212</v>
      </c>
      <c r="Q426">
        <f t="shared" ca="1" si="157"/>
        <v>21456</v>
      </c>
      <c r="R426">
        <f t="shared" ca="1" si="144"/>
        <v>58825.301653196941</v>
      </c>
      <c r="S426">
        <f t="shared" ca="1" si="162"/>
        <v>30703.525781056524</v>
      </c>
      <c r="T426">
        <f t="shared" ca="1" si="163"/>
        <v>248808.81150543864</v>
      </c>
      <c r="U426">
        <f t="shared" ca="1" si="164"/>
        <v>144727.13984899764</v>
      </c>
      <c r="V426">
        <f t="shared" ca="1" si="165"/>
        <v>104081.671656441</v>
      </c>
      <c r="AF426" s="14">
        <f t="shared" ca="1" si="159"/>
        <v>1</v>
      </c>
      <c r="AG426" s="9">
        <f t="shared" ca="1" si="160"/>
        <v>0</v>
      </c>
      <c r="AH426" s="9"/>
      <c r="AI426" s="9"/>
      <c r="AJ426" s="9"/>
      <c r="AK426" s="10"/>
      <c r="AL426" s="9"/>
      <c r="AM426" s="14">
        <f ca="1">IF(Table1[[#This Row],[Field of Work]]= "Teaching",1,0)</f>
        <v>0</v>
      </c>
      <c r="AN426" s="9">
        <f ca="1">IF(Table1[[#This Row],[Field of Work]]= "Agriculture",1,0)</f>
        <v>0</v>
      </c>
      <c r="AO426" s="9">
        <f ca="1">IF(Table1[[#This Row],[Field of Work]]= "Construction",1,0)</f>
        <v>1</v>
      </c>
      <c r="AP426" s="9">
        <f ca="1">IF(Table1[[#This Row],[Field of Work]]= "IT",1,0)</f>
        <v>0</v>
      </c>
      <c r="AQ426" s="9">
        <f ca="1">IF(Table1[[#This Row],[Field of Work]]= "Health",1,0)</f>
        <v>0</v>
      </c>
      <c r="AR426" s="9">
        <f ca="1">IF(Table1[[#This Row],[Field of Work]]= "General work",1,0)</f>
        <v>0</v>
      </c>
      <c r="AS426" s="9"/>
      <c r="AT426" s="9"/>
      <c r="AU426" s="9"/>
      <c r="AV426" s="9"/>
      <c r="AW426" s="9"/>
      <c r="AX426" s="9"/>
      <c r="AY426" s="10"/>
      <c r="BA426" s="33">
        <f ca="1">IF(Table1[[#This Row],[Area]]= "Pindi",1,0)</f>
        <v>0</v>
      </c>
      <c r="BB426" s="9">
        <f ca="1">IF(Table1[[#This Row],[Area]]= "Attock",1,0)</f>
        <v>0</v>
      </c>
      <c r="BC426" s="9">
        <f ca="1">IF(Table1[[#This Row],[Area]]="Gujranwala",1,0)</f>
        <v>1</v>
      </c>
      <c r="BD426" s="9">
        <f ca="1">IF(Table1[[#This Row],[Area]]="Islamabad",1,0)</f>
        <v>0</v>
      </c>
      <c r="BE426" s="9">
        <f ca="1">IF(Table1[[#This Row],[Area]]="Karachi",1,0)</f>
        <v>0</v>
      </c>
      <c r="BF426" s="9">
        <f ca="1">IF(Table1[[#This Row],[Area]]="Kashmir",1,0)</f>
        <v>0</v>
      </c>
      <c r="BG426" s="9">
        <f ca="1">IF(Table1[[#This Row],[Area]]="Kohat",1,0)</f>
        <v>0</v>
      </c>
      <c r="BH426" s="9">
        <f ca="1">IF(Table1[[#This Row],[Area]]="Lahore",1,0)</f>
        <v>0</v>
      </c>
      <c r="BI426" s="9">
        <f ca="1">IF(Table1[[#This Row],[Area]]="Multan",1,0)</f>
        <v>0</v>
      </c>
      <c r="BJ426" s="9">
        <f ca="1">IF(Table1[[#This Row],[Area]]="Naran",1,0)</f>
        <v>0</v>
      </c>
      <c r="BK426" s="9">
        <f ca="1">IF(Table1[[#This Row],[Area]]="Peshawar",1,0)</f>
        <v>0</v>
      </c>
      <c r="BL426" s="9">
        <f ca="1">IF(Table1[[#This Row],[Area]]="Queta",1,0)</f>
        <v>0</v>
      </c>
      <c r="BM426" s="9">
        <f ca="1">IF(Table1[[#This Row],[Area]]="Sawat",1,0)</f>
        <v>0</v>
      </c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10"/>
      <c r="CD426" s="14"/>
      <c r="CE426" s="39">
        <f ca="1">Table1[[#This Row],[Value of Cars]]/Table1[[#This Row],[Cars]]</f>
        <v>39443.64286219106</v>
      </c>
      <c r="CF426" s="9"/>
      <c r="CG426" s="10"/>
      <c r="CH426" s="14">
        <f ca="1">IF(Table1[[#This Row],[value of Debts]]&gt;$CI$5,1,0)</f>
        <v>1</v>
      </c>
      <c r="CI426" s="9"/>
      <c r="CJ426" s="10"/>
      <c r="CM426" s="55">
        <f ca="1">Table1[[#This Row],[Mortgage Left]]/Table1[[#This Row],[Value of House]]</f>
        <v>0.4629131160898784</v>
      </c>
      <c r="CN426" s="9">
        <f t="shared" ca="1" si="158"/>
        <v>0</v>
      </c>
      <c r="CO426" s="9"/>
      <c r="CP426" s="9"/>
      <c r="CQ426" s="9"/>
      <c r="CR426" s="9"/>
      <c r="CS426" s="9"/>
      <c r="CT426" s="9"/>
      <c r="CU426" s="9"/>
      <c r="CV426" s="9"/>
      <c r="CW426" s="9"/>
      <c r="CX426" s="14"/>
      <c r="CY426" s="9">
        <f ca="1">IF(Table1[[#This Row],[Area]]= "Pindi",Table1[[#This Row],[Income]],0)</f>
        <v>0</v>
      </c>
      <c r="CZ426" s="9">
        <f ca="1">IF(Table1[[#This Row],[Area]]= "Attock",Table1[[#This Row],[Income]],0)</f>
        <v>0</v>
      </c>
      <c r="DA426" s="9">
        <f ca="1">IF(Table1[[#This Row],[Area]]= "Gujranwala",Table1[[#This Row],[Income]],0)</f>
        <v>46406</v>
      </c>
      <c r="DB426" s="9">
        <f ca="1">IF(Table1[[#This Row],[Area]]= "Islamabad",Table1[[#This Row],[Income]],0)</f>
        <v>0</v>
      </c>
      <c r="DC426" s="9">
        <f ca="1">IF(Table1[[#This Row],[Area]]= "Karachi",Table1[[#This Row],[Income]],0)</f>
        <v>0</v>
      </c>
      <c r="DD426" s="9">
        <f ca="1">IF(Table1[[#This Row],[Area]]= "Kashmir",Table1[[#This Row],[Income]],0)</f>
        <v>0</v>
      </c>
      <c r="DE426" s="9">
        <f ca="1">IF(Table1[[#This Row],[Area]]= "Kohat",Table1[[#This Row],[Income]],0)</f>
        <v>0</v>
      </c>
      <c r="DF426" s="9">
        <f ca="1">IF(Table1[[#This Row],[Area]]= "Lahore",Table1[[#This Row],[Income]],0)</f>
        <v>0</v>
      </c>
      <c r="DG426" s="9">
        <f ca="1">IF(Table1[[#This Row],[Area]]= "Multan",Table1[[#This Row],[Income]],0)</f>
        <v>0</v>
      </c>
      <c r="DH426" s="9">
        <f ca="1">IF(Table1[[#This Row],[Area]]= "Naran",Table1[[#This Row],[Income]],0)</f>
        <v>0</v>
      </c>
      <c r="DI426" s="9">
        <f ca="1">IF(Table1[[#This Row],[Area]]= "Peshawar",Table1[[#This Row],[Income]],0)</f>
        <v>0</v>
      </c>
      <c r="DJ426" s="9">
        <f ca="1">IF(Table1[[#This Row],[Area]]= "Queta",Table1[[#This Row],[Income]],0)</f>
        <v>0</v>
      </c>
      <c r="DK426" s="10">
        <f ca="1">IF(Table1[[#This Row],[Area]]= "Sawat",Table1[[#This Row],[Income]],0)</f>
        <v>0</v>
      </c>
      <c r="DM426" s="14"/>
      <c r="DN426" s="9">
        <f ca="1">IF(Table1[[#This Row],[Field of Work]] = "IT",Table1[[#This Row],[Income]],0)</f>
        <v>0</v>
      </c>
      <c r="DO426" s="9">
        <f ca="1">IF(Table1[[#This Row],[Field of Work]] = "Agriculture",Table1[[#This Row],[Income]],0)</f>
        <v>0</v>
      </c>
      <c r="DP426" s="9">
        <f ca="1">IF(Table1[[#This Row],[Field of Work]] = "Construction",Table1[[#This Row],[Income]],0)</f>
        <v>46406</v>
      </c>
      <c r="DQ426" s="9">
        <f ca="1">IF(Table1[[#This Row],[Field of Work]] = "Health",Table1[[#This Row],[Income]],0)</f>
        <v>0</v>
      </c>
      <c r="DR426" s="9">
        <f ca="1">IF(Table1[[#This Row],[Field of Work]] = "Teaching",Table1[[#This Row],[Income]],0)</f>
        <v>0</v>
      </c>
      <c r="DS426" s="10">
        <f ca="1">IF(Table1[[#This Row],[Field of Work]] = "General work",Table1[[#This Row],[Income]],0)</f>
        <v>0</v>
      </c>
      <c r="DV426" s="14"/>
      <c r="DW426" s="9"/>
      <c r="DX426" s="9">
        <f ca="1">IF(Table1[[#This Row],[Debts]]&gt;Table1[[#This Row],[Income]],1,0)</f>
        <v>1</v>
      </c>
      <c r="DY426" s="9"/>
      <c r="DZ426" s="9"/>
      <c r="EA426" s="9"/>
      <c r="EB426" s="9"/>
      <c r="EC426" s="10"/>
      <c r="EF426" s="14"/>
      <c r="EG426" s="9"/>
      <c r="EH426" s="9">
        <f ca="1">IF(Table1[[#This Row],[Net worth of person (R)]]&gt;$EP$4,Table1[[#This Row],[Age]],0)</f>
        <v>38</v>
      </c>
      <c r="EI426" s="9"/>
      <c r="EJ426" s="9"/>
      <c r="EK426" s="9"/>
      <c r="EL426" s="9"/>
      <c r="EM426" s="9"/>
      <c r="EN426" s="9"/>
      <c r="EO426" s="9"/>
      <c r="EP426" s="10"/>
    </row>
    <row r="427" spans="2:146" x14ac:dyDescent="0.25">
      <c r="B427">
        <f t="shared" ca="1" si="145"/>
        <v>2</v>
      </c>
      <c r="C427" t="str">
        <f t="shared" ca="1" si="146"/>
        <v>women</v>
      </c>
      <c r="D427">
        <f t="shared" ca="1" si="147"/>
        <v>30</v>
      </c>
      <c r="E427">
        <f t="shared" ca="1" si="148"/>
        <v>4</v>
      </c>
      <c r="F427" t="str">
        <f t="shared" ca="1" si="149"/>
        <v>Construction</v>
      </c>
      <c r="G427">
        <f t="shared" ca="1" si="150"/>
        <v>1</v>
      </c>
      <c r="H427" t="str">
        <f t="shared" ca="1" si="151"/>
        <v>High School</v>
      </c>
      <c r="I427">
        <f t="shared" ca="1" si="152"/>
        <v>2</v>
      </c>
      <c r="J427">
        <f t="shared" ca="1" si="153"/>
        <v>3</v>
      </c>
      <c r="K427">
        <f t="shared" ca="1" si="154"/>
        <v>75610</v>
      </c>
      <c r="L427">
        <f t="shared" ca="1" si="155"/>
        <v>6</v>
      </c>
      <c r="M427" t="str">
        <f t="shared" ca="1" si="156"/>
        <v>Islamabad</v>
      </c>
      <c r="N427">
        <f t="shared" ca="1" si="161"/>
        <v>378050</v>
      </c>
      <c r="O427">
        <f ca="1">RAND()*Table1[[#This Row],[Value of House]]</f>
        <v>246506.95720512513</v>
      </c>
      <c r="P427">
        <f t="shared" ca="1" si="143"/>
        <v>226268.89002827692</v>
      </c>
      <c r="Q427">
        <f t="shared" ca="1" si="157"/>
        <v>35568</v>
      </c>
      <c r="R427">
        <f t="shared" ca="1" si="144"/>
        <v>67271.97222916696</v>
      </c>
      <c r="S427">
        <f t="shared" ca="1" si="162"/>
        <v>28241.06930782014</v>
      </c>
      <c r="T427">
        <f t="shared" ca="1" si="163"/>
        <v>632559.95933609712</v>
      </c>
      <c r="U427">
        <f t="shared" ca="1" si="164"/>
        <v>349346.92943429208</v>
      </c>
      <c r="V427">
        <f t="shared" ca="1" si="165"/>
        <v>283213.02990180504</v>
      </c>
      <c r="AF427" s="14">
        <f t="shared" ca="1" si="159"/>
        <v>0</v>
      </c>
      <c r="AG427" s="9">
        <f t="shared" ca="1" si="160"/>
        <v>1</v>
      </c>
      <c r="AH427" s="9"/>
      <c r="AI427" s="9"/>
      <c r="AJ427" s="9"/>
      <c r="AK427" s="10"/>
      <c r="AL427" s="9"/>
      <c r="AM427" s="14">
        <f ca="1">IF(Table1[[#This Row],[Field of Work]]= "Teaching",1,0)</f>
        <v>0</v>
      </c>
      <c r="AN427" s="9">
        <f ca="1">IF(Table1[[#This Row],[Field of Work]]= "Agriculture",1,0)</f>
        <v>0</v>
      </c>
      <c r="AO427" s="9">
        <f ca="1">IF(Table1[[#This Row],[Field of Work]]= "Construction",1,0)</f>
        <v>1</v>
      </c>
      <c r="AP427" s="9">
        <f ca="1">IF(Table1[[#This Row],[Field of Work]]= "IT",1,0)</f>
        <v>0</v>
      </c>
      <c r="AQ427" s="9">
        <f ca="1">IF(Table1[[#This Row],[Field of Work]]= "Health",1,0)</f>
        <v>0</v>
      </c>
      <c r="AR427" s="9">
        <f ca="1">IF(Table1[[#This Row],[Field of Work]]= "General work",1,0)</f>
        <v>0</v>
      </c>
      <c r="AS427" s="9"/>
      <c r="AT427" s="9"/>
      <c r="AU427" s="9"/>
      <c r="AV427" s="9"/>
      <c r="AW427" s="9"/>
      <c r="AX427" s="9"/>
      <c r="AY427" s="10"/>
      <c r="BA427" s="33">
        <f ca="1">IF(Table1[[#This Row],[Area]]= "Pindi",1,0)</f>
        <v>0</v>
      </c>
      <c r="BB427" s="9">
        <f ca="1">IF(Table1[[#This Row],[Area]]= "Attock",1,0)</f>
        <v>0</v>
      </c>
      <c r="BC427" s="9">
        <f ca="1">IF(Table1[[#This Row],[Area]]="Gujranwala",1,0)</f>
        <v>0</v>
      </c>
      <c r="BD427" s="9">
        <f ca="1">IF(Table1[[#This Row],[Area]]="Islamabad",1,0)</f>
        <v>1</v>
      </c>
      <c r="BE427" s="9">
        <f ca="1">IF(Table1[[#This Row],[Area]]="Karachi",1,0)</f>
        <v>0</v>
      </c>
      <c r="BF427" s="9">
        <f ca="1">IF(Table1[[#This Row],[Area]]="Kashmir",1,0)</f>
        <v>0</v>
      </c>
      <c r="BG427" s="9">
        <f ca="1">IF(Table1[[#This Row],[Area]]="Kohat",1,0)</f>
        <v>0</v>
      </c>
      <c r="BH427" s="9">
        <f ca="1">IF(Table1[[#This Row],[Area]]="Lahore",1,0)</f>
        <v>0</v>
      </c>
      <c r="BI427" s="9">
        <f ca="1">IF(Table1[[#This Row],[Area]]="Multan",1,0)</f>
        <v>0</v>
      </c>
      <c r="BJ427" s="9">
        <f ca="1">IF(Table1[[#This Row],[Area]]="Naran",1,0)</f>
        <v>0</v>
      </c>
      <c r="BK427" s="9">
        <f ca="1">IF(Table1[[#This Row],[Area]]="Peshawar",1,0)</f>
        <v>0</v>
      </c>
      <c r="BL427" s="9">
        <f ca="1">IF(Table1[[#This Row],[Area]]="Queta",1,0)</f>
        <v>0</v>
      </c>
      <c r="BM427" s="9">
        <f ca="1">IF(Table1[[#This Row],[Area]]="Sawat",1,0)</f>
        <v>0</v>
      </c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10"/>
      <c r="CD427" s="14"/>
      <c r="CE427" s="39">
        <f ca="1">Table1[[#This Row],[Value of Cars]]/Table1[[#This Row],[Cars]]</f>
        <v>75422.963342758972</v>
      </c>
      <c r="CF427" s="9"/>
      <c r="CG427" s="10"/>
      <c r="CH427" s="14">
        <f ca="1">IF(Table1[[#This Row],[value of Debts]]&gt;$CI$5,1,0)</f>
        <v>1</v>
      </c>
      <c r="CI427" s="9"/>
      <c r="CJ427" s="10"/>
      <c r="CM427" s="55">
        <f ca="1">Table1[[#This Row],[Mortgage Left]]/Table1[[#This Row],[Value of House]]</f>
        <v>0.65204855761175806</v>
      </c>
      <c r="CN427" s="9">
        <f t="shared" ca="1" si="158"/>
        <v>0</v>
      </c>
      <c r="CO427" s="9"/>
      <c r="CP427" s="9"/>
      <c r="CQ427" s="9"/>
      <c r="CR427" s="9"/>
      <c r="CS427" s="9"/>
      <c r="CT427" s="9"/>
      <c r="CU427" s="9"/>
      <c r="CV427" s="9"/>
      <c r="CW427" s="9"/>
      <c r="CX427" s="14"/>
      <c r="CY427" s="9">
        <f ca="1">IF(Table1[[#This Row],[Area]]= "Pindi",Table1[[#This Row],[Income]],0)</f>
        <v>0</v>
      </c>
      <c r="CZ427" s="9">
        <f ca="1">IF(Table1[[#This Row],[Area]]= "Attock",Table1[[#This Row],[Income]],0)</f>
        <v>0</v>
      </c>
      <c r="DA427" s="9">
        <f ca="1">IF(Table1[[#This Row],[Area]]= "Gujranwala",Table1[[#This Row],[Income]],0)</f>
        <v>0</v>
      </c>
      <c r="DB427" s="9">
        <f ca="1">IF(Table1[[#This Row],[Area]]= "Islamabad",Table1[[#This Row],[Income]],0)</f>
        <v>75610</v>
      </c>
      <c r="DC427" s="9">
        <f ca="1">IF(Table1[[#This Row],[Area]]= "Karachi",Table1[[#This Row],[Income]],0)</f>
        <v>0</v>
      </c>
      <c r="DD427" s="9">
        <f ca="1">IF(Table1[[#This Row],[Area]]= "Kashmir",Table1[[#This Row],[Income]],0)</f>
        <v>0</v>
      </c>
      <c r="DE427" s="9">
        <f ca="1">IF(Table1[[#This Row],[Area]]= "Kohat",Table1[[#This Row],[Income]],0)</f>
        <v>0</v>
      </c>
      <c r="DF427" s="9">
        <f ca="1">IF(Table1[[#This Row],[Area]]= "Lahore",Table1[[#This Row],[Income]],0)</f>
        <v>0</v>
      </c>
      <c r="DG427" s="9">
        <f ca="1">IF(Table1[[#This Row],[Area]]= "Multan",Table1[[#This Row],[Income]],0)</f>
        <v>0</v>
      </c>
      <c r="DH427" s="9">
        <f ca="1">IF(Table1[[#This Row],[Area]]= "Naran",Table1[[#This Row],[Income]],0)</f>
        <v>0</v>
      </c>
      <c r="DI427" s="9">
        <f ca="1">IF(Table1[[#This Row],[Area]]= "Peshawar",Table1[[#This Row],[Income]],0)</f>
        <v>0</v>
      </c>
      <c r="DJ427" s="9">
        <f ca="1">IF(Table1[[#This Row],[Area]]= "Queta",Table1[[#This Row],[Income]],0)</f>
        <v>0</v>
      </c>
      <c r="DK427" s="10">
        <f ca="1">IF(Table1[[#This Row],[Area]]= "Sawat",Table1[[#This Row],[Income]],0)</f>
        <v>0</v>
      </c>
      <c r="DM427" s="14"/>
      <c r="DN427" s="9">
        <f ca="1">IF(Table1[[#This Row],[Field of Work]] = "IT",Table1[[#This Row],[Income]],0)</f>
        <v>0</v>
      </c>
      <c r="DO427" s="9">
        <f ca="1">IF(Table1[[#This Row],[Field of Work]] = "Agriculture",Table1[[#This Row],[Income]],0)</f>
        <v>0</v>
      </c>
      <c r="DP427" s="9">
        <f ca="1">IF(Table1[[#This Row],[Field of Work]] = "Construction",Table1[[#This Row],[Income]],0)</f>
        <v>75610</v>
      </c>
      <c r="DQ427" s="9">
        <f ca="1">IF(Table1[[#This Row],[Field of Work]] = "Health",Table1[[#This Row],[Income]],0)</f>
        <v>0</v>
      </c>
      <c r="DR427" s="9">
        <f ca="1">IF(Table1[[#This Row],[Field of Work]] = "Teaching",Table1[[#This Row],[Income]],0)</f>
        <v>0</v>
      </c>
      <c r="DS427" s="10">
        <f ca="1">IF(Table1[[#This Row],[Field of Work]] = "General work",Table1[[#This Row],[Income]],0)</f>
        <v>0</v>
      </c>
      <c r="DV427" s="14"/>
      <c r="DW427" s="9"/>
      <c r="DX427" s="9">
        <f ca="1">IF(Table1[[#This Row],[Debts]]&gt;Table1[[#This Row],[Income]],1,0)</f>
        <v>0</v>
      </c>
      <c r="DY427" s="9"/>
      <c r="DZ427" s="9"/>
      <c r="EA427" s="9"/>
      <c r="EB427" s="9"/>
      <c r="EC427" s="10"/>
      <c r="EF427" s="14"/>
      <c r="EG427" s="9"/>
      <c r="EH427" s="9">
        <f ca="1">IF(Table1[[#This Row],[Net worth of person (R)]]&gt;$EP$4,Table1[[#This Row],[Age]],0)</f>
        <v>30</v>
      </c>
      <c r="EI427" s="9"/>
      <c r="EJ427" s="9"/>
      <c r="EK427" s="9"/>
      <c r="EL427" s="9"/>
      <c r="EM427" s="9"/>
      <c r="EN427" s="9"/>
      <c r="EO427" s="9"/>
      <c r="EP427" s="10"/>
    </row>
    <row r="428" spans="2:146" x14ac:dyDescent="0.25">
      <c r="B428">
        <f t="shared" ca="1" si="145"/>
        <v>1</v>
      </c>
      <c r="C428" t="str">
        <f t="shared" ca="1" si="146"/>
        <v>men</v>
      </c>
      <c r="D428">
        <f t="shared" ca="1" si="147"/>
        <v>43</v>
      </c>
      <c r="E428">
        <f t="shared" ca="1" si="148"/>
        <v>6</v>
      </c>
      <c r="F428" t="str">
        <f t="shared" ca="1" si="149"/>
        <v>Teaching</v>
      </c>
      <c r="G428">
        <f t="shared" ca="1" si="150"/>
        <v>1</v>
      </c>
      <c r="H428" t="str">
        <f t="shared" ca="1" si="151"/>
        <v>High School</v>
      </c>
      <c r="I428">
        <f t="shared" ca="1" si="152"/>
        <v>0</v>
      </c>
      <c r="J428">
        <f t="shared" ca="1" si="153"/>
        <v>1</v>
      </c>
      <c r="K428">
        <f t="shared" ca="1" si="154"/>
        <v>64906</v>
      </c>
      <c r="L428">
        <f t="shared" ca="1" si="155"/>
        <v>12</v>
      </c>
      <c r="M428" t="str">
        <f t="shared" ca="1" si="156"/>
        <v>Kohat</v>
      </c>
      <c r="N428">
        <f t="shared" ca="1" si="161"/>
        <v>389436</v>
      </c>
      <c r="O428">
        <f ca="1">RAND()*Table1[[#This Row],[Value of House]]</f>
        <v>184675.6675086632</v>
      </c>
      <c r="P428">
        <f t="shared" ca="1" si="143"/>
        <v>47406.160055905013</v>
      </c>
      <c r="Q428">
        <f t="shared" ca="1" si="157"/>
        <v>11523</v>
      </c>
      <c r="R428">
        <f t="shared" ca="1" si="144"/>
        <v>82520.131277093184</v>
      </c>
      <c r="S428">
        <f t="shared" ca="1" si="162"/>
        <v>72553.874507151806</v>
      </c>
      <c r="T428">
        <f t="shared" ca="1" si="163"/>
        <v>509396.03456305678</v>
      </c>
      <c r="U428">
        <f t="shared" ca="1" si="164"/>
        <v>278718.7987857564</v>
      </c>
      <c r="V428">
        <f t="shared" ca="1" si="165"/>
        <v>230677.23577730038</v>
      </c>
      <c r="AF428" s="14">
        <f t="shared" ca="1" si="159"/>
        <v>0</v>
      </c>
      <c r="AG428" s="9">
        <f t="shared" ca="1" si="160"/>
        <v>1</v>
      </c>
      <c r="AH428" s="9"/>
      <c r="AI428" s="9"/>
      <c r="AJ428" s="9"/>
      <c r="AK428" s="10"/>
      <c r="AL428" s="9"/>
      <c r="AM428" s="14">
        <f ca="1">IF(Table1[[#This Row],[Field of Work]]= "Teaching",1,0)</f>
        <v>1</v>
      </c>
      <c r="AN428" s="9">
        <f ca="1">IF(Table1[[#This Row],[Field of Work]]= "Agriculture",1,0)</f>
        <v>0</v>
      </c>
      <c r="AO428" s="9">
        <f ca="1">IF(Table1[[#This Row],[Field of Work]]= "Construction",1,0)</f>
        <v>0</v>
      </c>
      <c r="AP428" s="9">
        <f ca="1">IF(Table1[[#This Row],[Field of Work]]= "IT",1,0)</f>
        <v>0</v>
      </c>
      <c r="AQ428" s="9">
        <f ca="1">IF(Table1[[#This Row],[Field of Work]]= "Health",1,0)</f>
        <v>0</v>
      </c>
      <c r="AR428" s="9">
        <f ca="1">IF(Table1[[#This Row],[Field of Work]]= "General work",1,0)</f>
        <v>0</v>
      </c>
      <c r="AS428" s="9"/>
      <c r="AT428" s="9"/>
      <c r="AU428" s="9"/>
      <c r="AV428" s="9"/>
      <c r="AW428" s="9"/>
      <c r="AX428" s="9"/>
      <c r="AY428" s="10"/>
      <c r="BA428" s="33">
        <f ca="1">IF(Table1[[#This Row],[Area]]= "Pindi",1,0)</f>
        <v>0</v>
      </c>
      <c r="BB428" s="9">
        <f ca="1">IF(Table1[[#This Row],[Area]]= "Attock",1,0)</f>
        <v>0</v>
      </c>
      <c r="BC428" s="9">
        <f ca="1">IF(Table1[[#This Row],[Area]]="Gujranwala",1,0)</f>
        <v>0</v>
      </c>
      <c r="BD428" s="9">
        <f ca="1">IF(Table1[[#This Row],[Area]]="Islamabad",1,0)</f>
        <v>0</v>
      </c>
      <c r="BE428" s="9">
        <f ca="1">IF(Table1[[#This Row],[Area]]="Karachi",1,0)</f>
        <v>0</v>
      </c>
      <c r="BF428" s="9">
        <f ca="1">IF(Table1[[#This Row],[Area]]="Kashmir",1,0)</f>
        <v>0</v>
      </c>
      <c r="BG428" s="9">
        <f ca="1">IF(Table1[[#This Row],[Area]]="Kohat",1,0)</f>
        <v>1</v>
      </c>
      <c r="BH428" s="9">
        <f ca="1">IF(Table1[[#This Row],[Area]]="Lahore",1,0)</f>
        <v>0</v>
      </c>
      <c r="BI428" s="9">
        <f ca="1">IF(Table1[[#This Row],[Area]]="Multan",1,0)</f>
        <v>0</v>
      </c>
      <c r="BJ428" s="9">
        <f ca="1">IF(Table1[[#This Row],[Area]]="Naran",1,0)</f>
        <v>0</v>
      </c>
      <c r="BK428" s="9">
        <f ca="1">IF(Table1[[#This Row],[Area]]="Peshawar",1,0)</f>
        <v>0</v>
      </c>
      <c r="BL428" s="9">
        <f ca="1">IF(Table1[[#This Row],[Area]]="Queta",1,0)</f>
        <v>0</v>
      </c>
      <c r="BM428" s="9">
        <f ca="1">IF(Table1[[#This Row],[Area]]="Sawat",1,0)</f>
        <v>0</v>
      </c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10"/>
      <c r="CD428" s="14"/>
      <c r="CE428" s="39">
        <f ca="1">Table1[[#This Row],[Value of Cars]]/Table1[[#This Row],[Cars]]</f>
        <v>47406.160055905013</v>
      </c>
      <c r="CF428" s="9"/>
      <c r="CG428" s="10"/>
      <c r="CH428" s="14">
        <f ca="1">IF(Table1[[#This Row],[value of Debts]]&gt;$CI$5,1,0)</f>
        <v>1</v>
      </c>
      <c r="CI428" s="9"/>
      <c r="CJ428" s="10"/>
      <c r="CM428" s="55">
        <f ca="1">Table1[[#This Row],[Mortgage Left]]/Table1[[#This Row],[Value of House]]</f>
        <v>0.47421313773935436</v>
      </c>
      <c r="CN428" s="9">
        <f t="shared" ca="1" si="158"/>
        <v>0</v>
      </c>
      <c r="CO428" s="9"/>
      <c r="CP428" s="9"/>
      <c r="CQ428" s="9"/>
      <c r="CR428" s="9"/>
      <c r="CS428" s="9"/>
      <c r="CT428" s="9"/>
      <c r="CU428" s="9"/>
      <c r="CV428" s="9"/>
      <c r="CW428" s="9"/>
      <c r="CX428" s="14"/>
      <c r="CY428" s="9">
        <f ca="1">IF(Table1[[#This Row],[Area]]= "Pindi",Table1[[#This Row],[Income]],0)</f>
        <v>0</v>
      </c>
      <c r="CZ428" s="9">
        <f ca="1">IF(Table1[[#This Row],[Area]]= "Attock",Table1[[#This Row],[Income]],0)</f>
        <v>0</v>
      </c>
      <c r="DA428" s="9">
        <f ca="1">IF(Table1[[#This Row],[Area]]= "Gujranwala",Table1[[#This Row],[Income]],0)</f>
        <v>0</v>
      </c>
      <c r="DB428" s="9">
        <f ca="1">IF(Table1[[#This Row],[Area]]= "Islamabad",Table1[[#This Row],[Income]],0)</f>
        <v>0</v>
      </c>
      <c r="DC428" s="9">
        <f ca="1">IF(Table1[[#This Row],[Area]]= "Karachi",Table1[[#This Row],[Income]],0)</f>
        <v>0</v>
      </c>
      <c r="DD428" s="9">
        <f ca="1">IF(Table1[[#This Row],[Area]]= "Kashmir",Table1[[#This Row],[Income]],0)</f>
        <v>0</v>
      </c>
      <c r="DE428" s="9">
        <f ca="1">IF(Table1[[#This Row],[Area]]= "Kohat",Table1[[#This Row],[Income]],0)</f>
        <v>64906</v>
      </c>
      <c r="DF428" s="9">
        <f ca="1">IF(Table1[[#This Row],[Area]]= "Lahore",Table1[[#This Row],[Income]],0)</f>
        <v>0</v>
      </c>
      <c r="DG428" s="9">
        <f ca="1">IF(Table1[[#This Row],[Area]]= "Multan",Table1[[#This Row],[Income]],0)</f>
        <v>0</v>
      </c>
      <c r="DH428" s="9">
        <f ca="1">IF(Table1[[#This Row],[Area]]= "Naran",Table1[[#This Row],[Income]],0)</f>
        <v>0</v>
      </c>
      <c r="DI428" s="9">
        <f ca="1">IF(Table1[[#This Row],[Area]]= "Peshawar",Table1[[#This Row],[Income]],0)</f>
        <v>0</v>
      </c>
      <c r="DJ428" s="9">
        <f ca="1">IF(Table1[[#This Row],[Area]]= "Queta",Table1[[#This Row],[Income]],0)</f>
        <v>0</v>
      </c>
      <c r="DK428" s="10">
        <f ca="1">IF(Table1[[#This Row],[Area]]= "Sawat",Table1[[#This Row],[Income]],0)</f>
        <v>0</v>
      </c>
      <c r="DM428" s="14"/>
      <c r="DN428" s="9">
        <f ca="1">IF(Table1[[#This Row],[Field of Work]] = "IT",Table1[[#This Row],[Income]],0)</f>
        <v>0</v>
      </c>
      <c r="DO428" s="9">
        <f ca="1">IF(Table1[[#This Row],[Field of Work]] = "Agriculture",Table1[[#This Row],[Income]],0)</f>
        <v>0</v>
      </c>
      <c r="DP428" s="9">
        <f ca="1">IF(Table1[[#This Row],[Field of Work]] = "Construction",Table1[[#This Row],[Income]],0)</f>
        <v>0</v>
      </c>
      <c r="DQ428" s="9">
        <f ca="1">IF(Table1[[#This Row],[Field of Work]] = "Health",Table1[[#This Row],[Income]],0)</f>
        <v>0</v>
      </c>
      <c r="DR428" s="9">
        <f ca="1">IF(Table1[[#This Row],[Field of Work]] = "Teaching",Table1[[#This Row],[Income]],0)</f>
        <v>64906</v>
      </c>
      <c r="DS428" s="10">
        <f ca="1">IF(Table1[[#This Row],[Field of Work]] = "General work",Table1[[#This Row],[Income]],0)</f>
        <v>0</v>
      </c>
      <c r="DV428" s="14"/>
      <c r="DW428" s="9"/>
      <c r="DX428" s="9">
        <f ca="1">IF(Table1[[#This Row],[Debts]]&gt;Table1[[#This Row],[Income]],1,0)</f>
        <v>1</v>
      </c>
      <c r="DY428" s="9"/>
      <c r="DZ428" s="9"/>
      <c r="EA428" s="9"/>
      <c r="EB428" s="9"/>
      <c r="EC428" s="10"/>
      <c r="EF428" s="14"/>
      <c r="EG428" s="9"/>
      <c r="EH428" s="9">
        <f ca="1">IF(Table1[[#This Row],[Net worth of person (R)]]&gt;$EP$4,Table1[[#This Row],[Age]],0)</f>
        <v>43</v>
      </c>
      <c r="EI428" s="9"/>
      <c r="EJ428" s="9"/>
      <c r="EK428" s="9"/>
      <c r="EL428" s="9"/>
      <c r="EM428" s="9"/>
      <c r="EN428" s="9"/>
      <c r="EO428" s="9"/>
      <c r="EP428" s="10"/>
    </row>
    <row r="429" spans="2:146" x14ac:dyDescent="0.25">
      <c r="B429">
        <f t="shared" ca="1" si="145"/>
        <v>1</v>
      </c>
      <c r="C429" t="str">
        <f t="shared" ca="1" si="146"/>
        <v>men</v>
      </c>
      <c r="D429">
        <f t="shared" ca="1" si="147"/>
        <v>32</v>
      </c>
      <c r="E429">
        <f t="shared" ca="1" si="148"/>
        <v>3</v>
      </c>
      <c r="F429" t="str">
        <f t="shared" ca="1" si="149"/>
        <v>Agriculture</v>
      </c>
      <c r="G429">
        <f t="shared" ca="1" si="150"/>
        <v>3</v>
      </c>
      <c r="H429" t="str">
        <f t="shared" ca="1" si="151"/>
        <v>University</v>
      </c>
      <c r="I429">
        <f t="shared" ca="1" si="152"/>
        <v>1</v>
      </c>
      <c r="J429">
        <f t="shared" ca="1" si="153"/>
        <v>3</v>
      </c>
      <c r="K429">
        <f t="shared" ca="1" si="154"/>
        <v>45064</v>
      </c>
      <c r="L429">
        <f t="shared" ca="1" si="155"/>
        <v>2</v>
      </c>
      <c r="M429" t="str">
        <f t="shared" ca="1" si="156"/>
        <v>Karachi</v>
      </c>
      <c r="N429">
        <f t="shared" ca="1" si="161"/>
        <v>180256</v>
      </c>
      <c r="O429">
        <f ca="1">RAND()*Table1[[#This Row],[Value of House]]</f>
        <v>8026.3025592181048</v>
      </c>
      <c r="P429">
        <f t="shared" ca="1" si="143"/>
        <v>1555.2498350246462</v>
      </c>
      <c r="Q429">
        <f t="shared" ca="1" si="157"/>
        <v>908</v>
      </c>
      <c r="R429">
        <f t="shared" ca="1" si="144"/>
        <v>52238.702517957732</v>
      </c>
      <c r="S429">
        <f t="shared" ca="1" si="162"/>
        <v>9771.9608263508562</v>
      </c>
      <c r="T429">
        <f t="shared" ca="1" si="163"/>
        <v>191583.21066137549</v>
      </c>
      <c r="U429">
        <f t="shared" ca="1" si="164"/>
        <v>61173.00507717584</v>
      </c>
      <c r="V429">
        <f t="shared" ca="1" si="165"/>
        <v>130410.20558419965</v>
      </c>
      <c r="AF429" s="14">
        <f t="shared" ca="1" si="159"/>
        <v>1</v>
      </c>
      <c r="AG429" s="9">
        <f t="shared" ca="1" si="160"/>
        <v>0</v>
      </c>
      <c r="AH429" s="9"/>
      <c r="AI429" s="9"/>
      <c r="AJ429" s="9"/>
      <c r="AK429" s="10"/>
      <c r="AL429" s="9"/>
      <c r="AM429" s="14">
        <f ca="1">IF(Table1[[#This Row],[Field of Work]]= "Teaching",1,0)</f>
        <v>0</v>
      </c>
      <c r="AN429" s="9">
        <f ca="1">IF(Table1[[#This Row],[Field of Work]]= "Agriculture",1,0)</f>
        <v>1</v>
      </c>
      <c r="AO429" s="9">
        <f ca="1">IF(Table1[[#This Row],[Field of Work]]= "Construction",1,0)</f>
        <v>0</v>
      </c>
      <c r="AP429" s="9">
        <f ca="1">IF(Table1[[#This Row],[Field of Work]]= "IT",1,0)</f>
        <v>0</v>
      </c>
      <c r="AQ429" s="9">
        <f ca="1">IF(Table1[[#This Row],[Field of Work]]= "Health",1,0)</f>
        <v>0</v>
      </c>
      <c r="AR429" s="9">
        <f ca="1">IF(Table1[[#This Row],[Field of Work]]= "General work",1,0)</f>
        <v>0</v>
      </c>
      <c r="AS429" s="9"/>
      <c r="AT429" s="9"/>
      <c r="AU429" s="9"/>
      <c r="AV429" s="9"/>
      <c r="AW429" s="9"/>
      <c r="AX429" s="9"/>
      <c r="AY429" s="10"/>
      <c r="BA429" s="33">
        <f ca="1">IF(Table1[[#This Row],[Area]]= "Pindi",1,0)</f>
        <v>0</v>
      </c>
      <c r="BB429" s="9">
        <f ca="1">IF(Table1[[#This Row],[Area]]= "Attock",1,0)</f>
        <v>0</v>
      </c>
      <c r="BC429" s="9">
        <f ca="1">IF(Table1[[#This Row],[Area]]="Gujranwala",1,0)</f>
        <v>0</v>
      </c>
      <c r="BD429" s="9">
        <f ca="1">IF(Table1[[#This Row],[Area]]="Islamabad",1,0)</f>
        <v>0</v>
      </c>
      <c r="BE429" s="9">
        <f ca="1">IF(Table1[[#This Row],[Area]]="Karachi",1,0)</f>
        <v>1</v>
      </c>
      <c r="BF429" s="9">
        <f ca="1">IF(Table1[[#This Row],[Area]]="Kashmir",1,0)</f>
        <v>0</v>
      </c>
      <c r="BG429" s="9">
        <f ca="1">IF(Table1[[#This Row],[Area]]="Kohat",1,0)</f>
        <v>0</v>
      </c>
      <c r="BH429" s="9">
        <f ca="1">IF(Table1[[#This Row],[Area]]="Lahore",1,0)</f>
        <v>0</v>
      </c>
      <c r="BI429" s="9">
        <f ca="1">IF(Table1[[#This Row],[Area]]="Multan",1,0)</f>
        <v>0</v>
      </c>
      <c r="BJ429" s="9">
        <f ca="1">IF(Table1[[#This Row],[Area]]="Naran",1,0)</f>
        <v>0</v>
      </c>
      <c r="BK429" s="9">
        <f ca="1">IF(Table1[[#This Row],[Area]]="Peshawar",1,0)</f>
        <v>0</v>
      </c>
      <c r="BL429" s="9">
        <f ca="1">IF(Table1[[#This Row],[Area]]="Queta",1,0)</f>
        <v>0</v>
      </c>
      <c r="BM429" s="9">
        <f ca="1">IF(Table1[[#This Row],[Area]]="Sawat",1,0)</f>
        <v>0</v>
      </c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10"/>
      <c r="CD429" s="14"/>
      <c r="CE429" s="39">
        <f ca="1">Table1[[#This Row],[Value of Cars]]/Table1[[#This Row],[Cars]]</f>
        <v>518.41661167488212</v>
      </c>
      <c r="CF429" s="9"/>
      <c r="CG429" s="10"/>
      <c r="CH429" s="14">
        <f ca="1">IF(Table1[[#This Row],[value of Debts]]&gt;$CI$5,1,0)</f>
        <v>0</v>
      </c>
      <c r="CI429" s="9"/>
      <c r="CJ429" s="10"/>
      <c r="CM429" s="55">
        <f ca="1">Table1[[#This Row],[Mortgage Left]]/Table1[[#This Row],[Value of House]]</f>
        <v>4.45272421401679E-2</v>
      </c>
      <c r="CN429" s="9">
        <f t="shared" ca="1" si="158"/>
        <v>1</v>
      </c>
      <c r="CO429" s="9"/>
      <c r="CP429" s="9"/>
      <c r="CQ429" s="9"/>
      <c r="CR429" s="9"/>
      <c r="CS429" s="9"/>
      <c r="CT429" s="9"/>
      <c r="CU429" s="9"/>
      <c r="CV429" s="9"/>
      <c r="CW429" s="9"/>
      <c r="CX429" s="14"/>
      <c r="CY429" s="9">
        <f ca="1">IF(Table1[[#This Row],[Area]]= "Pindi",Table1[[#This Row],[Income]],0)</f>
        <v>0</v>
      </c>
      <c r="CZ429" s="9">
        <f ca="1">IF(Table1[[#This Row],[Area]]= "Attock",Table1[[#This Row],[Income]],0)</f>
        <v>0</v>
      </c>
      <c r="DA429" s="9">
        <f ca="1">IF(Table1[[#This Row],[Area]]= "Gujranwala",Table1[[#This Row],[Income]],0)</f>
        <v>0</v>
      </c>
      <c r="DB429" s="9">
        <f ca="1">IF(Table1[[#This Row],[Area]]= "Islamabad",Table1[[#This Row],[Income]],0)</f>
        <v>0</v>
      </c>
      <c r="DC429" s="9">
        <f ca="1">IF(Table1[[#This Row],[Area]]= "Karachi",Table1[[#This Row],[Income]],0)</f>
        <v>45064</v>
      </c>
      <c r="DD429" s="9">
        <f ca="1">IF(Table1[[#This Row],[Area]]= "Kashmir",Table1[[#This Row],[Income]],0)</f>
        <v>0</v>
      </c>
      <c r="DE429" s="9">
        <f ca="1">IF(Table1[[#This Row],[Area]]= "Kohat",Table1[[#This Row],[Income]],0)</f>
        <v>0</v>
      </c>
      <c r="DF429" s="9">
        <f ca="1">IF(Table1[[#This Row],[Area]]= "Lahore",Table1[[#This Row],[Income]],0)</f>
        <v>0</v>
      </c>
      <c r="DG429" s="9">
        <f ca="1">IF(Table1[[#This Row],[Area]]= "Multan",Table1[[#This Row],[Income]],0)</f>
        <v>0</v>
      </c>
      <c r="DH429" s="9">
        <f ca="1">IF(Table1[[#This Row],[Area]]= "Naran",Table1[[#This Row],[Income]],0)</f>
        <v>0</v>
      </c>
      <c r="DI429" s="9">
        <f ca="1">IF(Table1[[#This Row],[Area]]= "Peshawar",Table1[[#This Row],[Income]],0)</f>
        <v>0</v>
      </c>
      <c r="DJ429" s="9">
        <f ca="1">IF(Table1[[#This Row],[Area]]= "Queta",Table1[[#This Row],[Income]],0)</f>
        <v>0</v>
      </c>
      <c r="DK429" s="10">
        <f ca="1">IF(Table1[[#This Row],[Area]]= "Sawat",Table1[[#This Row],[Income]],0)</f>
        <v>0</v>
      </c>
      <c r="DM429" s="14"/>
      <c r="DN429" s="9">
        <f ca="1">IF(Table1[[#This Row],[Field of Work]] = "IT",Table1[[#This Row],[Income]],0)</f>
        <v>0</v>
      </c>
      <c r="DO429" s="9">
        <f ca="1">IF(Table1[[#This Row],[Field of Work]] = "Agriculture",Table1[[#This Row],[Income]],0)</f>
        <v>45064</v>
      </c>
      <c r="DP429" s="9">
        <f ca="1">IF(Table1[[#This Row],[Field of Work]] = "Construction",Table1[[#This Row],[Income]],0)</f>
        <v>0</v>
      </c>
      <c r="DQ429" s="9">
        <f ca="1">IF(Table1[[#This Row],[Field of Work]] = "Health",Table1[[#This Row],[Income]],0)</f>
        <v>0</v>
      </c>
      <c r="DR429" s="9">
        <f ca="1">IF(Table1[[#This Row],[Field of Work]] = "Teaching",Table1[[#This Row],[Income]],0)</f>
        <v>0</v>
      </c>
      <c r="DS429" s="10">
        <f ca="1">IF(Table1[[#This Row],[Field of Work]] = "General work",Table1[[#This Row],[Income]],0)</f>
        <v>0</v>
      </c>
      <c r="DV429" s="14"/>
      <c r="DW429" s="9"/>
      <c r="DX429" s="9">
        <f ca="1">IF(Table1[[#This Row],[Debts]]&gt;Table1[[#This Row],[Income]],1,0)</f>
        <v>1</v>
      </c>
      <c r="DY429" s="9"/>
      <c r="DZ429" s="9"/>
      <c r="EA429" s="9"/>
      <c r="EB429" s="9"/>
      <c r="EC429" s="10"/>
      <c r="EF429" s="14"/>
      <c r="EG429" s="9"/>
      <c r="EH429" s="9">
        <f ca="1">IF(Table1[[#This Row],[Net worth of person (R)]]&gt;$EP$4,Table1[[#This Row],[Age]],0)</f>
        <v>32</v>
      </c>
      <c r="EI429" s="9"/>
      <c r="EJ429" s="9"/>
      <c r="EK429" s="9"/>
      <c r="EL429" s="9"/>
      <c r="EM429" s="9"/>
      <c r="EN429" s="9"/>
      <c r="EO429" s="9"/>
      <c r="EP429" s="10"/>
    </row>
    <row r="430" spans="2:146" x14ac:dyDescent="0.25">
      <c r="B430">
        <f t="shared" ca="1" si="145"/>
        <v>1</v>
      </c>
      <c r="C430" t="str">
        <f t="shared" ca="1" si="146"/>
        <v>men</v>
      </c>
      <c r="D430">
        <f t="shared" ca="1" si="147"/>
        <v>27</v>
      </c>
      <c r="E430">
        <f t="shared" ca="1" si="148"/>
        <v>3</v>
      </c>
      <c r="F430" t="str">
        <f t="shared" ca="1" si="149"/>
        <v>Agriculture</v>
      </c>
      <c r="G430">
        <f t="shared" ca="1" si="150"/>
        <v>6</v>
      </c>
      <c r="H430" t="str">
        <f t="shared" ca="1" si="151"/>
        <v>other</v>
      </c>
      <c r="I430">
        <f t="shared" ca="1" si="152"/>
        <v>1</v>
      </c>
      <c r="J430">
        <f t="shared" ca="1" si="153"/>
        <v>2</v>
      </c>
      <c r="K430">
        <f t="shared" ca="1" si="154"/>
        <v>71497</v>
      </c>
      <c r="L430">
        <f t="shared" ca="1" si="155"/>
        <v>1</v>
      </c>
      <c r="M430" t="str">
        <f t="shared" ca="1" si="156"/>
        <v>Lahore</v>
      </c>
      <c r="N430">
        <f t="shared" ca="1" si="161"/>
        <v>214491</v>
      </c>
      <c r="O430">
        <f ca="1">RAND()*Table1[[#This Row],[Value of House]]</f>
        <v>95812.699604495763</v>
      </c>
      <c r="P430">
        <f t="shared" ca="1" si="143"/>
        <v>25525.019306842813</v>
      </c>
      <c r="Q430">
        <f t="shared" ca="1" si="157"/>
        <v>21802</v>
      </c>
      <c r="R430">
        <f t="shared" ca="1" si="144"/>
        <v>140238.07919344856</v>
      </c>
      <c r="S430">
        <f t="shared" ca="1" si="162"/>
        <v>33146.709827928644</v>
      </c>
      <c r="T430">
        <f t="shared" ca="1" si="163"/>
        <v>273162.72913477145</v>
      </c>
      <c r="U430">
        <f t="shared" ca="1" si="164"/>
        <v>257852.77879794431</v>
      </c>
      <c r="V430">
        <f t="shared" ca="1" si="165"/>
        <v>15309.95033682714</v>
      </c>
      <c r="AF430" s="14">
        <f t="shared" ca="1" si="159"/>
        <v>1</v>
      </c>
      <c r="AG430" s="9">
        <f t="shared" ca="1" si="160"/>
        <v>0</v>
      </c>
      <c r="AH430" s="9"/>
      <c r="AI430" s="9"/>
      <c r="AJ430" s="9"/>
      <c r="AK430" s="10"/>
      <c r="AL430" s="9"/>
      <c r="AM430" s="14">
        <f ca="1">IF(Table1[[#This Row],[Field of Work]]= "Teaching",1,0)</f>
        <v>0</v>
      </c>
      <c r="AN430" s="9">
        <f ca="1">IF(Table1[[#This Row],[Field of Work]]= "Agriculture",1,0)</f>
        <v>1</v>
      </c>
      <c r="AO430" s="9">
        <f ca="1">IF(Table1[[#This Row],[Field of Work]]= "Construction",1,0)</f>
        <v>0</v>
      </c>
      <c r="AP430" s="9">
        <f ca="1">IF(Table1[[#This Row],[Field of Work]]= "IT",1,0)</f>
        <v>0</v>
      </c>
      <c r="AQ430" s="9">
        <f ca="1">IF(Table1[[#This Row],[Field of Work]]= "Health",1,0)</f>
        <v>0</v>
      </c>
      <c r="AR430" s="9">
        <f ca="1">IF(Table1[[#This Row],[Field of Work]]= "General work",1,0)</f>
        <v>0</v>
      </c>
      <c r="AS430" s="9"/>
      <c r="AT430" s="9"/>
      <c r="AU430" s="9"/>
      <c r="AV430" s="9"/>
      <c r="AW430" s="9"/>
      <c r="AX430" s="9"/>
      <c r="AY430" s="10"/>
      <c r="BA430" s="33">
        <f ca="1">IF(Table1[[#This Row],[Area]]= "Pindi",1,0)</f>
        <v>0</v>
      </c>
      <c r="BB430" s="9">
        <f ca="1">IF(Table1[[#This Row],[Area]]= "Attock",1,0)</f>
        <v>0</v>
      </c>
      <c r="BC430" s="9">
        <f ca="1">IF(Table1[[#This Row],[Area]]="Gujranwala",1,0)</f>
        <v>0</v>
      </c>
      <c r="BD430" s="9">
        <f ca="1">IF(Table1[[#This Row],[Area]]="Islamabad",1,0)</f>
        <v>0</v>
      </c>
      <c r="BE430" s="9">
        <f ca="1">IF(Table1[[#This Row],[Area]]="Karachi",1,0)</f>
        <v>0</v>
      </c>
      <c r="BF430" s="9">
        <f ca="1">IF(Table1[[#This Row],[Area]]="Kashmir",1,0)</f>
        <v>0</v>
      </c>
      <c r="BG430" s="9">
        <f ca="1">IF(Table1[[#This Row],[Area]]="Kohat",1,0)</f>
        <v>0</v>
      </c>
      <c r="BH430" s="9">
        <f ca="1">IF(Table1[[#This Row],[Area]]="Lahore",1,0)</f>
        <v>1</v>
      </c>
      <c r="BI430" s="9">
        <f ca="1">IF(Table1[[#This Row],[Area]]="Multan",1,0)</f>
        <v>0</v>
      </c>
      <c r="BJ430" s="9">
        <f ca="1">IF(Table1[[#This Row],[Area]]="Naran",1,0)</f>
        <v>0</v>
      </c>
      <c r="BK430" s="9">
        <f ca="1">IF(Table1[[#This Row],[Area]]="Peshawar",1,0)</f>
        <v>0</v>
      </c>
      <c r="BL430" s="9">
        <f ca="1">IF(Table1[[#This Row],[Area]]="Queta",1,0)</f>
        <v>0</v>
      </c>
      <c r="BM430" s="9">
        <f ca="1">IF(Table1[[#This Row],[Area]]="Sawat",1,0)</f>
        <v>0</v>
      </c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10"/>
      <c r="CD430" s="14"/>
      <c r="CE430" s="39">
        <f ca="1">Table1[[#This Row],[Value of Cars]]/Table1[[#This Row],[Cars]]</f>
        <v>12762.509653421406</v>
      </c>
      <c r="CF430" s="9"/>
      <c r="CG430" s="10"/>
      <c r="CH430" s="14">
        <f ca="1">IF(Table1[[#This Row],[value of Debts]]&gt;$CI$5,1,0)</f>
        <v>1</v>
      </c>
      <c r="CI430" s="9"/>
      <c r="CJ430" s="10"/>
      <c r="CM430" s="55">
        <f ca="1">Table1[[#This Row],[Mortgage Left]]/Table1[[#This Row],[Value of House]]</f>
        <v>0.44669799480862021</v>
      </c>
      <c r="CN430" s="9">
        <f t="shared" ca="1" si="158"/>
        <v>0</v>
      </c>
      <c r="CO430" s="9"/>
      <c r="CP430" s="9"/>
      <c r="CQ430" s="9"/>
      <c r="CR430" s="9"/>
      <c r="CS430" s="9"/>
      <c r="CT430" s="9"/>
      <c r="CU430" s="9"/>
      <c r="CV430" s="9"/>
      <c r="CW430" s="9"/>
      <c r="CX430" s="14"/>
      <c r="CY430" s="9">
        <f ca="1">IF(Table1[[#This Row],[Area]]= "Pindi",Table1[[#This Row],[Income]],0)</f>
        <v>0</v>
      </c>
      <c r="CZ430" s="9">
        <f ca="1">IF(Table1[[#This Row],[Area]]= "Attock",Table1[[#This Row],[Income]],0)</f>
        <v>0</v>
      </c>
      <c r="DA430" s="9">
        <f ca="1">IF(Table1[[#This Row],[Area]]= "Gujranwala",Table1[[#This Row],[Income]],0)</f>
        <v>0</v>
      </c>
      <c r="DB430" s="9">
        <f ca="1">IF(Table1[[#This Row],[Area]]= "Islamabad",Table1[[#This Row],[Income]],0)</f>
        <v>0</v>
      </c>
      <c r="DC430" s="9">
        <f ca="1">IF(Table1[[#This Row],[Area]]= "Karachi",Table1[[#This Row],[Income]],0)</f>
        <v>0</v>
      </c>
      <c r="DD430" s="9">
        <f ca="1">IF(Table1[[#This Row],[Area]]= "Kashmir",Table1[[#This Row],[Income]],0)</f>
        <v>0</v>
      </c>
      <c r="DE430" s="9">
        <f ca="1">IF(Table1[[#This Row],[Area]]= "Kohat",Table1[[#This Row],[Income]],0)</f>
        <v>0</v>
      </c>
      <c r="DF430" s="9">
        <f ca="1">IF(Table1[[#This Row],[Area]]= "Lahore",Table1[[#This Row],[Income]],0)</f>
        <v>71497</v>
      </c>
      <c r="DG430" s="9">
        <f ca="1">IF(Table1[[#This Row],[Area]]= "Multan",Table1[[#This Row],[Income]],0)</f>
        <v>0</v>
      </c>
      <c r="DH430" s="9">
        <f ca="1">IF(Table1[[#This Row],[Area]]= "Naran",Table1[[#This Row],[Income]],0)</f>
        <v>0</v>
      </c>
      <c r="DI430" s="9">
        <f ca="1">IF(Table1[[#This Row],[Area]]= "Peshawar",Table1[[#This Row],[Income]],0)</f>
        <v>0</v>
      </c>
      <c r="DJ430" s="9">
        <f ca="1">IF(Table1[[#This Row],[Area]]= "Queta",Table1[[#This Row],[Income]],0)</f>
        <v>0</v>
      </c>
      <c r="DK430" s="10">
        <f ca="1">IF(Table1[[#This Row],[Area]]= "Sawat",Table1[[#This Row],[Income]],0)</f>
        <v>0</v>
      </c>
      <c r="DM430" s="14"/>
      <c r="DN430" s="9">
        <f ca="1">IF(Table1[[#This Row],[Field of Work]] = "IT",Table1[[#This Row],[Income]],0)</f>
        <v>0</v>
      </c>
      <c r="DO430" s="9">
        <f ca="1">IF(Table1[[#This Row],[Field of Work]] = "Agriculture",Table1[[#This Row],[Income]],0)</f>
        <v>71497</v>
      </c>
      <c r="DP430" s="9">
        <f ca="1">IF(Table1[[#This Row],[Field of Work]] = "Construction",Table1[[#This Row],[Income]],0)</f>
        <v>0</v>
      </c>
      <c r="DQ430" s="9">
        <f ca="1">IF(Table1[[#This Row],[Field of Work]] = "Health",Table1[[#This Row],[Income]],0)</f>
        <v>0</v>
      </c>
      <c r="DR430" s="9">
        <f ca="1">IF(Table1[[#This Row],[Field of Work]] = "Teaching",Table1[[#This Row],[Income]],0)</f>
        <v>0</v>
      </c>
      <c r="DS430" s="10">
        <f ca="1">IF(Table1[[#This Row],[Field of Work]] = "General work",Table1[[#This Row],[Income]],0)</f>
        <v>0</v>
      </c>
      <c r="DV430" s="14"/>
      <c r="DW430" s="9"/>
      <c r="DX430" s="9">
        <f ca="1">IF(Table1[[#This Row],[Debts]]&gt;Table1[[#This Row],[Income]],1,0)</f>
        <v>1</v>
      </c>
      <c r="DY430" s="9"/>
      <c r="DZ430" s="9"/>
      <c r="EA430" s="9"/>
      <c r="EB430" s="9"/>
      <c r="EC430" s="10"/>
      <c r="EF430" s="14"/>
      <c r="EG430" s="9"/>
      <c r="EH430" s="9">
        <f ca="1">IF(Table1[[#This Row],[Net worth of person (R)]]&gt;$EP$4,Table1[[#This Row],[Age]],0)</f>
        <v>0</v>
      </c>
      <c r="EI430" s="9"/>
      <c r="EJ430" s="9"/>
      <c r="EK430" s="9"/>
      <c r="EL430" s="9"/>
      <c r="EM430" s="9"/>
      <c r="EN430" s="9"/>
      <c r="EO430" s="9"/>
      <c r="EP430" s="10"/>
    </row>
    <row r="431" spans="2:146" x14ac:dyDescent="0.25">
      <c r="B431">
        <f t="shared" ca="1" si="145"/>
        <v>2</v>
      </c>
      <c r="C431" t="str">
        <f t="shared" ca="1" si="146"/>
        <v>women</v>
      </c>
      <c r="D431">
        <f t="shared" ca="1" si="147"/>
        <v>35</v>
      </c>
      <c r="E431">
        <f t="shared" ca="1" si="148"/>
        <v>5</v>
      </c>
      <c r="F431" t="str">
        <f t="shared" ca="1" si="149"/>
        <v>General work</v>
      </c>
      <c r="G431">
        <f t="shared" ca="1" si="150"/>
        <v>6</v>
      </c>
      <c r="H431" t="str">
        <f t="shared" ca="1" si="151"/>
        <v>other</v>
      </c>
      <c r="I431">
        <f t="shared" ca="1" si="152"/>
        <v>1</v>
      </c>
      <c r="J431">
        <f t="shared" ca="1" si="153"/>
        <v>2</v>
      </c>
      <c r="K431">
        <f t="shared" ca="1" si="154"/>
        <v>71335</v>
      </c>
      <c r="L431">
        <f t="shared" ca="1" si="155"/>
        <v>13</v>
      </c>
      <c r="M431" t="str">
        <f t="shared" ca="1" si="156"/>
        <v>Naran</v>
      </c>
      <c r="N431">
        <f t="shared" ca="1" si="161"/>
        <v>356675</v>
      </c>
      <c r="O431">
        <f ca="1">RAND()*Table1[[#This Row],[Value of House]]</f>
        <v>18346.706719064117</v>
      </c>
      <c r="P431">
        <f t="shared" ca="1" si="143"/>
        <v>134243.42960572679</v>
      </c>
      <c r="Q431">
        <f t="shared" ca="1" si="157"/>
        <v>41247</v>
      </c>
      <c r="R431">
        <f t="shared" ca="1" si="144"/>
        <v>43045.842559577235</v>
      </c>
      <c r="S431">
        <f t="shared" ca="1" si="162"/>
        <v>26515.606268178723</v>
      </c>
      <c r="T431">
        <f t="shared" ca="1" si="163"/>
        <v>517434.03587390552</v>
      </c>
      <c r="U431">
        <f t="shared" ca="1" si="164"/>
        <v>102639.54927864135</v>
      </c>
      <c r="V431">
        <f t="shared" ca="1" si="165"/>
        <v>414794.48659526417</v>
      </c>
      <c r="AF431" s="14">
        <f t="shared" ca="1" si="159"/>
        <v>1</v>
      </c>
      <c r="AG431" s="9">
        <f t="shared" ca="1" si="160"/>
        <v>0</v>
      </c>
      <c r="AH431" s="9"/>
      <c r="AI431" s="9"/>
      <c r="AJ431" s="9"/>
      <c r="AK431" s="10"/>
      <c r="AL431" s="9"/>
      <c r="AM431" s="14">
        <f ca="1">IF(Table1[[#This Row],[Field of Work]]= "Teaching",1,0)</f>
        <v>0</v>
      </c>
      <c r="AN431" s="9">
        <f ca="1">IF(Table1[[#This Row],[Field of Work]]= "Agriculture",1,0)</f>
        <v>0</v>
      </c>
      <c r="AO431" s="9">
        <f ca="1">IF(Table1[[#This Row],[Field of Work]]= "Construction",1,0)</f>
        <v>0</v>
      </c>
      <c r="AP431" s="9">
        <f ca="1">IF(Table1[[#This Row],[Field of Work]]= "IT",1,0)</f>
        <v>0</v>
      </c>
      <c r="AQ431" s="9">
        <f ca="1">IF(Table1[[#This Row],[Field of Work]]= "Health",1,0)</f>
        <v>0</v>
      </c>
      <c r="AR431" s="9">
        <f ca="1">IF(Table1[[#This Row],[Field of Work]]= "General work",1,0)</f>
        <v>1</v>
      </c>
      <c r="AS431" s="9"/>
      <c r="AT431" s="9"/>
      <c r="AU431" s="9"/>
      <c r="AV431" s="9"/>
      <c r="AW431" s="9"/>
      <c r="AX431" s="9"/>
      <c r="AY431" s="10"/>
      <c r="BA431" s="33">
        <f ca="1">IF(Table1[[#This Row],[Area]]= "Pindi",1,0)</f>
        <v>0</v>
      </c>
      <c r="BB431" s="9">
        <f ca="1">IF(Table1[[#This Row],[Area]]= "Attock",1,0)</f>
        <v>0</v>
      </c>
      <c r="BC431" s="9">
        <f ca="1">IF(Table1[[#This Row],[Area]]="Gujranwala",1,0)</f>
        <v>0</v>
      </c>
      <c r="BD431" s="9">
        <f ca="1">IF(Table1[[#This Row],[Area]]="Islamabad",1,0)</f>
        <v>0</v>
      </c>
      <c r="BE431" s="9">
        <f ca="1">IF(Table1[[#This Row],[Area]]="Karachi",1,0)</f>
        <v>0</v>
      </c>
      <c r="BF431" s="9">
        <f ca="1">IF(Table1[[#This Row],[Area]]="Kashmir",1,0)</f>
        <v>0</v>
      </c>
      <c r="BG431" s="9">
        <f ca="1">IF(Table1[[#This Row],[Area]]="Kohat",1,0)</f>
        <v>0</v>
      </c>
      <c r="BH431" s="9">
        <f ca="1">IF(Table1[[#This Row],[Area]]="Lahore",1,0)</f>
        <v>0</v>
      </c>
      <c r="BI431" s="9">
        <f ca="1">IF(Table1[[#This Row],[Area]]="Multan",1,0)</f>
        <v>0</v>
      </c>
      <c r="BJ431" s="9">
        <f ca="1">IF(Table1[[#This Row],[Area]]="Naran",1,0)</f>
        <v>1</v>
      </c>
      <c r="BK431" s="9">
        <f ca="1">IF(Table1[[#This Row],[Area]]="Peshawar",1,0)</f>
        <v>0</v>
      </c>
      <c r="BL431" s="9">
        <f ca="1">IF(Table1[[#This Row],[Area]]="Queta",1,0)</f>
        <v>0</v>
      </c>
      <c r="BM431" s="9">
        <f ca="1">IF(Table1[[#This Row],[Area]]="Sawat",1,0)</f>
        <v>0</v>
      </c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10"/>
      <c r="CD431" s="14"/>
      <c r="CE431" s="39">
        <f ca="1">Table1[[#This Row],[Value of Cars]]/Table1[[#This Row],[Cars]]</f>
        <v>67121.714802863396</v>
      </c>
      <c r="CF431" s="9"/>
      <c r="CG431" s="10"/>
      <c r="CH431" s="14">
        <f ca="1">IF(Table1[[#This Row],[value of Debts]]&gt;$CI$5,1,0)</f>
        <v>1</v>
      </c>
      <c r="CI431" s="9"/>
      <c r="CJ431" s="10"/>
      <c r="CM431" s="55">
        <f ca="1">Table1[[#This Row],[Mortgage Left]]/Table1[[#This Row],[Value of House]]</f>
        <v>5.1438162806656251E-2</v>
      </c>
      <c r="CN431" s="9">
        <f t="shared" ca="1" si="158"/>
        <v>1</v>
      </c>
      <c r="CO431" s="9"/>
      <c r="CP431" s="9"/>
      <c r="CQ431" s="9"/>
      <c r="CR431" s="9"/>
      <c r="CS431" s="9"/>
      <c r="CT431" s="9"/>
      <c r="CU431" s="9"/>
      <c r="CV431" s="9"/>
      <c r="CW431" s="9"/>
      <c r="CX431" s="14"/>
      <c r="CY431" s="9">
        <f ca="1">IF(Table1[[#This Row],[Area]]= "Pindi",Table1[[#This Row],[Income]],0)</f>
        <v>0</v>
      </c>
      <c r="CZ431" s="9">
        <f ca="1">IF(Table1[[#This Row],[Area]]= "Attock",Table1[[#This Row],[Income]],0)</f>
        <v>0</v>
      </c>
      <c r="DA431" s="9">
        <f ca="1">IF(Table1[[#This Row],[Area]]= "Gujranwala",Table1[[#This Row],[Income]],0)</f>
        <v>0</v>
      </c>
      <c r="DB431" s="9">
        <f ca="1">IF(Table1[[#This Row],[Area]]= "Islamabad",Table1[[#This Row],[Income]],0)</f>
        <v>0</v>
      </c>
      <c r="DC431" s="9">
        <f ca="1">IF(Table1[[#This Row],[Area]]= "Karachi",Table1[[#This Row],[Income]],0)</f>
        <v>0</v>
      </c>
      <c r="DD431" s="9">
        <f ca="1">IF(Table1[[#This Row],[Area]]= "Kashmir",Table1[[#This Row],[Income]],0)</f>
        <v>0</v>
      </c>
      <c r="DE431" s="9">
        <f ca="1">IF(Table1[[#This Row],[Area]]= "Kohat",Table1[[#This Row],[Income]],0)</f>
        <v>0</v>
      </c>
      <c r="DF431" s="9">
        <f ca="1">IF(Table1[[#This Row],[Area]]= "Lahore",Table1[[#This Row],[Income]],0)</f>
        <v>0</v>
      </c>
      <c r="DG431" s="9">
        <f ca="1">IF(Table1[[#This Row],[Area]]= "Multan",Table1[[#This Row],[Income]],0)</f>
        <v>0</v>
      </c>
      <c r="DH431" s="9">
        <f ca="1">IF(Table1[[#This Row],[Area]]= "Naran",Table1[[#This Row],[Income]],0)</f>
        <v>71335</v>
      </c>
      <c r="DI431" s="9">
        <f ca="1">IF(Table1[[#This Row],[Area]]= "Peshawar",Table1[[#This Row],[Income]],0)</f>
        <v>0</v>
      </c>
      <c r="DJ431" s="9">
        <f ca="1">IF(Table1[[#This Row],[Area]]= "Queta",Table1[[#This Row],[Income]],0)</f>
        <v>0</v>
      </c>
      <c r="DK431" s="10">
        <f ca="1">IF(Table1[[#This Row],[Area]]= "Sawat",Table1[[#This Row],[Income]],0)</f>
        <v>0</v>
      </c>
      <c r="DM431" s="14"/>
      <c r="DN431" s="9">
        <f ca="1">IF(Table1[[#This Row],[Field of Work]] = "IT",Table1[[#This Row],[Income]],0)</f>
        <v>0</v>
      </c>
      <c r="DO431" s="9">
        <f ca="1">IF(Table1[[#This Row],[Field of Work]] = "Agriculture",Table1[[#This Row],[Income]],0)</f>
        <v>0</v>
      </c>
      <c r="DP431" s="9">
        <f ca="1">IF(Table1[[#This Row],[Field of Work]] = "Construction",Table1[[#This Row],[Income]],0)</f>
        <v>0</v>
      </c>
      <c r="DQ431" s="9">
        <f ca="1">IF(Table1[[#This Row],[Field of Work]] = "Health",Table1[[#This Row],[Income]],0)</f>
        <v>0</v>
      </c>
      <c r="DR431" s="9">
        <f ca="1">IF(Table1[[#This Row],[Field of Work]] = "Teaching",Table1[[#This Row],[Income]],0)</f>
        <v>0</v>
      </c>
      <c r="DS431" s="10">
        <f ca="1">IF(Table1[[#This Row],[Field of Work]] = "General work",Table1[[#This Row],[Income]],0)</f>
        <v>71335</v>
      </c>
      <c r="DV431" s="14"/>
      <c r="DW431" s="9"/>
      <c r="DX431" s="9">
        <f ca="1">IF(Table1[[#This Row],[Debts]]&gt;Table1[[#This Row],[Income]],1,0)</f>
        <v>0</v>
      </c>
      <c r="DY431" s="9"/>
      <c r="DZ431" s="9"/>
      <c r="EA431" s="9"/>
      <c r="EB431" s="9"/>
      <c r="EC431" s="10"/>
      <c r="EF431" s="14"/>
      <c r="EG431" s="9"/>
      <c r="EH431" s="9">
        <f ca="1">IF(Table1[[#This Row],[Net worth of person (R)]]&gt;$EP$4,Table1[[#This Row],[Age]],0)</f>
        <v>35</v>
      </c>
      <c r="EI431" s="9"/>
      <c r="EJ431" s="9"/>
      <c r="EK431" s="9"/>
      <c r="EL431" s="9"/>
      <c r="EM431" s="9"/>
      <c r="EN431" s="9"/>
      <c r="EO431" s="9"/>
      <c r="EP431" s="10"/>
    </row>
    <row r="432" spans="2:146" x14ac:dyDescent="0.25">
      <c r="B432">
        <f t="shared" ca="1" si="145"/>
        <v>1</v>
      </c>
      <c r="C432" t="str">
        <f t="shared" ca="1" si="146"/>
        <v>men</v>
      </c>
      <c r="D432">
        <f t="shared" ca="1" si="147"/>
        <v>38</v>
      </c>
      <c r="E432">
        <f t="shared" ca="1" si="148"/>
        <v>1</v>
      </c>
      <c r="F432" t="str">
        <f t="shared" ca="1" si="149"/>
        <v>Health</v>
      </c>
      <c r="G432">
        <f t="shared" ca="1" si="150"/>
        <v>3</v>
      </c>
      <c r="H432" t="str">
        <f t="shared" ca="1" si="151"/>
        <v>University</v>
      </c>
      <c r="I432">
        <f t="shared" ca="1" si="152"/>
        <v>1</v>
      </c>
      <c r="J432">
        <f t="shared" ca="1" si="153"/>
        <v>2</v>
      </c>
      <c r="K432">
        <f t="shared" ca="1" si="154"/>
        <v>66692</v>
      </c>
      <c r="L432">
        <f t="shared" ca="1" si="155"/>
        <v>9</v>
      </c>
      <c r="M432" t="str">
        <f t="shared" ca="1" si="156"/>
        <v>Peshawar</v>
      </c>
      <c r="N432">
        <f t="shared" ca="1" si="161"/>
        <v>333460</v>
      </c>
      <c r="O432">
        <f ca="1">RAND()*Table1[[#This Row],[Value of House]]</f>
        <v>323976.98909354379</v>
      </c>
      <c r="P432">
        <f t="shared" ca="1" si="143"/>
        <v>23889.820670483739</v>
      </c>
      <c r="Q432">
        <f t="shared" ca="1" si="157"/>
        <v>10573</v>
      </c>
      <c r="R432">
        <f t="shared" ca="1" si="144"/>
        <v>78160.20642506711</v>
      </c>
      <c r="S432">
        <f t="shared" ca="1" si="162"/>
        <v>20044.380719875502</v>
      </c>
      <c r="T432">
        <f t="shared" ca="1" si="163"/>
        <v>377394.20139035926</v>
      </c>
      <c r="U432">
        <f t="shared" ca="1" si="164"/>
        <v>412710.19551861088</v>
      </c>
      <c r="V432">
        <f t="shared" ca="1" si="165"/>
        <v>-35315.994128251623</v>
      </c>
      <c r="AF432" s="14">
        <f t="shared" ca="1" si="159"/>
        <v>0</v>
      </c>
      <c r="AG432" s="9">
        <f t="shared" ca="1" si="160"/>
        <v>1</v>
      </c>
      <c r="AH432" s="9"/>
      <c r="AI432" s="9"/>
      <c r="AJ432" s="9"/>
      <c r="AK432" s="10"/>
      <c r="AL432" s="9"/>
      <c r="AM432" s="14">
        <f ca="1">IF(Table1[[#This Row],[Field of Work]]= "Teaching",1,0)</f>
        <v>0</v>
      </c>
      <c r="AN432" s="9">
        <f ca="1">IF(Table1[[#This Row],[Field of Work]]= "Agriculture",1,0)</f>
        <v>0</v>
      </c>
      <c r="AO432" s="9">
        <f ca="1">IF(Table1[[#This Row],[Field of Work]]= "Construction",1,0)</f>
        <v>0</v>
      </c>
      <c r="AP432" s="9">
        <f ca="1">IF(Table1[[#This Row],[Field of Work]]= "IT",1,0)</f>
        <v>0</v>
      </c>
      <c r="AQ432" s="9">
        <f ca="1">IF(Table1[[#This Row],[Field of Work]]= "Health",1,0)</f>
        <v>1</v>
      </c>
      <c r="AR432" s="9">
        <f ca="1">IF(Table1[[#This Row],[Field of Work]]= "General work",1,0)</f>
        <v>0</v>
      </c>
      <c r="AS432" s="9"/>
      <c r="AT432" s="9"/>
      <c r="AU432" s="9"/>
      <c r="AV432" s="9"/>
      <c r="AW432" s="9"/>
      <c r="AX432" s="9"/>
      <c r="AY432" s="10"/>
      <c r="BA432" s="33">
        <f ca="1">IF(Table1[[#This Row],[Area]]= "Pindi",1,0)</f>
        <v>0</v>
      </c>
      <c r="BB432" s="9">
        <f ca="1">IF(Table1[[#This Row],[Area]]= "Attock",1,0)</f>
        <v>0</v>
      </c>
      <c r="BC432" s="9">
        <f ca="1">IF(Table1[[#This Row],[Area]]="Gujranwala",1,0)</f>
        <v>0</v>
      </c>
      <c r="BD432" s="9">
        <f ca="1">IF(Table1[[#This Row],[Area]]="Islamabad",1,0)</f>
        <v>0</v>
      </c>
      <c r="BE432" s="9">
        <f ca="1">IF(Table1[[#This Row],[Area]]="Karachi",1,0)</f>
        <v>0</v>
      </c>
      <c r="BF432" s="9">
        <f ca="1">IF(Table1[[#This Row],[Area]]="Kashmir",1,0)</f>
        <v>0</v>
      </c>
      <c r="BG432" s="9">
        <f ca="1">IF(Table1[[#This Row],[Area]]="Kohat",1,0)</f>
        <v>0</v>
      </c>
      <c r="BH432" s="9">
        <f ca="1">IF(Table1[[#This Row],[Area]]="Lahore",1,0)</f>
        <v>0</v>
      </c>
      <c r="BI432" s="9">
        <f ca="1">IF(Table1[[#This Row],[Area]]="Multan",1,0)</f>
        <v>0</v>
      </c>
      <c r="BJ432" s="9">
        <f ca="1">IF(Table1[[#This Row],[Area]]="Naran",1,0)</f>
        <v>0</v>
      </c>
      <c r="BK432" s="9">
        <f ca="1">IF(Table1[[#This Row],[Area]]="Peshawar",1,0)</f>
        <v>1</v>
      </c>
      <c r="BL432" s="9">
        <f ca="1">IF(Table1[[#This Row],[Area]]="Queta",1,0)</f>
        <v>0</v>
      </c>
      <c r="BM432" s="9">
        <f ca="1">IF(Table1[[#This Row],[Area]]="Sawat",1,0)</f>
        <v>0</v>
      </c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10"/>
      <c r="CD432" s="14"/>
      <c r="CE432" s="39">
        <f ca="1">Table1[[#This Row],[Value of Cars]]/Table1[[#This Row],[Cars]]</f>
        <v>11944.91033524187</v>
      </c>
      <c r="CF432" s="9"/>
      <c r="CG432" s="10"/>
      <c r="CH432" s="14">
        <f ca="1">IF(Table1[[#This Row],[value of Debts]]&gt;$CI$5,1,0)</f>
        <v>1</v>
      </c>
      <c r="CI432" s="9"/>
      <c r="CJ432" s="10"/>
      <c r="CM432" s="55">
        <f ca="1">Table1[[#This Row],[Mortgage Left]]/Table1[[#This Row],[Value of House]]</f>
        <v>0.97156177380658482</v>
      </c>
      <c r="CN432" s="9">
        <f t="shared" ca="1" si="158"/>
        <v>0</v>
      </c>
      <c r="CO432" s="9"/>
      <c r="CP432" s="9"/>
      <c r="CQ432" s="9"/>
      <c r="CR432" s="9"/>
      <c r="CS432" s="9"/>
      <c r="CT432" s="9"/>
      <c r="CU432" s="9"/>
      <c r="CV432" s="9"/>
      <c r="CW432" s="9"/>
      <c r="CX432" s="14"/>
      <c r="CY432" s="9">
        <f ca="1">IF(Table1[[#This Row],[Area]]= "Pindi",Table1[[#This Row],[Income]],0)</f>
        <v>0</v>
      </c>
      <c r="CZ432" s="9">
        <f ca="1">IF(Table1[[#This Row],[Area]]= "Attock",Table1[[#This Row],[Income]],0)</f>
        <v>0</v>
      </c>
      <c r="DA432" s="9">
        <f ca="1">IF(Table1[[#This Row],[Area]]= "Gujranwala",Table1[[#This Row],[Income]],0)</f>
        <v>0</v>
      </c>
      <c r="DB432" s="9">
        <f ca="1">IF(Table1[[#This Row],[Area]]= "Islamabad",Table1[[#This Row],[Income]],0)</f>
        <v>0</v>
      </c>
      <c r="DC432" s="9">
        <f ca="1">IF(Table1[[#This Row],[Area]]= "Karachi",Table1[[#This Row],[Income]],0)</f>
        <v>0</v>
      </c>
      <c r="DD432" s="9">
        <f ca="1">IF(Table1[[#This Row],[Area]]= "Kashmir",Table1[[#This Row],[Income]],0)</f>
        <v>0</v>
      </c>
      <c r="DE432" s="9">
        <f ca="1">IF(Table1[[#This Row],[Area]]= "Kohat",Table1[[#This Row],[Income]],0)</f>
        <v>0</v>
      </c>
      <c r="DF432" s="9">
        <f ca="1">IF(Table1[[#This Row],[Area]]= "Lahore",Table1[[#This Row],[Income]],0)</f>
        <v>0</v>
      </c>
      <c r="DG432" s="9">
        <f ca="1">IF(Table1[[#This Row],[Area]]= "Multan",Table1[[#This Row],[Income]],0)</f>
        <v>0</v>
      </c>
      <c r="DH432" s="9">
        <f ca="1">IF(Table1[[#This Row],[Area]]= "Naran",Table1[[#This Row],[Income]],0)</f>
        <v>0</v>
      </c>
      <c r="DI432" s="9">
        <f ca="1">IF(Table1[[#This Row],[Area]]= "Peshawar",Table1[[#This Row],[Income]],0)</f>
        <v>66692</v>
      </c>
      <c r="DJ432" s="9">
        <f ca="1">IF(Table1[[#This Row],[Area]]= "Queta",Table1[[#This Row],[Income]],0)</f>
        <v>0</v>
      </c>
      <c r="DK432" s="10">
        <f ca="1">IF(Table1[[#This Row],[Area]]= "Sawat",Table1[[#This Row],[Income]],0)</f>
        <v>0</v>
      </c>
      <c r="DM432" s="14"/>
      <c r="DN432" s="9">
        <f ca="1">IF(Table1[[#This Row],[Field of Work]] = "IT",Table1[[#This Row],[Income]],0)</f>
        <v>0</v>
      </c>
      <c r="DO432" s="9">
        <f ca="1">IF(Table1[[#This Row],[Field of Work]] = "Agriculture",Table1[[#This Row],[Income]],0)</f>
        <v>0</v>
      </c>
      <c r="DP432" s="9">
        <f ca="1">IF(Table1[[#This Row],[Field of Work]] = "Construction",Table1[[#This Row],[Income]],0)</f>
        <v>0</v>
      </c>
      <c r="DQ432" s="9">
        <f ca="1">IF(Table1[[#This Row],[Field of Work]] = "Health",Table1[[#This Row],[Income]],0)</f>
        <v>66692</v>
      </c>
      <c r="DR432" s="9">
        <f ca="1">IF(Table1[[#This Row],[Field of Work]] = "Teaching",Table1[[#This Row],[Income]],0)</f>
        <v>0</v>
      </c>
      <c r="DS432" s="10">
        <f ca="1">IF(Table1[[#This Row],[Field of Work]] = "General work",Table1[[#This Row],[Income]],0)</f>
        <v>0</v>
      </c>
      <c r="DV432" s="14"/>
      <c r="DW432" s="9"/>
      <c r="DX432" s="9">
        <f ca="1">IF(Table1[[#This Row],[Debts]]&gt;Table1[[#This Row],[Income]],1,0)</f>
        <v>1</v>
      </c>
      <c r="DY432" s="9"/>
      <c r="DZ432" s="9"/>
      <c r="EA432" s="9"/>
      <c r="EB432" s="9"/>
      <c r="EC432" s="10"/>
      <c r="EF432" s="14"/>
      <c r="EG432" s="9"/>
      <c r="EH432" s="9">
        <f ca="1">IF(Table1[[#This Row],[Net worth of person (R)]]&gt;$EP$4,Table1[[#This Row],[Age]],0)</f>
        <v>0</v>
      </c>
      <c r="EI432" s="9"/>
      <c r="EJ432" s="9"/>
      <c r="EK432" s="9"/>
      <c r="EL432" s="9"/>
      <c r="EM432" s="9"/>
      <c r="EN432" s="9"/>
      <c r="EO432" s="9"/>
      <c r="EP432" s="10"/>
    </row>
    <row r="433" spans="2:146" x14ac:dyDescent="0.25">
      <c r="B433">
        <f t="shared" ca="1" si="145"/>
        <v>1</v>
      </c>
      <c r="C433" t="str">
        <f t="shared" ca="1" si="146"/>
        <v>men</v>
      </c>
      <c r="D433">
        <f t="shared" ca="1" si="147"/>
        <v>34</v>
      </c>
      <c r="E433">
        <f t="shared" ca="1" si="148"/>
        <v>6</v>
      </c>
      <c r="F433" t="str">
        <f t="shared" ca="1" si="149"/>
        <v>Teaching</v>
      </c>
      <c r="G433">
        <f t="shared" ca="1" si="150"/>
        <v>5</v>
      </c>
      <c r="H433" t="str">
        <f t="shared" ca="1" si="151"/>
        <v>other</v>
      </c>
      <c r="I433">
        <f t="shared" ca="1" si="152"/>
        <v>0</v>
      </c>
      <c r="J433">
        <f t="shared" ca="1" si="153"/>
        <v>1</v>
      </c>
      <c r="K433">
        <f t="shared" ca="1" si="154"/>
        <v>63216</v>
      </c>
      <c r="L433">
        <f t="shared" ca="1" si="155"/>
        <v>3</v>
      </c>
      <c r="M433" t="str">
        <f t="shared" ca="1" si="156"/>
        <v>Gujranwala</v>
      </c>
      <c r="N433">
        <f t="shared" ca="1" si="161"/>
        <v>379296</v>
      </c>
      <c r="O433">
        <f ca="1">RAND()*Table1[[#This Row],[Value of House]]</f>
        <v>256528.12057093426</v>
      </c>
      <c r="P433">
        <f t="shared" ca="1" si="143"/>
        <v>39966.962128467989</v>
      </c>
      <c r="Q433">
        <f t="shared" ca="1" si="157"/>
        <v>21053</v>
      </c>
      <c r="R433">
        <f t="shared" ca="1" si="144"/>
        <v>7213.365838987359</v>
      </c>
      <c r="S433">
        <f t="shared" ca="1" si="162"/>
        <v>40007.939103194338</v>
      </c>
      <c r="T433">
        <f t="shared" ca="1" si="163"/>
        <v>459270.90123166231</v>
      </c>
      <c r="U433">
        <f t="shared" ca="1" si="164"/>
        <v>284794.48640992161</v>
      </c>
      <c r="V433">
        <f t="shared" ca="1" si="165"/>
        <v>174476.41482174071</v>
      </c>
      <c r="AF433" s="14">
        <f t="shared" ca="1" si="159"/>
        <v>1</v>
      </c>
      <c r="AG433" s="9">
        <f t="shared" ca="1" si="160"/>
        <v>0</v>
      </c>
      <c r="AH433" s="9"/>
      <c r="AI433" s="9"/>
      <c r="AJ433" s="9"/>
      <c r="AK433" s="10"/>
      <c r="AL433" s="9"/>
      <c r="AM433" s="14">
        <f ca="1">IF(Table1[[#This Row],[Field of Work]]= "Teaching",1,0)</f>
        <v>1</v>
      </c>
      <c r="AN433" s="9">
        <f ca="1">IF(Table1[[#This Row],[Field of Work]]= "Agriculture",1,0)</f>
        <v>0</v>
      </c>
      <c r="AO433" s="9">
        <f ca="1">IF(Table1[[#This Row],[Field of Work]]= "Construction",1,0)</f>
        <v>0</v>
      </c>
      <c r="AP433" s="9">
        <f ca="1">IF(Table1[[#This Row],[Field of Work]]= "IT",1,0)</f>
        <v>0</v>
      </c>
      <c r="AQ433" s="9">
        <f ca="1">IF(Table1[[#This Row],[Field of Work]]= "Health",1,0)</f>
        <v>0</v>
      </c>
      <c r="AR433" s="9">
        <f ca="1">IF(Table1[[#This Row],[Field of Work]]= "General work",1,0)</f>
        <v>0</v>
      </c>
      <c r="AS433" s="9"/>
      <c r="AT433" s="9"/>
      <c r="AU433" s="9"/>
      <c r="AV433" s="9"/>
      <c r="AW433" s="9"/>
      <c r="AX433" s="9"/>
      <c r="AY433" s="10"/>
      <c r="BA433" s="33">
        <f ca="1">IF(Table1[[#This Row],[Area]]= "Pindi",1,0)</f>
        <v>0</v>
      </c>
      <c r="BB433" s="9">
        <f ca="1">IF(Table1[[#This Row],[Area]]= "Attock",1,0)</f>
        <v>0</v>
      </c>
      <c r="BC433" s="9">
        <f ca="1">IF(Table1[[#This Row],[Area]]="Gujranwala",1,0)</f>
        <v>1</v>
      </c>
      <c r="BD433" s="9">
        <f ca="1">IF(Table1[[#This Row],[Area]]="Islamabad",1,0)</f>
        <v>0</v>
      </c>
      <c r="BE433" s="9">
        <f ca="1">IF(Table1[[#This Row],[Area]]="Karachi",1,0)</f>
        <v>0</v>
      </c>
      <c r="BF433" s="9">
        <f ca="1">IF(Table1[[#This Row],[Area]]="Kashmir",1,0)</f>
        <v>0</v>
      </c>
      <c r="BG433" s="9">
        <f ca="1">IF(Table1[[#This Row],[Area]]="Kohat",1,0)</f>
        <v>0</v>
      </c>
      <c r="BH433" s="9">
        <f ca="1">IF(Table1[[#This Row],[Area]]="Lahore",1,0)</f>
        <v>0</v>
      </c>
      <c r="BI433" s="9">
        <f ca="1">IF(Table1[[#This Row],[Area]]="Multan",1,0)</f>
        <v>0</v>
      </c>
      <c r="BJ433" s="9">
        <f ca="1">IF(Table1[[#This Row],[Area]]="Naran",1,0)</f>
        <v>0</v>
      </c>
      <c r="BK433" s="9">
        <f ca="1">IF(Table1[[#This Row],[Area]]="Peshawar",1,0)</f>
        <v>0</v>
      </c>
      <c r="BL433" s="9">
        <f ca="1">IF(Table1[[#This Row],[Area]]="Queta",1,0)</f>
        <v>0</v>
      </c>
      <c r="BM433" s="9">
        <f ca="1">IF(Table1[[#This Row],[Area]]="Sawat",1,0)</f>
        <v>0</v>
      </c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10"/>
      <c r="CD433" s="14"/>
      <c r="CE433" s="39">
        <f ca="1">Table1[[#This Row],[Value of Cars]]/Table1[[#This Row],[Cars]]</f>
        <v>39966.962128467989</v>
      </c>
      <c r="CF433" s="9"/>
      <c r="CG433" s="10"/>
      <c r="CH433" s="14">
        <f ca="1">IF(Table1[[#This Row],[value of Debts]]&gt;$CI$5,1,0)</f>
        <v>1</v>
      </c>
      <c r="CI433" s="9"/>
      <c r="CJ433" s="10"/>
      <c r="CM433" s="55">
        <f ca="1">Table1[[#This Row],[Mortgage Left]]/Table1[[#This Row],[Value of House]]</f>
        <v>0.67632698623485155</v>
      </c>
      <c r="CN433" s="9">
        <f t="shared" ca="1" si="158"/>
        <v>0</v>
      </c>
      <c r="CO433" s="9"/>
      <c r="CP433" s="9"/>
      <c r="CQ433" s="9"/>
      <c r="CR433" s="9"/>
      <c r="CS433" s="9"/>
      <c r="CT433" s="9"/>
      <c r="CU433" s="9"/>
      <c r="CV433" s="9"/>
      <c r="CW433" s="9"/>
      <c r="CX433" s="14"/>
      <c r="CY433" s="9">
        <f ca="1">IF(Table1[[#This Row],[Area]]= "Pindi",Table1[[#This Row],[Income]],0)</f>
        <v>0</v>
      </c>
      <c r="CZ433" s="9">
        <f ca="1">IF(Table1[[#This Row],[Area]]= "Attock",Table1[[#This Row],[Income]],0)</f>
        <v>0</v>
      </c>
      <c r="DA433" s="9">
        <f ca="1">IF(Table1[[#This Row],[Area]]= "Gujranwala",Table1[[#This Row],[Income]],0)</f>
        <v>63216</v>
      </c>
      <c r="DB433" s="9">
        <f ca="1">IF(Table1[[#This Row],[Area]]= "Islamabad",Table1[[#This Row],[Income]],0)</f>
        <v>0</v>
      </c>
      <c r="DC433" s="9">
        <f ca="1">IF(Table1[[#This Row],[Area]]= "Karachi",Table1[[#This Row],[Income]],0)</f>
        <v>0</v>
      </c>
      <c r="DD433" s="9">
        <f ca="1">IF(Table1[[#This Row],[Area]]= "Kashmir",Table1[[#This Row],[Income]],0)</f>
        <v>0</v>
      </c>
      <c r="DE433" s="9">
        <f ca="1">IF(Table1[[#This Row],[Area]]= "Kohat",Table1[[#This Row],[Income]],0)</f>
        <v>0</v>
      </c>
      <c r="DF433" s="9">
        <f ca="1">IF(Table1[[#This Row],[Area]]= "Lahore",Table1[[#This Row],[Income]],0)</f>
        <v>0</v>
      </c>
      <c r="DG433" s="9">
        <f ca="1">IF(Table1[[#This Row],[Area]]= "Multan",Table1[[#This Row],[Income]],0)</f>
        <v>0</v>
      </c>
      <c r="DH433" s="9">
        <f ca="1">IF(Table1[[#This Row],[Area]]= "Naran",Table1[[#This Row],[Income]],0)</f>
        <v>0</v>
      </c>
      <c r="DI433" s="9">
        <f ca="1">IF(Table1[[#This Row],[Area]]= "Peshawar",Table1[[#This Row],[Income]],0)</f>
        <v>0</v>
      </c>
      <c r="DJ433" s="9">
        <f ca="1">IF(Table1[[#This Row],[Area]]= "Queta",Table1[[#This Row],[Income]],0)</f>
        <v>0</v>
      </c>
      <c r="DK433" s="10">
        <f ca="1">IF(Table1[[#This Row],[Area]]= "Sawat",Table1[[#This Row],[Income]],0)</f>
        <v>0</v>
      </c>
      <c r="DM433" s="14"/>
      <c r="DN433" s="9">
        <f ca="1">IF(Table1[[#This Row],[Field of Work]] = "IT",Table1[[#This Row],[Income]],0)</f>
        <v>0</v>
      </c>
      <c r="DO433" s="9">
        <f ca="1">IF(Table1[[#This Row],[Field of Work]] = "Agriculture",Table1[[#This Row],[Income]],0)</f>
        <v>0</v>
      </c>
      <c r="DP433" s="9">
        <f ca="1">IF(Table1[[#This Row],[Field of Work]] = "Construction",Table1[[#This Row],[Income]],0)</f>
        <v>0</v>
      </c>
      <c r="DQ433" s="9">
        <f ca="1">IF(Table1[[#This Row],[Field of Work]] = "Health",Table1[[#This Row],[Income]],0)</f>
        <v>0</v>
      </c>
      <c r="DR433" s="9">
        <f ca="1">IF(Table1[[#This Row],[Field of Work]] = "Teaching",Table1[[#This Row],[Income]],0)</f>
        <v>63216</v>
      </c>
      <c r="DS433" s="10">
        <f ca="1">IF(Table1[[#This Row],[Field of Work]] = "General work",Table1[[#This Row],[Income]],0)</f>
        <v>0</v>
      </c>
      <c r="DV433" s="14"/>
      <c r="DW433" s="9"/>
      <c r="DX433" s="9">
        <f ca="1">IF(Table1[[#This Row],[Debts]]&gt;Table1[[#This Row],[Income]],1,0)</f>
        <v>0</v>
      </c>
      <c r="DY433" s="9"/>
      <c r="DZ433" s="9"/>
      <c r="EA433" s="9"/>
      <c r="EB433" s="9"/>
      <c r="EC433" s="10"/>
      <c r="EF433" s="14"/>
      <c r="EG433" s="9"/>
      <c r="EH433" s="9">
        <f ca="1">IF(Table1[[#This Row],[Net worth of person (R)]]&gt;$EP$4,Table1[[#This Row],[Age]],0)</f>
        <v>34</v>
      </c>
      <c r="EI433" s="9"/>
      <c r="EJ433" s="9"/>
      <c r="EK433" s="9"/>
      <c r="EL433" s="9"/>
      <c r="EM433" s="9"/>
      <c r="EN433" s="9"/>
      <c r="EO433" s="9"/>
      <c r="EP433" s="10"/>
    </row>
    <row r="434" spans="2:146" x14ac:dyDescent="0.25">
      <c r="B434">
        <f t="shared" ca="1" si="145"/>
        <v>1</v>
      </c>
      <c r="C434" t="str">
        <f t="shared" ca="1" si="146"/>
        <v>men</v>
      </c>
      <c r="D434">
        <f t="shared" ca="1" si="147"/>
        <v>36</v>
      </c>
      <c r="E434">
        <f t="shared" ca="1" si="148"/>
        <v>6</v>
      </c>
      <c r="F434" t="str">
        <f t="shared" ca="1" si="149"/>
        <v>Teaching</v>
      </c>
      <c r="G434">
        <f t="shared" ca="1" si="150"/>
        <v>2</v>
      </c>
      <c r="H434" t="str">
        <f t="shared" ca="1" si="151"/>
        <v>Colledge</v>
      </c>
      <c r="I434">
        <f t="shared" ca="1" si="152"/>
        <v>3</v>
      </c>
      <c r="J434">
        <f t="shared" ca="1" si="153"/>
        <v>1</v>
      </c>
      <c r="K434">
        <f t="shared" ca="1" si="154"/>
        <v>82905</v>
      </c>
      <c r="L434">
        <f t="shared" ca="1" si="155"/>
        <v>5</v>
      </c>
      <c r="M434" t="str">
        <f t="shared" ca="1" si="156"/>
        <v>Sawat</v>
      </c>
      <c r="N434">
        <f t="shared" ca="1" si="161"/>
        <v>497430</v>
      </c>
      <c r="O434">
        <f ca="1">RAND()*Table1[[#This Row],[Value of House]]</f>
        <v>435356.31560591777</v>
      </c>
      <c r="P434">
        <f t="shared" ca="1" si="143"/>
        <v>31509.996658637483</v>
      </c>
      <c r="Q434">
        <f t="shared" ca="1" si="157"/>
        <v>26781</v>
      </c>
      <c r="R434">
        <f t="shared" ca="1" si="144"/>
        <v>120544.92474848409</v>
      </c>
      <c r="S434">
        <f t="shared" ca="1" si="162"/>
        <v>34695.483495363573</v>
      </c>
      <c r="T434">
        <f t="shared" ca="1" si="163"/>
        <v>563635.48015400115</v>
      </c>
      <c r="U434">
        <f t="shared" ca="1" si="164"/>
        <v>582682.24035440187</v>
      </c>
      <c r="V434">
        <f t="shared" ca="1" si="165"/>
        <v>-19046.76020040072</v>
      </c>
      <c r="AF434" s="14">
        <f t="shared" ca="1" si="159"/>
        <v>1</v>
      </c>
      <c r="AG434" s="9">
        <f t="shared" ca="1" si="160"/>
        <v>0</v>
      </c>
      <c r="AH434" s="9"/>
      <c r="AI434" s="9"/>
      <c r="AJ434" s="9"/>
      <c r="AK434" s="10"/>
      <c r="AL434" s="9"/>
      <c r="AM434" s="14">
        <f ca="1">IF(Table1[[#This Row],[Field of Work]]= "Teaching",1,0)</f>
        <v>1</v>
      </c>
      <c r="AN434" s="9">
        <f ca="1">IF(Table1[[#This Row],[Field of Work]]= "Agriculture",1,0)</f>
        <v>0</v>
      </c>
      <c r="AO434" s="9">
        <f ca="1">IF(Table1[[#This Row],[Field of Work]]= "Construction",1,0)</f>
        <v>0</v>
      </c>
      <c r="AP434" s="9">
        <f ca="1">IF(Table1[[#This Row],[Field of Work]]= "IT",1,0)</f>
        <v>0</v>
      </c>
      <c r="AQ434" s="9">
        <f ca="1">IF(Table1[[#This Row],[Field of Work]]= "Health",1,0)</f>
        <v>0</v>
      </c>
      <c r="AR434" s="9">
        <f ca="1">IF(Table1[[#This Row],[Field of Work]]= "General work",1,0)</f>
        <v>0</v>
      </c>
      <c r="AS434" s="9"/>
      <c r="AT434" s="9"/>
      <c r="AU434" s="9"/>
      <c r="AV434" s="9"/>
      <c r="AW434" s="9"/>
      <c r="AX434" s="9"/>
      <c r="AY434" s="10"/>
      <c r="BA434" s="33">
        <f ca="1">IF(Table1[[#This Row],[Area]]= "Pindi",1,0)</f>
        <v>0</v>
      </c>
      <c r="BB434" s="9">
        <f ca="1">IF(Table1[[#This Row],[Area]]= "Attock",1,0)</f>
        <v>0</v>
      </c>
      <c r="BC434" s="9">
        <f ca="1">IF(Table1[[#This Row],[Area]]="Gujranwala",1,0)</f>
        <v>0</v>
      </c>
      <c r="BD434" s="9">
        <f ca="1">IF(Table1[[#This Row],[Area]]="Islamabad",1,0)</f>
        <v>0</v>
      </c>
      <c r="BE434" s="9">
        <f ca="1">IF(Table1[[#This Row],[Area]]="Karachi",1,0)</f>
        <v>0</v>
      </c>
      <c r="BF434" s="9">
        <f ca="1">IF(Table1[[#This Row],[Area]]="Kashmir",1,0)</f>
        <v>0</v>
      </c>
      <c r="BG434" s="9">
        <f ca="1">IF(Table1[[#This Row],[Area]]="Kohat",1,0)</f>
        <v>0</v>
      </c>
      <c r="BH434" s="9">
        <f ca="1">IF(Table1[[#This Row],[Area]]="Lahore",1,0)</f>
        <v>0</v>
      </c>
      <c r="BI434" s="9">
        <f ca="1">IF(Table1[[#This Row],[Area]]="Multan",1,0)</f>
        <v>0</v>
      </c>
      <c r="BJ434" s="9">
        <f ca="1">IF(Table1[[#This Row],[Area]]="Naran",1,0)</f>
        <v>0</v>
      </c>
      <c r="BK434" s="9">
        <f ca="1">IF(Table1[[#This Row],[Area]]="Peshawar",1,0)</f>
        <v>0</v>
      </c>
      <c r="BL434" s="9">
        <f ca="1">IF(Table1[[#This Row],[Area]]="Queta",1,0)</f>
        <v>0</v>
      </c>
      <c r="BM434" s="9">
        <f ca="1">IF(Table1[[#This Row],[Area]]="Sawat",1,0)</f>
        <v>1</v>
      </c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10"/>
      <c r="CD434" s="14"/>
      <c r="CE434" s="39">
        <f ca="1">Table1[[#This Row],[Value of Cars]]/Table1[[#This Row],[Cars]]</f>
        <v>31509.996658637483</v>
      </c>
      <c r="CF434" s="9"/>
      <c r="CG434" s="10"/>
      <c r="CH434" s="14">
        <f ca="1">IF(Table1[[#This Row],[value of Debts]]&gt;$CI$5,1,0)</f>
        <v>1</v>
      </c>
      <c r="CI434" s="9"/>
      <c r="CJ434" s="10"/>
      <c r="CM434" s="55">
        <f ca="1">Table1[[#This Row],[Mortgage Left]]/Table1[[#This Row],[Value of House]]</f>
        <v>0.87521121686652947</v>
      </c>
      <c r="CN434" s="9">
        <f t="shared" ca="1" si="158"/>
        <v>0</v>
      </c>
      <c r="CO434" s="9"/>
      <c r="CP434" s="9"/>
      <c r="CQ434" s="9"/>
      <c r="CR434" s="9"/>
      <c r="CS434" s="9"/>
      <c r="CT434" s="9"/>
      <c r="CU434" s="9"/>
      <c r="CV434" s="9"/>
      <c r="CW434" s="9"/>
      <c r="CX434" s="14"/>
      <c r="CY434" s="9">
        <f ca="1">IF(Table1[[#This Row],[Area]]= "Pindi",Table1[[#This Row],[Income]],0)</f>
        <v>0</v>
      </c>
      <c r="CZ434" s="9">
        <f ca="1">IF(Table1[[#This Row],[Area]]= "Attock",Table1[[#This Row],[Income]],0)</f>
        <v>0</v>
      </c>
      <c r="DA434" s="9">
        <f ca="1">IF(Table1[[#This Row],[Area]]= "Gujranwala",Table1[[#This Row],[Income]],0)</f>
        <v>0</v>
      </c>
      <c r="DB434" s="9">
        <f ca="1">IF(Table1[[#This Row],[Area]]= "Islamabad",Table1[[#This Row],[Income]],0)</f>
        <v>0</v>
      </c>
      <c r="DC434" s="9">
        <f ca="1">IF(Table1[[#This Row],[Area]]= "Karachi",Table1[[#This Row],[Income]],0)</f>
        <v>0</v>
      </c>
      <c r="DD434" s="9">
        <f ca="1">IF(Table1[[#This Row],[Area]]= "Kashmir",Table1[[#This Row],[Income]],0)</f>
        <v>0</v>
      </c>
      <c r="DE434" s="9">
        <f ca="1">IF(Table1[[#This Row],[Area]]= "Kohat",Table1[[#This Row],[Income]],0)</f>
        <v>0</v>
      </c>
      <c r="DF434" s="9">
        <f ca="1">IF(Table1[[#This Row],[Area]]= "Lahore",Table1[[#This Row],[Income]],0)</f>
        <v>0</v>
      </c>
      <c r="DG434" s="9">
        <f ca="1">IF(Table1[[#This Row],[Area]]= "Multan",Table1[[#This Row],[Income]],0)</f>
        <v>0</v>
      </c>
      <c r="DH434" s="9">
        <f ca="1">IF(Table1[[#This Row],[Area]]= "Naran",Table1[[#This Row],[Income]],0)</f>
        <v>0</v>
      </c>
      <c r="DI434" s="9">
        <f ca="1">IF(Table1[[#This Row],[Area]]= "Peshawar",Table1[[#This Row],[Income]],0)</f>
        <v>0</v>
      </c>
      <c r="DJ434" s="9">
        <f ca="1">IF(Table1[[#This Row],[Area]]= "Queta",Table1[[#This Row],[Income]],0)</f>
        <v>0</v>
      </c>
      <c r="DK434" s="10">
        <f ca="1">IF(Table1[[#This Row],[Area]]= "Sawat",Table1[[#This Row],[Income]],0)</f>
        <v>82905</v>
      </c>
      <c r="DM434" s="14"/>
      <c r="DN434" s="9">
        <f ca="1">IF(Table1[[#This Row],[Field of Work]] = "IT",Table1[[#This Row],[Income]],0)</f>
        <v>0</v>
      </c>
      <c r="DO434" s="9">
        <f ca="1">IF(Table1[[#This Row],[Field of Work]] = "Agriculture",Table1[[#This Row],[Income]],0)</f>
        <v>0</v>
      </c>
      <c r="DP434" s="9">
        <f ca="1">IF(Table1[[#This Row],[Field of Work]] = "Construction",Table1[[#This Row],[Income]],0)</f>
        <v>0</v>
      </c>
      <c r="DQ434" s="9">
        <f ca="1">IF(Table1[[#This Row],[Field of Work]] = "Health",Table1[[#This Row],[Income]],0)</f>
        <v>0</v>
      </c>
      <c r="DR434" s="9">
        <f ca="1">IF(Table1[[#This Row],[Field of Work]] = "Teaching",Table1[[#This Row],[Income]],0)</f>
        <v>82905</v>
      </c>
      <c r="DS434" s="10">
        <f ca="1">IF(Table1[[#This Row],[Field of Work]] = "General work",Table1[[#This Row],[Income]],0)</f>
        <v>0</v>
      </c>
      <c r="DV434" s="14"/>
      <c r="DW434" s="9"/>
      <c r="DX434" s="9">
        <f ca="1">IF(Table1[[#This Row],[Debts]]&gt;Table1[[#This Row],[Income]],1,0)</f>
        <v>1</v>
      </c>
      <c r="DY434" s="9"/>
      <c r="DZ434" s="9"/>
      <c r="EA434" s="9"/>
      <c r="EB434" s="9"/>
      <c r="EC434" s="10"/>
      <c r="EF434" s="14"/>
      <c r="EG434" s="9"/>
      <c r="EH434" s="9">
        <f ca="1">IF(Table1[[#This Row],[Net worth of person (R)]]&gt;$EP$4,Table1[[#This Row],[Age]],0)</f>
        <v>0</v>
      </c>
      <c r="EI434" s="9"/>
      <c r="EJ434" s="9"/>
      <c r="EK434" s="9"/>
      <c r="EL434" s="9"/>
      <c r="EM434" s="9"/>
      <c r="EN434" s="9"/>
      <c r="EO434" s="9"/>
      <c r="EP434" s="10"/>
    </row>
    <row r="435" spans="2:146" x14ac:dyDescent="0.25">
      <c r="B435">
        <f t="shared" ca="1" si="145"/>
        <v>2</v>
      </c>
      <c r="C435" t="str">
        <f t="shared" ca="1" si="146"/>
        <v>women</v>
      </c>
      <c r="D435">
        <f t="shared" ca="1" si="147"/>
        <v>33</v>
      </c>
      <c r="E435">
        <f t="shared" ca="1" si="148"/>
        <v>4</v>
      </c>
      <c r="F435" t="str">
        <f t="shared" ca="1" si="149"/>
        <v>Construction</v>
      </c>
      <c r="G435">
        <f t="shared" ca="1" si="150"/>
        <v>1</v>
      </c>
      <c r="H435" t="str">
        <f t="shared" ca="1" si="151"/>
        <v>High School</v>
      </c>
      <c r="I435">
        <f t="shared" ca="1" si="152"/>
        <v>0</v>
      </c>
      <c r="J435">
        <f t="shared" ca="1" si="153"/>
        <v>3</v>
      </c>
      <c r="K435">
        <f t="shared" ca="1" si="154"/>
        <v>55634</v>
      </c>
      <c r="L435">
        <f t="shared" ca="1" si="155"/>
        <v>14</v>
      </c>
      <c r="M435" t="str">
        <f t="shared" ca="1" si="156"/>
        <v>Attock</v>
      </c>
      <c r="N435">
        <f t="shared" ca="1" si="161"/>
        <v>278170</v>
      </c>
      <c r="O435">
        <f ca="1">RAND()*Table1[[#This Row],[Value of House]]</f>
        <v>168841.52775322771</v>
      </c>
      <c r="P435">
        <f t="shared" ca="1" si="143"/>
        <v>137692.24484454709</v>
      </c>
      <c r="Q435">
        <f t="shared" ca="1" si="157"/>
        <v>79731</v>
      </c>
      <c r="R435">
        <f t="shared" ca="1" si="144"/>
        <v>23404.140676530853</v>
      </c>
      <c r="S435">
        <f t="shared" ca="1" si="162"/>
        <v>59316.497414881465</v>
      </c>
      <c r="T435">
        <f t="shared" ca="1" si="163"/>
        <v>475178.7422594286</v>
      </c>
      <c r="U435">
        <f t="shared" ca="1" si="164"/>
        <v>271976.66842975857</v>
      </c>
      <c r="V435">
        <f t="shared" ca="1" si="165"/>
        <v>203202.07382967003</v>
      </c>
      <c r="AF435" s="14">
        <f t="shared" ca="1" si="159"/>
        <v>1</v>
      </c>
      <c r="AG435" s="9">
        <f t="shared" ca="1" si="160"/>
        <v>0</v>
      </c>
      <c r="AH435" s="9"/>
      <c r="AI435" s="9"/>
      <c r="AJ435" s="9"/>
      <c r="AK435" s="10"/>
      <c r="AL435" s="9"/>
      <c r="AM435" s="14">
        <f ca="1">IF(Table1[[#This Row],[Field of Work]]= "Teaching",1,0)</f>
        <v>0</v>
      </c>
      <c r="AN435" s="9">
        <f ca="1">IF(Table1[[#This Row],[Field of Work]]= "Agriculture",1,0)</f>
        <v>0</v>
      </c>
      <c r="AO435" s="9">
        <f ca="1">IF(Table1[[#This Row],[Field of Work]]= "Construction",1,0)</f>
        <v>1</v>
      </c>
      <c r="AP435" s="9">
        <f ca="1">IF(Table1[[#This Row],[Field of Work]]= "IT",1,0)</f>
        <v>0</v>
      </c>
      <c r="AQ435" s="9">
        <f ca="1">IF(Table1[[#This Row],[Field of Work]]= "Health",1,0)</f>
        <v>0</v>
      </c>
      <c r="AR435" s="9">
        <f ca="1">IF(Table1[[#This Row],[Field of Work]]= "General work",1,0)</f>
        <v>0</v>
      </c>
      <c r="AS435" s="9"/>
      <c r="AT435" s="9"/>
      <c r="AU435" s="9"/>
      <c r="AV435" s="9"/>
      <c r="AW435" s="9"/>
      <c r="AX435" s="9"/>
      <c r="AY435" s="10"/>
      <c r="BA435" s="33">
        <f ca="1">IF(Table1[[#This Row],[Area]]= "Pindi",1,0)</f>
        <v>0</v>
      </c>
      <c r="BB435" s="9">
        <f ca="1">IF(Table1[[#This Row],[Area]]= "Attock",1,0)</f>
        <v>1</v>
      </c>
      <c r="BC435" s="9">
        <f ca="1">IF(Table1[[#This Row],[Area]]="Gujranwala",1,0)</f>
        <v>0</v>
      </c>
      <c r="BD435" s="9">
        <f ca="1">IF(Table1[[#This Row],[Area]]="Islamabad",1,0)</f>
        <v>0</v>
      </c>
      <c r="BE435" s="9">
        <f ca="1">IF(Table1[[#This Row],[Area]]="Karachi",1,0)</f>
        <v>0</v>
      </c>
      <c r="BF435" s="9">
        <f ca="1">IF(Table1[[#This Row],[Area]]="Kashmir",1,0)</f>
        <v>0</v>
      </c>
      <c r="BG435" s="9">
        <f ca="1">IF(Table1[[#This Row],[Area]]="Kohat",1,0)</f>
        <v>0</v>
      </c>
      <c r="BH435" s="9">
        <f ca="1">IF(Table1[[#This Row],[Area]]="Lahore",1,0)</f>
        <v>0</v>
      </c>
      <c r="BI435" s="9">
        <f ca="1">IF(Table1[[#This Row],[Area]]="Multan",1,0)</f>
        <v>0</v>
      </c>
      <c r="BJ435" s="9">
        <f ca="1">IF(Table1[[#This Row],[Area]]="Naran",1,0)</f>
        <v>0</v>
      </c>
      <c r="BK435" s="9">
        <f ca="1">IF(Table1[[#This Row],[Area]]="Peshawar",1,0)</f>
        <v>0</v>
      </c>
      <c r="BL435" s="9">
        <f ca="1">IF(Table1[[#This Row],[Area]]="Queta",1,0)</f>
        <v>0</v>
      </c>
      <c r="BM435" s="9">
        <f ca="1">IF(Table1[[#This Row],[Area]]="Sawat",1,0)</f>
        <v>0</v>
      </c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10"/>
      <c r="CD435" s="14"/>
      <c r="CE435" s="39">
        <f ca="1">Table1[[#This Row],[Value of Cars]]/Table1[[#This Row],[Cars]]</f>
        <v>45897.414948182362</v>
      </c>
      <c r="CF435" s="9"/>
      <c r="CG435" s="10"/>
      <c r="CH435" s="14">
        <f ca="1">IF(Table1[[#This Row],[value of Debts]]&gt;$CI$5,1,0)</f>
        <v>1</v>
      </c>
      <c r="CI435" s="9"/>
      <c r="CJ435" s="10"/>
      <c r="CM435" s="55">
        <f ca="1">Table1[[#This Row],[Mortgage Left]]/Table1[[#This Row],[Value of House]]</f>
        <v>0.60697245480543449</v>
      </c>
      <c r="CN435" s="9">
        <f t="shared" ca="1" si="158"/>
        <v>0</v>
      </c>
      <c r="CO435" s="9"/>
      <c r="CP435" s="9"/>
      <c r="CQ435" s="9"/>
      <c r="CR435" s="9"/>
      <c r="CS435" s="9"/>
      <c r="CT435" s="9"/>
      <c r="CU435" s="9"/>
      <c r="CV435" s="9"/>
      <c r="CW435" s="9"/>
      <c r="CX435" s="14"/>
      <c r="CY435" s="9">
        <f ca="1">IF(Table1[[#This Row],[Area]]= "Pindi",Table1[[#This Row],[Income]],0)</f>
        <v>0</v>
      </c>
      <c r="CZ435" s="9">
        <f ca="1">IF(Table1[[#This Row],[Area]]= "Attock",Table1[[#This Row],[Income]],0)</f>
        <v>55634</v>
      </c>
      <c r="DA435" s="9">
        <f ca="1">IF(Table1[[#This Row],[Area]]= "Gujranwala",Table1[[#This Row],[Income]],0)</f>
        <v>0</v>
      </c>
      <c r="DB435" s="9">
        <f ca="1">IF(Table1[[#This Row],[Area]]= "Islamabad",Table1[[#This Row],[Income]],0)</f>
        <v>0</v>
      </c>
      <c r="DC435" s="9">
        <f ca="1">IF(Table1[[#This Row],[Area]]= "Karachi",Table1[[#This Row],[Income]],0)</f>
        <v>0</v>
      </c>
      <c r="DD435" s="9">
        <f ca="1">IF(Table1[[#This Row],[Area]]= "Kashmir",Table1[[#This Row],[Income]],0)</f>
        <v>0</v>
      </c>
      <c r="DE435" s="9">
        <f ca="1">IF(Table1[[#This Row],[Area]]= "Kohat",Table1[[#This Row],[Income]],0)</f>
        <v>0</v>
      </c>
      <c r="DF435" s="9">
        <f ca="1">IF(Table1[[#This Row],[Area]]= "Lahore",Table1[[#This Row],[Income]],0)</f>
        <v>0</v>
      </c>
      <c r="DG435" s="9">
        <f ca="1">IF(Table1[[#This Row],[Area]]= "Multan",Table1[[#This Row],[Income]],0)</f>
        <v>0</v>
      </c>
      <c r="DH435" s="9">
        <f ca="1">IF(Table1[[#This Row],[Area]]= "Naran",Table1[[#This Row],[Income]],0)</f>
        <v>0</v>
      </c>
      <c r="DI435" s="9">
        <f ca="1">IF(Table1[[#This Row],[Area]]= "Peshawar",Table1[[#This Row],[Income]],0)</f>
        <v>0</v>
      </c>
      <c r="DJ435" s="9">
        <f ca="1">IF(Table1[[#This Row],[Area]]= "Queta",Table1[[#This Row],[Income]],0)</f>
        <v>0</v>
      </c>
      <c r="DK435" s="10">
        <f ca="1">IF(Table1[[#This Row],[Area]]= "Sawat",Table1[[#This Row],[Income]],0)</f>
        <v>0</v>
      </c>
      <c r="DM435" s="14"/>
      <c r="DN435" s="9">
        <f ca="1">IF(Table1[[#This Row],[Field of Work]] = "IT",Table1[[#This Row],[Income]],0)</f>
        <v>0</v>
      </c>
      <c r="DO435" s="9">
        <f ca="1">IF(Table1[[#This Row],[Field of Work]] = "Agriculture",Table1[[#This Row],[Income]],0)</f>
        <v>0</v>
      </c>
      <c r="DP435" s="9">
        <f ca="1">IF(Table1[[#This Row],[Field of Work]] = "Construction",Table1[[#This Row],[Income]],0)</f>
        <v>55634</v>
      </c>
      <c r="DQ435" s="9">
        <f ca="1">IF(Table1[[#This Row],[Field of Work]] = "Health",Table1[[#This Row],[Income]],0)</f>
        <v>0</v>
      </c>
      <c r="DR435" s="9">
        <f ca="1">IF(Table1[[#This Row],[Field of Work]] = "Teaching",Table1[[#This Row],[Income]],0)</f>
        <v>0</v>
      </c>
      <c r="DS435" s="10">
        <f ca="1">IF(Table1[[#This Row],[Field of Work]] = "General work",Table1[[#This Row],[Income]],0)</f>
        <v>0</v>
      </c>
      <c r="DV435" s="14"/>
      <c r="DW435" s="9"/>
      <c r="DX435" s="9">
        <f ca="1">IF(Table1[[#This Row],[Debts]]&gt;Table1[[#This Row],[Income]],1,0)</f>
        <v>0</v>
      </c>
      <c r="DY435" s="9"/>
      <c r="DZ435" s="9"/>
      <c r="EA435" s="9"/>
      <c r="EB435" s="9"/>
      <c r="EC435" s="10"/>
      <c r="EF435" s="14"/>
      <c r="EG435" s="9"/>
      <c r="EH435" s="9">
        <f ca="1">IF(Table1[[#This Row],[Net worth of person (R)]]&gt;$EP$4,Table1[[#This Row],[Age]],0)</f>
        <v>33</v>
      </c>
      <c r="EI435" s="9"/>
      <c r="EJ435" s="9"/>
      <c r="EK435" s="9"/>
      <c r="EL435" s="9"/>
      <c r="EM435" s="9"/>
      <c r="EN435" s="9"/>
      <c r="EO435" s="9"/>
      <c r="EP435" s="10"/>
    </row>
    <row r="436" spans="2:146" x14ac:dyDescent="0.25">
      <c r="B436">
        <f t="shared" ca="1" si="145"/>
        <v>2</v>
      </c>
      <c r="C436" t="str">
        <f t="shared" ca="1" si="146"/>
        <v>women</v>
      </c>
      <c r="D436">
        <f t="shared" ca="1" si="147"/>
        <v>31</v>
      </c>
      <c r="E436">
        <f t="shared" ca="1" si="148"/>
        <v>5</v>
      </c>
      <c r="F436" t="str">
        <f t="shared" ca="1" si="149"/>
        <v>General work</v>
      </c>
      <c r="G436">
        <f t="shared" ca="1" si="150"/>
        <v>4</v>
      </c>
      <c r="H436" t="str">
        <f t="shared" ca="1" si="151"/>
        <v>Technical</v>
      </c>
      <c r="I436">
        <f t="shared" ca="1" si="152"/>
        <v>4</v>
      </c>
      <c r="J436">
        <f t="shared" ca="1" si="153"/>
        <v>1</v>
      </c>
      <c r="K436">
        <f t="shared" ca="1" si="154"/>
        <v>53293</v>
      </c>
      <c r="L436">
        <f t="shared" ca="1" si="155"/>
        <v>13</v>
      </c>
      <c r="M436" t="str">
        <f t="shared" ca="1" si="156"/>
        <v>Naran</v>
      </c>
      <c r="N436">
        <f t="shared" ca="1" si="161"/>
        <v>319758</v>
      </c>
      <c r="O436">
        <f ca="1">RAND()*Table1[[#This Row],[Value of House]]</f>
        <v>220487.76461571764</v>
      </c>
      <c r="P436">
        <f t="shared" ca="1" si="143"/>
        <v>48160.631289221834</v>
      </c>
      <c r="Q436">
        <f t="shared" ca="1" si="157"/>
        <v>27343</v>
      </c>
      <c r="R436">
        <f t="shared" ca="1" si="144"/>
        <v>72392.704194355319</v>
      </c>
      <c r="S436">
        <f t="shared" ca="1" si="162"/>
        <v>6604.4026358541696</v>
      </c>
      <c r="T436">
        <f t="shared" ca="1" si="163"/>
        <v>374523.03392507596</v>
      </c>
      <c r="U436">
        <f t="shared" ca="1" si="164"/>
        <v>320223.46881007298</v>
      </c>
      <c r="V436">
        <f t="shared" ca="1" si="165"/>
        <v>54299.565115002973</v>
      </c>
      <c r="AF436" s="14">
        <f t="shared" ca="1" si="159"/>
        <v>0</v>
      </c>
      <c r="AG436" s="9">
        <f t="shared" ca="1" si="160"/>
        <v>1</v>
      </c>
      <c r="AH436" s="9"/>
      <c r="AI436" s="9"/>
      <c r="AJ436" s="9"/>
      <c r="AK436" s="10"/>
      <c r="AL436" s="9"/>
      <c r="AM436" s="14">
        <f ca="1">IF(Table1[[#This Row],[Field of Work]]= "Teaching",1,0)</f>
        <v>0</v>
      </c>
      <c r="AN436" s="9">
        <f ca="1">IF(Table1[[#This Row],[Field of Work]]= "Agriculture",1,0)</f>
        <v>0</v>
      </c>
      <c r="AO436" s="9">
        <f ca="1">IF(Table1[[#This Row],[Field of Work]]= "Construction",1,0)</f>
        <v>0</v>
      </c>
      <c r="AP436" s="9">
        <f ca="1">IF(Table1[[#This Row],[Field of Work]]= "IT",1,0)</f>
        <v>0</v>
      </c>
      <c r="AQ436" s="9">
        <f ca="1">IF(Table1[[#This Row],[Field of Work]]= "Health",1,0)</f>
        <v>0</v>
      </c>
      <c r="AR436" s="9">
        <f ca="1">IF(Table1[[#This Row],[Field of Work]]= "General work",1,0)</f>
        <v>1</v>
      </c>
      <c r="AS436" s="9"/>
      <c r="AT436" s="9"/>
      <c r="AU436" s="9"/>
      <c r="AV436" s="9"/>
      <c r="AW436" s="9"/>
      <c r="AX436" s="9"/>
      <c r="AY436" s="10"/>
      <c r="BA436" s="33">
        <f ca="1">IF(Table1[[#This Row],[Area]]= "Pindi",1,0)</f>
        <v>0</v>
      </c>
      <c r="BB436" s="9">
        <f ca="1">IF(Table1[[#This Row],[Area]]= "Attock",1,0)</f>
        <v>0</v>
      </c>
      <c r="BC436" s="9">
        <f ca="1">IF(Table1[[#This Row],[Area]]="Gujranwala",1,0)</f>
        <v>0</v>
      </c>
      <c r="BD436" s="9">
        <f ca="1">IF(Table1[[#This Row],[Area]]="Islamabad",1,0)</f>
        <v>0</v>
      </c>
      <c r="BE436" s="9">
        <f ca="1">IF(Table1[[#This Row],[Area]]="Karachi",1,0)</f>
        <v>0</v>
      </c>
      <c r="BF436" s="9">
        <f ca="1">IF(Table1[[#This Row],[Area]]="Kashmir",1,0)</f>
        <v>0</v>
      </c>
      <c r="BG436" s="9">
        <f ca="1">IF(Table1[[#This Row],[Area]]="Kohat",1,0)</f>
        <v>0</v>
      </c>
      <c r="BH436" s="9">
        <f ca="1">IF(Table1[[#This Row],[Area]]="Lahore",1,0)</f>
        <v>0</v>
      </c>
      <c r="BI436" s="9">
        <f ca="1">IF(Table1[[#This Row],[Area]]="Multan",1,0)</f>
        <v>0</v>
      </c>
      <c r="BJ436" s="9">
        <f ca="1">IF(Table1[[#This Row],[Area]]="Naran",1,0)</f>
        <v>1</v>
      </c>
      <c r="BK436" s="9">
        <f ca="1">IF(Table1[[#This Row],[Area]]="Peshawar",1,0)</f>
        <v>0</v>
      </c>
      <c r="BL436" s="9">
        <f ca="1">IF(Table1[[#This Row],[Area]]="Queta",1,0)</f>
        <v>0</v>
      </c>
      <c r="BM436" s="9">
        <f ca="1">IF(Table1[[#This Row],[Area]]="Sawat",1,0)</f>
        <v>0</v>
      </c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10"/>
      <c r="CD436" s="14"/>
      <c r="CE436" s="39">
        <f ca="1">Table1[[#This Row],[Value of Cars]]/Table1[[#This Row],[Cars]]</f>
        <v>48160.631289221834</v>
      </c>
      <c r="CF436" s="9"/>
      <c r="CG436" s="10"/>
      <c r="CH436" s="14">
        <f ca="1">IF(Table1[[#This Row],[value of Debts]]&gt;$CI$5,1,0)</f>
        <v>1</v>
      </c>
      <c r="CI436" s="9"/>
      <c r="CJ436" s="10"/>
      <c r="CM436" s="55">
        <f ca="1">Table1[[#This Row],[Mortgage Left]]/Table1[[#This Row],[Value of House]]</f>
        <v>0.68954573338499003</v>
      </c>
      <c r="CN436" s="9">
        <f t="shared" ca="1" si="158"/>
        <v>0</v>
      </c>
      <c r="CO436" s="9"/>
      <c r="CP436" s="9"/>
      <c r="CQ436" s="9"/>
      <c r="CR436" s="9"/>
      <c r="CS436" s="9"/>
      <c r="CT436" s="9"/>
      <c r="CU436" s="9"/>
      <c r="CV436" s="9"/>
      <c r="CW436" s="9"/>
      <c r="CX436" s="14"/>
      <c r="CY436" s="9">
        <f ca="1">IF(Table1[[#This Row],[Area]]= "Pindi",Table1[[#This Row],[Income]],0)</f>
        <v>0</v>
      </c>
      <c r="CZ436" s="9">
        <f ca="1">IF(Table1[[#This Row],[Area]]= "Attock",Table1[[#This Row],[Income]],0)</f>
        <v>0</v>
      </c>
      <c r="DA436" s="9">
        <f ca="1">IF(Table1[[#This Row],[Area]]= "Gujranwala",Table1[[#This Row],[Income]],0)</f>
        <v>0</v>
      </c>
      <c r="DB436" s="9">
        <f ca="1">IF(Table1[[#This Row],[Area]]= "Islamabad",Table1[[#This Row],[Income]],0)</f>
        <v>0</v>
      </c>
      <c r="DC436" s="9">
        <f ca="1">IF(Table1[[#This Row],[Area]]= "Karachi",Table1[[#This Row],[Income]],0)</f>
        <v>0</v>
      </c>
      <c r="DD436" s="9">
        <f ca="1">IF(Table1[[#This Row],[Area]]= "Kashmir",Table1[[#This Row],[Income]],0)</f>
        <v>0</v>
      </c>
      <c r="DE436" s="9">
        <f ca="1">IF(Table1[[#This Row],[Area]]= "Kohat",Table1[[#This Row],[Income]],0)</f>
        <v>0</v>
      </c>
      <c r="DF436" s="9">
        <f ca="1">IF(Table1[[#This Row],[Area]]= "Lahore",Table1[[#This Row],[Income]],0)</f>
        <v>0</v>
      </c>
      <c r="DG436" s="9">
        <f ca="1">IF(Table1[[#This Row],[Area]]= "Multan",Table1[[#This Row],[Income]],0)</f>
        <v>0</v>
      </c>
      <c r="DH436" s="9">
        <f ca="1">IF(Table1[[#This Row],[Area]]= "Naran",Table1[[#This Row],[Income]],0)</f>
        <v>53293</v>
      </c>
      <c r="DI436" s="9">
        <f ca="1">IF(Table1[[#This Row],[Area]]= "Peshawar",Table1[[#This Row],[Income]],0)</f>
        <v>0</v>
      </c>
      <c r="DJ436" s="9">
        <f ca="1">IF(Table1[[#This Row],[Area]]= "Queta",Table1[[#This Row],[Income]],0)</f>
        <v>0</v>
      </c>
      <c r="DK436" s="10">
        <f ca="1">IF(Table1[[#This Row],[Area]]= "Sawat",Table1[[#This Row],[Income]],0)</f>
        <v>0</v>
      </c>
      <c r="DM436" s="14"/>
      <c r="DN436" s="9">
        <f ca="1">IF(Table1[[#This Row],[Field of Work]] = "IT",Table1[[#This Row],[Income]],0)</f>
        <v>0</v>
      </c>
      <c r="DO436" s="9">
        <f ca="1">IF(Table1[[#This Row],[Field of Work]] = "Agriculture",Table1[[#This Row],[Income]],0)</f>
        <v>0</v>
      </c>
      <c r="DP436" s="9">
        <f ca="1">IF(Table1[[#This Row],[Field of Work]] = "Construction",Table1[[#This Row],[Income]],0)</f>
        <v>0</v>
      </c>
      <c r="DQ436" s="9">
        <f ca="1">IF(Table1[[#This Row],[Field of Work]] = "Health",Table1[[#This Row],[Income]],0)</f>
        <v>0</v>
      </c>
      <c r="DR436" s="9">
        <f ca="1">IF(Table1[[#This Row],[Field of Work]] = "Teaching",Table1[[#This Row],[Income]],0)</f>
        <v>0</v>
      </c>
      <c r="DS436" s="10">
        <f ca="1">IF(Table1[[#This Row],[Field of Work]] = "General work",Table1[[#This Row],[Income]],0)</f>
        <v>53293</v>
      </c>
      <c r="DV436" s="14"/>
      <c r="DW436" s="9"/>
      <c r="DX436" s="9">
        <f ca="1">IF(Table1[[#This Row],[Debts]]&gt;Table1[[#This Row],[Income]],1,0)</f>
        <v>1</v>
      </c>
      <c r="DY436" s="9"/>
      <c r="DZ436" s="9"/>
      <c r="EA436" s="9"/>
      <c r="EB436" s="9"/>
      <c r="EC436" s="10"/>
      <c r="EF436" s="14"/>
      <c r="EG436" s="9"/>
      <c r="EH436" s="9">
        <f ca="1">IF(Table1[[#This Row],[Net worth of person (R)]]&gt;$EP$4,Table1[[#This Row],[Age]],0)</f>
        <v>0</v>
      </c>
      <c r="EI436" s="9"/>
      <c r="EJ436" s="9"/>
      <c r="EK436" s="9"/>
      <c r="EL436" s="9"/>
      <c r="EM436" s="9"/>
      <c r="EN436" s="9"/>
      <c r="EO436" s="9"/>
      <c r="EP436" s="10"/>
    </row>
    <row r="437" spans="2:146" x14ac:dyDescent="0.25">
      <c r="B437">
        <f t="shared" ca="1" si="145"/>
        <v>1</v>
      </c>
      <c r="C437" t="str">
        <f t="shared" ca="1" si="146"/>
        <v>men</v>
      </c>
      <c r="D437">
        <f t="shared" ca="1" si="147"/>
        <v>37</v>
      </c>
      <c r="E437">
        <f t="shared" ca="1" si="148"/>
        <v>1</v>
      </c>
      <c r="F437" t="str">
        <f t="shared" ca="1" si="149"/>
        <v>Health</v>
      </c>
      <c r="G437">
        <f t="shared" ca="1" si="150"/>
        <v>5</v>
      </c>
      <c r="H437" t="str">
        <f t="shared" ca="1" si="151"/>
        <v>other</v>
      </c>
      <c r="I437">
        <f t="shared" ca="1" si="152"/>
        <v>3</v>
      </c>
      <c r="J437">
        <f t="shared" ca="1" si="153"/>
        <v>2</v>
      </c>
      <c r="K437">
        <f t="shared" ca="1" si="154"/>
        <v>73243</v>
      </c>
      <c r="L437">
        <f t="shared" ca="1" si="155"/>
        <v>9</v>
      </c>
      <c r="M437" t="str">
        <f t="shared" ca="1" si="156"/>
        <v>Peshawar</v>
      </c>
      <c r="N437">
        <f t="shared" ca="1" si="161"/>
        <v>219729</v>
      </c>
      <c r="O437">
        <f ca="1">RAND()*Table1[[#This Row],[Value of House]]</f>
        <v>32960.551312895594</v>
      </c>
      <c r="P437">
        <f t="shared" ca="1" si="143"/>
        <v>76100.048253584406</v>
      </c>
      <c r="Q437">
        <f t="shared" ca="1" si="157"/>
        <v>16678</v>
      </c>
      <c r="R437">
        <f t="shared" ca="1" si="144"/>
        <v>73625.62758415367</v>
      </c>
      <c r="S437">
        <f t="shared" ca="1" si="162"/>
        <v>58820.160043098309</v>
      </c>
      <c r="T437">
        <f t="shared" ca="1" si="163"/>
        <v>354649.20829668274</v>
      </c>
      <c r="U437">
        <f t="shared" ca="1" si="164"/>
        <v>123264.17889704926</v>
      </c>
      <c r="V437">
        <f t="shared" ca="1" si="165"/>
        <v>231385.02939963347</v>
      </c>
      <c r="AF437" s="14">
        <f t="shared" ca="1" si="159"/>
        <v>0</v>
      </c>
      <c r="AG437" s="9">
        <f t="shared" ca="1" si="160"/>
        <v>1</v>
      </c>
      <c r="AH437" s="9"/>
      <c r="AI437" s="9"/>
      <c r="AJ437" s="9"/>
      <c r="AK437" s="10"/>
      <c r="AL437" s="9"/>
      <c r="AM437" s="14">
        <f ca="1">IF(Table1[[#This Row],[Field of Work]]= "Teaching",1,0)</f>
        <v>0</v>
      </c>
      <c r="AN437" s="9">
        <f ca="1">IF(Table1[[#This Row],[Field of Work]]= "Agriculture",1,0)</f>
        <v>0</v>
      </c>
      <c r="AO437" s="9">
        <f ca="1">IF(Table1[[#This Row],[Field of Work]]= "Construction",1,0)</f>
        <v>0</v>
      </c>
      <c r="AP437" s="9">
        <f ca="1">IF(Table1[[#This Row],[Field of Work]]= "IT",1,0)</f>
        <v>0</v>
      </c>
      <c r="AQ437" s="9">
        <f ca="1">IF(Table1[[#This Row],[Field of Work]]= "Health",1,0)</f>
        <v>1</v>
      </c>
      <c r="AR437" s="9">
        <f ca="1">IF(Table1[[#This Row],[Field of Work]]= "General work",1,0)</f>
        <v>0</v>
      </c>
      <c r="AS437" s="9"/>
      <c r="AT437" s="9"/>
      <c r="AU437" s="9"/>
      <c r="AV437" s="9"/>
      <c r="AW437" s="9"/>
      <c r="AX437" s="9"/>
      <c r="AY437" s="10"/>
      <c r="BA437" s="33">
        <f ca="1">IF(Table1[[#This Row],[Area]]= "Pindi",1,0)</f>
        <v>0</v>
      </c>
      <c r="BB437" s="9">
        <f ca="1">IF(Table1[[#This Row],[Area]]= "Attock",1,0)</f>
        <v>0</v>
      </c>
      <c r="BC437" s="9">
        <f ca="1">IF(Table1[[#This Row],[Area]]="Gujranwala",1,0)</f>
        <v>0</v>
      </c>
      <c r="BD437" s="9">
        <f ca="1">IF(Table1[[#This Row],[Area]]="Islamabad",1,0)</f>
        <v>0</v>
      </c>
      <c r="BE437" s="9">
        <f ca="1">IF(Table1[[#This Row],[Area]]="Karachi",1,0)</f>
        <v>0</v>
      </c>
      <c r="BF437" s="9">
        <f ca="1">IF(Table1[[#This Row],[Area]]="Kashmir",1,0)</f>
        <v>0</v>
      </c>
      <c r="BG437" s="9">
        <f ca="1">IF(Table1[[#This Row],[Area]]="Kohat",1,0)</f>
        <v>0</v>
      </c>
      <c r="BH437" s="9">
        <f ca="1">IF(Table1[[#This Row],[Area]]="Lahore",1,0)</f>
        <v>0</v>
      </c>
      <c r="BI437" s="9">
        <f ca="1">IF(Table1[[#This Row],[Area]]="Multan",1,0)</f>
        <v>0</v>
      </c>
      <c r="BJ437" s="9">
        <f ca="1">IF(Table1[[#This Row],[Area]]="Naran",1,0)</f>
        <v>0</v>
      </c>
      <c r="BK437" s="9">
        <f ca="1">IF(Table1[[#This Row],[Area]]="Peshawar",1,0)</f>
        <v>1</v>
      </c>
      <c r="BL437" s="9">
        <f ca="1">IF(Table1[[#This Row],[Area]]="Queta",1,0)</f>
        <v>0</v>
      </c>
      <c r="BM437" s="9">
        <f ca="1">IF(Table1[[#This Row],[Area]]="Sawat",1,0)</f>
        <v>0</v>
      </c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10"/>
      <c r="CD437" s="14"/>
      <c r="CE437" s="39">
        <f ca="1">Table1[[#This Row],[Value of Cars]]/Table1[[#This Row],[Cars]]</f>
        <v>38050.024126792203</v>
      </c>
      <c r="CF437" s="9"/>
      <c r="CG437" s="10"/>
      <c r="CH437" s="14">
        <f ca="1">IF(Table1[[#This Row],[value of Debts]]&gt;$CI$5,1,0)</f>
        <v>1</v>
      </c>
      <c r="CI437" s="9"/>
      <c r="CJ437" s="10"/>
      <c r="CM437" s="55">
        <f ca="1">Table1[[#This Row],[Mortgage Left]]/Table1[[#This Row],[Value of House]]</f>
        <v>0.15000546724781705</v>
      </c>
      <c r="CN437" s="9">
        <f t="shared" ca="1" si="158"/>
        <v>1</v>
      </c>
      <c r="CO437" s="9"/>
      <c r="CP437" s="9"/>
      <c r="CQ437" s="9"/>
      <c r="CR437" s="9"/>
      <c r="CS437" s="9"/>
      <c r="CT437" s="9"/>
      <c r="CU437" s="9"/>
      <c r="CV437" s="9"/>
      <c r="CW437" s="9"/>
      <c r="CX437" s="14"/>
      <c r="CY437" s="9">
        <f ca="1">IF(Table1[[#This Row],[Area]]= "Pindi",Table1[[#This Row],[Income]],0)</f>
        <v>0</v>
      </c>
      <c r="CZ437" s="9">
        <f ca="1">IF(Table1[[#This Row],[Area]]= "Attock",Table1[[#This Row],[Income]],0)</f>
        <v>0</v>
      </c>
      <c r="DA437" s="9">
        <f ca="1">IF(Table1[[#This Row],[Area]]= "Gujranwala",Table1[[#This Row],[Income]],0)</f>
        <v>0</v>
      </c>
      <c r="DB437" s="9">
        <f ca="1">IF(Table1[[#This Row],[Area]]= "Islamabad",Table1[[#This Row],[Income]],0)</f>
        <v>0</v>
      </c>
      <c r="DC437" s="9">
        <f ca="1">IF(Table1[[#This Row],[Area]]= "Karachi",Table1[[#This Row],[Income]],0)</f>
        <v>0</v>
      </c>
      <c r="DD437" s="9">
        <f ca="1">IF(Table1[[#This Row],[Area]]= "Kashmir",Table1[[#This Row],[Income]],0)</f>
        <v>0</v>
      </c>
      <c r="DE437" s="9">
        <f ca="1">IF(Table1[[#This Row],[Area]]= "Kohat",Table1[[#This Row],[Income]],0)</f>
        <v>0</v>
      </c>
      <c r="DF437" s="9">
        <f ca="1">IF(Table1[[#This Row],[Area]]= "Lahore",Table1[[#This Row],[Income]],0)</f>
        <v>0</v>
      </c>
      <c r="DG437" s="9">
        <f ca="1">IF(Table1[[#This Row],[Area]]= "Multan",Table1[[#This Row],[Income]],0)</f>
        <v>0</v>
      </c>
      <c r="DH437" s="9">
        <f ca="1">IF(Table1[[#This Row],[Area]]= "Naran",Table1[[#This Row],[Income]],0)</f>
        <v>0</v>
      </c>
      <c r="DI437" s="9">
        <f ca="1">IF(Table1[[#This Row],[Area]]= "Peshawar",Table1[[#This Row],[Income]],0)</f>
        <v>73243</v>
      </c>
      <c r="DJ437" s="9">
        <f ca="1">IF(Table1[[#This Row],[Area]]= "Queta",Table1[[#This Row],[Income]],0)</f>
        <v>0</v>
      </c>
      <c r="DK437" s="10">
        <f ca="1">IF(Table1[[#This Row],[Area]]= "Sawat",Table1[[#This Row],[Income]],0)</f>
        <v>0</v>
      </c>
      <c r="DM437" s="14"/>
      <c r="DN437" s="9">
        <f ca="1">IF(Table1[[#This Row],[Field of Work]] = "IT",Table1[[#This Row],[Income]],0)</f>
        <v>0</v>
      </c>
      <c r="DO437" s="9">
        <f ca="1">IF(Table1[[#This Row],[Field of Work]] = "Agriculture",Table1[[#This Row],[Income]],0)</f>
        <v>0</v>
      </c>
      <c r="DP437" s="9">
        <f ca="1">IF(Table1[[#This Row],[Field of Work]] = "Construction",Table1[[#This Row],[Income]],0)</f>
        <v>0</v>
      </c>
      <c r="DQ437" s="9">
        <f ca="1">IF(Table1[[#This Row],[Field of Work]] = "Health",Table1[[#This Row],[Income]],0)</f>
        <v>73243</v>
      </c>
      <c r="DR437" s="9">
        <f ca="1">IF(Table1[[#This Row],[Field of Work]] = "Teaching",Table1[[#This Row],[Income]],0)</f>
        <v>0</v>
      </c>
      <c r="DS437" s="10">
        <f ca="1">IF(Table1[[#This Row],[Field of Work]] = "General work",Table1[[#This Row],[Income]],0)</f>
        <v>0</v>
      </c>
      <c r="DV437" s="14"/>
      <c r="DW437" s="9"/>
      <c r="DX437" s="9">
        <f ca="1">IF(Table1[[#This Row],[Debts]]&gt;Table1[[#This Row],[Income]],1,0)</f>
        <v>1</v>
      </c>
      <c r="DY437" s="9"/>
      <c r="DZ437" s="9"/>
      <c r="EA437" s="9"/>
      <c r="EB437" s="9"/>
      <c r="EC437" s="10"/>
      <c r="EF437" s="14"/>
      <c r="EG437" s="9"/>
      <c r="EH437" s="9">
        <f ca="1">IF(Table1[[#This Row],[Net worth of person (R)]]&gt;$EP$4,Table1[[#This Row],[Age]],0)</f>
        <v>37</v>
      </c>
      <c r="EI437" s="9"/>
      <c r="EJ437" s="9"/>
      <c r="EK437" s="9"/>
      <c r="EL437" s="9"/>
      <c r="EM437" s="9"/>
      <c r="EN437" s="9"/>
      <c r="EO437" s="9"/>
      <c r="EP437" s="10"/>
    </row>
    <row r="438" spans="2:146" x14ac:dyDescent="0.25">
      <c r="B438">
        <f t="shared" ca="1" si="145"/>
        <v>2</v>
      </c>
      <c r="C438" t="str">
        <f t="shared" ca="1" si="146"/>
        <v>women</v>
      </c>
      <c r="D438">
        <f t="shared" ca="1" si="147"/>
        <v>35</v>
      </c>
      <c r="E438">
        <f t="shared" ca="1" si="148"/>
        <v>4</v>
      </c>
      <c r="F438" t="str">
        <f t="shared" ca="1" si="149"/>
        <v>Construction</v>
      </c>
      <c r="G438">
        <f t="shared" ca="1" si="150"/>
        <v>4</v>
      </c>
      <c r="H438" t="str">
        <f t="shared" ca="1" si="151"/>
        <v>Technical</v>
      </c>
      <c r="I438">
        <f t="shared" ca="1" si="152"/>
        <v>4</v>
      </c>
      <c r="J438">
        <f t="shared" ca="1" si="153"/>
        <v>2</v>
      </c>
      <c r="K438">
        <f t="shared" ca="1" si="154"/>
        <v>75910</v>
      </c>
      <c r="L438">
        <f t="shared" ca="1" si="155"/>
        <v>9</v>
      </c>
      <c r="M438" t="str">
        <f t="shared" ca="1" si="156"/>
        <v>Peshawar</v>
      </c>
      <c r="N438">
        <f t="shared" ca="1" si="161"/>
        <v>227730</v>
      </c>
      <c r="O438">
        <f ca="1">RAND()*Table1[[#This Row],[Value of House]]</f>
        <v>77320.78004024351</v>
      </c>
      <c r="P438">
        <f t="shared" ca="1" si="143"/>
        <v>62640.903791265984</v>
      </c>
      <c r="Q438">
        <f t="shared" ca="1" si="157"/>
        <v>27586</v>
      </c>
      <c r="R438">
        <f t="shared" ca="1" si="144"/>
        <v>16243.955089053026</v>
      </c>
      <c r="S438">
        <f t="shared" ca="1" si="162"/>
        <v>47946.744355458395</v>
      </c>
      <c r="T438">
        <f t="shared" ca="1" si="163"/>
        <v>338317.64814672439</v>
      </c>
      <c r="U438">
        <f t="shared" ca="1" si="164"/>
        <v>121150.73512929653</v>
      </c>
      <c r="V438">
        <f t="shared" ca="1" si="165"/>
        <v>217166.91301742784</v>
      </c>
      <c r="AF438" s="14">
        <f t="shared" ca="1" si="159"/>
        <v>1</v>
      </c>
      <c r="AG438" s="9">
        <f t="shared" ca="1" si="160"/>
        <v>0</v>
      </c>
      <c r="AH438" s="9"/>
      <c r="AI438" s="9"/>
      <c r="AJ438" s="9"/>
      <c r="AK438" s="10"/>
      <c r="AL438" s="9"/>
      <c r="AM438" s="14">
        <f ca="1">IF(Table1[[#This Row],[Field of Work]]= "Teaching",1,0)</f>
        <v>0</v>
      </c>
      <c r="AN438" s="9">
        <f ca="1">IF(Table1[[#This Row],[Field of Work]]= "Agriculture",1,0)</f>
        <v>0</v>
      </c>
      <c r="AO438" s="9">
        <f ca="1">IF(Table1[[#This Row],[Field of Work]]= "Construction",1,0)</f>
        <v>1</v>
      </c>
      <c r="AP438" s="9">
        <f ca="1">IF(Table1[[#This Row],[Field of Work]]= "IT",1,0)</f>
        <v>0</v>
      </c>
      <c r="AQ438" s="9">
        <f ca="1">IF(Table1[[#This Row],[Field of Work]]= "Health",1,0)</f>
        <v>0</v>
      </c>
      <c r="AR438" s="9">
        <f ca="1">IF(Table1[[#This Row],[Field of Work]]= "General work",1,0)</f>
        <v>0</v>
      </c>
      <c r="AS438" s="9"/>
      <c r="AT438" s="9"/>
      <c r="AU438" s="9"/>
      <c r="AV438" s="9"/>
      <c r="AW438" s="9"/>
      <c r="AX438" s="9"/>
      <c r="AY438" s="10"/>
      <c r="BA438" s="33">
        <f ca="1">IF(Table1[[#This Row],[Area]]= "Pindi",1,0)</f>
        <v>0</v>
      </c>
      <c r="BB438" s="9">
        <f ca="1">IF(Table1[[#This Row],[Area]]= "Attock",1,0)</f>
        <v>0</v>
      </c>
      <c r="BC438" s="9">
        <f ca="1">IF(Table1[[#This Row],[Area]]="Gujranwala",1,0)</f>
        <v>0</v>
      </c>
      <c r="BD438" s="9">
        <f ca="1">IF(Table1[[#This Row],[Area]]="Islamabad",1,0)</f>
        <v>0</v>
      </c>
      <c r="BE438" s="9">
        <f ca="1">IF(Table1[[#This Row],[Area]]="Karachi",1,0)</f>
        <v>0</v>
      </c>
      <c r="BF438" s="9">
        <f ca="1">IF(Table1[[#This Row],[Area]]="Kashmir",1,0)</f>
        <v>0</v>
      </c>
      <c r="BG438" s="9">
        <f ca="1">IF(Table1[[#This Row],[Area]]="Kohat",1,0)</f>
        <v>0</v>
      </c>
      <c r="BH438" s="9">
        <f ca="1">IF(Table1[[#This Row],[Area]]="Lahore",1,0)</f>
        <v>0</v>
      </c>
      <c r="BI438" s="9">
        <f ca="1">IF(Table1[[#This Row],[Area]]="Multan",1,0)</f>
        <v>0</v>
      </c>
      <c r="BJ438" s="9">
        <f ca="1">IF(Table1[[#This Row],[Area]]="Naran",1,0)</f>
        <v>0</v>
      </c>
      <c r="BK438" s="9">
        <f ca="1">IF(Table1[[#This Row],[Area]]="Peshawar",1,0)</f>
        <v>1</v>
      </c>
      <c r="BL438" s="9">
        <f ca="1">IF(Table1[[#This Row],[Area]]="Queta",1,0)</f>
        <v>0</v>
      </c>
      <c r="BM438" s="9">
        <f ca="1">IF(Table1[[#This Row],[Area]]="Sawat",1,0)</f>
        <v>0</v>
      </c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10"/>
      <c r="CD438" s="14"/>
      <c r="CE438" s="39">
        <f ca="1">Table1[[#This Row],[Value of Cars]]/Table1[[#This Row],[Cars]]</f>
        <v>31320.451895632992</v>
      </c>
      <c r="CF438" s="9"/>
      <c r="CG438" s="10"/>
      <c r="CH438" s="14">
        <f ca="1">IF(Table1[[#This Row],[value of Debts]]&gt;$CI$5,1,0)</f>
        <v>1</v>
      </c>
      <c r="CI438" s="9"/>
      <c r="CJ438" s="10"/>
      <c r="CM438" s="55">
        <f ca="1">Table1[[#This Row],[Mortgage Left]]/Table1[[#This Row],[Value of House]]</f>
        <v>0.33952830123498667</v>
      </c>
      <c r="CN438" s="9">
        <f t="shared" ca="1" si="158"/>
        <v>0</v>
      </c>
      <c r="CO438" s="9"/>
      <c r="CP438" s="9"/>
      <c r="CQ438" s="9"/>
      <c r="CR438" s="9"/>
      <c r="CS438" s="9"/>
      <c r="CT438" s="9"/>
      <c r="CU438" s="9"/>
      <c r="CV438" s="9"/>
      <c r="CW438" s="9"/>
      <c r="CX438" s="14"/>
      <c r="CY438" s="9">
        <f ca="1">IF(Table1[[#This Row],[Area]]= "Pindi",Table1[[#This Row],[Income]],0)</f>
        <v>0</v>
      </c>
      <c r="CZ438" s="9">
        <f ca="1">IF(Table1[[#This Row],[Area]]= "Attock",Table1[[#This Row],[Income]],0)</f>
        <v>0</v>
      </c>
      <c r="DA438" s="9">
        <f ca="1">IF(Table1[[#This Row],[Area]]= "Gujranwala",Table1[[#This Row],[Income]],0)</f>
        <v>0</v>
      </c>
      <c r="DB438" s="9">
        <f ca="1">IF(Table1[[#This Row],[Area]]= "Islamabad",Table1[[#This Row],[Income]],0)</f>
        <v>0</v>
      </c>
      <c r="DC438" s="9">
        <f ca="1">IF(Table1[[#This Row],[Area]]= "Karachi",Table1[[#This Row],[Income]],0)</f>
        <v>0</v>
      </c>
      <c r="DD438" s="9">
        <f ca="1">IF(Table1[[#This Row],[Area]]= "Kashmir",Table1[[#This Row],[Income]],0)</f>
        <v>0</v>
      </c>
      <c r="DE438" s="9">
        <f ca="1">IF(Table1[[#This Row],[Area]]= "Kohat",Table1[[#This Row],[Income]],0)</f>
        <v>0</v>
      </c>
      <c r="DF438" s="9">
        <f ca="1">IF(Table1[[#This Row],[Area]]= "Lahore",Table1[[#This Row],[Income]],0)</f>
        <v>0</v>
      </c>
      <c r="DG438" s="9">
        <f ca="1">IF(Table1[[#This Row],[Area]]= "Multan",Table1[[#This Row],[Income]],0)</f>
        <v>0</v>
      </c>
      <c r="DH438" s="9">
        <f ca="1">IF(Table1[[#This Row],[Area]]= "Naran",Table1[[#This Row],[Income]],0)</f>
        <v>0</v>
      </c>
      <c r="DI438" s="9">
        <f ca="1">IF(Table1[[#This Row],[Area]]= "Peshawar",Table1[[#This Row],[Income]],0)</f>
        <v>75910</v>
      </c>
      <c r="DJ438" s="9">
        <f ca="1">IF(Table1[[#This Row],[Area]]= "Queta",Table1[[#This Row],[Income]],0)</f>
        <v>0</v>
      </c>
      <c r="DK438" s="10">
        <f ca="1">IF(Table1[[#This Row],[Area]]= "Sawat",Table1[[#This Row],[Income]],0)</f>
        <v>0</v>
      </c>
      <c r="DM438" s="14"/>
      <c r="DN438" s="9">
        <f ca="1">IF(Table1[[#This Row],[Field of Work]] = "IT",Table1[[#This Row],[Income]],0)</f>
        <v>0</v>
      </c>
      <c r="DO438" s="9">
        <f ca="1">IF(Table1[[#This Row],[Field of Work]] = "Agriculture",Table1[[#This Row],[Income]],0)</f>
        <v>0</v>
      </c>
      <c r="DP438" s="9">
        <f ca="1">IF(Table1[[#This Row],[Field of Work]] = "Construction",Table1[[#This Row],[Income]],0)</f>
        <v>75910</v>
      </c>
      <c r="DQ438" s="9">
        <f ca="1">IF(Table1[[#This Row],[Field of Work]] = "Health",Table1[[#This Row],[Income]],0)</f>
        <v>0</v>
      </c>
      <c r="DR438" s="9">
        <f ca="1">IF(Table1[[#This Row],[Field of Work]] = "Teaching",Table1[[#This Row],[Income]],0)</f>
        <v>0</v>
      </c>
      <c r="DS438" s="10">
        <f ca="1">IF(Table1[[#This Row],[Field of Work]] = "General work",Table1[[#This Row],[Income]],0)</f>
        <v>0</v>
      </c>
      <c r="DV438" s="14"/>
      <c r="DW438" s="9"/>
      <c r="DX438" s="9">
        <f ca="1">IF(Table1[[#This Row],[Debts]]&gt;Table1[[#This Row],[Income]],1,0)</f>
        <v>0</v>
      </c>
      <c r="DY438" s="9"/>
      <c r="DZ438" s="9"/>
      <c r="EA438" s="9"/>
      <c r="EB438" s="9"/>
      <c r="EC438" s="10"/>
      <c r="EF438" s="14"/>
      <c r="EG438" s="9"/>
      <c r="EH438" s="9">
        <f ca="1">IF(Table1[[#This Row],[Net worth of person (R)]]&gt;$EP$4,Table1[[#This Row],[Age]],0)</f>
        <v>35</v>
      </c>
      <c r="EI438" s="9"/>
      <c r="EJ438" s="9"/>
      <c r="EK438" s="9"/>
      <c r="EL438" s="9"/>
      <c r="EM438" s="9"/>
      <c r="EN438" s="9"/>
      <c r="EO438" s="9"/>
      <c r="EP438" s="10"/>
    </row>
    <row r="439" spans="2:146" x14ac:dyDescent="0.25">
      <c r="B439">
        <f t="shared" ca="1" si="145"/>
        <v>2</v>
      </c>
      <c r="C439" t="str">
        <f t="shared" ca="1" si="146"/>
        <v>women</v>
      </c>
      <c r="D439">
        <f t="shared" ca="1" si="147"/>
        <v>28</v>
      </c>
      <c r="E439">
        <f t="shared" ca="1" si="148"/>
        <v>1</v>
      </c>
      <c r="F439" t="str">
        <f t="shared" ca="1" si="149"/>
        <v>Health</v>
      </c>
      <c r="G439">
        <f t="shared" ca="1" si="150"/>
        <v>3</v>
      </c>
      <c r="H439" t="str">
        <f t="shared" ca="1" si="151"/>
        <v>University</v>
      </c>
      <c r="I439">
        <f t="shared" ca="1" si="152"/>
        <v>4</v>
      </c>
      <c r="J439">
        <f t="shared" ca="1" si="153"/>
        <v>1</v>
      </c>
      <c r="K439">
        <f t="shared" ca="1" si="154"/>
        <v>72764</v>
      </c>
      <c r="L439">
        <f t="shared" ca="1" si="155"/>
        <v>5</v>
      </c>
      <c r="M439" t="str">
        <f t="shared" ca="1" si="156"/>
        <v>Sawat</v>
      </c>
      <c r="N439">
        <f t="shared" ca="1" si="161"/>
        <v>291056</v>
      </c>
      <c r="O439">
        <f ca="1">RAND()*Table1[[#This Row],[Value of House]]</f>
        <v>204539.38938750693</v>
      </c>
      <c r="P439">
        <f t="shared" ca="1" si="143"/>
        <v>30766.403479237812</v>
      </c>
      <c r="Q439">
        <f t="shared" ca="1" si="157"/>
        <v>17021</v>
      </c>
      <c r="R439">
        <f t="shared" ca="1" si="144"/>
        <v>81586.405342132886</v>
      </c>
      <c r="S439">
        <f t="shared" ca="1" si="162"/>
        <v>73365.305881423992</v>
      </c>
      <c r="T439">
        <f t="shared" ca="1" si="163"/>
        <v>395187.7093606618</v>
      </c>
      <c r="U439">
        <f t="shared" ca="1" si="164"/>
        <v>303146.79472963983</v>
      </c>
      <c r="V439">
        <f t="shared" ca="1" si="165"/>
        <v>92040.914631021966</v>
      </c>
      <c r="AF439" s="14">
        <f t="shared" ca="1" si="159"/>
        <v>0</v>
      </c>
      <c r="AG439" s="9">
        <f t="shared" ca="1" si="160"/>
        <v>1</v>
      </c>
      <c r="AH439" s="9"/>
      <c r="AI439" s="9"/>
      <c r="AJ439" s="9"/>
      <c r="AK439" s="10"/>
      <c r="AL439" s="9"/>
      <c r="AM439" s="14">
        <f ca="1">IF(Table1[[#This Row],[Field of Work]]= "Teaching",1,0)</f>
        <v>0</v>
      </c>
      <c r="AN439" s="9">
        <f ca="1">IF(Table1[[#This Row],[Field of Work]]= "Agriculture",1,0)</f>
        <v>0</v>
      </c>
      <c r="AO439" s="9">
        <f ca="1">IF(Table1[[#This Row],[Field of Work]]= "Construction",1,0)</f>
        <v>0</v>
      </c>
      <c r="AP439" s="9">
        <f ca="1">IF(Table1[[#This Row],[Field of Work]]= "IT",1,0)</f>
        <v>0</v>
      </c>
      <c r="AQ439" s="9">
        <f ca="1">IF(Table1[[#This Row],[Field of Work]]= "Health",1,0)</f>
        <v>1</v>
      </c>
      <c r="AR439" s="9">
        <f ca="1">IF(Table1[[#This Row],[Field of Work]]= "General work",1,0)</f>
        <v>0</v>
      </c>
      <c r="AS439" s="9"/>
      <c r="AT439" s="9"/>
      <c r="AU439" s="9"/>
      <c r="AV439" s="9"/>
      <c r="AW439" s="9"/>
      <c r="AX439" s="9"/>
      <c r="AY439" s="10"/>
      <c r="BA439" s="33">
        <f ca="1">IF(Table1[[#This Row],[Area]]= "Pindi",1,0)</f>
        <v>0</v>
      </c>
      <c r="BB439" s="9">
        <f ca="1">IF(Table1[[#This Row],[Area]]= "Attock",1,0)</f>
        <v>0</v>
      </c>
      <c r="BC439" s="9">
        <f ca="1">IF(Table1[[#This Row],[Area]]="Gujranwala",1,0)</f>
        <v>0</v>
      </c>
      <c r="BD439" s="9">
        <f ca="1">IF(Table1[[#This Row],[Area]]="Islamabad",1,0)</f>
        <v>0</v>
      </c>
      <c r="BE439" s="9">
        <f ca="1">IF(Table1[[#This Row],[Area]]="Karachi",1,0)</f>
        <v>0</v>
      </c>
      <c r="BF439" s="9">
        <f ca="1">IF(Table1[[#This Row],[Area]]="Kashmir",1,0)</f>
        <v>0</v>
      </c>
      <c r="BG439" s="9">
        <f ca="1">IF(Table1[[#This Row],[Area]]="Kohat",1,0)</f>
        <v>0</v>
      </c>
      <c r="BH439" s="9">
        <f ca="1">IF(Table1[[#This Row],[Area]]="Lahore",1,0)</f>
        <v>0</v>
      </c>
      <c r="BI439" s="9">
        <f ca="1">IF(Table1[[#This Row],[Area]]="Multan",1,0)</f>
        <v>0</v>
      </c>
      <c r="BJ439" s="9">
        <f ca="1">IF(Table1[[#This Row],[Area]]="Naran",1,0)</f>
        <v>0</v>
      </c>
      <c r="BK439" s="9">
        <f ca="1">IF(Table1[[#This Row],[Area]]="Peshawar",1,0)</f>
        <v>0</v>
      </c>
      <c r="BL439" s="9">
        <f ca="1">IF(Table1[[#This Row],[Area]]="Queta",1,0)</f>
        <v>0</v>
      </c>
      <c r="BM439" s="9">
        <f ca="1">IF(Table1[[#This Row],[Area]]="Sawat",1,0)</f>
        <v>1</v>
      </c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10"/>
      <c r="CD439" s="14"/>
      <c r="CE439" s="39">
        <f ca="1">Table1[[#This Row],[Value of Cars]]/Table1[[#This Row],[Cars]]</f>
        <v>30766.403479237812</v>
      </c>
      <c r="CF439" s="9"/>
      <c r="CG439" s="10"/>
      <c r="CH439" s="14">
        <f ca="1">IF(Table1[[#This Row],[value of Debts]]&gt;$CI$5,1,0)</f>
        <v>1</v>
      </c>
      <c r="CI439" s="9"/>
      <c r="CJ439" s="10"/>
      <c r="CM439" s="55">
        <f ca="1">Table1[[#This Row],[Mortgage Left]]/Table1[[#This Row],[Value of House]]</f>
        <v>0.70274926264192095</v>
      </c>
      <c r="CN439" s="9">
        <f t="shared" ca="1" si="158"/>
        <v>0</v>
      </c>
      <c r="CO439" s="9"/>
      <c r="CP439" s="9"/>
      <c r="CQ439" s="9"/>
      <c r="CR439" s="9"/>
      <c r="CS439" s="9"/>
      <c r="CT439" s="9"/>
      <c r="CU439" s="9"/>
      <c r="CV439" s="9"/>
      <c r="CW439" s="9"/>
      <c r="CX439" s="14"/>
      <c r="CY439" s="9">
        <f ca="1">IF(Table1[[#This Row],[Area]]= "Pindi",Table1[[#This Row],[Income]],0)</f>
        <v>0</v>
      </c>
      <c r="CZ439" s="9">
        <f ca="1">IF(Table1[[#This Row],[Area]]= "Attock",Table1[[#This Row],[Income]],0)</f>
        <v>0</v>
      </c>
      <c r="DA439" s="9">
        <f ca="1">IF(Table1[[#This Row],[Area]]= "Gujranwala",Table1[[#This Row],[Income]],0)</f>
        <v>0</v>
      </c>
      <c r="DB439" s="9">
        <f ca="1">IF(Table1[[#This Row],[Area]]= "Islamabad",Table1[[#This Row],[Income]],0)</f>
        <v>0</v>
      </c>
      <c r="DC439" s="9">
        <f ca="1">IF(Table1[[#This Row],[Area]]= "Karachi",Table1[[#This Row],[Income]],0)</f>
        <v>0</v>
      </c>
      <c r="DD439" s="9">
        <f ca="1">IF(Table1[[#This Row],[Area]]= "Kashmir",Table1[[#This Row],[Income]],0)</f>
        <v>0</v>
      </c>
      <c r="DE439" s="9">
        <f ca="1">IF(Table1[[#This Row],[Area]]= "Kohat",Table1[[#This Row],[Income]],0)</f>
        <v>0</v>
      </c>
      <c r="DF439" s="9">
        <f ca="1">IF(Table1[[#This Row],[Area]]= "Lahore",Table1[[#This Row],[Income]],0)</f>
        <v>0</v>
      </c>
      <c r="DG439" s="9">
        <f ca="1">IF(Table1[[#This Row],[Area]]= "Multan",Table1[[#This Row],[Income]],0)</f>
        <v>0</v>
      </c>
      <c r="DH439" s="9">
        <f ca="1">IF(Table1[[#This Row],[Area]]= "Naran",Table1[[#This Row],[Income]],0)</f>
        <v>0</v>
      </c>
      <c r="DI439" s="9">
        <f ca="1">IF(Table1[[#This Row],[Area]]= "Peshawar",Table1[[#This Row],[Income]],0)</f>
        <v>0</v>
      </c>
      <c r="DJ439" s="9">
        <f ca="1">IF(Table1[[#This Row],[Area]]= "Queta",Table1[[#This Row],[Income]],0)</f>
        <v>0</v>
      </c>
      <c r="DK439" s="10">
        <f ca="1">IF(Table1[[#This Row],[Area]]= "Sawat",Table1[[#This Row],[Income]],0)</f>
        <v>72764</v>
      </c>
      <c r="DM439" s="14"/>
      <c r="DN439" s="9">
        <f ca="1">IF(Table1[[#This Row],[Field of Work]] = "IT",Table1[[#This Row],[Income]],0)</f>
        <v>0</v>
      </c>
      <c r="DO439" s="9">
        <f ca="1">IF(Table1[[#This Row],[Field of Work]] = "Agriculture",Table1[[#This Row],[Income]],0)</f>
        <v>0</v>
      </c>
      <c r="DP439" s="9">
        <f ca="1">IF(Table1[[#This Row],[Field of Work]] = "Construction",Table1[[#This Row],[Income]],0)</f>
        <v>0</v>
      </c>
      <c r="DQ439" s="9">
        <f ca="1">IF(Table1[[#This Row],[Field of Work]] = "Health",Table1[[#This Row],[Income]],0)</f>
        <v>72764</v>
      </c>
      <c r="DR439" s="9">
        <f ca="1">IF(Table1[[#This Row],[Field of Work]] = "Teaching",Table1[[#This Row],[Income]],0)</f>
        <v>0</v>
      </c>
      <c r="DS439" s="10">
        <f ca="1">IF(Table1[[#This Row],[Field of Work]] = "General work",Table1[[#This Row],[Income]],0)</f>
        <v>0</v>
      </c>
      <c r="DV439" s="14"/>
      <c r="DW439" s="9"/>
      <c r="DX439" s="9">
        <f ca="1">IF(Table1[[#This Row],[Debts]]&gt;Table1[[#This Row],[Income]],1,0)</f>
        <v>1</v>
      </c>
      <c r="DY439" s="9"/>
      <c r="DZ439" s="9"/>
      <c r="EA439" s="9"/>
      <c r="EB439" s="9"/>
      <c r="EC439" s="10"/>
      <c r="EF439" s="14"/>
      <c r="EG439" s="9"/>
      <c r="EH439" s="9">
        <f ca="1">IF(Table1[[#This Row],[Net worth of person (R)]]&gt;$EP$4,Table1[[#This Row],[Age]],0)</f>
        <v>0</v>
      </c>
      <c r="EI439" s="9"/>
      <c r="EJ439" s="9"/>
      <c r="EK439" s="9"/>
      <c r="EL439" s="9"/>
      <c r="EM439" s="9"/>
      <c r="EN439" s="9"/>
      <c r="EO439" s="9"/>
      <c r="EP439" s="10"/>
    </row>
    <row r="440" spans="2:146" x14ac:dyDescent="0.25">
      <c r="B440">
        <f t="shared" ca="1" si="145"/>
        <v>2</v>
      </c>
      <c r="C440" t="str">
        <f t="shared" ca="1" si="146"/>
        <v>women</v>
      </c>
      <c r="D440">
        <f t="shared" ca="1" si="147"/>
        <v>36</v>
      </c>
      <c r="E440">
        <f t="shared" ca="1" si="148"/>
        <v>6</v>
      </c>
      <c r="F440" t="str">
        <f t="shared" ca="1" si="149"/>
        <v>Teaching</v>
      </c>
      <c r="G440">
        <f t="shared" ca="1" si="150"/>
        <v>4</v>
      </c>
      <c r="H440" t="str">
        <f t="shared" ca="1" si="151"/>
        <v>Technical</v>
      </c>
      <c r="I440">
        <f t="shared" ca="1" si="152"/>
        <v>4</v>
      </c>
      <c r="J440">
        <f t="shared" ca="1" si="153"/>
        <v>3</v>
      </c>
      <c r="K440">
        <f t="shared" ca="1" si="154"/>
        <v>80021</v>
      </c>
      <c r="L440">
        <f t="shared" ca="1" si="155"/>
        <v>7</v>
      </c>
      <c r="M440" t="str">
        <f t="shared" ca="1" si="156"/>
        <v>Pindi</v>
      </c>
      <c r="N440">
        <f t="shared" ca="1" si="161"/>
        <v>480126</v>
      </c>
      <c r="O440">
        <f ca="1">RAND()*Table1[[#This Row],[Value of House]]</f>
        <v>454124.8247391152</v>
      </c>
      <c r="P440">
        <f t="shared" ca="1" si="143"/>
        <v>198231.15122719723</v>
      </c>
      <c r="Q440">
        <f t="shared" ca="1" si="157"/>
        <v>180474</v>
      </c>
      <c r="R440">
        <f t="shared" ca="1" si="144"/>
        <v>34088.454969741797</v>
      </c>
      <c r="S440">
        <f t="shared" ca="1" si="162"/>
        <v>10626.256250194703</v>
      </c>
      <c r="T440">
        <f t="shared" ca="1" si="163"/>
        <v>688983.407477392</v>
      </c>
      <c r="U440">
        <f t="shared" ca="1" si="164"/>
        <v>668687.27970885695</v>
      </c>
      <c r="V440">
        <f t="shared" ca="1" si="165"/>
        <v>20296.127768535051</v>
      </c>
      <c r="AF440" s="14">
        <f t="shared" ca="1" si="159"/>
        <v>0</v>
      </c>
      <c r="AG440" s="9">
        <f t="shared" ca="1" si="160"/>
        <v>1</v>
      </c>
      <c r="AH440" s="9"/>
      <c r="AI440" s="9"/>
      <c r="AJ440" s="9"/>
      <c r="AK440" s="10"/>
      <c r="AL440" s="9"/>
      <c r="AM440" s="14">
        <f ca="1">IF(Table1[[#This Row],[Field of Work]]= "Teaching",1,0)</f>
        <v>1</v>
      </c>
      <c r="AN440" s="9">
        <f ca="1">IF(Table1[[#This Row],[Field of Work]]= "Agriculture",1,0)</f>
        <v>0</v>
      </c>
      <c r="AO440" s="9">
        <f ca="1">IF(Table1[[#This Row],[Field of Work]]= "Construction",1,0)</f>
        <v>0</v>
      </c>
      <c r="AP440" s="9">
        <f ca="1">IF(Table1[[#This Row],[Field of Work]]= "IT",1,0)</f>
        <v>0</v>
      </c>
      <c r="AQ440" s="9">
        <f ca="1">IF(Table1[[#This Row],[Field of Work]]= "Health",1,0)</f>
        <v>0</v>
      </c>
      <c r="AR440" s="9">
        <f ca="1">IF(Table1[[#This Row],[Field of Work]]= "General work",1,0)</f>
        <v>0</v>
      </c>
      <c r="AS440" s="9"/>
      <c r="AT440" s="9"/>
      <c r="AU440" s="9"/>
      <c r="AV440" s="9"/>
      <c r="AW440" s="9"/>
      <c r="AX440" s="9"/>
      <c r="AY440" s="10"/>
      <c r="BA440" s="33">
        <f ca="1">IF(Table1[[#This Row],[Area]]= "Pindi",1,0)</f>
        <v>1</v>
      </c>
      <c r="BB440" s="9">
        <f ca="1">IF(Table1[[#This Row],[Area]]= "Attock",1,0)</f>
        <v>0</v>
      </c>
      <c r="BC440" s="9">
        <f ca="1">IF(Table1[[#This Row],[Area]]="Gujranwala",1,0)</f>
        <v>0</v>
      </c>
      <c r="BD440" s="9">
        <f ca="1">IF(Table1[[#This Row],[Area]]="Islamabad",1,0)</f>
        <v>0</v>
      </c>
      <c r="BE440" s="9">
        <f ca="1">IF(Table1[[#This Row],[Area]]="Karachi",1,0)</f>
        <v>0</v>
      </c>
      <c r="BF440" s="9">
        <f ca="1">IF(Table1[[#This Row],[Area]]="Kashmir",1,0)</f>
        <v>0</v>
      </c>
      <c r="BG440" s="9">
        <f ca="1">IF(Table1[[#This Row],[Area]]="Kohat",1,0)</f>
        <v>0</v>
      </c>
      <c r="BH440" s="9">
        <f ca="1">IF(Table1[[#This Row],[Area]]="Lahore",1,0)</f>
        <v>0</v>
      </c>
      <c r="BI440" s="9">
        <f ca="1">IF(Table1[[#This Row],[Area]]="Multan",1,0)</f>
        <v>0</v>
      </c>
      <c r="BJ440" s="9">
        <f ca="1">IF(Table1[[#This Row],[Area]]="Naran",1,0)</f>
        <v>0</v>
      </c>
      <c r="BK440" s="9">
        <f ca="1">IF(Table1[[#This Row],[Area]]="Peshawar",1,0)</f>
        <v>0</v>
      </c>
      <c r="BL440" s="9">
        <f ca="1">IF(Table1[[#This Row],[Area]]="Queta",1,0)</f>
        <v>0</v>
      </c>
      <c r="BM440" s="9">
        <f ca="1">IF(Table1[[#This Row],[Area]]="Sawat",1,0)</f>
        <v>0</v>
      </c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10"/>
      <c r="CD440" s="14"/>
      <c r="CE440" s="39">
        <f ca="1">Table1[[#This Row],[Value of Cars]]/Table1[[#This Row],[Cars]]</f>
        <v>66077.050409065749</v>
      </c>
      <c r="CF440" s="9"/>
      <c r="CG440" s="10"/>
      <c r="CH440" s="14">
        <f ca="1">IF(Table1[[#This Row],[value of Debts]]&gt;$CI$5,1,0)</f>
        <v>1</v>
      </c>
      <c r="CI440" s="9"/>
      <c r="CJ440" s="10"/>
      <c r="CM440" s="55">
        <f ca="1">Table1[[#This Row],[Mortgage Left]]/Table1[[#This Row],[Value of House]]</f>
        <v>0.9458451005342664</v>
      </c>
      <c r="CN440" s="9">
        <f t="shared" ca="1" si="158"/>
        <v>0</v>
      </c>
      <c r="CO440" s="9"/>
      <c r="CP440" s="9"/>
      <c r="CQ440" s="9"/>
      <c r="CR440" s="9"/>
      <c r="CS440" s="9"/>
      <c r="CT440" s="9"/>
      <c r="CU440" s="9"/>
      <c r="CV440" s="9"/>
      <c r="CW440" s="9"/>
      <c r="CX440" s="14"/>
      <c r="CY440" s="9">
        <f ca="1">IF(Table1[[#This Row],[Area]]= "Pindi",Table1[[#This Row],[Income]],0)</f>
        <v>80021</v>
      </c>
      <c r="CZ440" s="9">
        <f ca="1">IF(Table1[[#This Row],[Area]]= "Attock",Table1[[#This Row],[Income]],0)</f>
        <v>0</v>
      </c>
      <c r="DA440" s="9">
        <f ca="1">IF(Table1[[#This Row],[Area]]= "Gujranwala",Table1[[#This Row],[Income]],0)</f>
        <v>0</v>
      </c>
      <c r="DB440" s="9">
        <f ca="1">IF(Table1[[#This Row],[Area]]= "Islamabad",Table1[[#This Row],[Income]],0)</f>
        <v>0</v>
      </c>
      <c r="DC440" s="9">
        <f ca="1">IF(Table1[[#This Row],[Area]]= "Karachi",Table1[[#This Row],[Income]],0)</f>
        <v>0</v>
      </c>
      <c r="DD440" s="9">
        <f ca="1">IF(Table1[[#This Row],[Area]]= "Kashmir",Table1[[#This Row],[Income]],0)</f>
        <v>0</v>
      </c>
      <c r="DE440" s="9">
        <f ca="1">IF(Table1[[#This Row],[Area]]= "Kohat",Table1[[#This Row],[Income]],0)</f>
        <v>0</v>
      </c>
      <c r="DF440" s="9">
        <f ca="1">IF(Table1[[#This Row],[Area]]= "Lahore",Table1[[#This Row],[Income]],0)</f>
        <v>0</v>
      </c>
      <c r="DG440" s="9">
        <f ca="1">IF(Table1[[#This Row],[Area]]= "Multan",Table1[[#This Row],[Income]],0)</f>
        <v>0</v>
      </c>
      <c r="DH440" s="9">
        <f ca="1">IF(Table1[[#This Row],[Area]]= "Naran",Table1[[#This Row],[Income]],0)</f>
        <v>0</v>
      </c>
      <c r="DI440" s="9">
        <f ca="1">IF(Table1[[#This Row],[Area]]= "Peshawar",Table1[[#This Row],[Income]],0)</f>
        <v>0</v>
      </c>
      <c r="DJ440" s="9">
        <f ca="1">IF(Table1[[#This Row],[Area]]= "Queta",Table1[[#This Row],[Income]],0)</f>
        <v>0</v>
      </c>
      <c r="DK440" s="10">
        <f ca="1">IF(Table1[[#This Row],[Area]]= "Sawat",Table1[[#This Row],[Income]],0)</f>
        <v>0</v>
      </c>
      <c r="DM440" s="14"/>
      <c r="DN440" s="9">
        <f ca="1">IF(Table1[[#This Row],[Field of Work]] = "IT",Table1[[#This Row],[Income]],0)</f>
        <v>0</v>
      </c>
      <c r="DO440" s="9">
        <f ca="1">IF(Table1[[#This Row],[Field of Work]] = "Agriculture",Table1[[#This Row],[Income]],0)</f>
        <v>0</v>
      </c>
      <c r="DP440" s="9">
        <f ca="1">IF(Table1[[#This Row],[Field of Work]] = "Construction",Table1[[#This Row],[Income]],0)</f>
        <v>0</v>
      </c>
      <c r="DQ440" s="9">
        <f ca="1">IF(Table1[[#This Row],[Field of Work]] = "Health",Table1[[#This Row],[Income]],0)</f>
        <v>0</v>
      </c>
      <c r="DR440" s="9">
        <f ca="1">IF(Table1[[#This Row],[Field of Work]] = "Teaching",Table1[[#This Row],[Income]],0)</f>
        <v>80021</v>
      </c>
      <c r="DS440" s="10">
        <f ca="1">IF(Table1[[#This Row],[Field of Work]] = "General work",Table1[[#This Row],[Income]],0)</f>
        <v>0</v>
      </c>
      <c r="DV440" s="14"/>
      <c r="DW440" s="9"/>
      <c r="DX440" s="9">
        <f ca="1">IF(Table1[[#This Row],[Debts]]&gt;Table1[[#This Row],[Income]],1,0)</f>
        <v>0</v>
      </c>
      <c r="DY440" s="9"/>
      <c r="DZ440" s="9"/>
      <c r="EA440" s="9"/>
      <c r="EB440" s="9"/>
      <c r="EC440" s="10"/>
      <c r="EF440" s="14"/>
      <c r="EG440" s="9"/>
      <c r="EH440" s="9">
        <f ca="1">IF(Table1[[#This Row],[Net worth of person (R)]]&gt;$EP$4,Table1[[#This Row],[Age]],0)</f>
        <v>0</v>
      </c>
      <c r="EI440" s="9"/>
      <c r="EJ440" s="9"/>
      <c r="EK440" s="9"/>
      <c r="EL440" s="9"/>
      <c r="EM440" s="9"/>
      <c r="EN440" s="9"/>
      <c r="EO440" s="9"/>
      <c r="EP440" s="10"/>
    </row>
    <row r="441" spans="2:146" x14ac:dyDescent="0.25">
      <c r="B441">
        <f t="shared" ca="1" si="145"/>
        <v>1</v>
      </c>
      <c r="C441" t="str">
        <f t="shared" ca="1" si="146"/>
        <v>men</v>
      </c>
      <c r="D441">
        <f t="shared" ca="1" si="147"/>
        <v>42</v>
      </c>
      <c r="E441">
        <f t="shared" ca="1" si="148"/>
        <v>3</v>
      </c>
      <c r="F441" t="str">
        <f t="shared" ca="1" si="149"/>
        <v>Agriculture</v>
      </c>
      <c r="G441">
        <f t="shared" ca="1" si="150"/>
        <v>5</v>
      </c>
      <c r="H441" t="str">
        <f t="shared" ca="1" si="151"/>
        <v>other</v>
      </c>
      <c r="I441">
        <f t="shared" ca="1" si="152"/>
        <v>3</v>
      </c>
      <c r="J441">
        <f t="shared" ca="1" si="153"/>
        <v>3</v>
      </c>
      <c r="K441">
        <f t="shared" ca="1" si="154"/>
        <v>30167</v>
      </c>
      <c r="L441">
        <f t="shared" ca="1" si="155"/>
        <v>4</v>
      </c>
      <c r="M441" t="str">
        <f t="shared" ca="1" si="156"/>
        <v>Multan</v>
      </c>
      <c r="N441">
        <f t="shared" ca="1" si="161"/>
        <v>150835</v>
      </c>
      <c r="O441">
        <f ca="1">RAND()*Table1[[#This Row],[Value of House]]</f>
        <v>111990.34670168287</v>
      </c>
      <c r="P441">
        <f t="shared" ca="1" si="143"/>
        <v>2953.1318665412077</v>
      </c>
      <c r="Q441">
        <f t="shared" ca="1" si="157"/>
        <v>2156</v>
      </c>
      <c r="R441">
        <f t="shared" ca="1" si="144"/>
        <v>3646.9889514790243</v>
      </c>
      <c r="S441">
        <f t="shared" ca="1" si="162"/>
        <v>11537.113705266471</v>
      </c>
      <c r="T441">
        <f t="shared" ca="1" si="163"/>
        <v>165325.24557180767</v>
      </c>
      <c r="U441">
        <f t="shared" ca="1" si="164"/>
        <v>117793.33565316189</v>
      </c>
      <c r="V441">
        <f t="shared" ca="1" si="165"/>
        <v>47531.909918645775</v>
      </c>
      <c r="AF441" s="14">
        <f t="shared" ca="1" si="159"/>
        <v>0</v>
      </c>
      <c r="AG441" s="9">
        <f t="shared" ca="1" si="160"/>
        <v>1</v>
      </c>
      <c r="AH441" s="9"/>
      <c r="AI441" s="9"/>
      <c r="AJ441" s="9"/>
      <c r="AK441" s="10"/>
      <c r="AL441" s="9"/>
      <c r="AM441" s="14">
        <f ca="1">IF(Table1[[#This Row],[Field of Work]]= "Teaching",1,0)</f>
        <v>0</v>
      </c>
      <c r="AN441" s="9">
        <f ca="1">IF(Table1[[#This Row],[Field of Work]]= "Agriculture",1,0)</f>
        <v>1</v>
      </c>
      <c r="AO441" s="9">
        <f ca="1">IF(Table1[[#This Row],[Field of Work]]= "Construction",1,0)</f>
        <v>0</v>
      </c>
      <c r="AP441" s="9">
        <f ca="1">IF(Table1[[#This Row],[Field of Work]]= "IT",1,0)</f>
        <v>0</v>
      </c>
      <c r="AQ441" s="9">
        <f ca="1">IF(Table1[[#This Row],[Field of Work]]= "Health",1,0)</f>
        <v>0</v>
      </c>
      <c r="AR441" s="9">
        <f ca="1">IF(Table1[[#This Row],[Field of Work]]= "General work",1,0)</f>
        <v>0</v>
      </c>
      <c r="AS441" s="9"/>
      <c r="AT441" s="9"/>
      <c r="AU441" s="9"/>
      <c r="AV441" s="9"/>
      <c r="AW441" s="9"/>
      <c r="AX441" s="9"/>
      <c r="AY441" s="10"/>
      <c r="BA441" s="33">
        <f ca="1">IF(Table1[[#This Row],[Area]]= "Pindi",1,0)</f>
        <v>0</v>
      </c>
      <c r="BB441" s="9">
        <f ca="1">IF(Table1[[#This Row],[Area]]= "Attock",1,0)</f>
        <v>0</v>
      </c>
      <c r="BC441" s="9">
        <f ca="1">IF(Table1[[#This Row],[Area]]="Gujranwala",1,0)</f>
        <v>0</v>
      </c>
      <c r="BD441" s="9">
        <f ca="1">IF(Table1[[#This Row],[Area]]="Islamabad",1,0)</f>
        <v>0</v>
      </c>
      <c r="BE441" s="9">
        <f ca="1">IF(Table1[[#This Row],[Area]]="Karachi",1,0)</f>
        <v>0</v>
      </c>
      <c r="BF441" s="9">
        <f ca="1">IF(Table1[[#This Row],[Area]]="Kashmir",1,0)</f>
        <v>0</v>
      </c>
      <c r="BG441" s="9">
        <f ca="1">IF(Table1[[#This Row],[Area]]="Kohat",1,0)</f>
        <v>0</v>
      </c>
      <c r="BH441" s="9">
        <f ca="1">IF(Table1[[#This Row],[Area]]="Lahore",1,0)</f>
        <v>0</v>
      </c>
      <c r="BI441" s="9">
        <f ca="1">IF(Table1[[#This Row],[Area]]="Multan",1,0)</f>
        <v>1</v>
      </c>
      <c r="BJ441" s="9">
        <f ca="1">IF(Table1[[#This Row],[Area]]="Naran",1,0)</f>
        <v>0</v>
      </c>
      <c r="BK441" s="9">
        <f ca="1">IF(Table1[[#This Row],[Area]]="Peshawar",1,0)</f>
        <v>0</v>
      </c>
      <c r="BL441" s="9">
        <f ca="1">IF(Table1[[#This Row],[Area]]="Queta",1,0)</f>
        <v>0</v>
      </c>
      <c r="BM441" s="9">
        <f ca="1">IF(Table1[[#This Row],[Area]]="Sawat",1,0)</f>
        <v>0</v>
      </c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10"/>
      <c r="CD441" s="14"/>
      <c r="CE441" s="39">
        <f ca="1">Table1[[#This Row],[Value of Cars]]/Table1[[#This Row],[Cars]]</f>
        <v>984.37728884706928</v>
      </c>
      <c r="CF441" s="9"/>
      <c r="CG441" s="10"/>
      <c r="CH441" s="14">
        <f ca="1">IF(Table1[[#This Row],[value of Debts]]&gt;$CI$5,1,0)</f>
        <v>1</v>
      </c>
      <c r="CI441" s="9"/>
      <c r="CJ441" s="10"/>
      <c r="CM441" s="55">
        <f ca="1">Table1[[#This Row],[Mortgage Left]]/Table1[[#This Row],[Value of House]]</f>
        <v>0.74246923261632158</v>
      </c>
      <c r="CN441" s="9">
        <f t="shared" ca="1" si="158"/>
        <v>0</v>
      </c>
      <c r="CO441" s="9"/>
      <c r="CP441" s="9"/>
      <c r="CQ441" s="9"/>
      <c r="CR441" s="9"/>
      <c r="CS441" s="9"/>
      <c r="CT441" s="9"/>
      <c r="CU441" s="9"/>
      <c r="CV441" s="9"/>
      <c r="CW441" s="9"/>
      <c r="CX441" s="14"/>
      <c r="CY441" s="9">
        <f ca="1">IF(Table1[[#This Row],[Area]]= "Pindi",Table1[[#This Row],[Income]],0)</f>
        <v>0</v>
      </c>
      <c r="CZ441" s="9">
        <f ca="1">IF(Table1[[#This Row],[Area]]= "Attock",Table1[[#This Row],[Income]],0)</f>
        <v>0</v>
      </c>
      <c r="DA441" s="9">
        <f ca="1">IF(Table1[[#This Row],[Area]]= "Gujranwala",Table1[[#This Row],[Income]],0)</f>
        <v>0</v>
      </c>
      <c r="DB441" s="9">
        <f ca="1">IF(Table1[[#This Row],[Area]]= "Islamabad",Table1[[#This Row],[Income]],0)</f>
        <v>0</v>
      </c>
      <c r="DC441" s="9">
        <f ca="1">IF(Table1[[#This Row],[Area]]= "Karachi",Table1[[#This Row],[Income]],0)</f>
        <v>0</v>
      </c>
      <c r="DD441" s="9">
        <f ca="1">IF(Table1[[#This Row],[Area]]= "Kashmir",Table1[[#This Row],[Income]],0)</f>
        <v>0</v>
      </c>
      <c r="DE441" s="9">
        <f ca="1">IF(Table1[[#This Row],[Area]]= "Kohat",Table1[[#This Row],[Income]],0)</f>
        <v>0</v>
      </c>
      <c r="DF441" s="9">
        <f ca="1">IF(Table1[[#This Row],[Area]]= "Lahore",Table1[[#This Row],[Income]],0)</f>
        <v>0</v>
      </c>
      <c r="DG441" s="9">
        <f ca="1">IF(Table1[[#This Row],[Area]]= "Multan",Table1[[#This Row],[Income]],0)</f>
        <v>30167</v>
      </c>
      <c r="DH441" s="9">
        <f ca="1">IF(Table1[[#This Row],[Area]]= "Naran",Table1[[#This Row],[Income]],0)</f>
        <v>0</v>
      </c>
      <c r="DI441" s="9">
        <f ca="1">IF(Table1[[#This Row],[Area]]= "Peshawar",Table1[[#This Row],[Income]],0)</f>
        <v>0</v>
      </c>
      <c r="DJ441" s="9">
        <f ca="1">IF(Table1[[#This Row],[Area]]= "Queta",Table1[[#This Row],[Income]],0)</f>
        <v>0</v>
      </c>
      <c r="DK441" s="10">
        <f ca="1">IF(Table1[[#This Row],[Area]]= "Sawat",Table1[[#This Row],[Income]],0)</f>
        <v>0</v>
      </c>
      <c r="DM441" s="14"/>
      <c r="DN441" s="9">
        <f ca="1">IF(Table1[[#This Row],[Field of Work]] = "IT",Table1[[#This Row],[Income]],0)</f>
        <v>0</v>
      </c>
      <c r="DO441" s="9">
        <f ca="1">IF(Table1[[#This Row],[Field of Work]] = "Agriculture",Table1[[#This Row],[Income]],0)</f>
        <v>30167</v>
      </c>
      <c r="DP441" s="9">
        <f ca="1">IF(Table1[[#This Row],[Field of Work]] = "Construction",Table1[[#This Row],[Income]],0)</f>
        <v>0</v>
      </c>
      <c r="DQ441" s="9">
        <f ca="1">IF(Table1[[#This Row],[Field of Work]] = "Health",Table1[[#This Row],[Income]],0)</f>
        <v>0</v>
      </c>
      <c r="DR441" s="9">
        <f ca="1">IF(Table1[[#This Row],[Field of Work]] = "Teaching",Table1[[#This Row],[Income]],0)</f>
        <v>0</v>
      </c>
      <c r="DS441" s="10">
        <f ca="1">IF(Table1[[#This Row],[Field of Work]] = "General work",Table1[[#This Row],[Income]],0)</f>
        <v>0</v>
      </c>
      <c r="DV441" s="14"/>
      <c r="DW441" s="9"/>
      <c r="DX441" s="9">
        <f ca="1">IF(Table1[[#This Row],[Debts]]&gt;Table1[[#This Row],[Income]],1,0)</f>
        <v>0</v>
      </c>
      <c r="DY441" s="9"/>
      <c r="DZ441" s="9"/>
      <c r="EA441" s="9"/>
      <c r="EB441" s="9"/>
      <c r="EC441" s="10"/>
      <c r="EF441" s="14"/>
      <c r="EG441" s="9"/>
      <c r="EH441" s="9">
        <f ca="1">IF(Table1[[#This Row],[Net worth of person (R)]]&gt;$EP$4,Table1[[#This Row],[Age]],0)</f>
        <v>0</v>
      </c>
      <c r="EI441" s="9"/>
      <c r="EJ441" s="9"/>
      <c r="EK441" s="9"/>
      <c r="EL441" s="9"/>
      <c r="EM441" s="9"/>
      <c r="EN441" s="9"/>
      <c r="EO441" s="9"/>
      <c r="EP441" s="10"/>
    </row>
    <row r="442" spans="2:146" x14ac:dyDescent="0.25">
      <c r="B442">
        <f t="shared" ca="1" si="145"/>
        <v>2</v>
      </c>
      <c r="C442" t="str">
        <f t="shared" ca="1" si="146"/>
        <v>women</v>
      </c>
      <c r="D442">
        <f t="shared" ca="1" si="147"/>
        <v>27</v>
      </c>
      <c r="E442">
        <f t="shared" ca="1" si="148"/>
        <v>6</v>
      </c>
      <c r="F442" t="str">
        <f t="shared" ca="1" si="149"/>
        <v>Teaching</v>
      </c>
      <c r="G442">
        <f t="shared" ca="1" si="150"/>
        <v>4</v>
      </c>
      <c r="H442" t="str">
        <f t="shared" ca="1" si="151"/>
        <v>Technical</v>
      </c>
      <c r="I442">
        <f t="shared" ca="1" si="152"/>
        <v>4</v>
      </c>
      <c r="J442">
        <f t="shared" ca="1" si="153"/>
        <v>1</v>
      </c>
      <c r="K442">
        <f t="shared" ca="1" si="154"/>
        <v>53054</v>
      </c>
      <c r="L442">
        <f t="shared" ca="1" si="155"/>
        <v>1</v>
      </c>
      <c r="M442" t="str">
        <f t="shared" ca="1" si="156"/>
        <v>Lahore</v>
      </c>
      <c r="N442">
        <f t="shared" ca="1" si="161"/>
        <v>212216</v>
      </c>
      <c r="O442">
        <f ca="1">RAND()*Table1[[#This Row],[Value of House]]</f>
        <v>13124.749959654468</v>
      </c>
      <c r="P442">
        <f t="shared" ca="1" si="143"/>
        <v>38745.051474378452</v>
      </c>
      <c r="Q442">
        <f t="shared" ca="1" si="157"/>
        <v>32218</v>
      </c>
      <c r="R442">
        <f t="shared" ca="1" si="144"/>
        <v>101431.95397889394</v>
      </c>
      <c r="S442">
        <f t="shared" ca="1" si="162"/>
        <v>42462.314146729004</v>
      </c>
      <c r="T442">
        <f t="shared" ca="1" si="163"/>
        <v>293423.36562110746</v>
      </c>
      <c r="U442">
        <f t="shared" ca="1" si="164"/>
        <v>146774.70393854839</v>
      </c>
      <c r="V442">
        <f t="shared" ca="1" si="165"/>
        <v>146648.66168255906</v>
      </c>
      <c r="AF442" s="14">
        <f t="shared" ca="1" si="159"/>
        <v>1</v>
      </c>
      <c r="AG442" s="9">
        <f t="shared" ca="1" si="160"/>
        <v>0</v>
      </c>
      <c r="AH442" s="9"/>
      <c r="AI442" s="9"/>
      <c r="AJ442" s="9"/>
      <c r="AK442" s="10"/>
      <c r="AL442" s="9"/>
      <c r="AM442" s="14">
        <f ca="1">IF(Table1[[#This Row],[Field of Work]]= "Teaching",1,0)</f>
        <v>1</v>
      </c>
      <c r="AN442" s="9">
        <f ca="1">IF(Table1[[#This Row],[Field of Work]]= "Agriculture",1,0)</f>
        <v>0</v>
      </c>
      <c r="AO442" s="9">
        <f ca="1">IF(Table1[[#This Row],[Field of Work]]= "Construction",1,0)</f>
        <v>0</v>
      </c>
      <c r="AP442" s="9">
        <f ca="1">IF(Table1[[#This Row],[Field of Work]]= "IT",1,0)</f>
        <v>0</v>
      </c>
      <c r="AQ442" s="9">
        <f ca="1">IF(Table1[[#This Row],[Field of Work]]= "Health",1,0)</f>
        <v>0</v>
      </c>
      <c r="AR442" s="9">
        <f ca="1">IF(Table1[[#This Row],[Field of Work]]= "General work",1,0)</f>
        <v>0</v>
      </c>
      <c r="AS442" s="9"/>
      <c r="AT442" s="9"/>
      <c r="AU442" s="9"/>
      <c r="AV442" s="9"/>
      <c r="AW442" s="9"/>
      <c r="AX442" s="9"/>
      <c r="AY442" s="10"/>
      <c r="BA442" s="33">
        <f ca="1">IF(Table1[[#This Row],[Area]]= "Pindi",1,0)</f>
        <v>0</v>
      </c>
      <c r="BB442" s="9">
        <f ca="1">IF(Table1[[#This Row],[Area]]= "Attock",1,0)</f>
        <v>0</v>
      </c>
      <c r="BC442" s="9">
        <f ca="1">IF(Table1[[#This Row],[Area]]="Gujranwala",1,0)</f>
        <v>0</v>
      </c>
      <c r="BD442" s="9">
        <f ca="1">IF(Table1[[#This Row],[Area]]="Islamabad",1,0)</f>
        <v>0</v>
      </c>
      <c r="BE442" s="9">
        <f ca="1">IF(Table1[[#This Row],[Area]]="Karachi",1,0)</f>
        <v>0</v>
      </c>
      <c r="BF442" s="9">
        <f ca="1">IF(Table1[[#This Row],[Area]]="Kashmir",1,0)</f>
        <v>0</v>
      </c>
      <c r="BG442" s="9">
        <f ca="1">IF(Table1[[#This Row],[Area]]="Kohat",1,0)</f>
        <v>0</v>
      </c>
      <c r="BH442" s="9">
        <f ca="1">IF(Table1[[#This Row],[Area]]="Lahore",1,0)</f>
        <v>1</v>
      </c>
      <c r="BI442" s="9">
        <f ca="1">IF(Table1[[#This Row],[Area]]="Multan",1,0)</f>
        <v>0</v>
      </c>
      <c r="BJ442" s="9">
        <f ca="1">IF(Table1[[#This Row],[Area]]="Naran",1,0)</f>
        <v>0</v>
      </c>
      <c r="BK442" s="9">
        <f ca="1">IF(Table1[[#This Row],[Area]]="Peshawar",1,0)</f>
        <v>0</v>
      </c>
      <c r="BL442" s="9">
        <f ca="1">IF(Table1[[#This Row],[Area]]="Queta",1,0)</f>
        <v>0</v>
      </c>
      <c r="BM442" s="9">
        <f ca="1">IF(Table1[[#This Row],[Area]]="Sawat",1,0)</f>
        <v>0</v>
      </c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10"/>
      <c r="CD442" s="14"/>
      <c r="CE442" s="39">
        <f ca="1">Table1[[#This Row],[Value of Cars]]/Table1[[#This Row],[Cars]]</f>
        <v>38745.051474378452</v>
      </c>
      <c r="CF442" s="9"/>
      <c r="CG442" s="10"/>
      <c r="CH442" s="14">
        <f ca="1">IF(Table1[[#This Row],[value of Debts]]&gt;$CI$5,1,0)</f>
        <v>1</v>
      </c>
      <c r="CI442" s="9"/>
      <c r="CJ442" s="10"/>
      <c r="CM442" s="55">
        <f ca="1">Table1[[#This Row],[Mortgage Left]]/Table1[[#This Row],[Value of House]]</f>
        <v>6.1846184828921798E-2</v>
      </c>
      <c r="CN442" s="9">
        <f t="shared" ca="1" si="158"/>
        <v>1</v>
      </c>
      <c r="CO442" s="9"/>
      <c r="CP442" s="9"/>
      <c r="CQ442" s="9"/>
      <c r="CR442" s="9"/>
      <c r="CS442" s="9"/>
      <c r="CT442" s="9"/>
      <c r="CU442" s="9"/>
      <c r="CV442" s="9"/>
      <c r="CW442" s="9"/>
      <c r="CX442" s="14"/>
      <c r="CY442" s="9">
        <f ca="1">IF(Table1[[#This Row],[Area]]= "Pindi",Table1[[#This Row],[Income]],0)</f>
        <v>0</v>
      </c>
      <c r="CZ442" s="9">
        <f ca="1">IF(Table1[[#This Row],[Area]]= "Attock",Table1[[#This Row],[Income]],0)</f>
        <v>0</v>
      </c>
      <c r="DA442" s="9">
        <f ca="1">IF(Table1[[#This Row],[Area]]= "Gujranwala",Table1[[#This Row],[Income]],0)</f>
        <v>0</v>
      </c>
      <c r="DB442" s="9">
        <f ca="1">IF(Table1[[#This Row],[Area]]= "Islamabad",Table1[[#This Row],[Income]],0)</f>
        <v>0</v>
      </c>
      <c r="DC442" s="9">
        <f ca="1">IF(Table1[[#This Row],[Area]]= "Karachi",Table1[[#This Row],[Income]],0)</f>
        <v>0</v>
      </c>
      <c r="DD442" s="9">
        <f ca="1">IF(Table1[[#This Row],[Area]]= "Kashmir",Table1[[#This Row],[Income]],0)</f>
        <v>0</v>
      </c>
      <c r="DE442" s="9">
        <f ca="1">IF(Table1[[#This Row],[Area]]= "Kohat",Table1[[#This Row],[Income]],0)</f>
        <v>0</v>
      </c>
      <c r="DF442" s="9">
        <f ca="1">IF(Table1[[#This Row],[Area]]= "Lahore",Table1[[#This Row],[Income]],0)</f>
        <v>53054</v>
      </c>
      <c r="DG442" s="9">
        <f ca="1">IF(Table1[[#This Row],[Area]]= "Multan",Table1[[#This Row],[Income]],0)</f>
        <v>0</v>
      </c>
      <c r="DH442" s="9">
        <f ca="1">IF(Table1[[#This Row],[Area]]= "Naran",Table1[[#This Row],[Income]],0)</f>
        <v>0</v>
      </c>
      <c r="DI442" s="9">
        <f ca="1">IF(Table1[[#This Row],[Area]]= "Peshawar",Table1[[#This Row],[Income]],0)</f>
        <v>0</v>
      </c>
      <c r="DJ442" s="9">
        <f ca="1">IF(Table1[[#This Row],[Area]]= "Queta",Table1[[#This Row],[Income]],0)</f>
        <v>0</v>
      </c>
      <c r="DK442" s="10">
        <f ca="1">IF(Table1[[#This Row],[Area]]= "Sawat",Table1[[#This Row],[Income]],0)</f>
        <v>0</v>
      </c>
      <c r="DM442" s="14"/>
      <c r="DN442" s="9">
        <f ca="1">IF(Table1[[#This Row],[Field of Work]] = "IT",Table1[[#This Row],[Income]],0)</f>
        <v>0</v>
      </c>
      <c r="DO442" s="9">
        <f ca="1">IF(Table1[[#This Row],[Field of Work]] = "Agriculture",Table1[[#This Row],[Income]],0)</f>
        <v>0</v>
      </c>
      <c r="DP442" s="9">
        <f ca="1">IF(Table1[[#This Row],[Field of Work]] = "Construction",Table1[[#This Row],[Income]],0)</f>
        <v>0</v>
      </c>
      <c r="DQ442" s="9">
        <f ca="1">IF(Table1[[#This Row],[Field of Work]] = "Health",Table1[[#This Row],[Income]],0)</f>
        <v>0</v>
      </c>
      <c r="DR442" s="9">
        <f ca="1">IF(Table1[[#This Row],[Field of Work]] = "Teaching",Table1[[#This Row],[Income]],0)</f>
        <v>53054</v>
      </c>
      <c r="DS442" s="10">
        <f ca="1">IF(Table1[[#This Row],[Field of Work]] = "General work",Table1[[#This Row],[Income]],0)</f>
        <v>0</v>
      </c>
      <c r="DV442" s="14"/>
      <c r="DW442" s="9"/>
      <c r="DX442" s="9">
        <f ca="1">IF(Table1[[#This Row],[Debts]]&gt;Table1[[#This Row],[Income]],1,0)</f>
        <v>1</v>
      </c>
      <c r="DY442" s="9"/>
      <c r="DZ442" s="9"/>
      <c r="EA442" s="9"/>
      <c r="EB442" s="9"/>
      <c r="EC442" s="10"/>
      <c r="EF442" s="14"/>
      <c r="EG442" s="9"/>
      <c r="EH442" s="9">
        <f ca="1">IF(Table1[[#This Row],[Net worth of person (R)]]&gt;$EP$4,Table1[[#This Row],[Age]],0)</f>
        <v>27</v>
      </c>
      <c r="EI442" s="9"/>
      <c r="EJ442" s="9"/>
      <c r="EK442" s="9"/>
      <c r="EL442" s="9"/>
      <c r="EM442" s="9"/>
      <c r="EN442" s="9"/>
      <c r="EO442" s="9"/>
      <c r="EP442" s="10"/>
    </row>
    <row r="443" spans="2:146" x14ac:dyDescent="0.25">
      <c r="B443">
        <f t="shared" ca="1" si="145"/>
        <v>2</v>
      </c>
      <c r="C443" t="str">
        <f t="shared" ca="1" si="146"/>
        <v>women</v>
      </c>
      <c r="D443">
        <f t="shared" ca="1" si="147"/>
        <v>32</v>
      </c>
      <c r="E443">
        <f t="shared" ca="1" si="148"/>
        <v>6</v>
      </c>
      <c r="F443" t="str">
        <f t="shared" ca="1" si="149"/>
        <v>Teaching</v>
      </c>
      <c r="G443">
        <f t="shared" ca="1" si="150"/>
        <v>1</v>
      </c>
      <c r="H443" t="str">
        <f t="shared" ca="1" si="151"/>
        <v>High School</v>
      </c>
      <c r="I443">
        <f t="shared" ca="1" si="152"/>
        <v>2</v>
      </c>
      <c r="J443">
        <f t="shared" ca="1" si="153"/>
        <v>1</v>
      </c>
      <c r="K443">
        <f t="shared" ca="1" si="154"/>
        <v>74105</v>
      </c>
      <c r="L443">
        <f t="shared" ca="1" si="155"/>
        <v>1</v>
      </c>
      <c r="M443" t="str">
        <f t="shared" ca="1" si="156"/>
        <v>Lahore</v>
      </c>
      <c r="N443">
        <f t="shared" ca="1" si="161"/>
        <v>370525</v>
      </c>
      <c r="O443">
        <f ca="1">RAND()*Table1[[#This Row],[Value of House]]</f>
        <v>243178.21006566237</v>
      </c>
      <c r="P443">
        <f t="shared" ca="1" si="143"/>
        <v>47219.767738424118</v>
      </c>
      <c r="Q443">
        <f t="shared" ca="1" si="157"/>
        <v>10736</v>
      </c>
      <c r="R443">
        <f t="shared" ca="1" si="144"/>
        <v>41691.134538213519</v>
      </c>
      <c r="S443">
        <f t="shared" ca="1" si="162"/>
        <v>65585.41695068829</v>
      </c>
      <c r="T443">
        <f t="shared" ca="1" si="163"/>
        <v>483330.18468911242</v>
      </c>
      <c r="U443">
        <f t="shared" ca="1" si="164"/>
        <v>295605.34460387588</v>
      </c>
      <c r="V443">
        <f t="shared" ca="1" si="165"/>
        <v>187724.84008523653</v>
      </c>
      <c r="AF443" s="14">
        <f t="shared" ca="1" si="159"/>
        <v>0</v>
      </c>
      <c r="AG443" s="9">
        <f t="shared" ca="1" si="160"/>
        <v>1</v>
      </c>
      <c r="AH443" s="9"/>
      <c r="AI443" s="9"/>
      <c r="AJ443" s="9"/>
      <c r="AK443" s="10"/>
      <c r="AL443" s="9"/>
      <c r="AM443" s="14">
        <f ca="1">IF(Table1[[#This Row],[Field of Work]]= "Teaching",1,0)</f>
        <v>1</v>
      </c>
      <c r="AN443" s="9">
        <f ca="1">IF(Table1[[#This Row],[Field of Work]]= "Agriculture",1,0)</f>
        <v>0</v>
      </c>
      <c r="AO443" s="9">
        <f ca="1">IF(Table1[[#This Row],[Field of Work]]= "Construction",1,0)</f>
        <v>0</v>
      </c>
      <c r="AP443" s="9">
        <f ca="1">IF(Table1[[#This Row],[Field of Work]]= "IT",1,0)</f>
        <v>0</v>
      </c>
      <c r="AQ443" s="9">
        <f ca="1">IF(Table1[[#This Row],[Field of Work]]= "Health",1,0)</f>
        <v>0</v>
      </c>
      <c r="AR443" s="9">
        <f ca="1">IF(Table1[[#This Row],[Field of Work]]= "General work",1,0)</f>
        <v>0</v>
      </c>
      <c r="AS443" s="9"/>
      <c r="AT443" s="9"/>
      <c r="AU443" s="9"/>
      <c r="AV443" s="9"/>
      <c r="AW443" s="9"/>
      <c r="AX443" s="9"/>
      <c r="AY443" s="10"/>
      <c r="BA443" s="33">
        <f ca="1">IF(Table1[[#This Row],[Area]]= "Pindi",1,0)</f>
        <v>0</v>
      </c>
      <c r="BB443" s="9">
        <f ca="1">IF(Table1[[#This Row],[Area]]= "Attock",1,0)</f>
        <v>0</v>
      </c>
      <c r="BC443" s="9">
        <f ca="1">IF(Table1[[#This Row],[Area]]="Gujranwala",1,0)</f>
        <v>0</v>
      </c>
      <c r="BD443" s="9">
        <f ca="1">IF(Table1[[#This Row],[Area]]="Islamabad",1,0)</f>
        <v>0</v>
      </c>
      <c r="BE443" s="9">
        <f ca="1">IF(Table1[[#This Row],[Area]]="Karachi",1,0)</f>
        <v>0</v>
      </c>
      <c r="BF443" s="9">
        <f ca="1">IF(Table1[[#This Row],[Area]]="Kashmir",1,0)</f>
        <v>0</v>
      </c>
      <c r="BG443" s="9">
        <f ca="1">IF(Table1[[#This Row],[Area]]="Kohat",1,0)</f>
        <v>0</v>
      </c>
      <c r="BH443" s="9">
        <f ca="1">IF(Table1[[#This Row],[Area]]="Lahore",1,0)</f>
        <v>1</v>
      </c>
      <c r="BI443" s="9">
        <f ca="1">IF(Table1[[#This Row],[Area]]="Multan",1,0)</f>
        <v>0</v>
      </c>
      <c r="BJ443" s="9">
        <f ca="1">IF(Table1[[#This Row],[Area]]="Naran",1,0)</f>
        <v>0</v>
      </c>
      <c r="BK443" s="9">
        <f ca="1">IF(Table1[[#This Row],[Area]]="Peshawar",1,0)</f>
        <v>0</v>
      </c>
      <c r="BL443" s="9">
        <f ca="1">IF(Table1[[#This Row],[Area]]="Queta",1,0)</f>
        <v>0</v>
      </c>
      <c r="BM443" s="9">
        <f ca="1">IF(Table1[[#This Row],[Area]]="Sawat",1,0)</f>
        <v>0</v>
      </c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10"/>
      <c r="CD443" s="14"/>
      <c r="CE443" s="39">
        <f ca="1">Table1[[#This Row],[Value of Cars]]/Table1[[#This Row],[Cars]]</f>
        <v>47219.767738424118</v>
      </c>
      <c r="CF443" s="9"/>
      <c r="CG443" s="10"/>
      <c r="CH443" s="14">
        <f ca="1">IF(Table1[[#This Row],[value of Debts]]&gt;$CI$5,1,0)</f>
        <v>1</v>
      </c>
      <c r="CI443" s="9"/>
      <c r="CJ443" s="10"/>
      <c r="CM443" s="55">
        <f ca="1">Table1[[#This Row],[Mortgage Left]]/Table1[[#This Row],[Value of House]]</f>
        <v>0.65630715893843161</v>
      </c>
      <c r="CN443" s="9">
        <f t="shared" ca="1" si="158"/>
        <v>0</v>
      </c>
      <c r="CO443" s="9"/>
      <c r="CP443" s="9"/>
      <c r="CQ443" s="9"/>
      <c r="CR443" s="9"/>
      <c r="CS443" s="9"/>
      <c r="CT443" s="9"/>
      <c r="CU443" s="9"/>
      <c r="CV443" s="9"/>
      <c r="CW443" s="9"/>
      <c r="CX443" s="14"/>
      <c r="CY443" s="9">
        <f ca="1">IF(Table1[[#This Row],[Area]]= "Pindi",Table1[[#This Row],[Income]],0)</f>
        <v>0</v>
      </c>
      <c r="CZ443" s="9">
        <f ca="1">IF(Table1[[#This Row],[Area]]= "Attock",Table1[[#This Row],[Income]],0)</f>
        <v>0</v>
      </c>
      <c r="DA443" s="9">
        <f ca="1">IF(Table1[[#This Row],[Area]]= "Gujranwala",Table1[[#This Row],[Income]],0)</f>
        <v>0</v>
      </c>
      <c r="DB443" s="9">
        <f ca="1">IF(Table1[[#This Row],[Area]]= "Islamabad",Table1[[#This Row],[Income]],0)</f>
        <v>0</v>
      </c>
      <c r="DC443" s="9">
        <f ca="1">IF(Table1[[#This Row],[Area]]= "Karachi",Table1[[#This Row],[Income]],0)</f>
        <v>0</v>
      </c>
      <c r="DD443" s="9">
        <f ca="1">IF(Table1[[#This Row],[Area]]= "Kashmir",Table1[[#This Row],[Income]],0)</f>
        <v>0</v>
      </c>
      <c r="DE443" s="9">
        <f ca="1">IF(Table1[[#This Row],[Area]]= "Kohat",Table1[[#This Row],[Income]],0)</f>
        <v>0</v>
      </c>
      <c r="DF443" s="9">
        <f ca="1">IF(Table1[[#This Row],[Area]]= "Lahore",Table1[[#This Row],[Income]],0)</f>
        <v>74105</v>
      </c>
      <c r="DG443" s="9">
        <f ca="1">IF(Table1[[#This Row],[Area]]= "Multan",Table1[[#This Row],[Income]],0)</f>
        <v>0</v>
      </c>
      <c r="DH443" s="9">
        <f ca="1">IF(Table1[[#This Row],[Area]]= "Naran",Table1[[#This Row],[Income]],0)</f>
        <v>0</v>
      </c>
      <c r="DI443" s="9">
        <f ca="1">IF(Table1[[#This Row],[Area]]= "Peshawar",Table1[[#This Row],[Income]],0)</f>
        <v>0</v>
      </c>
      <c r="DJ443" s="9">
        <f ca="1">IF(Table1[[#This Row],[Area]]= "Queta",Table1[[#This Row],[Income]],0)</f>
        <v>0</v>
      </c>
      <c r="DK443" s="10">
        <f ca="1">IF(Table1[[#This Row],[Area]]= "Sawat",Table1[[#This Row],[Income]],0)</f>
        <v>0</v>
      </c>
      <c r="DM443" s="14"/>
      <c r="DN443" s="9">
        <f ca="1">IF(Table1[[#This Row],[Field of Work]] = "IT",Table1[[#This Row],[Income]],0)</f>
        <v>0</v>
      </c>
      <c r="DO443" s="9">
        <f ca="1">IF(Table1[[#This Row],[Field of Work]] = "Agriculture",Table1[[#This Row],[Income]],0)</f>
        <v>0</v>
      </c>
      <c r="DP443" s="9">
        <f ca="1">IF(Table1[[#This Row],[Field of Work]] = "Construction",Table1[[#This Row],[Income]],0)</f>
        <v>0</v>
      </c>
      <c r="DQ443" s="9">
        <f ca="1">IF(Table1[[#This Row],[Field of Work]] = "Health",Table1[[#This Row],[Income]],0)</f>
        <v>0</v>
      </c>
      <c r="DR443" s="9">
        <f ca="1">IF(Table1[[#This Row],[Field of Work]] = "Teaching",Table1[[#This Row],[Income]],0)</f>
        <v>74105</v>
      </c>
      <c r="DS443" s="10">
        <f ca="1">IF(Table1[[#This Row],[Field of Work]] = "General work",Table1[[#This Row],[Income]],0)</f>
        <v>0</v>
      </c>
      <c r="DV443" s="14"/>
      <c r="DW443" s="9"/>
      <c r="DX443" s="9">
        <f ca="1">IF(Table1[[#This Row],[Debts]]&gt;Table1[[#This Row],[Income]],1,0)</f>
        <v>0</v>
      </c>
      <c r="DY443" s="9"/>
      <c r="DZ443" s="9"/>
      <c r="EA443" s="9"/>
      <c r="EB443" s="9"/>
      <c r="EC443" s="10"/>
      <c r="EF443" s="14"/>
      <c r="EG443" s="9"/>
      <c r="EH443" s="9">
        <f ca="1">IF(Table1[[#This Row],[Net worth of person (R)]]&gt;$EP$4,Table1[[#This Row],[Age]],0)</f>
        <v>32</v>
      </c>
      <c r="EI443" s="9"/>
      <c r="EJ443" s="9"/>
      <c r="EK443" s="9"/>
      <c r="EL443" s="9"/>
      <c r="EM443" s="9"/>
      <c r="EN443" s="9"/>
      <c r="EO443" s="9"/>
      <c r="EP443" s="10"/>
    </row>
    <row r="444" spans="2:146" x14ac:dyDescent="0.25">
      <c r="B444">
        <f t="shared" ca="1" si="145"/>
        <v>2</v>
      </c>
      <c r="C444" t="str">
        <f t="shared" ca="1" si="146"/>
        <v>women</v>
      </c>
      <c r="D444">
        <f t="shared" ca="1" si="147"/>
        <v>36</v>
      </c>
      <c r="E444">
        <f t="shared" ca="1" si="148"/>
        <v>2</v>
      </c>
      <c r="F444" t="str">
        <f t="shared" ca="1" si="149"/>
        <v>IT</v>
      </c>
      <c r="G444">
        <f t="shared" ca="1" si="150"/>
        <v>4</v>
      </c>
      <c r="H444" t="str">
        <f t="shared" ca="1" si="151"/>
        <v>Technical</v>
      </c>
      <c r="I444">
        <f t="shared" ca="1" si="152"/>
        <v>1</v>
      </c>
      <c r="J444">
        <f t="shared" ca="1" si="153"/>
        <v>3</v>
      </c>
      <c r="K444">
        <f t="shared" ca="1" si="154"/>
        <v>31761</v>
      </c>
      <c r="L444">
        <f t="shared" ca="1" si="155"/>
        <v>8</v>
      </c>
      <c r="M444" t="str">
        <f t="shared" ca="1" si="156"/>
        <v>Pindi</v>
      </c>
      <c r="N444">
        <f t="shared" ca="1" si="161"/>
        <v>158805</v>
      </c>
      <c r="O444">
        <f ca="1">RAND()*Table1[[#This Row],[Value of House]]</f>
        <v>89106.069040732458</v>
      </c>
      <c r="P444">
        <f t="shared" ca="1" si="143"/>
        <v>55237.870650921039</v>
      </c>
      <c r="Q444">
        <f t="shared" ca="1" si="157"/>
        <v>7202</v>
      </c>
      <c r="R444">
        <f t="shared" ca="1" si="144"/>
        <v>42687.117118127419</v>
      </c>
      <c r="S444">
        <f t="shared" ca="1" si="162"/>
        <v>8884.0790739005934</v>
      </c>
      <c r="T444">
        <f t="shared" ca="1" si="163"/>
        <v>222926.94972482164</v>
      </c>
      <c r="U444">
        <f t="shared" ca="1" si="164"/>
        <v>138995.18615885987</v>
      </c>
      <c r="V444">
        <f t="shared" ca="1" si="165"/>
        <v>83931.763565961766</v>
      </c>
      <c r="AF444" s="14">
        <f t="shared" ca="1" si="159"/>
        <v>0</v>
      </c>
      <c r="AG444" s="9">
        <f t="shared" ca="1" si="160"/>
        <v>1</v>
      </c>
      <c r="AH444" s="9"/>
      <c r="AI444" s="9"/>
      <c r="AJ444" s="9"/>
      <c r="AK444" s="10"/>
      <c r="AL444" s="9"/>
      <c r="AM444" s="14">
        <f ca="1">IF(Table1[[#This Row],[Field of Work]]= "Teaching",1,0)</f>
        <v>0</v>
      </c>
      <c r="AN444" s="9">
        <f ca="1">IF(Table1[[#This Row],[Field of Work]]= "Agriculture",1,0)</f>
        <v>0</v>
      </c>
      <c r="AO444" s="9">
        <f ca="1">IF(Table1[[#This Row],[Field of Work]]= "Construction",1,0)</f>
        <v>0</v>
      </c>
      <c r="AP444" s="9">
        <f ca="1">IF(Table1[[#This Row],[Field of Work]]= "IT",1,0)</f>
        <v>1</v>
      </c>
      <c r="AQ444" s="9">
        <f ca="1">IF(Table1[[#This Row],[Field of Work]]= "Health",1,0)</f>
        <v>0</v>
      </c>
      <c r="AR444" s="9">
        <f ca="1">IF(Table1[[#This Row],[Field of Work]]= "General work",1,0)</f>
        <v>0</v>
      </c>
      <c r="AS444" s="9"/>
      <c r="AT444" s="9"/>
      <c r="AU444" s="9"/>
      <c r="AV444" s="9"/>
      <c r="AW444" s="9"/>
      <c r="AX444" s="9"/>
      <c r="AY444" s="10"/>
      <c r="BA444" s="33">
        <f ca="1">IF(Table1[[#This Row],[Area]]= "Pindi",1,0)</f>
        <v>1</v>
      </c>
      <c r="BB444" s="9">
        <f ca="1">IF(Table1[[#This Row],[Area]]= "Attock",1,0)</f>
        <v>0</v>
      </c>
      <c r="BC444" s="9">
        <f ca="1">IF(Table1[[#This Row],[Area]]="Gujranwala",1,0)</f>
        <v>0</v>
      </c>
      <c r="BD444" s="9">
        <f ca="1">IF(Table1[[#This Row],[Area]]="Islamabad",1,0)</f>
        <v>0</v>
      </c>
      <c r="BE444" s="9">
        <f ca="1">IF(Table1[[#This Row],[Area]]="Karachi",1,0)</f>
        <v>0</v>
      </c>
      <c r="BF444" s="9">
        <f ca="1">IF(Table1[[#This Row],[Area]]="Kashmir",1,0)</f>
        <v>0</v>
      </c>
      <c r="BG444" s="9">
        <f ca="1">IF(Table1[[#This Row],[Area]]="Kohat",1,0)</f>
        <v>0</v>
      </c>
      <c r="BH444" s="9">
        <f ca="1">IF(Table1[[#This Row],[Area]]="Lahore",1,0)</f>
        <v>0</v>
      </c>
      <c r="BI444" s="9">
        <f ca="1">IF(Table1[[#This Row],[Area]]="Multan",1,0)</f>
        <v>0</v>
      </c>
      <c r="BJ444" s="9">
        <f ca="1">IF(Table1[[#This Row],[Area]]="Naran",1,0)</f>
        <v>0</v>
      </c>
      <c r="BK444" s="9">
        <f ca="1">IF(Table1[[#This Row],[Area]]="Peshawar",1,0)</f>
        <v>0</v>
      </c>
      <c r="BL444" s="9">
        <f ca="1">IF(Table1[[#This Row],[Area]]="Queta",1,0)</f>
        <v>0</v>
      </c>
      <c r="BM444" s="9">
        <f ca="1">IF(Table1[[#This Row],[Area]]="Sawat",1,0)</f>
        <v>0</v>
      </c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10"/>
      <c r="CD444" s="14"/>
      <c r="CE444" s="39">
        <f ca="1">Table1[[#This Row],[Value of Cars]]/Table1[[#This Row],[Cars]]</f>
        <v>18412.623550307013</v>
      </c>
      <c r="CF444" s="9"/>
      <c r="CG444" s="10"/>
      <c r="CH444" s="14">
        <f ca="1">IF(Table1[[#This Row],[value of Debts]]&gt;$CI$5,1,0)</f>
        <v>1</v>
      </c>
      <c r="CI444" s="9"/>
      <c r="CJ444" s="10"/>
      <c r="CM444" s="55">
        <f ca="1">Table1[[#This Row],[Mortgage Left]]/Table1[[#This Row],[Value of House]]</f>
        <v>0.56110367457405286</v>
      </c>
      <c r="CN444" s="9">
        <f t="shared" ca="1" si="158"/>
        <v>0</v>
      </c>
      <c r="CO444" s="9"/>
      <c r="CP444" s="9"/>
      <c r="CQ444" s="9"/>
      <c r="CR444" s="9"/>
      <c r="CS444" s="9"/>
      <c r="CT444" s="9"/>
      <c r="CU444" s="9"/>
      <c r="CV444" s="9"/>
      <c r="CW444" s="9"/>
      <c r="CX444" s="14"/>
      <c r="CY444" s="9">
        <f ca="1">IF(Table1[[#This Row],[Area]]= "Pindi",Table1[[#This Row],[Income]],0)</f>
        <v>31761</v>
      </c>
      <c r="CZ444" s="9">
        <f ca="1">IF(Table1[[#This Row],[Area]]= "Attock",Table1[[#This Row],[Income]],0)</f>
        <v>0</v>
      </c>
      <c r="DA444" s="9">
        <f ca="1">IF(Table1[[#This Row],[Area]]= "Gujranwala",Table1[[#This Row],[Income]],0)</f>
        <v>0</v>
      </c>
      <c r="DB444" s="9">
        <f ca="1">IF(Table1[[#This Row],[Area]]= "Islamabad",Table1[[#This Row],[Income]],0)</f>
        <v>0</v>
      </c>
      <c r="DC444" s="9">
        <f ca="1">IF(Table1[[#This Row],[Area]]= "Karachi",Table1[[#This Row],[Income]],0)</f>
        <v>0</v>
      </c>
      <c r="DD444" s="9">
        <f ca="1">IF(Table1[[#This Row],[Area]]= "Kashmir",Table1[[#This Row],[Income]],0)</f>
        <v>0</v>
      </c>
      <c r="DE444" s="9">
        <f ca="1">IF(Table1[[#This Row],[Area]]= "Kohat",Table1[[#This Row],[Income]],0)</f>
        <v>0</v>
      </c>
      <c r="DF444" s="9">
        <f ca="1">IF(Table1[[#This Row],[Area]]= "Lahore",Table1[[#This Row],[Income]],0)</f>
        <v>0</v>
      </c>
      <c r="DG444" s="9">
        <f ca="1">IF(Table1[[#This Row],[Area]]= "Multan",Table1[[#This Row],[Income]],0)</f>
        <v>0</v>
      </c>
      <c r="DH444" s="9">
        <f ca="1">IF(Table1[[#This Row],[Area]]= "Naran",Table1[[#This Row],[Income]],0)</f>
        <v>0</v>
      </c>
      <c r="DI444" s="9">
        <f ca="1">IF(Table1[[#This Row],[Area]]= "Peshawar",Table1[[#This Row],[Income]],0)</f>
        <v>0</v>
      </c>
      <c r="DJ444" s="9">
        <f ca="1">IF(Table1[[#This Row],[Area]]= "Queta",Table1[[#This Row],[Income]],0)</f>
        <v>0</v>
      </c>
      <c r="DK444" s="10">
        <f ca="1">IF(Table1[[#This Row],[Area]]= "Sawat",Table1[[#This Row],[Income]],0)</f>
        <v>0</v>
      </c>
      <c r="DM444" s="14"/>
      <c r="DN444" s="9">
        <f ca="1">IF(Table1[[#This Row],[Field of Work]] = "IT",Table1[[#This Row],[Income]],0)</f>
        <v>31761</v>
      </c>
      <c r="DO444" s="9">
        <f ca="1">IF(Table1[[#This Row],[Field of Work]] = "Agriculture",Table1[[#This Row],[Income]],0)</f>
        <v>0</v>
      </c>
      <c r="DP444" s="9">
        <f ca="1">IF(Table1[[#This Row],[Field of Work]] = "Construction",Table1[[#This Row],[Income]],0)</f>
        <v>0</v>
      </c>
      <c r="DQ444" s="9">
        <f ca="1">IF(Table1[[#This Row],[Field of Work]] = "Health",Table1[[#This Row],[Income]],0)</f>
        <v>0</v>
      </c>
      <c r="DR444" s="9">
        <f ca="1">IF(Table1[[#This Row],[Field of Work]] = "Teaching",Table1[[#This Row],[Income]],0)</f>
        <v>0</v>
      </c>
      <c r="DS444" s="10">
        <f ca="1">IF(Table1[[#This Row],[Field of Work]] = "General work",Table1[[#This Row],[Income]],0)</f>
        <v>0</v>
      </c>
      <c r="DV444" s="14"/>
      <c r="DW444" s="9"/>
      <c r="DX444" s="9">
        <f ca="1">IF(Table1[[#This Row],[Debts]]&gt;Table1[[#This Row],[Income]],1,0)</f>
        <v>1</v>
      </c>
      <c r="DY444" s="9"/>
      <c r="DZ444" s="9"/>
      <c r="EA444" s="9"/>
      <c r="EB444" s="9"/>
      <c r="EC444" s="10"/>
      <c r="EF444" s="14"/>
      <c r="EG444" s="9"/>
      <c r="EH444" s="9">
        <f ca="1">IF(Table1[[#This Row],[Net worth of person (R)]]&gt;$EP$4,Table1[[#This Row],[Age]],0)</f>
        <v>0</v>
      </c>
      <c r="EI444" s="9"/>
      <c r="EJ444" s="9"/>
      <c r="EK444" s="9"/>
      <c r="EL444" s="9"/>
      <c r="EM444" s="9"/>
      <c r="EN444" s="9"/>
      <c r="EO444" s="9"/>
      <c r="EP444" s="10"/>
    </row>
    <row r="445" spans="2:146" x14ac:dyDescent="0.25">
      <c r="B445">
        <f t="shared" ca="1" si="145"/>
        <v>2</v>
      </c>
      <c r="C445" t="str">
        <f t="shared" ca="1" si="146"/>
        <v>women</v>
      </c>
      <c r="D445">
        <f t="shared" ca="1" si="147"/>
        <v>39</v>
      </c>
      <c r="E445">
        <f t="shared" ca="1" si="148"/>
        <v>1</v>
      </c>
      <c r="F445" t="str">
        <f t="shared" ca="1" si="149"/>
        <v>Health</v>
      </c>
      <c r="G445">
        <f t="shared" ca="1" si="150"/>
        <v>4</v>
      </c>
      <c r="H445" t="str">
        <f t="shared" ca="1" si="151"/>
        <v>Technical</v>
      </c>
      <c r="I445">
        <f t="shared" ca="1" si="152"/>
        <v>0</v>
      </c>
      <c r="J445">
        <f t="shared" ca="1" si="153"/>
        <v>1</v>
      </c>
      <c r="K445">
        <f t="shared" ca="1" si="154"/>
        <v>59963</v>
      </c>
      <c r="L445">
        <f t="shared" ca="1" si="155"/>
        <v>5</v>
      </c>
      <c r="M445" t="str">
        <f t="shared" ca="1" si="156"/>
        <v>Sawat</v>
      </c>
      <c r="N445">
        <f t="shared" ca="1" si="161"/>
        <v>299815</v>
      </c>
      <c r="O445">
        <f ca="1">RAND()*Table1[[#This Row],[Value of House]]</f>
        <v>95840.106350251561</v>
      </c>
      <c r="P445">
        <f t="shared" ca="1" si="143"/>
        <v>28879.626439207841</v>
      </c>
      <c r="Q445">
        <f t="shared" ca="1" si="157"/>
        <v>1489</v>
      </c>
      <c r="R445">
        <f t="shared" ca="1" si="144"/>
        <v>87733.588288707368</v>
      </c>
      <c r="S445">
        <f t="shared" ca="1" si="162"/>
        <v>50916.84900225242</v>
      </c>
      <c r="T445">
        <f t="shared" ca="1" si="163"/>
        <v>379611.47544146026</v>
      </c>
      <c r="U445">
        <f t="shared" ca="1" si="164"/>
        <v>185062.69463895893</v>
      </c>
      <c r="V445">
        <f t="shared" ca="1" si="165"/>
        <v>194548.78080250134</v>
      </c>
      <c r="AF445" s="14">
        <f t="shared" ca="1" si="159"/>
        <v>0</v>
      </c>
      <c r="AG445" s="9">
        <f t="shared" ca="1" si="160"/>
        <v>1</v>
      </c>
      <c r="AH445" s="9"/>
      <c r="AI445" s="9"/>
      <c r="AJ445" s="9"/>
      <c r="AK445" s="10"/>
      <c r="AL445" s="9"/>
      <c r="AM445" s="14">
        <f ca="1">IF(Table1[[#This Row],[Field of Work]]= "Teaching",1,0)</f>
        <v>0</v>
      </c>
      <c r="AN445" s="9">
        <f ca="1">IF(Table1[[#This Row],[Field of Work]]= "Agriculture",1,0)</f>
        <v>0</v>
      </c>
      <c r="AO445" s="9">
        <f ca="1">IF(Table1[[#This Row],[Field of Work]]= "Construction",1,0)</f>
        <v>0</v>
      </c>
      <c r="AP445" s="9">
        <f ca="1">IF(Table1[[#This Row],[Field of Work]]= "IT",1,0)</f>
        <v>0</v>
      </c>
      <c r="AQ445" s="9">
        <f ca="1">IF(Table1[[#This Row],[Field of Work]]= "Health",1,0)</f>
        <v>1</v>
      </c>
      <c r="AR445" s="9">
        <f ca="1">IF(Table1[[#This Row],[Field of Work]]= "General work",1,0)</f>
        <v>0</v>
      </c>
      <c r="AS445" s="9"/>
      <c r="AT445" s="9"/>
      <c r="AU445" s="9"/>
      <c r="AV445" s="9"/>
      <c r="AW445" s="9"/>
      <c r="AX445" s="9"/>
      <c r="AY445" s="10"/>
      <c r="BA445" s="33">
        <f ca="1">IF(Table1[[#This Row],[Area]]= "Pindi",1,0)</f>
        <v>0</v>
      </c>
      <c r="BB445" s="9">
        <f ca="1">IF(Table1[[#This Row],[Area]]= "Attock",1,0)</f>
        <v>0</v>
      </c>
      <c r="BC445" s="9">
        <f ca="1">IF(Table1[[#This Row],[Area]]="Gujranwala",1,0)</f>
        <v>0</v>
      </c>
      <c r="BD445" s="9">
        <f ca="1">IF(Table1[[#This Row],[Area]]="Islamabad",1,0)</f>
        <v>0</v>
      </c>
      <c r="BE445" s="9">
        <f ca="1">IF(Table1[[#This Row],[Area]]="Karachi",1,0)</f>
        <v>0</v>
      </c>
      <c r="BF445" s="9">
        <f ca="1">IF(Table1[[#This Row],[Area]]="Kashmir",1,0)</f>
        <v>0</v>
      </c>
      <c r="BG445" s="9">
        <f ca="1">IF(Table1[[#This Row],[Area]]="Kohat",1,0)</f>
        <v>0</v>
      </c>
      <c r="BH445" s="9">
        <f ca="1">IF(Table1[[#This Row],[Area]]="Lahore",1,0)</f>
        <v>0</v>
      </c>
      <c r="BI445" s="9">
        <f ca="1">IF(Table1[[#This Row],[Area]]="Multan",1,0)</f>
        <v>0</v>
      </c>
      <c r="BJ445" s="9">
        <f ca="1">IF(Table1[[#This Row],[Area]]="Naran",1,0)</f>
        <v>0</v>
      </c>
      <c r="BK445" s="9">
        <f ca="1">IF(Table1[[#This Row],[Area]]="Peshawar",1,0)</f>
        <v>0</v>
      </c>
      <c r="BL445" s="9">
        <f ca="1">IF(Table1[[#This Row],[Area]]="Queta",1,0)</f>
        <v>0</v>
      </c>
      <c r="BM445" s="9">
        <f ca="1">IF(Table1[[#This Row],[Area]]="Sawat",1,0)</f>
        <v>1</v>
      </c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10"/>
      <c r="CD445" s="14"/>
      <c r="CE445" s="39">
        <f ca="1">Table1[[#This Row],[Value of Cars]]/Table1[[#This Row],[Cars]]</f>
        <v>28879.626439207841</v>
      </c>
      <c r="CF445" s="9"/>
      <c r="CG445" s="10"/>
      <c r="CH445" s="14">
        <f ca="1">IF(Table1[[#This Row],[value of Debts]]&gt;$CI$5,1,0)</f>
        <v>1</v>
      </c>
      <c r="CI445" s="9"/>
      <c r="CJ445" s="10"/>
      <c r="CM445" s="55">
        <f ca="1">Table1[[#This Row],[Mortgage Left]]/Table1[[#This Row],[Value of House]]</f>
        <v>0.3196641473917301</v>
      </c>
      <c r="CN445" s="9">
        <f t="shared" ca="1" si="158"/>
        <v>0</v>
      </c>
      <c r="CO445" s="9"/>
      <c r="CP445" s="9"/>
      <c r="CQ445" s="9"/>
      <c r="CR445" s="9"/>
      <c r="CS445" s="9"/>
      <c r="CT445" s="9"/>
      <c r="CU445" s="9"/>
      <c r="CV445" s="9"/>
      <c r="CW445" s="9"/>
      <c r="CX445" s="14"/>
      <c r="CY445" s="9">
        <f ca="1">IF(Table1[[#This Row],[Area]]= "Pindi",Table1[[#This Row],[Income]],0)</f>
        <v>0</v>
      </c>
      <c r="CZ445" s="9">
        <f ca="1">IF(Table1[[#This Row],[Area]]= "Attock",Table1[[#This Row],[Income]],0)</f>
        <v>0</v>
      </c>
      <c r="DA445" s="9">
        <f ca="1">IF(Table1[[#This Row],[Area]]= "Gujranwala",Table1[[#This Row],[Income]],0)</f>
        <v>0</v>
      </c>
      <c r="DB445" s="9">
        <f ca="1">IF(Table1[[#This Row],[Area]]= "Islamabad",Table1[[#This Row],[Income]],0)</f>
        <v>0</v>
      </c>
      <c r="DC445" s="9">
        <f ca="1">IF(Table1[[#This Row],[Area]]= "Karachi",Table1[[#This Row],[Income]],0)</f>
        <v>0</v>
      </c>
      <c r="DD445" s="9">
        <f ca="1">IF(Table1[[#This Row],[Area]]= "Kashmir",Table1[[#This Row],[Income]],0)</f>
        <v>0</v>
      </c>
      <c r="DE445" s="9">
        <f ca="1">IF(Table1[[#This Row],[Area]]= "Kohat",Table1[[#This Row],[Income]],0)</f>
        <v>0</v>
      </c>
      <c r="DF445" s="9">
        <f ca="1">IF(Table1[[#This Row],[Area]]= "Lahore",Table1[[#This Row],[Income]],0)</f>
        <v>0</v>
      </c>
      <c r="DG445" s="9">
        <f ca="1">IF(Table1[[#This Row],[Area]]= "Multan",Table1[[#This Row],[Income]],0)</f>
        <v>0</v>
      </c>
      <c r="DH445" s="9">
        <f ca="1">IF(Table1[[#This Row],[Area]]= "Naran",Table1[[#This Row],[Income]],0)</f>
        <v>0</v>
      </c>
      <c r="DI445" s="9">
        <f ca="1">IF(Table1[[#This Row],[Area]]= "Peshawar",Table1[[#This Row],[Income]],0)</f>
        <v>0</v>
      </c>
      <c r="DJ445" s="9">
        <f ca="1">IF(Table1[[#This Row],[Area]]= "Queta",Table1[[#This Row],[Income]],0)</f>
        <v>0</v>
      </c>
      <c r="DK445" s="10">
        <f ca="1">IF(Table1[[#This Row],[Area]]= "Sawat",Table1[[#This Row],[Income]],0)</f>
        <v>59963</v>
      </c>
      <c r="DM445" s="14"/>
      <c r="DN445" s="9">
        <f ca="1">IF(Table1[[#This Row],[Field of Work]] = "IT",Table1[[#This Row],[Income]],0)</f>
        <v>0</v>
      </c>
      <c r="DO445" s="9">
        <f ca="1">IF(Table1[[#This Row],[Field of Work]] = "Agriculture",Table1[[#This Row],[Income]],0)</f>
        <v>0</v>
      </c>
      <c r="DP445" s="9">
        <f ca="1">IF(Table1[[#This Row],[Field of Work]] = "Construction",Table1[[#This Row],[Income]],0)</f>
        <v>0</v>
      </c>
      <c r="DQ445" s="9">
        <f ca="1">IF(Table1[[#This Row],[Field of Work]] = "Health",Table1[[#This Row],[Income]],0)</f>
        <v>59963</v>
      </c>
      <c r="DR445" s="9">
        <f ca="1">IF(Table1[[#This Row],[Field of Work]] = "Teaching",Table1[[#This Row],[Income]],0)</f>
        <v>0</v>
      </c>
      <c r="DS445" s="10">
        <f ca="1">IF(Table1[[#This Row],[Field of Work]] = "General work",Table1[[#This Row],[Income]],0)</f>
        <v>0</v>
      </c>
      <c r="DV445" s="14"/>
      <c r="DW445" s="9"/>
      <c r="DX445" s="9">
        <f ca="1">IF(Table1[[#This Row],[Debts]]&gt;Table1[[#This Row],[Income]],1,0)</f>
        <v>1</v>
      </c>
      <c r="DY445" s="9"/>
      <c r="DZ445" s="9"/>
      <c r="EA445" s="9"/>
      <c r="EB445" s="9"/>
      <c r="EC445" s="10"/>
      <c r="EF445" s="14"/>
      <c r="EG445" s="9"/>
      <c r="EH445" s="9">
        <f ca="1">IF(Table1[[#This Row],[Net worth of person (R)]]&gt;$EP$4,Table1[[#This Row],[Age]],0)</f>
        <v>39</v>
      </c>
      <c r="EI445" s="9"/>
      <c r="EJ445" s="9"/>
      <c r="EK445" s="9"/>
      <c r="EL445" s="9"/>
      <c r="EM445" s="9"/>
      <c r="EN445" s="9"/>
      <c r="EO445" s="9"/>
      <c r="EP445" s="10"/>
    </row>
    <row r="446" spans="2:146" x14ac:dyDescent="0.25">
      <c r="B446">
        <f t="shared" ca="1" si="145"/>
        <v>1</v>
      </c>
      <c r="C446" t="str">
        <f t="shared" ca="1" si="146"/>
        <v>men</v>
      </c>
      <c r="D446">
        <f t="shared" ca="1" si="147"/>
        <v>31</v>
      </c>
      <c r="E446">
        <f t="shared" ca="1" si="148"/>
        <v>4</v>
      </c>
      <c r="F446" t="str">
        <f t="shared" ca="1" si="149"/>
        <v>Construction</v>
      </c>
      <c r="G446">
        <f t="shared" ca="1" si="150"/>
        <v>6</v>
      </c>
      <c r="H446" t="str">
        <f t="shared" ca="1" si="151"/>
        <v>other</v>
      </c>
      <c r="I446">
        <f t="shared" ca="1" si="152"/>
        <v>0</v>
      </c>
      <c r="J446">
        <f t="shared" ca="1" si="153"/>
        <v>2</v>
      </c>
      <c r="K446">
        <f t="shared" ca="1" si="154"/>
        <v>85451</v>
      </c>
      <c r="L446">
        <f t="shared" ca="1" si="155"/>
        <v>2</v>
      </c>
      <c r="M446" t="str">
        <f t="shared" ca="1" si="156"/>
        <v>Karachi</v>
      </c>
      <c r="N446">
        <f t="shared" ca="1" si="161"/>
        <v>512706</v>
      </c>
      <c r="O446">
        <f ca="1">RAND()*Table1[[#This Row],[Value of House]]</f>
        <v>419413.47269378853</v>
      </c>
      <c r="P446">
        <f t="shared" ca="1" si="143"/>
        <v>21643.283769187143</v>
      </c>
      <c r="Q446">
        <f t="shared" ca="1" si="157"/>
        <v>11425</v>
      </c>
      <c r="R446">
        <f t="shared" ca="1" si="144"/>
        <v>166265.64084008356</v>
      </c>
      <c r="S446">
        <f t="shared" ca="1" si="162"/>
        <v>118777.70196760909</v>
      </c>
      <c r="T446">
        <f t="shared" ca="1" si="163"/>
        <v>653126.98573679628</v>
      </c>
      <c r="U446">
        <f t="shared" ca="1" si="164"/>
        <v>597104.11353387206</v>
      </c>
      <c r="V446">
        <f t="shared" ca="1" si="165"/>
        <v>56022.87220292422</v>
      </c>
      <c r="AF446" s="14">
        <f t="shared" ca="1" si="159"/>
        <v>0</v>
      </c>
      <c r="AG446" s="9">
        <f t="shared" ca="1" si="160"/>
        <v>1</v>
      </c>
      <c r="AH446" s="9"/>
      <c r="AI446" s="9"/>
      <c r="AJ446" s="9"/>
      <c r="AK446" s="10"/>
      <c r="AL446" s="9"/>
      <c r="AM446" s="14">
        <f ca="1">IF(Table1[[#This Row],[Field of Work]]= "Teaching",1,0)</f>
        <v>0</v>
      </c>
      <c r="AN446" s="9">
        <f ca="1">IF(Table1[[#This Row],[Field of Work]]= "Agriculture",1,0)</f>
        <v>0</v>
      </c>
      <c r="AO446" s="9">
        <f ca="1">IF(Table1[[#This Row],[Field of Work]]= "Construction",1,0)</f>
        <v>1</v>
      </c>
      <c r="AP446" s="9">
        <f ca="1">IF(Table1[[#This Row],[Field of Work]]= "IT",1,0)</f>
        <v>0</v>
      </c>
      <c r="AQ446" s="9">
        <f ca="1">IF(Table1[[#This Row],[Field of Work]]= "Health",1,0)</f>
        <v>0</v>
      </c>
      <c r="AR446" s="9">
        <f ca="1">IF(Table1[[#This Row],[Field of Work]]= "General work",1,0)</f>
        <v>0</v>
      </c>
      <c r="AS446" s="9"/>
      <c r="AT446" s="9"/>
      <c r="AU446" s="9"/>
      <c r="AV446" s="9"/>
      <c r="AW446" s="9"/>
      <c r="AX446" s="9"/>
      <c r="AY446" s="10"/>
      <c r="BA446" s="33">
        <f ca="1">IF(Table1[[#This Row],[Area]]= "Pindi",1,0)</f>
        <v>0</v>
      </c>
      <c r="BB446" s="9">
        <f ca="1">IF(Table1[[#This Row],[Area]]= "Attock",1,0)</f>
        <v>0</v>
      </c>
      <c r="BC446" s="9">
        <f ca="1">IF(Table1[[#This Row],[Area]]="Gujranwala",1,0)</f>
        <v>0</v>
      </c>
      <c r="BD446" s="9">
        <f ca="1">IF(Table1[[#This Row],[Area]]="Islamabad",1,0)</f>
        <v>0</v>
      </c>
      <c r="BE446" s="9">
        <f ca="1">IF(Table1[[#This Row],[Area]]="Karachi",1,0)</f>
        <v>1</v>
      </c>
      <c r="BF446" s="9">
        <f ca="1">IF(Table1[[#This Row],[Area]]="Kashmir",1,0)</f>
        <v>0</v>
      </c>
      <c r="BG446" s="9">
        <f ca="1">IF(Table1[[#This Row],[Area]]="Kohat",1,0)</f>
        <v>0</v>
      </c>
      <c r="BH446" s="9">
        <f ca="1">IF(Table1[[#This Row],[Area]]="Lahore",1,0)</f>
        <v>0</v>
      </c>
      <c r="BI446" s="9">
        <f ca="1">IF(Table1[[#This Row],[Area]]="Multan",1,0)</f>
        <v>0</v>
      </c>
      <c r="BJ446" s="9">
        <f ca="1">IF(Table1[[#This Row],[Area]]="Naran",1,0)</f>
        <v>0</v>
      </c>
      <c r="BK446" s="9">
        <f ca="1">IF(Table1[[#This Row],[Area]]="Peshawar",1,0)</f>
        <v>0</v>
      </c>
      <c r="BL446" s="9">
        <f ca="1">IF(Table1[[#This Row],[Area]]="Queta",1,0)</f>
        <v>0</v>
      </c>
      <c r="BM446" s="9">
        <f ca="1">IF(Table1[[#This Row],[Area]]="Sawat",1,0)</f>
        <v>0</v>
      </c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10"/>
      <c r="CD446" s="14"/>
      <c r="CE446" s="39">
        <f ca="1">Table1[[#This Row],[Value of Cars]]/Table1[[#This Row],[Cars]]</f>
        <v>10821.641884593571</v>
      </c>
      <c r="CF446" s="9"/>
      <c r="CG446" s="10"/>
      <c r="CH446" s="14">
        <f ca="1">IF(Table1[[#This Row],[value of Debts]]&gt;$CI$5,1,0)</f>
        <v>1</v>
      </c>
      <c r="CI446" s="9"/>
      <c r="CJ446" s="10"/>
      <c r="CM446" s="55">
        <f ca="1">Table1[[#This Row],[Mortgage Left]]/Table1[[#This Row],[Value of House]]</f>
        <v>0.81803893984815568</v>
      </c>
      <c r="CN446" s="9">
        <f t="shared" ca="1" si="158"/>
        <v>0</v>
      </c>
      <c r="CO446" s="9"/>
      <c r="CP446" s="9"/>
      <c r="CQ446" s="9"/>
      <c r="CR446" s="9"/>
      <c r="CS446" s="9"/>
      <c r="CT446" s="9"/>
      <c r="CU446" s="9"/>
      <c r="CV446" s="9"/>
      <c r="CW446" s="9"/>
      <c r="CX446" s="14"/>
      <c r="CY446" s="9">
        <f ca="1">IF(Table1[[#This Row],[Area]]= "Pindi",Table1[[#This Row],[Income]],0)</f>
        <v>0</v>
      </c>
      <c r="CZ446" s="9">
        <f ca="1">IF(Table1[[#This Row],[Area]]= "Attock",Table1[[#This Row],[Income]],0)</f>
        <v>0</v>
      </c>
      <c r="DA446" s="9">
        <f ca="1">IF(Table1[[#This Row],[Area]]= "Gujranwala",Table1[[#This Row],[Income]],0)</f>
        <v>0</v>
      </c>
      <c r="DB446" s="9">
        <f ca="1">IF(Table1[[#This Row],[Area]]= "Islamabad",Table1[[#This Row],[Income]],0)</f>
        <v>0</v>
      </c>
      <c r="DC446" s="9">
        <f ca="1">IF(Table1[[#This Row],[Area]]= "Karachi",Table1[[#This Row],[Income]],0)</f>
        <v>85451</v>
      </c>
      <c r="DD446" s="9">
        <f ca="1">IF(Table1[[#This Row],[Area]]= "Kashmir",Table1[[#This Row],[Income]],0)</f>
        <v>0</v>
      </c>
      <c r="DE446" s="9">
        <f ca="1">IF(Table1[[#This Row],[Area]]= "Kohat",Table1[[#This Row],[Income]],0)</f>
        <v>0</v>
      </c>
      <c r="DF446" s="9">
        <f ca="1">IF(Table1[[#This Row],[Area]]= "Lahore",Table1[[#This Row],[Income]],0)</f>
        <v>0</v>
      </c>
      <c r="DG446" s="9">
        <f ca="1">IF(Table1[[#This Row],[Area]]= "Multan",Table1[[#This Row],[Income]],0)</f>
        <v>0</v>
      </c>
      <c r="DH446" s="9">
        <f ca="1">IF(Table1[[#This Row],[Area]]= "Naran",Table1[[#This Row],[Income]],0)</f>
        <v>0</v>
      </c>
      <c r="DI446" s="9">
        <f ca="1">IF(Table1[[#This Row],[Area]]= "Peshawar",Table1[[#This Row],[Income]],0)</f>
        <v>0</v>
      </c>
      <c r="DJ446" s="9">
        <f ca="1">IF(Table1[[#This Row],[Area]]= "Queta",Table1[[#This Row],[Income]],0)</f>
        <v>0</v>
      </c>
      <c r="DK446" s="10">
        <f ca="1">IF(Table1[[#This Row],[Area]]= "Sawat",Table1[[#This Row],[Income]],0)</f>
        <v>0</v>
      </c>
      <c r="DM446" s="14"/>
      <c r="DN446" s="9">
        <f ca="1">IF(Table1[[#This Row],[Field of Work]] = "IT",Table1[[#This Row],[Income]],0)</f>
        <v>0</v>
      </c>
      <c r="DO446" s="9">
        <f ca="1">IF(Table1[[#This Row],[Field of Work]] = "Agriculture",Table1[[#This Row],[Income]],0)</f>
        <v>0</v>
      </c>
      <c r="DP446" s="9">
        <f ca="1">IF(Table1[[#This Row],[Field of Work]] = "Construction",Table1[[#This Row],[Income]],0)</f>
        <v>85451</v>
      </c>
      <c r="DQ446" s="9">
        <f ca="1">IF(Table1[[#This Row],[Field of Work]] = "Health",Table1[[#This Row],[Income]],0)</f>
        <v>0</v>
      </c>
      <c r="DR446" s="9">
        <f ca="1">IF(Table1[[#This Row],[Field of Work]] = "Teaching",Table1[[#This Row],[Income]],0)</f>
        <v>0</v>
      </c>
      <c r="DS446" s="10">
        <f ca="1">IF(Table1[[#This Row],[Field of Work]] = "General work",Table1[[#This Row],[Income]],0)</f>
        <v>0</v>
      </c>
      <c r="DV446" s="14"/>
      <c r="DW446" s="9"/>
      <c r="DX446" s="9">
        <f ca="1">IF(Table1[[#This Row],[Debts]]&gt;Table1[[#This Row],[Income]],1,0)</f>
        <v>1</v>
      </c>
      <c r="DY446" s="9"/>
      <c r="DZ446" s="9"/>
      <c r="EA446" s="9"/>
      <c r="EB446" s="9"/>
      <c r="EC446" s="10"/>
      <c r="EF446" s="14"/>
      <c r="EG446" s="9"/>
      <c r="EH446" s="9">
        <f ca="1">IF(Table1[[#This Row],[Net worth of person (R)]]&gt;$EP$4,Table1[[#This Row],[Age]],0)</f>
        <v>0</v>
      </c>
      <c r="EI446" s="9"/>
      <c r="EJ446" s="9"/>
      <c r="EK446" s="9"/>
      <c r="EL446" s="9"/>
      <c r="EM446" s="9"/>
      <c r="EN446" s="9"/>
      <c r="EO446" s="9"/>
      <c r="EP446" s="10"/>
    </row>
    <row r="447" spans="2:146" x14ac:dyDescent="0.25">
      <c r="B447">
        <f t="shared" ca="1" si="145"/>
        <v>2</v>
      </c>
      <c r="C447" t="str">
        <f t="shared" ca="1" si="146"/>
        <v>women</v>
      </c>
      <c r="D447">
        <f t="shared" ca="1" si="147"/>
        <v>27</v>
      </c>
      <c r="E447">
        <f t="shared" ca="1" si="148"/>
        <v>2</v>
      </c>
      <c r="F447" t="str">
        <f t="shared" ca="1" si="149"/>
        <v>IT</v>
      </c>
      <c r="G447">
        <f t="shared" ca="1" si="150"/>
        <v>2</v>
      </c>
      <c r="H447" t="str">
        <f t="shared" ca="1" si="151"/>
        <v>Colledge</v>
      </c>
      <c r="I447">
        <f t="shared" ca="1" si="152"/>
        <v>1</v>
      </c>
      <c r="J447">
        <f t="shared" ca="1" si="153"/>
        <v>3</v>
      </c>
      <c r="K447">
        <f t="shared" ca="1" si="154"/>
        <v>70251</v>
      </c>
      <c r="L447">
        <f t="shared" ca="1" si="155"/>
        <v>14</v>
      </c>
      <c r="M447" t="str">
        <f t="shared" ca="1" si="156"/>
        <v>Attock</v>
      </c>
      <c r="N447">
        <f t="shared" ca="1" si="161"/>
        <v>210753</v>
      </c>
      <c r="O447">
        <f ca="1">RAND()*Table1[[#This Row],[Value of House]]</f>
        <v>66993.706955795671</v>
      </c>
      <c r="P447">
        <f t="shared" ca="1" si="143"/>
        <v>50253.739406050874</v>
      </c>
      <c r="Q447">
        <f t="shared" ca="1" si="157"/>
        <v>7781</v>
      </c>
      <c r="R447">
        <f t="shared" ca="1" si="144"/>
        <v>79960.512275349785</v>
      </c>
      <c r="S447">
        <f t="shared" ca="1" si="162"/>
        <v>101498.09599145687</v>
      </c>
      <c r="T447">
        <f t="shared" ca="1" si="163"/>
        <v>362504.83539750776</v>
      </c>
      <c r="U447">
        <f t="shared" ca="1" si="164"/>
        <v>154735.21923114546</v>
      </c>
      <c r="V447">
        <f t="shared" ca="1" si="165"/>
        <v>207769.61616636231</v>
      </c>
      <c r="AF447" s="14">
        <f t="shared" ca="1" si="159"/>
        <v>1</v>
      </c>
      <c r="AG447" s="9">
        <f t="shared" ca="1" si="160"/>
        <v>0</v>
      </c>
      <c r="AH447" s="9"/>
      <c r="AI447" s="9"/>
      <c r="AJ447" s="9"/>
      <c r="AK447" s="10"/>
      <c r="AL447" s="9"/>
      <c r="AM447" s="14">
        <f ca="1">IF(Table1[[#This Row],[Field of Work]]= "Teaching",1,0)</f>
        <v>0</v>
      </c>
      <c r="AN447" s="9">
        <f ca="1">IF(Table1[[#This Row],[Field of Work]]= "Agriculture",1,0)</f>
        <v>0</v>
      </c>
      <c r="AO447" s="9">
        <f ca="1">IF(Table1[[#This Row],[Field of Work]]= "Construction",1,0)</f>
        <v>0</v>
      </c>
      <c r="AP447" s="9">
        <f ca="1">IF(Table1[[#This Row],[Field of Work]]= "IT",1,0)</f>
        <v>1</v>
      </c>
      <c r="AQ447" s="9">
        <f ca="1">IF(Table1[[#This Row],[Field of Work]]= "Health",1,0)</f>
        <v>0</v>
      </c>
      <c r="AR447" s="9">
        <f ca="1">IF(Table1[[#This Row],[Field of Work]]= "General work",1,0)</f>
        <v>0</v>
      </c>
      <c r="AS447" s="9"/>
      <c r="AT447" s="9"/>
      <c r="AU447" s="9"/>
      <c r="AV447" s="9"/>
      <c r="AW447" s="9"/>
      <c r="AX447" s="9"/>
      <c r="AY447" s="10"/>
      <c r="BA447" s="33">
        <f ca="1">IF(Table1[[#This Row],[Area]]= "Pindi",1,0)</f>
        <v>0</v>
      </c>
      <c r="BB447" s="9">
        <f ca="1">IF(Table1[[#This Row],[Area]]= "Attock",1,0)</f>
        <v>1</v>
      </c>
      <c r="BC447" s="9">
        <f ca="1">IF(Table1[[#This Row],[Area]]="Gujranwala",1,0)</f>
        <v>0</v>
      </c>
      <c r="BD447" s="9">
        <f ca="1">IF(Table1[[#This Row],[Area]]="Islamabad",1,0)</f>
        <v>0</v>
      </c>
      <c r="BE447" s="9">
        <f ca="1">IF(Table1[[#This Row],[Area]]="Karachi",1,0)</f>
        <v>0</v>
      </c>
      <c r="BF447" s="9">
        <f ca="1">IF(Table1[[#This Row],[Area]]="Kashmir",1,0)</f>
        <v>0</v>
      </c>
      <c r="BG447" s="9">
        <f ca="1">IF(Table1[[#This Row],[Area]]="Kohat",1,0)</f>
        <v>0</v>
      </c>
      <c r="BH447" s="9">
        <f ca="1">IF(Table1[[#This Row],[Area]]="Lahore",1,0)</f>
        <v>0</v>
      </c>
      <c r="BI447" s="9">
        <f ca="1">IF(Table1[[#This Row],[Area]]="Multan",1,0)</f>
        <v>0</v>
      </c>
      <c r="BJ447" s="9">
        <f ca="1">IF(Table1[[#This Row],[Area]]="Naran",1,0)</f>
        <v>0</v>
      </c>
      <c r="BK447" s="9">
        <f ca="1">IF(Table1[[#This Row],[Area]]="Peshawar",1,0)</f>
        <v>0</v>
      </c>
      <c r="BL447" s="9">
        <f ca="1">IF(Table1[[#This Row],[Area]]="Queta",1,0)</f>
        <v>0</v>
      </c>
      <c r="BM447" s="9">
        <f ca="1">IF(Table1[[#This Row],[Area]]="Sawat",1,0)</f>
        <v>0</v>
      </c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10"/>
      <c r="CD447" s="14"/>
      <c r="CE447" s="39">
        <f ca="1">Table1[[#This Row],[Value of Cars]]/Table1[[#This Row],[Cars]]</f>
        <v>16751.246468683625</v>
      </c>
      <c r="CF447" s="9"/>
      <c r="CG447" s="10"/>
      <c r="CH447" s="14">
        <f ca="1">IF(Table1[[#This Row],[value of Debts]]&gt;$CI$5,1,0)</f>
        <v>1</v>
      </c>
      <c r="CI447" s="9"/>
      <c r="CJ447" s="10"/>
      <c r="CM447" s="55">
        <f ca="1">Table1[[#This Row],[Mortgage Left]]/Table1[[#This Row],[Value of House]]</f>
        <v>0.31787783308325707</v>
      </c>
      <c r="CN447" s="9">
        <f t="shared" ca="1" si="158"/>
        <v>0</v>
      </c>
      <c r="CO447" s="9"/>
      <c r="CP447" s="9"/>
      <c r="CQ447" s="9"/>
      <c r="CR447" s="9"/>
      <c r="CS447" s="9"/>
      <c r="CT447" s="9"/>
      <c r="CU447" s="9"/>
      <c r="CV447" s="9"/>
      <c r="CW447" s="9"/>
      <c r="CX447" s="14"/>
      <c r="CY447" s="9">
        <f ca="1">IF(Table1[[#This Row],[Area]]= "Pindi",Table1[[#This Row],[Income]],0)</f>
        <v>0</v>
      </c>
      <c r="CZ447" s="9">
        <f ca="1">IF(Table1[[#This Row],[Area]]= "Attock",Table1[[#This Row],[Income]],0)</f>
        <v>70251</v>
      </c>
      <c r="DA447" s="9">
        <f ca="1">IF(Table1[[#This Row],[Area]]= "Gujranwala",Table1[[#This Row],[Income]],0)</f>
        <v>0</v>
      </c>
      <c r="DB447" s="9">
        <f ca="1">IF(Table1[[#This Row],[Area]]= "Islamabad",Table1[[#This Row],[Income]],0)</f>
        <v>0</v>
      </c>
      <c r="DC447" s="9">
        <f ca="1">IF(Table1[[#This Row],[Area]]= "Karachi",Table1[[#This Row],[Income]],0)</f>
        <v>0</v>
      </c>
      <c r="DD447" s="9">
        <f ca="1">IF(Table1[[#This Row],[Area]]= "Kashmir",Table1[[#This Row],[Income]],0)</f>
        <v>0</v>
      </c>
      <c r="DE447" s="9">
        <f ca="1">IF(Table1[[#This Row],[Area]]= "Kohat",Table1[[#This Row],[Income]],0)</f>
        <v>0</v>
      </c>
      <c r="DF447" s="9">
        <f ca="1">IF(Table1[[#This Row],[Area]]= "Lahore",Table1[[#This Row],[Income]],0)</f>
        <v>0</v>
      </c>
      <c r="DG447" s="9">
        <f ca="1">IF(Table1[[#This Row],[Area]]= "Multan",Table1[[#This Row],[Income]],0)</f>
        <v>0</v>
      </c>
      <c r="DH447" s="9">
        <f ca="1">IF(Table1[[#This Row],[Area]]= "Naran",Table1[[#This Row],[Income]],0)</f>
        <v>0</v>
      </c>
      <c r="DI447" s="9">
        <f ca="1">IF(Table1[[#This Row],[Area]]= "Peshawar",Table1[[#This Row],[Income]],0)</f>
        <v>0</v>
      </c>
      <c r="DJ447" s="9">
        <f ca="1">IF(Table1[[#This Row],[Area]]= "Queta",Table1[[#This Row],[Income]],0)</f>
        <v>0</v>
      </c>
      <c r="DK447" s="10">
        <f ca="1">IF(Table1[[#This Row],[Area]]= "Sawat",Table1[[#This Row],[Income]],0)</f>
        <v>0</v>
      </c>
      <c r="DM447" s="14"/>
      <c r="DN447" s="9">
        <f ca="1">IF(Table1[[#This Row],[Field of Work]] = "IT",Table1[[#This Row],[Income]],0)</f>
        <v>70251</v>
      </c>
      <c r="DO447" s="9">
        <f ca="1">IF(Table1[[#This Row],[Field of Work]] = "Agriculture",Table1[[#This Row],[Income]],0)</f>
        <v>0</v>
      </c>
      <c r="DP447" s="9">
        <f ca="1">IF(Table1[[#This Row],[Field of Work]] = "Construction",Table1[[#This Row],[Income]],0)</f>
        <v>0</v>
      </c>
      <c r="DQ447" s="9">
        <f ca="1">IF(Table1[[#This Row],[Field of Work]] = "Health",Table1[[#This Row],[Income]],0)</f>
        <v>0</v>
      </c>
      <c r="DR447" s="9">
        <f ca="1">IF(Table1[[#This Row],[Field of Work]] = "Teaching",Table1[[#This Row],[Income]],0)</f>
        <v>0</v>
      </c>
      <c r="DS447" s="10">
        <f ca="1">IF(Table1[[#This Row],[Field of Work]] = "General work",Table1[[#This Row],[Income]],0)</f>
        <v>0</v>
      </c>
      <c r="DV447" s="14"/>
      <c r="DW447" s="9"/>
      <c r="DX447" s="9">
        <f ca="1">IF(Table1[[#This Row],[Debts]]&gt;Table1[[#This Row],[Income]],1,0)</f>
        <v>1</v>
      </c>
      <c r="DY447" s="9"/>
      <c r="DZ447" s="9"/>
      <c r="EA447" s="9"/>
      <c r="EB447" s="9"/>
      <c r="EC447" s="10"/>
      <c r="EF447" s="14"/>
      <c r="EG447" s="9"/>
      <c r="EH447" s="9">
        <f ca="1">IF(Table1[[#This Row],[Net worth of person (R)]]&gt;$EP$4,Table1[[#This Row],[Age]],0)</f>
        <v>27</v>
      </c>
      <c r="EI447" s="9"/>
      <c r="EJ447" s="9"/>
      <c r="EK447" s="9"/>
      <c r="EL447" s="9"/>
      <c r="EM447" s="9"/>
      <c r="EN447" s="9"/>
      <c r="EO447" s="9"/>
      <c r="EP447" s="10"/>
    </row>
    <row r="448" spans="2:146" x14ac:dyDescent="0.25">
      <c r="B448">
        <f t="shared" ca="1" si="145"/>
        <v>1</v>
      </c>
      <c r="C448" t="str">
        <f t="shared" ca="1" si="146"/>
        <v>men</v>
      </c>
      <c r="D448">
        <f t="shared" ca="1" si="147"/>
        <v>35</v>
      </c>
      <c r="E448">
        <f t="shared" ca="1" si="148"/>
        <v>3</v>
      </c>
      <c r="F448" t="str">
        <f t="shared" ca="1" si="149"/>
        <v>Agriculture</v>
      </c>
      <c r="G448">
        <f t="shared" ca="1" si="150"/>
        <v>5</v>
      </c>
      <c r="H448" t="str">
        <f t="shared" ca="1" si="151"/>
        <v>other</v>
      </c>
      <c r="I448">
        <f t="shared" ca="1" si="152"/>
        <v>0</v>
      </c>
      <c r="J448">
        <f t="shared" ca="1" si="153"/>
        <v>3</v>
      </c>
      <c r="K448">
        <f t="shared" ca="1" si="154"/>
        <v>27903</v>
      </c>
      <c r="L448">
        <f t="shared" ca="1" si="155"/>
        <v>7</v>
      </c>
      <c r="M448" t="str">
        <f t="shared" ca="1" si="156"/>
        <v>Pindi</v>
      </c>
      <c r="N448">
        <f t="shared" ca="1" si="161"/>
        <v>167418</v>
      </c>
      <c r="O448">
        <f ca="1">RAND()*Table1[[#This Row],[Value of House]]</f>
        <v>152644.33819414407</v>
      </c>
      <c r="P448">
        <f t="shared" ca="1" si="143"/>
        <v>80978.018143823661</v>
      </c>
      <c r="Q448">
        <f t="shared" ca="1" si="157"/>
        <v>65402</v>
      </c>
      <c r="R448">
        <f t="shared" ca="1" si="144"/>
        <v>3963.7922575064304</v>
      </c>
      <c r="S448">
        <f t="shared" ca="1" si="162"/>
        <v>24906.30698777354</v>
      </c>
      <c r="T448">
        <f t="shared" ca="1" si="163"/>
        <v>273302.32513159723</v>
      </c>
      <c r="U448">
        <f t="shared" ca="1" si="164"/>
        <v>222010.1304516505</v>
      </c>
      <c r="V448">
        <f t="shared" ca="1" si="165"/>
        <v>51292.194679946726</v>
      </c>
      <c r="AF448" s="14">
        <f t="shared" ca="1" si="159"/>
        <v>0</v>
      </c>
      <c r="AG448" s="9">
        <f t="shared" ca="1" si="160"/>
        <v>1</v>
      </c>
      <c r="AH448" s="9"/>
      <c r="AI448" s="9"/>
      <c r="AJ448" s="9"/>
      <c r="AK448" s="10"/>
      <c r="AL448" s="9"/>
      <c r="AM448" s="14">
        <f ca="1">IF(Table1[[#This Row],[Field of Work]]= "Teaching",1,0)</f>
        <v>0</v>
      </c>
      <c r="AN448" s="9">
        <f ca="1">IF(Table1[[#This Row],[Field of Work]]= "Agriculture",1,0)</f>
        <v>1</v>
      </c>
      <c r="AO448" s="9">
        <f ca="1">IF(Table1[[#This Row],[Field of Work]]= "Construction",1,0)</f>
        <v>0</v>
      </c>
      <c r="AP448" s="9">
        <f ca="1">IF(Table1[[#This Row],[Field of Work]]= "IT",1,0)</f>
        <v>0</v>
      </c>
      <c r="AQ448" s="9">
        <f ca="1">IF(Table1[[#This Row],[Field of Work]]= "Health",1,0)</f>
        <v>0</v>
      </c>
      <c r="AR448" s="9">
        <f ca="1">IF(Table1[[#This Row],[Field of Work]]= "General work",1,0)</f>
        <v>0</v>
      </c>
      <c r="AS448" s="9"/>
      <c r="AT448" s="9"/>
      <c r="AU448" s="9"/>
      <c r="AV448" s="9"/>
      <c r="AW448" s="9"/>
      <c r="AX448" s="9"/>
      <c r="AY448" s="10"/>
      <c r="BA448" s="33">
        <f ca="1">IF(Table1[[#This Row],[Area]]= "Pindi",1,0)</f>
        <v>1</v>
      </c>
      <c r="BB448" s="9">
        <f ca="1">IF(Table1[[#This Row],[Area]]= "Attock",1,0)</f>
        <v>0</v>
      </c>
      <c r="BC448" s="9">
        <f ca="1">IF(Table1[[#This Row],[Area]]="Gujranwala",1,0)</f>
        <v>0</v>
      </c>
      <c r="BD448" s="9">
        <f ca="1">IF(Table1[[#This Row],[Area]]="Islamabad",1,0)</f>
        <v>0</v>
      </c>
      <c r="BE448" s="9">
        <f ca="1">IF(Table1[[#This Row],[Area]]="Karachi",1,0)</f>
        <v>0</v>
      </c>
      <c r="BF448" s="9">
        <f ca="1">IF(Table1[[#This Row],[Area]]="Kashmir",1,0)</f>
        <v>0</v>
      </c>
      <c r="BG448" s="9">
        <f ca="1">IF(Table1[[#This Row],[Area]]="Kohat",1,0)</f>
        <v>0</v>
      </c>
      <c r="BH448" s="9">
        <f ca="1">IF(Table1[[#This Row],[Area]]="Lahore",1,0)</f>
        <v>0</v>
      </c>
      <c r="BI448" s="9">
        <f ca="1">IF(Table1[[#This Row],[Area]]="Multan",1,0)</f>
        <v>0</v>
      </c>
      <c r="BJ448" s="9">
        <f ca="1">IF(Table1[[#This Row],[Area]]="Naran",1,0)</f>
        <v>0</v>
      </c>
      <c r="BK448" s="9">
        <f ca="1">IF(Table1[[#This Row],[Area]]="Peshawar",1,0)</f>
        <v>0</v>
      </c>
      <c r="BL448" s="9">
        <f ca="1">IF(Table1[[#This Row],[Area]]="Queta",1,0)</f>
        <v>0</v>
      </c>
      <c r="BM448" s="9">
        <f ca="1">IF(Table1[[#This Row],[Area]]="Sawat",1,0)</f>
        <v>0</v>
      </c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10"/>
      <c r="CD448" s="14"/>
      <c r="CE448" s="39">
        <f ca="1">Table1[[#This Row],[Value of Cars]]/Table1[[#This Row],[Cars]]</f>
        <v>26992.672714607888</v>
      </c>
      <c r="CF448" s="9"/>
      <c r="CG448" s="10"/>
      <c r="CH448" s="14">
        <f ca="1">IF(Table1[[#This Row],[value of Debts]]&gt;$CI$5,1,0)</f>
        <v>1</v>
      </c>
      <c r="CI448" s="9"/>
      <c r="CJ448" s="10"/>
      <c r="CM448" s="55">
        <f ca="1">Table1[[#This Row],[Mortgage Left]]/Table1[[#This Row],[Value of House]]</f>
        <v>0.91175583386579739</v>
      </c>
      <c r="CN448" s="9">
        <f t="shared" ca="1" si="158"/>
        <v>0</v>
      </c>
      <c r="CO448" s="9"/>
      <c r="CP448" s="9"/>
      <c r="CQ448" s="9"/>
      <c r="CR448" s="9"/>
      <c r="CS448" s="9"/>
      <c r="CT448" s="9"/>
      <c r="CU448" s="9"/>
      <c r="CV448" s="9"/>
      <c r="CW448" s="9"/>
      <c r="CX448" s="14"/>
      <c r="CY448" s="9">
        <f ca="1">IF(Table1[[#This Row],[Area]]= "Pindi",Table1[[#This Row],[Income]],0)</f>
        <v>27903</v>
      </c>
      <c r="CZ448" s="9">
        <f ca="1">IF(Table1[[#This Row],[Area]]= "Attock",Table1[[#This Row],[Income]],0)</f>
        <v>0</v>
      </c>
      <c r="DA448" s="9">
        <f ca="1">IF(Table1[[#This Row],[Area]]= "Gujranwala",Table1[[#This Row],[Income]],0)</f>
        <v>0</v>
      </c>
      <c r="DB448" s="9">
        <f ca="1">IF(Table1[[#This Row],[Area]]= "Islamabad",Table1[[#This Row],[Income]],0)</f>
        <v>0</v>
      </c>
      <c r="DC448" s="9">
        <f ca="1">IF(Table1[[#This Row],[Area]]= "Karachi",Table1[[#This Row],[Income]],0)</f>
        <v>0</v>
      </c>
      <c r="DD448" s="9">
        <f ca="1">IF(Table1[[#This Row],[Area]]= "Kashmir",Table1[[#This Row],[Income]],0)</f>
        <v>0</v>
      </c>
      <c r="DE448" s="9">
        <f ca="1">IF(Table1[[#This Row],[Area]]= "Kohat",Table1[[#This Row],[Income]],0)</f>
        <v>0</v>
      </c>
      <c r="DF448" s="9">
        <f ca="1">IF(Table1[[#This Row],[Area]]= "Lahore",Table1[[#This Row],[Income]],0)</f>
        <v>0</v>
      </c>
      <c r="DG448" s="9">
        <f ca="1">IF(Table1[[#This Row],[Area]]= "Multan",Table1[[#This Row],[Income]],0)</f>
        <v>0</v>
      </c>
      <c r="DH448" s="9">
        <f ca="1">IF(Table1[[#This Row],[Area]]= "Naran",Table1[[#This Row],[Income]],0)</f>
        <v>0</v>
      </c>
      <c r="DI448" s="9">
        <f ca="1">IF(Table1[[#This Row],[Area]]= "Peshawar",Table1[[#This Row],[Income]],0)</f>
        <v>0</v>
      </c>
      <c r="DJ448" s="9">
        <f ca="1">IF(Table1[[#This Row],[Area]]= "Queta",Table1[[#This Row],[Income]],0)</f>
        <v>0</v>
      </c>
      <c r="DK448" s="10">
        <f ca="1">IF(Table1[[#This Row],[Area]]= "Sawat",Table1[[#This Row],[Income]],0)</f>
        <v>0</v>
      </c>
      <c r="DM448" s="14"/>
      <c r="DN448" s="9">
        <f ca="1">IF(Table1[[#This Row],[Field of Work]] = "IT",Table1[[#This Row],[Income]],0)</f>
        <v>0</v>
      </c>
      <c r="DO448" s="9">
        <f ca="1">IF(Table1[[#This Row],[Field of Work]] = "Agriculture",Table1[[#This Row],[Income]],0)</f>
        <v>27903</v>
      </c>
      <c r="DP448" s="9">
        <f ca="1">IF(Table1[[#This Row],[Field of Work]] = "Construction",Table1[[#This Row],[Income]],0)</f>
        <v>0</v>
      </c>
      <c r="DQ448" s="9">
        <f ca="1">IF(Table1[[#This Row],[Field of Work]] = "Health",Table1[[#This Row],[Income]],0)</f>
        <v>0</v>
      </c>
      <c r="DR448" s="9">
        <f ca="1">IF(Table1[[#This Row],[Field of Work]] = "Teaching",Table1[[#This Row],[Income]],0)</f>
        <v>0</v>
      </c>
      <c r="DS448" s="10">
        <f ca="1">IF(Table1[[#This Row],[Field of Work]] = "General work",Table1[[#This Row],[Income]],0)</f>
        <v>0</v>
      </c>
      <c r="DV448" s="14"/>
      <c r="DW448" s="9"/>
      <c r="DX448" s="9">
        <f ca="1">IF(Table1[[#This Row],[Debts]]&gt;Table1[[#This Row],[Income]],1,0)</f>
        <v>0</v>
      </c>
      <c r="DY448" s="9"/>
      <c r="DZ448" s="9"/>
      <c r="EA448" s="9"/>
      <c r="EB448" s="9"/>
      <c r="EC448" s="10"/>
      <c r="EF448" s="14"/>
      <c r="EG448" s="9"/>
      <c r="EH448" s="9">
        <f ca="1">IF(Table1[[#This Row],[Net worth of person (R)]]&gt;$EP$4,Table1[[#This Row],[Age]],0)</f>
        <v>0</v>
      </c>
      <c r="EI448" s="9"/>
      <c r="EJ448" s="9"/>
      <c r="EK448" s="9"/>
      <c r="EL448" s="9"/>
      <c r="EM448" s="9"/>
      <c r="EN448" s="9"/>
      <c r="EO448" s="9"/>
      <c r="EP448" s="10"/>
    </row>
    <row r="449" spans="2:146" x14ac:dyDescent="0.25">
      <c r="B449">
        <f t="shared" ca="1" si="145"/>
        <v>1</v>
      </c>
      <c r="C449" t="str">
        <f t="shared" ca="1" si="146"/>
        <v>men</v>
      </c>
      <c r="D449">
        <f t="shared" ca="1" si="147"/>
        <v>31</v>
      </c>
      <c r="E449">
        <f t="shared" ca="1" si="148"/>
        <v>6</v>
      </c>
      <c r="F449" t="str">
        <f t="shared" ca="1" si="149"/>
        <v>Teaching</v>
      </c>
      <c r="G449">
        <f t="shared" ca="1" si="150"/>
        <v>3</v>
      </c>
      <c r="H449" t="str">
        <f t="shared" ca="1" si="151"/>
        <v>University</v>
      </c>
      <c r="I449">
        <f t="shared" ca="1" si="152"/>
        <v>3</v>
      </c>
      <c r="J449">
        <f t="shared" ca="1" si="153"/>
        <v>2</v>
      </c>
      <c r="K449">
        <f t="shared" ca="1" si="154"/>
        <v>45665</v>
      </c>
      <c r="L449">
        <f t="shared" ca="1" si="155"/>
        <v>4</v>
      </c>
      <c r="M449" t="str">
        <f t="shared" ca="1" si="156"/>
        <v>Multan</v>
      </c>
      <c r="N449">
        <f t="shared" ca="1" si="161"/>
        <v>182660</v>
      </c>
      <c r="O449">
        <f ca="1">RAND()*Table1[[#This Row],[Value of House]]</f>
        <v>110547.91575302693</v>
      </c>
      <c r="P449">
        <f t="shared" ca="1" si="143"/>
        <v>69814.035561200144</v>
      </c>
      <c r="Q449">
        <f t="shared" ca="1" si="157"/>
        <v>45744</v>
      </c>
      <c r="R449">
        <f t="shared" ca="1" si="144"/>
        <v>52988.991860783761</v>
      </c>
      <c r="S449">
        <f t="shared" ca="1" si="162"/>
        <v>27547.34118052783</v>
      </c>
      <c r="T449">
        <f t="shared" ca="1" si="163"/>
        <v>280021.37674172799</v>
      </c>
      <c r="U449">
        <f t="shared" ca="1" si="164"/>
        <v>209280.90761381068</v>
      </c>
      <c r="V449">
        <f t="shared" ca="1" si="165"/>
        <v>70740.469127917313</v>
      </c>
      <c r="AF449" s="14">
        <f t="shared" ca="1" si="159"/>
        <v>1</v>
      </c>
      <c r="AG449" s="9">
        <f t="shared" ca="1" si="160"/>
        <v>0</v>
      </c>
      <c r="AH449" s="9"/>
      <c r="AI449" s="9"/>
      <c r="AJ449" s="9"/>
      <c r="AK449" s="10"/>
      <c r="AL449" s="9"/>
      <c r="AM449" s="14">
        <f ca="1">IF(Table1[[#This Row],[Field of Work]]= "Teaching",1,0)</f>
        <v>1</v>
      </c>
      <c r="AN449" s="9">
        <f ca="1">IF(Table1[[#This Row],[Field of Work]]= "Agriculture",1,0)</f>
        <v>0</v>
      </c>
      <c r="AO449" s="9">
        <f ca="1">IF(Table1[[#This Row],[Field of Work]]= "Construction",1,0)</f>
        <v>0</v>
      </c>
      <c r="AP449" s="9">
        <f ca="1">IF(Table1[[#This Row],[Field of Work]]= "IT",1,0)</f>
        <v>0</v>
      </c>
      <c r="AQ449" s="9">
        <f ca="1">IF(Table1[[#This Row],[Field of Work]]= "Health",1,0)</f>
        <v>0</v>
      </c>
      <c r="AR449" s="9">
        <f ca="1">IF(Table1[[#This Row],[Field of Work]]= "General work",1,0)</f>
        <v>0</v>
      </c>
      <c r="AS449" s="9"/>
      <c r="AT449" s="9"/>
      <c r="AU449" s="9"/>
      <c r="AV449" s="9"/>
      <c r="AW449" s="9"/>
      <c r="AX449" s="9"/>
      <c r="AY449" s="10"/>
      <c r="BA449" s="33">
        <f ca="1">IF(Table1[[#This Row],[Area]]= "Pindi",1,0)</f>
        <v>0</v>
      </c>
      <c r="BB449" s="9">
        <f ca="1">IF(Table1[[#This Row],[Area]]= "Attock",1,0)</f>
        <v>0</v>
      </c>
      <c r="BC449" s="9">
        <f ca="1">IF(Table1[[#This Row],[Area]]="Gujranwala",1,0)</f>
        <v>0</v>
      </c>
      <c r="BD449" s="9">
        <f ca="1">IF(Table1[[#This Row],[Area]]="Islamabad",1,0)</f>
        <v>0</v>
      </c>
      <c r="BE449" s="9">
        <f ca="1">IF(Table1[[#This Row],[Area]]="Karachi",1,0)</f>
        <v>0</v>
      </c>
      <c r="BF449" s="9">
        <f ca="1">IF(Table1[[#This Row],[Area]]="Kashmir",1,0)</f>
        <v>0</v>
      </c>
      <c r="BG449" s="9">
        <f ca="1">IF(Table1[[#This Row],[Area]]="Kohat",1,0)</f>
        <v>0</v>
      </c>
      <c r="BH449" s="9">
        <f ca="1">IF(Table1[[#This Row],[Area]]="Lahore",1,0)</f>
        <v>0</v>
      </c>
      <c r="BI449" s="9">
        <f ca="1">IF(Table1[[#This Row],[Area]]="Multan",1,0)</f>
        <v>1</v>
      </c>
      <c r="BJ449" s="9">
        <f ca="1">IF(Table1[[#This Row],[Area]]="Naran",1,0)</f>
        <v>0</v>
      </c>
      <c r="BK449" s="9">
        <f ca="1">IF(Table1[[#This Row],[Area]]="Peshawar",1,0)</f>
        <v>0</v>
      </c>
      <c r="BL449" s="9">
        <f ca="1">IF(Table1[[#This Row],[Area]]="Queta",1,0)</f>
        <v>0</v>
      </c>
      <c r="BM449" s="9">
        <f ca="1">IF(Table1[[#This Row],[Area]]="Sawat",1,0)</f>
        <v>0</v>
      </c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10"/>
      <c r="CD449" s="14"/>
      <c r="CE449" s="39">
        <f ca="1">Table1[[#This Row],[Value of Cars]]/Table1[[#This Row],[Cars]]</f>
        <v>34907.017780600072</v>
      </c>
      <c r="CF449" s="9"/>
      <c r="CG449" s="10"/>
      <c r="CH449" s="14">
        <f ca="1">IF(Table1[[#This Row],[value of Debts]]&gt;$CI$5,1,0)</f>
        <v>1</v>
      </c>
      <c r="CI449" s="9"/>
      <c r="CJ449" s="10"/>
      <c r="CM449" s="55">
        <f ca="1">Table1[[#This Row],[Mortgage Left]]/Table1[[#This Row],[Value of House]]</f>
        <v>0.60521140782342564</v>
      </c>
      <c r="CN449" s="9">
        <f t="shared" ca="1" si="158"/>
        <v>0</v>
      </c>
      <c r="CO449" s="9"/>
      <c r="CP449" s="9"/>
      <c r="CQ449" s="9"/>
      <c r="CR449" s="9"/>
      <c r="CS449" s="9"/>
      <c r="CT449" s="9"/>
      <c r="CU449" s="9"/>
      <c r="CV449" s="9"/>
      <c r="CW449" s="9"/>
      <c r="CX449" s="14"/>
      <c r="CY449" s="9">
        <f ca="1">IF(Table1[[#This Row],[Area]]= "Pindi",Table1[[#This Row],[Income]],0)</f>
        <v>0</v>
      </c>
      <c r="CZ449" s="9">
        <f ca="1">IF(Table1[[#This Row],[Area]]= "Attock",Table1[[#This Row],[Income]],0)</f>
        <v>0</v>
      </c>
      <c r="DA449" s="9">
        <f ca="1">IF(Table1[[#This Row],[Area]]= "Gujranwala",Table1[[#This Row],[Income]],0)</f>
        <v>0</v>
      </c>
      <c r="DB449" s="9">
        <f ca="1">IF(Table1[[#This Row],[Area]]= "Islamabad",Table1[[#This Row],[Income]],0)</f>
        <v>0</v>
      </c>
      <c r="DC449" s="9">
        <f ca="1">IF(Table1[[#This Row],[Area]]= "Karachi",Table1[[#This Row],[Income]],0)</f>
        <v>0</v>
      </c>
      <c r="DD449" s="9">
        <f ca="1">IF(Table1[[#This Row],[Area]]= "Kashmir",Table1[[#This Row],[Income]],0)</f>
        <v>0</v>
      </c>
      <c r="DE449" s="9">
        <f ca="1">IF(Table1[[#This Row],[Area]]= "Kohat",Table1[[#This Row],[Income]],0)</f>
        <v>0</v>
      </c>
      <c r="DF449" s="9">
        <f ca="1">IF(Table1[[#This Row],[Area]]= "Lahore",Table1[[#This Row],[Income]],0)</f>
        <v>0</v>
      </c>
      <c r="DG449" s="9">
        <f ca="1">IF(Table1[[#This Row],[Area]]= "Multan",Table1[[#This Row],[Income]],0)</f>
        <v>45665</v>
      </c>
      <c r="DH449" s="9">
        <f ca="1">IF(Table1[[#This Row],[Area]]= "Naran",Table1[[#This Row],[Income]],0)</f>
        <v>0</v>
      </c>
      <c r="DI449" s="9">
        <f ca="1">IF(Table1[[#This Row],[Area]]= "Peshawar",Table1[[#This Row],[Income]],0)</f>
        <v>0</v>
      </c>
      <c r="DJ449" s="9">
        <f ca="1">IF(Table1[[#This Row],[Area]]= "Queta",Table1[[#This Row],[Income]],0)</f>
        <v>0</v>
      </c>
      <c r="DK449" s="10">
        <f ca="1">IF(Table1[[#This Row],[Area]]= "Sawat",Table1[[#This Row],[Income]],0)</f>
        <v>0</v>
      </c>
      <c r="DM449" s="14"/>
      <c r="DN449" s="9">
        <f ca="1">IF(Table1[[#This Row],[Field of Work]] = "IT",Table1[[#This Row],[Income]],0)</f>
        <v>0</v>
      </c>
      <c r="DO449" s="9">
        <f ca="1">IF(Table1[[#This Row],[Field of Work]] = "Agriculture",Table1[[#This Row],[Income]],0)</f>
        <v>0</v>
      </c>
      <c r="DP449" s="9">
        <f ca="1">IF(Table1[[#This Row],[Field of Work]] = "Construction",Table1[[#This Row],[Income]],0)</f>
        <v>0</v>
      </c>
      <c r="DQ449" s="9">
        <f ca="1">IF(Table1[[#This Row],[Field of Work]] = "Health",Table1[[#This Row],[Income]],0)</f>
        <v>0</v>
      </c>
      <c r="DR449" s="9">
        <f ca="1">IF(Table1[[#This Row],[Field of Work]] = "Teaching",Table1[[#This Row],[Income]],0)</f>
        <v>45665</v>
      </c>
      <c r="DS449" s="10">
        <f ca="1">IF(Table1[[#This Row],[Field of Work]] = "General work",Table1[[#This Row],[Income]],0)</f>
        <v>0</v>
      </c>
      <c r="DV449" s="14"/>
      <c r="DW449" s="9"/>
      <c r="DX449" s="9">
        <f ca="1">IF(Table1[[#This Row],[Debts]]&gt;Table1[[#This Row],[Income]],1,0)</f>
        <v>1</v>
      </c>
      <c r="DY449" s="9"/>
      <c r="DZ449" s="9"/>
      <c r="EA449" s="9"/>
      <c r="EB449" s="9"/>
      <c r="EC449" s="10"/>
      <c r="EF449" s="14"/>
      <c r="EG449" s="9"/>
      <c r="EH449" s="9">
        <f ca="1">IF(Table1[[#This Row],[Net worth of person (R)]]&gt;$EP$4,Table1[[#This Row],[Age]],0)</f>
        <v>0</v>
      </c>
      <c r="EI449" s="9"/>
      <c r="EJ449" s="9"/>
      <c r="EK449" s="9"/>
      <c r="EL449" s="9"/>
      <c r="EM449" s="9"/>
      <c r="EN449" s="9"/>
      <c r="EO449" s="9"/>
      <c r="EP449" s="10"/>
    </row>
    <row r="450" spans="2:146" x14ac:dyDescent="0.25">
      <c r="B450">
        <f t="shared" ca="1" si="145"/>
        <v>1</v>
      </c>
      <c r="C450" t="str">
        <f t="shared" ca="1" si="146"/>
        <v>men</v>
      </c>
      <c r="D450">
        <f t="shared" ca="1" si="147"/>
        <v>33</v>
      </c>
      <c r="E450">
        <f t="shared" ca="1" si="148"/>
        <v>2</v>
      </c>
      <c r="F450" t="str">
        <f t="shared" ca="1" si="149"/>
        <v>IT</v>
      </c>
      <c r="G450">
        <f t="shared" ca="1" si="150"/>
        <v>4</v>
      </c>
      <c r="H450" t="str">
        <f t="shared" ca="1" si="151"/>
        <v>Technical</v>
      </c>
      <c r="I450">
        <f t="shared" ca="1" si="152"/>
        <v>4</v>
      </c>
      <c r="J450">
        <f t="shared" ca="1" si="153"/>
        <v>3</v>
      </c>
      <c r="K450">
        <f t="shared" ca="1" si="154"/>
        <v>40456</v>
      </c>
      <c r="L450">
        <f t="shared" ca="1" si="155"/>
        <v>9</v>
      </c>
      <c r="M450" t="str">
        <f t="shared" ca="1" si="156"/>
        <v>Peshawar</v>
      </c>
      <c r="N450">
        <f t="shared" ca="1" si="161"/>
        <v>242736</v>
      </c>
      <c r="O450">
        <f ca="1">RAND()*Table1[[#This Row],[Value of House]]</f>
        <v>172244.71173113061</v>
      </c>
      <c r="P450">
        <f t="shared" ca="1" si="143"/>
        <v>36810.609000919307</v>
      </c>
      <c r="Q450">
        <f t="shared" ca="1" si="157"/>
        <v>36775</v>
      </c>
      <c r="R450">
        <f t="shared" ca="1" si="144"/>
        <v>61044.05799229104</v>
      </c>
      <c r="S450">
        <f t="shared" ca="1" si="162"/>
        <v>33008.507374617431</v>
      </c>
      <c r="T450">
        <f t="shared" ca="1" si="163"/>
        <v>312555.11637553677</v>
      </c>
      <c r="U450">
        <f t="shared" ca="1" si="164"/>
        <v>270063.76972342166</v>
      </c>
      <c r="V450">
        <f t="shared" ca="1" si="165"/>
        <v>42491.346652115113</v>
      </c>
      <c r="AF450" s="14">
        <f t="shared" ca="1" si="159"/>
        <v>1</v>
      </c>
      <c r="AG450" s="9">
        <f t="shared" ca="1" si="160"/>
        <v>0</v>
      </c>
      <c r="AH450" s="9"/>
      <c r="AI450" s="9"/>
      <c r="AJ450" s="9"/>
      <c r="AK450" s="10"/>
      <c r="AL450" s="9"/>
      <c r="AM450" s="14">
        <f ca="1">IF(Table1[[#This Row],[Field of Work]]= "Teaching",1,0)</f>
        <v>0</v>
      </c>
      <c r="AN450" s="9">
        <f ca="1">IF(Table1[[#This Row],[Field of Work]]= "Agriculture",1,0)</f>
        <v>0</v>
      </c>
      <c r="AO450" s="9">
        <f ca="1">IF(Table1[[#This Row],[Field of Work]]= "Construction",1,0)</f>
        <v>0</v>
      </c>
      <c r="AP450" s="9">
        <f ca="1">IF(Table1[[#This Row],[Field of Work]]= "IT",1,0)</f>
        <v>1</v>
      </c>
      <c r="AQ450" s="9">
        <f ca="1">IF(Table1[[#This Row],[Field of Work]]= "Health",1,0)</f>
        <v>0</v>
      </c>
      <c r="AR450" s="9">
        <f ca="1">IF(Table1[[#This Row],[Field of Work]]= "General work",1,0)</f>
        <v>0</v>
      </c>
      <c r="AS450" s="9"/>
      <c r="AT450" s="9"/>
      <c r="AU450" s="9"/>
      <c r="AV450" s="9"/>
      <c r="AW450" s="9"/>
      <c r="AX450" s="9"/>
      <c r="AY450" s="10"/>
      <c r="BA450" s="33">
        <f ca="1">IF(Table1[[#This Row],[Area]]= "Pindi",1,0)</f>
        <v>0</v>
      </c>
      <c r="BB450" s="9">
        <f ca="1">IF(Table1[[#This Row],[Area]]= "Attock",1,0)</f>
        <v>0</v>
      </c>
      <c r="BC450" s="9">
        <f ca="1">IF(Table1[[#This Row],[Area]]="Gujranwala",1,0)</f>
        <v>0</v>
      </c>
      <c r="BD450" s="9">
        <f ca="1">IF(Table1[[#This Row],[Area]]="Islamabad",1,0)</f>
        <v>0</v>
      </c>
      <c r="BE450" s="9">
        <f ca="1">IF(Table1[[#This Row],[Area]]="Karachi",1,0)</f>
        <v>0</v>
      </c>
      <c r="BF450" s="9">
        <f ca="1">IF(Table1[[#This Row],[Area]]="Kashmir",1,0)</f>
        <v>0</v>
      </c>
      <c r="BG450" s="9">
        <f ca="1">IF(Table1[[#This Row],[Area]]="Kohat",1,0)</f>
        <v>0</v>
      </c>
      <c r="BH450" s="9">
        <f ca="1">IF(Table1[[#This Row],[Area]]="Lahore",1,0)</f>
        <v>0</v>
      </c>
      <c r="BI450" s="9">
        <f ca="1">IF(Table1[[#This Row],[Area]]="Multan",1,0)</f>
        <v>0</v>
      </c>
      <c r="BJ450" s="9">
        <f ca="1">IF(Table1[[#This Row],[Area]]="Naran",1,0)</f>
        <v>0</v>
      </c>
      <c r="BK450" s="9">
        <f ca="1">IF(Table1[[#This Row],[Area]]="Peshawar",1,0)</f>
        <v>1</v>
      </c>
      <c r="BL450" s="9">
        <f ca="1">IF(Table1[[#This Row],[Area]]="Queta",1,0)</f>
        <v>0</v>
      </c>
      <c r="BM450" s="9">
        <f ca="1">IF(Table1[[#This Row],[Area]]="Sawat",1,0)</f>
        <v>0</v>
      </c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10"/>
      <c r="CD450" s="14"/>
      <c r="CE450" s="39">
        <f ca="1">Table1[[#This Row],[Value of Cars]]/Table1[[#This Row],[Cars]]</f>
        <v>12270.203000306436</v>
      </c>
      <c r="CF450" s="9"/>
      <c r="CG450" s="10"/>
      <c r="CH450" s="14">
        <f ca="1">IF(Table1[[#This Row],[value of Debts]]&gt;$CI$5,1,0)</f>
        <v>1</v>
      </c>
      <c r="CI450" s="9"/>
      <c r="CJ450" s="10"/>
      <c r="CM450" s="55">
        <f ca="1">Table1[[#This Row],[Mortgage Left]]/Table1[[#This Row],[Value of House]]</f>
        <v>0.70959689428486339</v>
      </c>
      <c r="CN450" s="9">
        <f t="shared" ca="1" si="158"/>
        <v>0</v>
      </c>
      <c r="CO450" s="9"/>
      <c r="CP450" s="9"/>
      <c r="CQ450" s="9"/>
      <c r="CR450" s="9"/>
      <c r="CS450" s="9"/>
      <c r="CT450" s="9"/>
      <c r="CU450" s="9"/>
      <c r="CV450" s="9"/>
      <c r="CW450" s="9"/>
      <c r="CX450" s="14"/>
      <c r="CY450" s="9">
        <f ca="1">IF(Table1[[#This Row],[Area]]= "Pindi",Table1[[#This Row],[Income]],0)</f>
        <v>0</v>
      </c>
      <c r="CZ450" s="9">
        <f ca="1">IF(Table1[[#This Row],[Area]]= "Attock",Table1[[#This Row],[Income]],0)</f>
        <v>0</v>
      </c>
      <c r="DA450" s="9">
        <f ca="1">IF(Table1[[#This Row],[Area]]= "Gujranwala",Table1[[#This Row],[Income]],0)</f>
        <v>0</v>
      </c>
      <c r="DB450" s="9">
        <f ca="1">IF(Table1[[#This Row],[Area]]= "Islamabad",Table1[[#This Row],[Income]],0)</f>
        <v>0</v>
      </c>
      <c r="DC450" s="9">
        <f ca="1">IF(Table1[[#This Row],[Area]]= "Karachi",Table1[[#This Row],[Income]],0)</f>
        <v>0</v>
      </c>
      <c r="DD450" s="9">
        <f ca="1">IF(Table1[[#This Row],[Area]]= "Kashmir",Table1[[#This Row],[Income]],0)</f>
        <v>0</v>
      </c>
      <c r="DE450" s="9">
        <f ca="1">IF(Table1[[#This Row],[Area]]= "Kohat",Table1[[#This Row],[Income]],0)</f>
        <v>0</v>
      </c>
      <c r="DF450" s="9">
        <f ca="1">IF(Table1[[#This Row],[Area]]= "Lahore",Table1[[#This Row],[Income]],0)</f>
        <v>0</v>
      </c>
      <c r="DG450" s="9">
        <f ca="1">IF(Table1[[#This Row],[Area]]= "Multan",Table1[[#This Row],[Income]],0)</f>
        <v>0</v>
      </c>
      <c r="DH450" s="9">
        <f ca="1">IF(Table1[[#This Row],[Area]]= "Naran",Table1[[#This Row],[Income]],0)</f>
        <v>0</v>
      </c>
      <c r="DI450" s="9">
        <f ca="1">IF(Table1[[#This Row],[Area]]= "Peshawar",Table1[[#This Row],[Income]],0)</f>
        <v>40456</v>
      </c>
      <c r="DJ450" s="9">
        <f ca="1">IF(Table1[[#This Row],[Area]]= "Queta",Table1[[#This Row],[Income]],0)</f>
        <v>0</v>
      </c>
      <c r="DK450" s="10">
        <f ca="1">IF(Table1[[#This Row],[Area]]= "Sawat",Table1[[#This Row],[Income]],0)</f>
        <v>0</v>
      </c>
      <c r="DM450" s="14"/>
      <c r="DN450" s="9">
        <f ca="1">IF(Table1[[#This Row],[Field of Work]] = "IT",Table1[[#This Row],[Income]],0)</f>
        <v>40456</v>
      </c>
      <c r="DO450" s="9">
        <f ca="1">IF(Table1[[#This Row],[Field of Work]] = "Agriculture",Table1[[#This Row],[Income]],0)</f>
        <v>0</v>
      </c>
      <c r="DP450" s="9">
        <f ca="1">IF(Table1[[#This Row],[Field of Work]] = "Construction",Table1[[#This Row],[Income]],0)</f>
        <v>0</v>
      </c>
      <c r="DQ450" s="9">
        <f ca="1">IF(Table1[[#This Row],[Field of Work]] = "Health",Table1[[#This Row],[Income]],0)</f>
        <v>0</v>
      </c>
      <c r="DR450" s="9">
        <f ca="1">IF(Table1[[#This Row],[Field of Work]] = "Teaching",Table1[[#This Row],[Income]],0)</f>
        <v>0</v>
      </c>
      <c r="DS450" s="10">
        <f ca="1">IF(Table1[[#This Row],[Field of Work]] = "General work",Table1[[#This Row],[Income]],0)</f>
        <v>0</v>
      </c>
      <c r="DV450" s="14"/>
      <c r="DW450" s="9"/>
      <c r="DX450" s="9">
        <f ca="1">IF(Table1[[#This Row],[Debts]]&gt;Table1[[#This Row],[Income]],1,0)</f>
        <v>1</v>
      </c>
      <c r="DY450" s="9"/>
      <c r="DZ450" s="9"/>
      <c r="EA450" s="9"/>
      <c r="EB450" s="9"/>
      <c r="EC450" s="10"/>
      <c r="EF450" s="14"/>
      <c r="EG450" s="9"/>
      <c r="EH450" s="9">
        <f ca="1">IF(Table1[[#This Row],[Net worth of person (R)]]&gt;$EP$4,Table1[[#This Row],[Age]],0)</f>
        <v>0</v>
      </c>
      <c r="EI450" s="9"/>
      <c r="EJ450" s="9"/>
      <c r="EK450" s="9"/>
      <c r="EL450" s="9"/>
      <c r="EM450" s="9"/>
      <c r="EN450" s="9"/>
      <c r="EO450" s="9"/>
      <c r="EP450" s="10"/>
    </row>
    <row r="451" spans="2:146" x14ac:dyDescent="0.25">
      <c r="B451">
        <f t="shared" ca="1" si="145"/>
        <v>2</v>
      </c>
      <c r="C451" t="str">
        <f t="shared" ca="1" si="146"/>
        <v>women</v>
      </c>
      <c r="D451">
        <f t="shared" ca="1" si="147"/>
        <v>45</v>
      </c>
      <c r="E451">
        <f t="shared" ca="1" si="148"/>
        <v>5</v>
      </c>
      <c r="F451" t="str">
        <f t="shared" ca="1" si="149"/>
        <v>General work</v>
      </c>
      <c r="G451">
        <f t="shared" ca="1" si="150"/>
        <v>6</v>
      </c>
      <c r="H451" t="str">
        <f t="shared" ca="1" si="151"/>
        <v>other</v>
      </c>
      <c r="I451">
        <f t="shared" ca="1" si="152"/>
        <v>1</v>
      </c>
      <c r="J451">
        <f t="shared" ca="1" si="153"/>
        <v>2</v>
      </c>
      <c r="K451">
        <f t="shared" ca="1" si="154"/>
        <v>38219</v>
      </c>
      <c r="L451">
        <f t="shared" ca="1" si="155"/>
        <v>8</v>
      </c>
      <c r="M451" t="str">
        <f t="shared" ca="1" si="156"/>
        <v>Pindi</v>
      </c>
      <c r="N451">
        <f t="shared" ca="1" si="161"/>
        <v>229314</v>
      </c>
      <c r="O451">
        <f ca="1">RAND()*Table1[[#This Row],[Value of House]]</f>
        <v>36376.385511217224</v>
      </c>
      <c r="P451">
        <f t="shared" ca="1" si="143"/>
        <v>44641.50176243687</v>
      </c>
      <c r="Q451">
        <f t="shared" ca="1" si="157"/>
        <v>6009</v>
      </c>
      <c r="R451">
        <f t="shared" ca="1" si="144"/>
        <v>15070.966232058212</v>
      </c>
      <c r="S451">
        <f t="shared" ca="1" si="162"/>
        <v>12765.030017672219</v>
      </c>
      <c r="T451">
        <f t="shared" ca="1" si="163"/>
        <v>286720.5317801091</v>
      </c>
      <c r="U451">
        <f t="shared" ca="1" si="164"/>
        <v>57456.351743275438</v>
      </c>
      <c r="V451">
        <f t="shared" ca="1" si="165"/>
        <v>229264.18003683366</v>
      </c>
      <c r="AF451" s="14">
        <f t="shared" ca="1" si="159"/>
        <v>1</v>
      </c>
      <c r="AG451" s="9">
        <f t="shared" ca="1" si="160"/>
        <v>0</v>
      </c>
      <c r="AH451" s="9"/>
      <c r="AI451" s="9"/>
      <c r="AJ451" s="9"/>
      <c r="AK451" s="10"/>
      <c r="AL451" s="9"/>
      <c r="AM451" s="14">
        <f ca="1">IF(Table1[[#This Row],[Field of Work]]= "Teaching",1,0)</f>
        <v>0</v>
      </c>
      <c r="AN451" s="9">
        <f ca="1">IF(Table1[[#This Row],[Field of Work]]= "Agriculture",1,0)</f>
        <v>0</v>
      </c>
      <c r="AO451" s="9">
        <f ca="1">IF(Table1[[#This Row],[Field of Work]]= "Construction",1,0)</f>
        <v>0</v>
      </c>
      <c r="AP451" s="9">
        <f ca="1">IF(Table1[[#This Row],[Field of Work]]= "IT",1,0)</f>
        <v>0</v>
      </c>
      <c r="AQ451" s="9">
        <f ca="1">IF(Table1[[#This Row],[Field of Work]]= "Health",1,0)</f>
        <v>0</v>
      </c>
      <c r="AR451" s="9">
        <f ca="1">IF(Table1[[#This Row],[Field of Work]]= "General work",1,0)</f>
        <v>1</v>
      </c>
      <c r="AS451" s="9"/>
      <c r="AT451" s="9"/>
      <c r="AU451" s="9"/>
      <c r="AV451" s="9"/>
      <c r="AW451" s="9"/>
      <c r="AX451" s="9"/>
      <c r="AY451" s="10"/>
      <c r="BA451" s="33">
        <f ca="1">IF(Table1[[#This Row],[Area]]= "Pindi",1,0)</f>
        <v>1</v>
      </c>
      <c r="BB451" s="9">
        <f ca="1">IF(Table1[[#This Row],[Area]]= "Attock",1,0)</f>
        <v>0</v>
      </c>
      <c r="BC451" s="9">
        <f ca="1">IF(Table1[[#This Row],[Area]]="Gujranwala",1,0)</f>
        <v>0</v>
      </c>
      <c r="BD451" s="9">
        <f ca="1">IF(Table1[[#This Row],[Area]]="Islamabad",1,0)</f>
        <v>0</v>
      </c>
      <c r="BE451" s="9">
        <f ca="1">IF(Table1[[#This Row],[Area]]="Karachi",1,0)</f>
        <v>0</v>
      </c>
      <c r="BF451" s="9">
        <f ca="1">IF(Table1[[#This Row],[Area]]="Kashmir",1,0)</f>
        <v>0</v>
      </c>
      <c r="BG451" s="9">
        <f ca="1">IF(Table1[[#This Row],[Area]]="Kohat",1,0)</f>
        <v>0</v>
      </c>
      <c r="BH451" s="9">
        <f ca="1">IF(Table1[[#This Row],[Area]]="Lahore",1,0)</f>
        <v>0</v>
      </c>
      <c r="BI451" s="9">
        <f ca="1">IF(Table1[[#This Row],[Area]]="Multan",1,0)</f>
        <v>0</v>
      </c>
      <c r="BJ451" s="9">
        <f ca="1">IF(Table1[[#This Row],[Area]]="Naran",1,0)</f>
        <v>0</v>
      </c>
      <c r="BK451" s="9">
        <f ca="1">IF(Table1[[#This Row],[Area]]="Peshawar",1,0)</f>
        <v>0</v>
      </c>
      <c r="BL451" s="9">
        <f ca="1">IF(Table1[[#This Row],[Area]]="Queta",1,0)</f>
        <v>0</v>
      </c>
      <c r="BM451" s="9">
        <f ca="1">IF(Table1[[#This Row],[Area]]="Sawat",1,0)</f>
        <v>0</v>
      </c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10"/>
      <c r="CD451" s="14"/>
      <c r="CE451" s="39">
        <f ca="1">Table1[[#This Row],[Value of Cars]]/Table1[[#This Row],[Cars]]</f>
        <v>22320.750881218435</v>
      </c>
      <c r="CF451" s="9"/>
      <c r="CG451" s="10"/>
      <c r="CH451" s="14">
        <f ca="1">IF(Table1[[#This Row],[value of Debts]]&gt;$CI$5,1,0)</f>
        <v>0</v>
      </c>
      <c r="CI451" s="9"/>
      <c r="CJ451" s="10"/>
      <c r="CM451" s="55">
        <f ca="1">Table1[[#This Row],[Mortgage Left]]/Table1[[#This Row],[Value of House]]</f>
        <v>0.15863133306826982</v>
      </c>
      <c r="CN451" s="9">
        <f t="shared" ca="1" si="158"/>
        <v>1</v>
      </c>
      <c r="CO451" s="9"/>
      <c r="CP451" s="9"/>
      <c r="CQ451" s="9"/>
      <c r="CR451" s="9"/>
      <c r="CS451" s="9"/>
      <c r="CT451" s="9"/>
      <c r="CU451" s="9"/>
      <c r="CV451" s="9"/>
      <c r="CW451" s="9"/>
      <c r="CX451" s="14"/>
      <c r="CY451" s="9">
        <f ca="1">IF(Table1[[#This Row],[Area]]= "Pindi",Table1[[#This Row],[Income]],0)</f>
        <v>38219</v>
      </c>
      <c r="CZ451" s="9">
        <f ca="1">IF(Table1[[#This Row],[Area]]= "Attock",Table1[[#This Row],[Income]],0)</f>
        <v>0</v>
      </c>
      <c r="DA451" s="9">
        <f ca="1">IF(Table1[[#This Row],[Area]]= "Gujranwala",Table1[[#This Row],[Income]],0)</f>
        <v>0</v>
      </c>
      <c r="DB451" s="9">
        <f ca="1">IF(Table1[[#This Row],[Area]]= "Islamabad",Table1[[#This Row],[Income]],0)</f>
        <v>0</v>
      </c>
      <c r="DC451" s="9">
        <f ca="1">IF(Table1[[#This Row],[Area]]= "Karachi",Table1[[#This Row],[Income]],0)</f>
        <v>0</v>
      </c>
      <c r="DD451" s="9">
        <f ca="1">IF(Table1[[#This Row],[Area]]= "Kashmir",Table1[[#This Row],[Income]],0)</f>
        <v>0</v>
      </c>
      <c r="DE451" s="9">
        <f ca="1">IF(Table1[[#This Row],[Area]]= "Kohat",Table1[[#This Row],[Income]],0)</f>
        <v>0</v>
      </c>
      <c r="DF451" s="9">
        <f ca="1">IF(Table1[[#This Row],[Area]]= "Lahore",Table1[[#This Row],[Income]],0)</f>
        <v>0</v>
      </c>
      <c r="DG451" s="9">
        <f ca="1">IF(Table1[[#This Row],[Area]]= "Multan",Table1[[#This Row],[Income]],0)</f>
        <v>0</v>
      </c>
      <c r="DH451" s="9">
        <f ca="1">IF(Table1[[#This Row],[Area]]= "Naran",Table1[[#This Row],[Income]],0)</f>
        <v>0</v>
      </c>
      <c r="DI451" s="9">
        <f ca="1">IF(Table1[[#This Row],[Area]]= "Peshawar",Table1[[#This Row],[Income]],0)</f>
        <v>0</v>
      </c>
      <c r="DJ451" s="9">
        <f ca="1">IF(Table1[[#This Row],[Area]]= "Queta",Table1[[#This Row],[Income]],0)</f>
        <v>0</v>
      </c>
      <c r="DK451" s="10">
        <f ca="1">IF(Table1[[#This Row],[Area]]= "Sawat",Table1[[#This Row],[Income]],0)</f>
        <v>0</v>
      </c>
      <c r="DM451" s="14"/>
      <c r="DN451" s="9">
        <f ca="1">IF(Table1[[#This Row],[Field of Work]] = "IT",Table1[[#This Row],[Income]],0)</f>
        <v>0</v>
      </c>
      <c r="DO451" s="9">
        <f ca="1">IF(Table1[[#This Row],[Field of Work]] = "Agriculture",Table1[[#This Row],[Income]],0)</f>
        <v>0</v>
      </c>
      <c r="DP451" s="9">
        <f ca="1">IF(Table1[[#This Row],[Field of Work]] = "Construction",Table1[[#This Row],[Income]],0)</f>
        <v>0</v>
      </c>
      <c r="DQ451" s="9">
        <f ca="1">IF(Table1[[#This Row],[Field of Work]] = "Health",Table1[[#This Row],[Income]],0)</f>
        <v>0</v>
      </c>
      <c r="DR451" s="9">
        <f ca="1">IF(Table1[[#This Row],[Field of Work]] = "Teaching",Table1[[#This Row],[Income]],0)</f>
        <v>0</v>
      </c>
      <c r="DS451" s="10">
        <f ca="1">IF(Table1[[#This Row],[Field of Work]] = "General work",Table1[[#This Row],[Income]],0)</f>
        <v>38219</v>
      </c>
      <c r="DV451" s="14"/>
      <c r="DW451" s="9"/>
      <c r="DX451" s="9">
        <f ca="1">IF(Table1[[#This Row],[Debts]]&gt;Table1[[#This Row],[Income]],1,0)</f>
        <v>0</v>
      </c>
      <c r="DY451" s="9"/>
      <c r="DZ451" s="9"/>
      <c r="EA451" s="9"/>
      <c r="EB451" s="9"/>
      <c r="EC451" s="10"/>
      <c r="EF451" s="14"/>
      <c r="EG451" s="9"/>
      <c r="EH451" s="9">
        <f ca="1">IF(Table1[[#This Row],[Net worth of person (R)]]&gt;$EP$4,Table1[[#This Row],[Age]],0)</f>
        <v>45</v>
      </c>
      <c r="EI451" s="9"/>
      <c r="EJ451" s="9"/>
      <c r="EK451" s="9"/>
      <c r="EL451" s="9"/>
      <c r="EM451" s="9"/>
      <c r="EN451" s="9"/>
      <c r="EO451" s="9"/>
      <c r="EP451" s="10"/>
    </row>
    <row r="452" spans="2:146" x14ac:dyDescent="0.25">
      <c r="B452">
        <f t="shared" ca="1" si="145"/>
        <v>2</v>
      </c>
      <c r="C452" t="str">
        <f t="shared" ca="1" si="146"/>
        <v>women</v>
      </c>
      <c r="D452">
        <f t="shared" ca="1" si="147"/>
        <v>27</v>
      </c>
      <c r="E452">
        <f t="shared" ca="1" si="148"/>
        <v>2</v>
      </c>
      <c r="F452" t="str">
        <f t="shared" ca="1" si="149"/>
        <v>IT</v>
      </c>
      <c r="G452">
        <f t="shared" ca="1" si="150"/>
        <v>6</v>
      </c>
      <c r="H452" t="str">
        <f t="shared" ca="1" si="151"/>
        <v>other</v>
      </c>
      <c r="I452">
        <f t="shared" ca="1" si="152"/>
        <v>1</v>
      </c>
      <c r="J452">
        <f t="shared" ca="1" si="153"/>
        <v>1</v>
      </c>
      <c r="K452">
        <f t="shared" ca="1" si="154"/>
        <v>78260</v>
      </c>
      <c r="L452">
        <f t="shared" ca="1" si="155"/>
        <v>6</v>
      </c>
      <c r="M452" t="str">
        <f t="shared" ca="1" si="156"/>
        <v>Islamabad</v>
      </c>
      <c r="N452">
        <f t="shared" ca="1" si="161"/>
        <v>391300</v>
      </c>
      <c r="O452">
        <f ca="1">RAND()*Table1[[#This Row],[Value of House]]</f>
        <v>241313.19746059613</v>
      </c>
      <c r="P452">
        <f t="shared" ca="1" si="143"/>
        <v>35649.199025341411</v>
      </c>
      <c r="Q452">
        <f t="shared" ca="1" si="157"/>
        <v>26935</v>
      </c>
      <c r="R452">
        <f t="shared" ca="1" si="144"/>
        <v>148604.30111025815</v>
      </c>
      <c r="S452">
        <f t="shared" ca="1" si="162"/>
        <v>101441.15490209486</v>
      </c>
      <c r="T452">
        <f t="shared" ca="1" si="163"/>
        <v>528390.35392743628</v>
      </c>
      <c r="U452">
        <f t="shared" ca="1" si="164"/>
        <v>416852.49857085425</v>
      </c>
      <c r="V452">
        <f t="shared" ca="1" si="165"/>
        <v>111537.85535658203</v>
      </c>
      <c r="AF452" s="14">
        <f t="shared" ca="1" si="159"/>
        <v>0</v>
      </c>
      <c r="AG452" s="9">
        <f t="shared" ca="1" si="160"/>
        <v>1</v>
      </c>
      <c r="AH452" s="9"/>
      <c r="AI452" s="9"/>
      <c r="AJ452" s="9"/>
      <c r="AK452" s="10"/>
      <c r="AL452" s="9"/>
      <c r="AM452" s="14">
        <f ca="1">IF(Table1[[#This Row],[Field of Work]]= "Teaching",1,0)</f>
        <v>0</v>
      </c>
      <c r="AN452" s="9">
        <f ca="1">IF(Table1[[#This Row],[Field of Work]]= "Agriculture",1,0)</f>
        <v>0</v>
      </c>
      <c r="AO452" s="9">
        <f ca="1">IF(Table1[[#This Row],[Field of Work]]= "Construction",1,0)</f>
        <v>0</v>
      </c>
      <c r="AP452" s="9">
        <f ca="1">IF(Table1[[#This Row],[Field of Work]]= "IT",1,0)</f>
        <v>1</v>
      </c>
      <c r="AQ452" s="9">
        <f ca="1">IF(Table1[[#This Row],[Field of Work]]= "Health",1,0)</f>
        <v>0</v>
      </c>
      <c r="AR452" s="9">
        <f ca="1">IF(Table1[[#This Row],[Field of Work]]= "General work",1,0)</f>
        <v>0</v>
      </c>
      <c r="AS452" s="9"/>
      <c r="AT452" s="9"/>
      <c r="AU452" s="9"/>
      <c r="AV452" s="9"/>
      <c r="AW452" s="9"/>
      <c r="AX452" s="9"/>
      <c r="AY452" s="10"/>
      <c r="BA452" s="33">
        <f ca="1">IF(Table1[[#This Row],[Area]]= "Pindi",1,0)</f>
        <v>0</v>
      </c>
      <c r="BB452" s="9">
        <f ca="1">IF(Table1[[#This Row],[Area]]= "Attock",1,0)</f>
        <v>0</v>
      </c>
      <c r="BC452" s="9">
        <f ca="1">IF(Table1[[#This Row],[Area]]="Gujranwala",1,0)</f>
        <v>0</v>
      </c>
      <c r="BD452" s="9">
        <f ca="1">IF(Table1[[#This Row],[Area]]="Islamabad",1,0)</f>
        <v>1</v>
      </c>
      <c r="BE452" s="9">
        <f ca="1">IF(Table1[[#This Row],[Area]]="Karachi",1,0)</f>
        <v>0</v>
      </c>
      <c r="BF452" s="9">
        <f ca="1">IF(Table1[[#This Row],[Area]]="Kashmir",1,0)</f>
        <v>0</v>
      </c>
      <c r="BG452" s="9">
        <f ca="1">IF(Table1[[#This Row],[Area]]="Kohat",1,0)</f>
        <v>0</v>
      </c>
      <c r="BH452" s="9">
        <f ca="1">IF(Table1[[#This Row],[Area]]="Lahore",1,0)</f>
        <v>0</v>
      </c>
      <c r="BI452" s="9">
        <f ca="1">IF(Table1[[#This Row],[Area]]="Multan",1,0)</f>
        <v>0</v>
      </c>
      <c r="BJ452" s="9">
        <f ca="1">IF(Table1[[#This Row],[Area]]="Naran",1,0)</f>
        <v>0</v>
      </c>
      <c r="BK452" s="9">
        <f ca="1">IF(Table1[[#This Row],[Area]]="Peshawar",1,0)</f>
        <v>0</v>
      </c>
      <c r="BL452" s="9">
        <f ca="1">IF(Table1[[#This Row],[Area]]="Queta",1,0)</f>
        <v>0</v>
      </c>
      <c r="BM452" s="9">
        <f ca="1">IF(Table1[[#This Row],[Area]]="Sawat",1,0)</f>
        <v>0</v>
      </c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10"/>
      <c r="CD452" s="14"/>
      <c r="CE452" s="39">
        <f ca="1">Table1[[#This Row],[Value of Cars]]/Table1[[#This Row],[Cars]]</f>
        <v>35649.199025341411</v>
      </c>
      <c r="CF452" s="9"/>
      <c r="CG452" s="10"/>
      <c r="CH452" s="14">
        <f ca="1">IF(Table1[[#This Row],[value of Debts]]&gt;$CI$5,1,0)</f>
        <v>1</v>
      </c>
      <c r="CI452" s="9"/>
      <c r="CJ452" s="10"/>
      <c r="CM452" s="55">
        <f ca="1">Table1[[#This Row],[Mortgage Left]]/Table1[[#This Row],[Value of House]]</f>
        <v>0.61669613457857431</v>
      </c>
      <c r="CN452" s="9">
        <f t="shared" ca="1" si="158"/>
        <v>0</v>
      </c>
      <c r="CO452" s="9"/>
      <c r="CP452" s="9"/>
      <c r="CQ452" s="9"/>
      <c r="CR452" s="9"/>
      <c r="CS452" s="9"/>
      <c r="CT452" s="9"/>
      <c r="CU452" s="9"/>
      <c r="CV452" s="9"/>
      <c r="CW452" s="9"/>
      <c r="CX452" s="14"/>
      <c r="CY452" s="9">
        <f ca="1">IF(Table1[[#This Row],[Area]]= "Pindi",Table1[[#This Row],[Income]],0)</f>
        <v>0</v>
      </c>
      <c r="CZ452" s="9">
        <f ca="1">IF(Table1[[#This Row],[Area]]= "Attock",Table1[[#This Row],[Income]],0)</f>
        <v>0</v>
      </c>
      <c r="DA452" s="9">
        <f ca="1">IF(Table1[[#This Row],[Area]]= "Gujranwala",Table1[[#This Row],[Income]],0)</f>
        <v>0</v>
      </c>
      <c r="DB452" s="9">
        <f ca="1">IF(Table1[[#This Row],[Area]]= "Islamabad",Table1[[#This Row],[Income]],0)</f>
        <v>78260</v>
      </c>
      <c r="DC452" s="9">
        <f ca="1">IF(Table1[[#This Row],[Area]]= "Karachi",Table1[[#This Row],[Income]],0)</f>
        <v>0</v>
      </c>
      <c r="DD452" s="9">
        <f ca="1">IF(Table1[[#This Row],[Area]]= "Kashmir",Table1[[#This Row],[Income]],0)</f>
        <v>0</v>
      </c>
      <c r="DE452" s="9">
        <f ca="1">IF(Table1[[#This Row],[Area]]= "Kohat",Table1[[#This Row],[Income]],0)</f>
        <v>0</v>
      </c>
      <c r="DF452" s="9">
        <f ca="1">IF(Table1[[#This Row],[Area]]= "Lahore",Table1[[#This Row],[Income]],0)</f>
        <v>0</v>
      </c>
      <c r="DG452" s="9">
        <f ca="1">IF(Table1[[#This Row],[Area]]= "Multan",Table1[[#This Row],[Income]],0)</f>
        <v>0</v>
      </c>
      <c r="DH452" s="9">
        <f ca="1">IF(Table1[[#This Row],[Area]]= "Naran",Table1[[#This Row],[Income]],0)</f>
        <v>0</v>
      </c>
      <c r="DI452" s="9">
        <f ca="1">IF(Table1[[#This Row],[Area]]= "Peshawar",Table1[[#This Row],[Income]],0)</f>
        <v>0</v>
      </c>
      <c r="DJ452" s="9">
        <f ca="1">IF(Table1[[#This Row],[Area]]= "Queta",Table1[[#This Row],[Income]],0)</f>
        <v>0</v>
      </c>
      <c r="DK452" s="10">
        <f ca="1">IF(Table1[[#This Row],[Area]]= "Sawat",Table1[[#This Row],[Income]],0)</f>
        <v>0</v>
      </c>
      <c r="DM452" s="14"/>
      <c r="DN452" s="9">
        <f ca="1">IF(Table1[[#This Row],[Field of Work]] = "IT",Table1[[#This Row],[Income]],0)</f>
        <v>78260</v>
      </c>
      <c r="DO452" s="9">
        <f ca="1">IF(Table1[[#This Row],[Field of Work]] = "Agriculture",Table1[[#This Row],[Income]],0)</f>
        <v>0</v>
      </c>
      <c r="DP452" s="9">
        <f ca="1">IF(Table1[[#This Row],[Field of Work]] = "Construction",Table1[[#This Row],[Income]],0)</f>
        <v>0</v>
      </c>
      <c r="DQ452" s="9">
        <f ca="1">IF(Table1[[#This Row],[Field of Work]] = "Health",Table1[[#This Row],[Income]],0)</f>
        <v>0</v>
      </c>
      <c r="DR452" s="9">
        <f ca="1">IF(Table1[[#This Row],[Field of Work]] = "Teaching",Table1[[#This Row],[Income]],0)</f>
        <v>0</v>
      </c>
      <c r="DS452" s="10">
        <f ca="1">IF(Table1[[#This Row],[Field of Work]] = "General work",Table1[[#This Row],[Income]],0)</f>
        <v>0</v>
      </c>
      <c r="DV452" s="14"/>
      <c r="DW452" s="9"/>
      <c r="DX452" s="9">
        <f ca="1">IF(Table1[[#This Row],[Debts]]&gt;Table1[[#This Row],[Income]],1,0)</f>
        <v>1</v>
      </c>
      <c r="DY452" s="9"/>
      <c r="DZ452" s="9"/>
      <c r="EA452" s="9"/>
      <c r="EB452" s="9"/>
      <c r="EC452" s="10"/>
      <c r="EF452" s="14"/>
      <c r="EG452" s="9"/>
      <c r="EH452" s="9">
        <f ca="1">IF(Table1[[#This Row],[Net worth of person (R)]]&gt;$EP$4,Table1[[#This Row],[Age]],0)</f>
        <v>27</v>
      </c>
      <c r="EI452" s="9"/>
      <c r="EJ452" s="9"/>
      <c r="EK452" s="9"/>
      <c r="EL452" s="9"/>
      <c r="EM452" s="9"/>
      <c r="EN452" s="9"/>
      <c r="EO452" s="9"/>
      <c r="EP452" s="10"/>
    </row>
    <row r="453" spans="2:146" x14ac:dyDescent="0.25">
      <c r="B453">
        <f t="shared" ca="1" si="145"/>
        <v>2</v>
      </c>
      <c r="C453" t="str">
        <f t="shared" ca="1" si="146"/>
        <v>women</v>
      </c>
      <c r="D453">
        <f t="shared" ca="1" si="147"/>
        <v>30</v>
      </c>
      <c r="E453">
        <f t="shared" ca="1" si="148"/>
        <v>1</v>
      </c>
      <c r="F453" t="str">
        <f t="shared" ca="1" si="149"/>
        <v>Health</v>
      </c>
      <c r="G453">
        <f t="shared" ca="1" si="150"/>
        <v>4</v>
      </c>
      <c r="H453" t="str">
        <f t="shared" ca="1" si="151"/>
        <v>Technical</v>
      </c>
      <c r="I453">
        <f t="shared" ca="1" si="152"/>
        <v>3</v>
      </c>
      <c r="J453">
        <f t="shared" ca="1" si="153"/>
        <v>1</v>
      </c>
      <c r="K453">
        <f t="shared" ca="1" si="154"/>
        <v>26445</v>
      </c>
      <c r="L453">
        <f t="shared" ca="1" si="155"/>
        <v>6</v>
      </c>
      <c r="M453" t="str">
        <f t="shared" ca="1" si="156"/>
        <v>Islamabad</v>
      </c>
      <c r="N453">
        <f t="shared" ca="1" si="161"/>
        <v>132225</v>
      </c>
      <c r="O453">
        <f ca="1">RAND()*Table1[[#This Row],[Value of House]]</f>
        <v>42682.519525301475</v>
      </c>
      <c r="P453">
        <f t="shared" ca="1" si="143"/>
        <v>26441.804007886501</v>
      </c>
      <c r="Q453">
        <f t="shared" ca="1" si="157"/>
        <v>4544</v>
      </c>
      <c r="R453">
        <f t="shared" ca="1" si="144"/>
        <v>17638.871357060143</v>
      </c>
      <c r="S453">
        <f t="shared" ca="1" si="162"/>
        <v>12785.658059138877</v>
      </c>
      <c r="T453">
        <f t="shared" ca="1" si="163"/>
        <v>171452.46206702536</v>
      </c>
      <c r="U453">
        <f t="shared" ca="1" si="164"/>
        <v>64865.390882361622</v>
      </c>
      <c r="V453">
        <f t="shared" ca="1" si="165"/>
        <v>106587.07118466374</v>
      </c>
      <c r="AF453" s="14">
        <f t="shared" ca="1" si="159"/>
        <v>0</v>
      </c>
      <c r="AG453" s="9">
        <f t="shared" ca="1" si="160"/>
        <v>1</v>
      </c>
      <c r="AH453" s="9"/>
      <c r="AI453" s="9"/>
      <c r="AJ453" s="9"/>
      <c r="AK453" s="10"/>
      <c r="AL453" s="9"/>
      <c r="AM453" s="14">
        <f ca="1">IF(Table1[[#This Row],[Field of Work]]= "Teaching",1,0)</f>
        <v>0</v>
      </c>
      <c r="AN453" s="9">
        <f ca="1">IF(Table1[[#This Row],[Field of Work]]= "Agriculture",1,0)</f>
        <v>0</v>
      </c>
      <c r="AO453" s="9">
        <f ca="1">IF(Table1[[#This Row],[Field of Work]]= "Construction",1,0)</f>
        <v>0</v>
      </c>
      <c r="AP453" s="9">
        <f ca="1">IF(Table1[[#This Row],[Field of Work]]= "IT",1,0)</f>
        <v>0</v>
      </c>
      <c r="AQ453" s="9">
        <f ca="1">IF(Table1[[#This Row],[Field of Work]]= "Health",1,0)</f>
        <v>1</v>
      </c>
      <c r="AR453" s="9">
        <f ca="1">IF(Table1[[#This Row],[Field of Work]]= "General work",1,0)</f>
        <v>0</v>
      </c>
      <c r="AS453" s="9"/>
      <c r="AT453" s="9"/>
      <c r="AU453" s="9"/>
      <c r="AV453" s="9"/>
      <c r="AW453" s="9"/>
      <c r="AX453" s="9"/>
      <c r="AY453" s="10"/>
      <c r="BA453" s="33">
        <f ca="1">IF(Table1[[#This Row],[Area]]= "Pindi",1,0)</f>
        <v>0</v>
      </c>
      <c r="BB453" s="9">
        <f ca="1">IF(Table1[[#This Row],[Area]]= "Attock",1,0)</f>
        <v>0</v>
      </c>
      <c r="BC453" s="9">
        <f ca="1">IF(Table1[[#This Row],[Area]]="Gujranwala",1,0)</f>
        <v>0</v>
      </c>
      <c r="BD453" s="9">
        <f ca="1">IF(Table1[[#This Row],[Area]]="Islamabad",1,0)</f>
        <v>1</v>
      </c>
      <c r="BE453" s="9">
        <f ca="1">IF(Table1[[#This Row],[Area]]="Karachi",1,0)</f>
        <v>0</v>
      </c>
      <c r="BF453" s="9">
        <f ca="1">IF(Table1[[#This Row],[Area]]="Kashmir",1,0)</f>
        <v>0</v>
      </c>
      <c r="BG453" s="9">
        <f ca="1">IF(Table1[[#This Row],[Area]]="Kohat",1,0)</f>
        <v>0</v>
      </c>
      <c r="BH453" s="9">
        <f ca="1">IF(Table1[[#This Row],[Area]]="Lahore",1,0)</f>
        <v>0</v>
      </c>
      <c r="BI453" s="9">
        <f ca="1">IF(Table1[[#This Row],[Area]]="Multan",1,0)</f>
        <v>0</v>
      </c>
      <c r="BJ453" s="9">
        <f ca="1">IF(Table1[[#This Row],[Area]]="Naran",1,0)</f>
        <v>0</v>
      </c>
      <c r="BK453" s="9">
        <f ca="1">IF(Table1[[#This Row],[Area]]="Peshawar",1,0)</f>
        <v>0</v>
      </c>
      <c r="BL453" s="9">
        <f ca="1">IF(Table1[[#This Row],[Area]]="Queta",1,0)</f>
        <v>0</v>
      </c>
      <c r="BM453" s="9">
        <f ca="1">IF(Table1[[#This Row],[Area]]="Sawat",1,0)</f>
        <v>0</v>
      </c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10"/>
      <c r="CD453" s="14"/>
      <c r="CE453" s="39">
        <f ca="1">Table1[[#This Row],[Value of Cars]]/Table1[[#This Row],[Cars]]</f>
        <v>26441.804007886501</v>
      </c>
      <c r="CF453" s="9"/>
      <c r="CG453" s="10"/>
      <c r="CH453" s="14">
        <f ca="1">IF(Table1[[#This Row],[value of Debts]]&gt;$CI$5,1,0)</f>
        <v>0</v>
      </c>
      <c r="CI453" s="9"/>
      <c r="CJ453" s="10"/>
      <c r="CM453" s="55">
        <f ca="1">Table1[[#This Row],[Mortgage Left]]/Table1[[#This Row],[Value of House]]</f>
        <v>0.32280218964115315</v>
      </c>
      <c r="CN453" s="9">
        <f t="shared" ca="1" si="158"/>
        <v>0</v>
      </c>
      <c r="CO453" s="9"/>
      <c r="CP453" s="9"/>
      <c r="CQ453" s="9"/>
      <c r="CR453" s="9"/>
      <c r="CS453" s="9"/>
      <c r="CT453" s="9"/>
      <c r="CU453" s="9"/>
      <c r="CV453" s="9"/>
      <c r="CW453" s="9"/>
      <c r="CX453" s="14"/>
      <c r="CY453" s="9">
        <f ca="1">IF(Table1[[#This Row],[Area]]= "Pindi",Table1[[#This Row],[Income]],0)</f>
        <v>0</v>
      </c>
      <c r="CZ453" s="9">
        <f ca="1">IF(Table1[[#This Row],[Area]]= "Attock",Table1[[#This Row],[Income]],0)</f>
        <v>0</v>
      </c>
      <c r="DA453" s="9">
        <f ca="1">IF(Table1[[#This Row],[Area]]= "Gujranwala",Table1[[#This Row],[Income]],0)</f>
        <v>0</v>
      </c>
      <c r="DB453" s="9">
        <f ca="1">IF(Table1[[#This Row],[Area]]= "Islamabad",Table1[[#This Row],[Income]],0)</f>
        <v>26445</v>
      </c>
      <c r="DC453" s="9">
        <f ca="1">IF(Table1[[#This Row],[Area]]= "Karachi",Table1[[#This Row],[Income]],0)</f>
        <v>0</v>
      </c>
      <c r="DD453" s="9">
        <f ca="1">IF(Table1[[#This Row],[Area]]= "Kashmir",Table1[[#This Row],[Income]],0)</f>
        <v>0</v>
      </c>
      <c r="DE453" s="9">
        <f ca="1">IF(Table1[[#This Row],[Area]]= "Kohat",Table1[[#This Row],[Income]],0)</f>
        <v>0</v>
      </c>
      <c r="DF453" s="9">
        <f ca="1">IF(Table1[[#This Row],[Area]]= "Lahore",Table1[[#This Row],[Income]],0)</f>
        <v>0</v>
      </c>
      <c r="DG453" s="9">
        <f ca="1">IF(Table1[[#This Row],[Area]]= "Multan",Table1[[#This Row],[Income]],0)</f>
        <v>0</v>
      </c>
      <c r="DH453" s="9">
        <f ca="1">IF(Table1[[#This Row],[Area]]= "Naran",Table1[[#This Row],[Income]],0)</f>
        <v>0</v>
      </c>
      <c r="DI453" s="9">
        <f ca="1">IF(Table1[[#This Row],[Area]]= "Peshawar",Table1[[#This Row],[Income]],0)</f>
        <v>0</v>
      </c>
      <c r="DJ453" s="9">
        <f ca="1">IF(Table1[[#This Row],[Area]]= "Queta",Table1[[#This Row],[Income]],0)</f>
        <v>0</v>
      </c>
      <c r="DK453" s="10">
        <f ca="1">IF(Table1[[#This Row],[Area]]= "Sawat",Table1[[#This Row],[Income]],0)</f>
        <v>0</v>
      </c>
      <c r="DM453" s="14"/>
      <c r="DN453" s="9">
        <f ca="1">IF(Table1[[#This Row],[Field of Work]] = "IT",Table1[[#This Row],[Income]],0)</f>
        <v>0</v>
      </c>
      <c r="DO453" s="9">
        <f ca="1">IF(Table1[[#This Row],[Field of Work]] = "Agriculture",Table1[[#This Row],[Income]],0)</f>
        <v>0</v>
      </c>
      <c r="DP453" s="9">
        <f ca="1">IF(Table1[[#This Row],[Field of Work]] = "Construction",Table1[[#This Row],[Income]],0)</f>
        <v>0</v>
      </c>
      <c r="DQ453" s="9">
        <f ca="1">IF(Table1[[#This Row],[Field of Work]] = "Health",Table1[[#This Row],[Income]],0)</f>
        <v>26445</v>
      </c>
      <c r="DR453" s="9">
        <f ca="1">IF(Table1[[#This Row],[Field of Work]] = "Teaching",Table1[[#This Row],[Income]],0)</f>
        <v>0</v>
      </c>
      <c r="DS453" s="10">
        <f ca="1">IF(Table1[[#This Row],[Field of Work]] = "General work",Table1[[#This Row],[Income]],0)</f>
        <v>0</v>
      </c>
      <c r="DV453" s="14"/>
      <c r="DW453" s="9"/>
      <c r="DX453" s="9">
        <f ca="1">IF(Table1[[#This Row],[Debts]]&gt;Table1[[#This Row],[Income]],1,0)</f>
        <v>0</v>
      </c>
      <c r="DY453" s="9"/>
      <c r="DZ453" s="9"/>
      <c r="EA453" s="9"/>
      <c r="EB453" s="9"/>
      <c r="EC453" s="10"/>
      <c r="EF453" s="14"/>
      <c r="EG453" s="9"/>
      <c r="EH453" s="9">
        <f ca="1">IF(Table1[[#This Row],[Net worth of person (R)]]&gt;$EP$4,Table1[[#This Row],[Age]],0)</f>
        <v>30</v>
      </c>
      <c r="EI453" s="9"/>
      <c r="EJ453" s="9"/>
      <c r="EK453" s="9"/>
      <c r="EL453" s="9"/>
      <c r="EM453" s="9"/>
      <c r="EN453" s="9"/>
      <c r="EO453" s="9"/>
      <c r="EP453" s="10"/>
    </row>
    <row r="454" spans="2:146" x14ac:dyDescent="0.25">
      <c r="B454">
        <f t="shared" ca="1" si="145"/>
        <v>2</v>
      </c>
      <c r="C454" t="str">
        <f t="shared" ca="1" si="146"/>
        <v>women</v>
      </c>
      <c r="D454">
        <f t="shared" ca="1" si="147"/>
        <v>36</v>
      </c>
      <c r="E454">
        <f t="shared" ca="1" si="148"/>
        <v>5</v>
      </c>
      <c r="F454" t="str">
        <f t="shared" ca="1" si="149"/>
        <v>General work</v>
      </c>
      <c r="G454">
        <f t="shared" ca="1" si="150"/>
        <v>5</v>
      </c>
      <c r="H454" t="str">
        <f t="shared" ca="1" si="151"/>
        <v>other</v>
      </c>
      <c r="I454">
        <f t="shared" ca="1" si="152"/>
        <v>0</v>
      </c>
      <c r="J454">
        <f t="shared" ca="1" si="153"/>
        <v>1</v>
      </c>
      <c r="K454">
        <f t="shared" ca="1" si="154"/>
        <v>71732</v>
      </c>
      <c r="L454">
        <f t="shared" ca="1" si="155"/>
        <v>4</v>
      </c>
      <c r="M454" t="str">
        <f t="shared" ca="1" si="156"/>
        <v>Multan</v>
      </c>
      <c r="N454">
        <f t="shared" ca="1" si="161"/>
        <v>215196</v>
      </c>
      <c r="O454">
        <f ca="1">RAND()*Table1[[#This Row],[Value of House]]</f>
        <v>138741.8804809617</v>
      </c>
      <c r="P454">
        <f t="shared" ref="P454:P501" ca="1" si="166">J454*RAND()*K454</f>
        <v>25913.485581346402</v>
      </c>
      <c r="Q454">
        <f t="shared" ca="1" si="157"/>
        <v>15824</v>
      </c>
      <c r="R454">
        <f t="shared" ref="R454:R501" ca="1" si="167">RAND()*K454*2</f>
        <v>138932.01829575602</v>
      </c>
      <c r="S454">
        <f t="shared" ca="1" si="162"/>
        <v>38413.316523339068</v>
      </c>
      <c r="T454">
        <f t="shared" ca="1" si="163"/>
        <v>279522.80210468546</v>
      </c>
      <c r="U454">
        <f t="shared" ca="1" si="164"/>
        <v>293497.89877671772</v>
      </c>
      <c r="V454">
        <f t="shared" ca="1" si="165"/>
        <v>-13975.096672032261</v>
      </c>
      <c r="AF454" s="14">
        <f t="shared" ca="1" si="159"/>
        <v>0</v>
      </c>
      <c r="AG454" s="9">
        <f t="shared" ca="1" si="160"/>
        <v>1</v>
      </c>
      <c r="AH454" s="9"/>
      <c r="AI454" s="9"/>
      <c r="AJ454" s="9"/>
      <c r="AK454" s="10"/>
      <c r="AL454" s="9"/>
      <c r="AM454" s="14">
        <f ca="1">IF(Table1[[#This Row],[Field of Work]]= "Teaching",1,0)</f>
        <v>0</v>
      </c>
      <c r="AN454" s="9">
        <f ca="1">IF(Table1[[#This Row],[Field of Work]]= "Agriculture",1,0)</f>
        <v>0</v>
      </c>
      <c r="AO454" s="9">
        <f ca="1">IF(Table1[[#This Row],[Field of Work]]= "Construction",1,0)</f>
        <v>0</v>
      </c>
      <c r="AP454" s="9">
        <f ca="1">IF(Table1[[#This Row],[Field of Work]]= "IT",1,0)</f>
        <v>0</v>
      </c>
      <c r="AQ454" s="9">
        <f ca="1">IF(Table1[[#This Row],[Field of Work]]= "Health",1,0)</f>
        <v>0</v>
      </c>
      <c r="AR454" s="9">
        <f ca="1">IF(Table1[[#This Row],[Field of Work]]= "General work",1,0)</f>
        <v>1</v>
      </c>
      <c r="AS454" s="9"/>
      <c r="AT454" s="9"/>
      <c r="AU454" s="9"/>
      <c r="AV454" s="9"/>
      <c r="AW454" s="9"/>
      <c r="AX454" s="9"/>
      <c r="AY454" s="10"/>
      <c r="BA454" s="33">
        <f ca="1">IF(Table1[[#This Row],[Area]]= "Pindi",1,0)</f>
        <v>0</v>
      </c>
      <c r="BB454" s="9">
        <f ca="1">IF(Table1[[#This Row],[Area]]= "Attock",1,0)</f>
        <v>0</v>
      </c>
      <c r="BC454" s="9">
        <f ca="1">IF(Table1[[#This Row],[Area]]="Gujranwala",1,0)</f>
        <v>0</v>
      </c>
      <c r="BD454" s="9">
        <f ca="1">IF(Table1[[#This Row],[Area]]="Islamabad",1,0)</f>
        <v>0</v>
      </c>
      <c r="BE454" s="9">
        <f ca="1">IF(Table1[[#This Row],[Area]]="Karachi",1,0)</f>
        <v>0</v>
      </c>
      <c r="BF454" s="9">
        <f ca="1">IF(Table1[[#This Row],[Area]]="Kashmir",1,0)</f>
        <v>0</v>
      </c>
      <c r="BG454" s="9">
        <f ca="1">IF(Table1[[#This Row],[Area]]="Kohat",1,0)</f>
        <v>0</v>
      </c>
      <c r="BH454" s="9">
        <f ca="1">IF(Table1[[#This Row],[Area]]="Lahore",1,0)</f>
        <v>0</v>
      </c>
      <c r="BI454" s="9">
        <f ca="1">IF(Table1[[#This Row],[Area]]="Multan",1,0)</f>
        <v>1</v>
      </c>
      <c r="BJ454" s="9">
        <f ca="1">IF(Table1[[#This Row],[Area]]="Naran",1,0)</f>
        <v>0</v>
      </c>
      <c r="BK454" s="9">
        <f ca="1">IF(Table1[[#This Row],[Area]]="Peshawar",1,0)</f>
        <v>0</v>
      </c>
      <c r="BL454" s="9">
        <f ca="1">IF(Table1[[#This Row],[Area]]="Queta",1,0)</f>
        <v>0</v>
      </c>
      <c r="BM454" s="9">
        <f ca="1">IF(Table1[[#This Row],[Area]]="Sawat",1,0)</f>
        <v>0</v>
      </c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10"/>
      <c r="CD454" s="14"/>
      <c r="CE454" s="39">
        <f ca="1">Table1[[#This Row],[Value of Cars]]/Table1[[#This Row],[Cars]]</f>
        <v>25913.485581346402</v>
      </c>
      <c r="CF454" s="9"/>
      <c r="CG454" s="10"/>
      <c r="CH454" s="14">
        <f ca="1">IF(Table1[[#This Row],[value of Debts]]&gt;$CI$5,1,0)</f>
        <v>1</v>
      </c>
      <c r="CI454" s="9"/>
      <c r="CJ454" s="10"/>
      <c r="CM454" s="55">
        <f ca="1">Table1[[#This Row],[Mortgage Left]]/Table1[[#This Row],[Value of House]]</f>
        <v>0.64472332422982626</v>
      </c>
      <c r="CN454" s="9">
        <f t="shared" ca="1" si="158"/>
        <v>0</v>
      </c>
      <c r="CO454" s="9"/>
      <c r="CP454" s="9"/>
      <c r="CQ454" s="9"/>
      <c r="CR454" s="9"/>
      <c r="CS454" s="9"/>
      <c r="CT454" s="9"/>
      <c r="CU454" s="9"/>
      <c r="CV454" s="9"/>
      <c r="CW454" s="9"/>
      <c r="CX454" s="14"/>
      <c r="CY454" s="9">
        <f ca="1">IF(Table1[[#This Row],[Area]]= "Pindi",Table1[[#This Row],[Income]],0)</f>
        <v>0</v>
      </c>
      <c r="CZ454" s="9">
        <f ca="1">IF(Table1[[#This Row],[Area]]= "Attock",Table1[[#This Row],[Income]],0)</f>
        <v>0</v>
      </c>
      <c r="DA454" s="9">
        <f ca="1">IF(Table1[[#This Row],[Area]]= "Gujranwala",Table1[[#This Row],[Income]],0)</f>
        <v>0</v>
      </c>
      <c r="DB454" s="9">
        <f ca="1">IF(Table1[[#This Row],[Area]]= "Islamabad",Table1[[#This Row],[Income]],0)</f>
        <v>0</v>
      </c>
      <c r="DC454" s="9">
        <f ca="1">IF(Table1[[#This Row],[Area]]= "Karachi",Table1[[#This Row],[Income]],0)</f>
        <v>0</v>
      </c>
      <c r="DD454" s="9">
        <f ca="1">IF(Table1[[#This Row],[Area]]= "Kashmir",Table1[[#This Row],[Income]],0)</f>
        <v>0</v>
      </c>
      <c r="DE454" s="9">
        <f ca="1">IF(Table1[[#This Row],[Area]]= "Kohat",Table1[[#This Row],[Income]],0)</f>
        <v>0</v>
      </c>
      <c r="DF454" s="9">
        <f ca="1">IF(Table1[[#This Row],[Area]]= "Lahore",Table1[[#This Row],[Income]],0)</f>
        <v>0</v>
      </c>
      <c r="DG454" s="9">
        <f ca="1">IF(Table1[[#This Row],[Area]]= "Multan",Table1[[#This Row],[Income]],0)</f>
        <v>71732</v>
      </c>
      <c r="DH454" s="9">
        <f ca="1">IF(Table1[[#This Row],[Area]]= "Naran",Table1[[#This Row],[Income]],0)</f>
        <v>0</v>
      </c>
      <c r="DI454" s="9">
        <f ca="1">IF(Table1[[#This Row],[Area]]= "Peshawar",Table1[[#This Row],[Income]],0)</f>
        <v>0</v>
      </c>
      <c r="DJ454" s="9">
        <f ca="1">IF(Table1[[#This Row],[Area]]= "Queta",Table1[[#This Row],[Income]],0)</f>
        <v>0</v>
      </c>
      <c r="DK454" s="10">
        <f ca="1">IF(Table1[[#This Row],[Area]]= "Sawat",Table1[[#This Row],[Income]],0)</f>
        <v>0</v>
      </c>
      <c r="DM454" s="14"/>
      <c r="DN454" s="9">
        <f ca="1">IF(Table1[[#This Row],[Field of Work]] = "IT",Table1[[#This Row],[Income]],0)</f>
        <v>0</v>
      </c>
      <c r="DO454" s="9">
        <f ca="1">IF(Table1[[#This Row],[Field of Work]] = "Agriculture",Table1[[#This Row],[Income]],0)</f>
        <v>0</v>
      </c>
      <c r="DP454" s="9">
        <f ca="1">IF(Table1[[#This Row],[Field of Work]] = "Construction",Table1[[#This Row],[Income]],0)</f>
        <v>0</v>
      </c>
      <c r="DQ454" s="9">
        <f ca="1">IF(Table1[[#This Row],[Field of Work]] = "Health",Table1[[#This Row],[Income]],0)</f>
        <v>0</v>
      </c>
      <c r="DR454" s="9">
        <f ca="1">IF(Table1[[#This Row],[Field of Work]] = "Teaching",Table1[[#This Row],[Income]],0)</f>
        <v>0</v>
      </c>
      <c r="DS454" s="10">
        <f ca="1">IF(Table1[[#This Row],[Field of Work]] = "General work",Table1[[#This Row],[Income]],0)</f>
        <v>71732</v>
      </c>
      <c r="DV454" s="14"/>
      <c r="DW454" s="9"/>
      <c r="DX454" s="9">
        <f ca="1">IF(Table1[[#This Row],[Debts]]&gt;Table1[[#This Row],[Income]],1,0)</f>
        <v>1</v>
      </c>
      <c r="DY454" s="9"/>
      <c r="DZ454" s="9"/>
      <c r="EA454" s="9"/>
      <c r="EB454" s="9"/>
      <c r="EC454" s="10"/>
      <c r="EF454" s="14"/>
      <c r="EG454" s="9"/>
      <c r="EH454" s="9">
        <f ca="1">IF(Table1[[#This Row],[Net worth of person (R)]]&gt;$EP$4,Table1[[#This Row],[Age]],0)</f>
        <v>0</v>
      </c>
      <c r="EI454" s="9"/>
      <c r="EJ454" s="9"/>
      <c r="EK454" s="9"/>
      <c r="EL454" s="9"/>
      <c r="EM454" s="9"/>
      <c r="EN454" s="9"/>
      <c r="EO454" s="9"/>
      <c r="EP454" s="10"/>
    </row>
    <row r="455" spans="2:146" x14ac:dyDescent="0.25">
      <c r="B455">
        <f t="shared" ref="B455:B501" ca="1" si="168">RANDBETWEEN(1,2)</f>
        <v>1</v>
      </c>
      <c r="C455" t="str">
        <f t="shared" ref="C455:C501" ca="1" si="169">IF(B455=1,"men","women")</f>
        <v>men</v>
      </c>
      <c r="D455">
        <f t="shared" ref="D455:D501" ca="1" si="170">RANDBETWEEN(25,45)</f>
        <v>26</v>
      </c>
      <c r="E455">
        <f t="shared" ref="E455:E501" ca="1" si="171">RANDBETWEEN(1,6)</f>
        <v>5</v>
      </c>
      <c r="F455" t="str">
        <f t="shared" ref="F455:F501" ca="1" si="172">VLOOKUP(E455,$Y$3:$Z$9,2)</f>
        <v>General work</v>
      </c>
      <c r="G455">
        <f t="shared" ref="G455:G501" ca="1" si="173">RANDBETWEEN(1,6)</f>
        <v>5</v>
      </c>
      <c r="H455" t="str">
        <f t="shared" ref="H455:H501" ca="1" si="174">VLOOKUP(G455,$AA$2:$AB$8,2)</f>
        <v>other</v>
      </c>
      <c r="I455">
        <f t="shared" ref="I455:I501" ca="1" si="175">RANDBETWEEN(0,4)</f>
        <v>4</v>
      </c>
      <c r="J455">
        <f t="shared" ref="J455:J501" ca="1" si="176">RANDBETWEEN(1,3)</f>
        <v>3</v>
      </c>
      <c r="K455">
        <f t="shared" ref="K455:K501" ca="1" si="177">RANDBETWEEN(25000,90000)</f>
        <v>88148</v>
      </c>
      <c r="L455">
        <f t="shared" ref="L455:L501" ca="1" si="178">RANDBETWEEN(1,14)</f>
        <v>6</v>
      </c>
      <c r="M455" t="str">
        <f t="shared" ref="M455:M501" ca="1" si="179">VLOOKUP(L455,$AC$3:$AD$16,2)</f>
        <v>Islamabad</v>
      </c>
      <c r="N455">
        <f t="shared" ca="1" si="161"/>
        <v>352592</v>
      </c>
      <c r="O455">
        <f ca="1">RAND()*Table1[[#This Row],[Value of House]]</f>
        <v>188320.16712526264</v>
      </c>
      <c r="P455">
        <f t="shared" ca="1" si="166"/>
        <v>207978.11035013438</v>
      </c>
      <c r="Q455">
        <f t="shared" ref="Q455:Q501" ca="1" si="180">RANDBETWEEN(0,P455)</f>
        <v>126773</v>
      </c>
      <c r="R455">
        <f t="shared" ca="1" si="167"/>
        <v>69479.445427245053</v>
      </c>
      <c r="S455">
        <f t="shared" ca="1" si="162"/>
        <v>46410.53786627404</v>
      </c>
      <c r="T455">
        <f t="shared" ca="1" si="163"/>
        <v>606980.64821640833</v>
      </c>
      <c r="U455">
        <f t="shared" ca="1" si="164"/>
        <v>384572.61255250772</v>
      </c>
      <c r="V455">
        <f t="shared" ca="1" si="165"/>
        <v>222408.03566390061</v>
      </c>
      <c r="AF455" s="14">
        <f t="shared" ca="1" si="159"/>
        <v>0</v>
      </c>
      <c r="AG455" s="9">
        <f t="shared" ca="1" si="160"/>
        <v>1</v>
      </c>
      <c r="AH455" s="9"/>
      <c r="AI455" s="9"/>
      <c r="AJ455" s="9"/>
      <c r="AK455" s="10"/>
      <c r="AL455" s="9"/>
      <c r="AM455" s="14">
        <f ca="1">IF(Table1[[#This Row],[Field of Work]]= "Teaching",1,0)</f>
        <v>0</v>
      </c>
      <c r="AN455" s="9">
        <f ca="1">IF(Table1[[#This Row],[Field of Work]]= "Agriculture",1,0)</f>
        <v>0</v>
      </c>
      <c r="AO455" s="9">
        <f ca="1">IF(Table1[[#This Row],[Field of Work]]= "Construction",1,0)</f>
        <v>0</v>
      </c>
      <c r="AP455" s="9">
        <f ca="1">IF(Table1[[#This Row],[Field of Work]]= "IT",1,0)</f>
        <v>0</v>
      </c>
      <c r="AQ455" s="9">
        <f ca="1">IF(Table1[[#This Row],[Field of Work]]= "Health",1,0)</f>
        <v>0</v>
      </c>
      <c r="AR455" s="9">
        <f ca="1">IF(Table1[[#This Row],[Field of Work]]= "General work",1,0)</f>
        <v>1</v>
      </c>
      <c r="AS455" s="9"/>
      <c r="AT455" s="9"/>
      <c r="AU455" s="9"/>
      <c r="AV455" s="9"/>
      <c r="AW455" s="9"/>
      <c r="AX455" s="9"/>
      <c r="AY455" s="10"/>
      <c r="BA455" s="33">
        <f ca="1">IF(Table1[[#This Row],[Area]]= "Pindi",1,0)</f>
        <v>0</v>
      </c>
      <c r="BB455" s="9">
        <f ca="1">IF(Table1[[#This Row],[Area]]= "Attock",1,0)</f>
        <v>0</v>
      </c>
      <c r="BC455" s="9">
        <f ca="1">IF(Table1[[#This Row],[Area]]="Gujranwala",1,0)</f>
        <v>0</v>
      </c>
      <c r="BD455" s="9">
        <f ca="1">IF(Table1[[#This Row],[Area]]="Islamabad",1,0)</f>
        <v>1</v>
      </c>
      <c r="BE455" s="9">
        <f ca="1">IF(Table1[[#This Row],[Area]]="Karachi",1,0)</f>
        <v>0</v>
      </c>
      <c r="BF455" s="9">
        <f ca="1">IF(Table1[[#This Row],[Area]]="Kashmir",1,0)</f>
        <v>0</v>
      </c>
      <c r="BG455" s="9">
        <f ca="1">IF(Table1[[#This Row],[Area]]="Kohat",1,0)</f>
        <v>0</v>
      </c>
      <c r="BH455" s="9">
        <f ca="1">IF(Table1[[#This Row],[Area]]="Lahore",1,0)</f>
        <v>0</v>
      </c>
      <c r="BI455" s="9">
        <f ca="1">IF(Table1[[#This Row],[Area]]="Multan",1,0)</f>
        <v>0</v>
      </c>
      <c r="BJ455" s="9">
        <f ca="1">IF(Table1[[#This Row],[Area]]="Naran",1,0)</f>
        <v>0</v>
      </c>
      <c r="BK455" s="9">
        <f ca="1">IF(Table1[[#This Row],[Area]]="Peshawar",1,0)</f>
        <v>0</v>
      </c>
      <c r="BL455" s="9">
        <f ca="1">IF(Table1[[#This Row],[Area]]="Queta",1,0)</f>
        <v>0</v>
      </c>
      <c r="BM455" s="9">
        <f ca="1">IF(Table1[[#This Row],[Area]]="Sawat",1,0)</f>
        <v>0</v>
      </c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10"/>
      <c r="CD455" s="14"/>
      <c r="CE455" s="39">
        <f ca="1">Table1[[#This Row],[Value of Cars]]/Table1[[#This Row],[Cars]]</f>
        <v>69326.03678337812</v>
      </c>
      <c r="CF455" s="9"/>
      <c r="CG455" s="10"/>
      <c r="CH455" s="14">
        <f ca="1">IF(Table1[[#This Row],[value of Debts]]&gt;$CI$5,1,0)</f>
        <v>1</v>
      </c>
      <c r="CI455" s="9"/>
      <c r="CJ455" s="10"/>
      <c r="CM455" s="55">
        <f ca="1">Table1[[#This Row],[Mortgage Left]]/Table1[[#This Row],[Value of House]]</f>
        <v>0.53410221197662633</v>
      </c>
      <c r="CN455" s="9">
        <f t="shared" ref="CN455:CN501" ca="1" si="181">IF(CM455&lt;$CP$5,1,0)</f>
        <v>0</v>
      </c>
      <c r="CO455" s="9"/>
      <c r="CP455" s="9"/>
      <c r="CQ455" s="9"/>
      <c r="CR455" s="9"/>
      <c r="CS455" s="9"/>
      <c r="CT455" s="9"/>
      <c r="CU455" s="9"/>
      <c r="CV455" s="9"/>
      <c r="CW455" s="9"/>
      <c r="CX455" s="14"/>
      <c r="CY455" s="9">
        <f ca="1">IF(Table1[[#This Row],[Area]]= "Pindi",Table1[[#This Row],[Income]],0)</f>
        <v>0</v>
      </c>
      <c r="CZ455" s="9">
        <f ca="1">IF(Table1[[#This Row],[Area]]= "Attock",Table1[[#This Row],[Income]],0)</f>
        <v>0</v>
      </c>
      <c r="DA455" s="9">
        <f ca="1">IF(Table1[[#This Row],[Area]]= "Gujranwala",Table1[[#This Row],[Income]],0)</f>
        <v>0</v>
      </c>
      <c r="DB455" s="9">
        <f ca="1">IF(Table1[[#This Row],[Area]]= "Islamabad",Table1[[#This Row],[Income]],0)</f>
        <v>88148</v>
      </c>
      <c r="DC455" s="9">
        <f ca="1">IF(Table1[[#This Row],[Area]]= "Karachi",Table1[[#This Row],[Income]],0)</f>
        <v>0</v>
      </c>
      <c r="DD455" s="9">
        <f ca="1">IF(Table1[[#This Row],[Area]]= "Kashmir",Table1[[#This Row],[Income]],0)</f>
        <v>0</v>
      </c>
      <c r="DE455" s="9">
        <f ca="1">IF(Table1[[#This Row],[Area]]= "Kohat",Table1[[#This Row],[Income]],0)</f>
        <v>0</v>
      </c>
      <c r="DF455" s="9">
        <f ca="1">IF(Table1[[#This Row],[Area]]= "Lahore",Table1[[#This Row],[Income]],0)</f>
        <v>0</v>
      </c>
      <c r="DG455" s="9">
        <f ca="1">IF(Table1[[#This Row],[Area]]= "Multan",Table1[[#This Row],[Income]],0)</f>
        <v>0</v>
      </c>
      <c r="DH455" s="9">
        <f ca="1">IF(Table1[[#This Row],[Area]]= "Naran",Table1[[#This Row],[Income]],0)</f>
        <v>0</v>
      </c>
      <c r="DI455" s="9">
        <f ca="1">IF(Table1[[#This Row],[Area]]= "Peshawar",Table1[[#This Row],[Income]],0)</f>
        <v>0</v>
      </c>
      <c r="DJ455" s="9">
        <f ca="1">IF(Table1[[#This Row],[Area]]= "Queta",Table1[[#This Row],[Income]],0)</f>
        <v>0</v>
      </c>
      <c r="DK455" s="10">
        <f ca="1">IF(Table1[[#This Row],[Area]]= "Sawat",Table1[[#This Row],[Income]],0)</f>
        <v>0</v>
      </c>
      <c r="DM455" s="14"/>
      <c r="DN455" s="9">
        <f ca="1">IF(Table1[[#This Row],[Field of Work]] = "IT",Table1[[#This Row],[Income]],0)</f>
        <v>0</v>
      </c>
      <c r="DO455" s="9">
        <f ca="1">IF(Table1[[#This Row],[Field of Work]] = "Agriculture",Table1[[#This Row],[Income]],0)</f>
        <v>0</v>
      </c>
      <c r="DP455" s="9">
        <f ca="1">IF(Table1[[#This Row],[Field of Work]] = "Construction",Table1[[#This Row],[Income]],0)</f>
        <v>0</v>
      </c>
      <c r="DQ455" s="9">
        <f ca="1">IF(Table1[[#This Row],[Field of Work]] = "Health",Table1[[#This Row],[Income]],0)</f>
        <v>0</v>
      </c>
      <c r="DR455" s="9">
        <f ca="1">IF(Table1[[#This Row],[Field of Work]] = "Teaching",Table1[[#This Row],[Income]],0)</f>
        <v>0</v>
      </c>
      <c r="DS455" s="10">
        <f ca="1">IF(Table1[[#This Row],[Field of Work]] = "General work",Table1[[#This Row],[Income]],0)</f>
        <v>88148</v>
      </c>
      <c r="DV455" s="14"/>
      <c r="DW455" s="9"/>
      <c r="DX455" s="9">
        <f ca="1">IF(Table1[[#This Row],[Debts]]&gt;Table1[[#This Row],[Income]],1,0)</f>
        <v>0</v>
      </c>
      <c r="DY455" s="9"/>
      <c r="DZ455" s="9"/>
      <c r="EA455" s="9"/>
      <c r="EB455" s="9"/>
      <c r="EC455" s="10"/>
      <c r="EF455" s="14"/>
      <c r="EG455" s="9"/>
      <c r="EH455" s="9">
        <f ca="1">IF(Table1[[#This Row],[Net worth of person (R)]]&gt;$EP$4,Table1[[#This Row],[Age]],0)</f>
        <v>26</v>
      </c>
      <c r="EI455" s="9"/>
      <c r="EJ455" s="9"/>
      <c r="EK455" s="9"/>
      <c r="EL455" s="9"/>
      <c r="EM455" s="9"/>
      <c r="EN455" s="9"/>
      <c r="EO455" s="9"/>
      <c r="EP455" s="10"/>
    </row>
    <row r="456" spans="2:146" x14ac:dyDescent="0.25">
      <c r="B456">
        <f t="shared" ca="1" si="168"/>
        <v>1</v>
      </c>
      <c r="C456" t="str">
        <f t="shared" ca="1" si="169"/>
        <v>men</v>
      </c>
      <c r="D456">
        <f t="shared" ca="1" si="170"/>
        <v>32</v>
      </c>
      <c r="E456">
        <f t="shared" ca="1" si="171"/>
        <v>6</v>
      </c>
      <c r="F456" t="str">
        <f t="shared" ca="1" si="172"/>
        <v>Teaching</v>
      </c>
      <c r="G456">
        <f t="shared" ca="1" si="173"/>
        <v>3</v>
      </c>
      <c r="H456" t="str">
        <f t="shared" ca="1" si="174"/>
        <v>University</v>
      </c>
      <c r="I456">
        <f t="shared" ca="1" si="175"/>
        <v>0</v>
      </c>
      <c r="J456">
        <f t="shared" ca="1" si="176"/>
        <v>1</v>
      </c>
      <c r="K456">
        <f t="shared" ca="1" si="177"/>
        <v>77691</v>
      </c>
      <c r="L456">
        <f t="shared" ca="1" si="178"/>
        <v>12</v>
      </c>
      <c r="M456" t="str">
        <f t="shared" ca="1" si="179"/>
        <v>Kohat</v>
      </c>
      <c r="N456">
        <f t="shared" ca="1" si="161"/>
        <v>233073</v>
      </c>
      <c r="O456">
        <f ca="1">RAND()*Table1[[#This Row],[Value of House]]</f>
        <v>86717.735860005283</v>
      </c>
      <c r="P456">
        <f t="shared" ca="1" si="166"/>
        <v>11477.58050782775</v>
      </c>
      <c r="Q456">
        <f t="shared" ca="1" si="180"/>
        <v>2264</v>
      </c>
      <c r="R456">
        <f t="shared" ca="1" si="167"/>
        <v>24685.739552328585</v>
      </c>
      <c r="S456">
        <f t="shared" ca="1" si="162"/>
        <v>59078.086303928794</v>
      </c>
      <c r="T456">
        <f t="shared" ca="1" si="163"/>
        <v>303628.66681175656</v>
      </c>
      <c r="U456">
        <f t="shared" ca="1" si="164"/>
        <v>113667.47541233386</v>
      </c>
      <c r="V456">
        <f t="shared" ca="1" si="165"/>
        <v>189961.19139942271</v>
      </c>
      <c r="AF456" s="14">
        <f t="shared" ref="AF456:AF501" ca="1" si="182">IF(C455 = "men", 1,0)</f>
        <v>1</v>
      </c>
      <c r="AG456" s="9">
        <f t="shared" ref="AG456:AG501" ca="1" si="183">IF(C455 = "women",1,0)</f>
        <v>0</v>
      </c>
      <c r="AH456" s="9"/>
      <c r="AI456" s="9"/>
      <c r="AJ456" s="9"/>
      <c r="AK456" s="10"/>
      <c r="AL456" s="9"/>
      <c r="AM456" s="14">
        <f ca="1">IF(Table1[[#This Row],[Field of Work]]= "Teaching",1,0)</f>
        <v>1</v>
      </c>
      <c r="AN456" s="9">
        <f ca="1">IF(Table1[[#This Row],[Field of Work]]= "Agriculture",1,0)</f>
        <v>0</v>
      </c>
      <c r="AO456" s="9">
        <f ca="1">IF(Table1[[#This Row],[Field of Work]]= "Construction",1,0)</f>
        <v>0</v>
      </c>
      <c r="AP456" s="9">
        <f ca="1">IF(Table1[[#This Row],[Field of Work]]= "IT",1,0)</f>
        <v>0</v>
      </c>
      <c r="AQ456" s="9">
        <f ca="1">IF(Table1[[#This Row],[Field of Work]]= "Health",1,0)</f>
        <v>0</v>
      </c>
      <c r="AR456" s="9">
        <f ca="1">IF(Table1[[#This Row],[Field of Work]]= "General work",1,0)</f>
        <v>0</v>
      </c>
      <c r="AS456" s="9"/>
      <c r="AT456" s="9"/>
      <c r="AU456" s="9"/>
      <c r="AV456" s="9"/>
      <c r="AW456" s="9"/>
      <c r="AX456" s="9"/>
      <c r="AY456" s="10"/>
      <c r="BA456" s="33">
        <f ca="1">IF(Table1[[#This Row],[Area]]= "Pindi",1,0)</f>
        <v>0</v>
      </c>
      <c r="BB456" s="9">
        <f ca="1">IF(Table1[[#This Row],[Area]]= "Attock",1,0)</f>
        <v>0</v>
      </c>
      <c r="BC456" s="9">
        <f ca="1">IF(Table1[[#This Row],[Area]]="Gujranwala",1,0)</f>
        <v>0</v>
      </c>
      <c r="BD456" s="9">
        <f ca="1">IF(Table1[[#This Row],[Area]]="Islamabad",1,0)</f>
        <v>0</v>
      </c>
      <c r="BE456" s="9">
        <f ca="1">IF(Table1[[#This Row],[Area]]="Karachi",1,0)</f>
        <v>0</v>
      </c>
      <c r="BF456" s="9">
        <f ca="1">IF(Table1[[#This Row],[Area]]="Kashmir",1,0)</f>
        <v>0</v>
      </c>
      <c r="BG456" s="9">
        <f ca="1">IF(Table1[[#This Row],[Area]]="Kohat",1,0)</f>
        <v>1</v>
      </c>
      <c r="BH456" s="9">
        <f ca="1">IF(Table1[[#This Row],[Area]]="Lahore",1,0)</f>
        <v>0</v>
      </c>
      <c r="BI456" s="9">
        <f ca="1">IF(Table1[[#This Row],[Area]]="Multan",1,0)</f>
        <v>0</v>
      </c>
      <c r="BJ456" s="9">
        <f ca="1">IF(Table1[[#This Row],[Area]]="Naran",1,0)</f>
        <v>0</v>
      </c>
      <c r="BK456" s="9">
        <f ca="1">IF(Table1[[#This Row],[Area]]="Peshawar",1,0)</f>
        <v>0</v>
      </c>
      <c r="BL456" s="9">
        <f ca="1">IF(Table1[[#This Row],[Area]]="Queta",1,0)</f>
        <v>0</v>
      </c>
      <c r="BM456" s="9">
        <f ca="1">IF(Table1[[#This Row],[Area]]="Sawat",1,0)</f>
        <v>0</v>
      </c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10"/>
      <c r="CD456" s="14"/>
      <c r="CE456" s="39">
        <f ca="1">Table1[[#This Row],[Value of Cars]]/Table1[[#This Row],[Cars]]</f>
        <v>11477.58050782775</v>
      </c>
      <c r="CF456" s="9"/>
      <c r="CG456" s="10"/>
      <c r="CH456" s="14">
        <f ca="1">IF(Table1[[#This Row],[value of Debts]]&gt;$CI$5,1,0)</f>
        <v>1</v>
      </c>
      <c r="CI456" s="9"/>
      <c r="CJ456" s="10"/>
      <c r="CM456" s="55">
        <f ca="1">Table1[[#This Row],[Mortgage Left]]/Table1[[#This Row],[Value of House]]</f>
        <v>0.37206255490771251</v>
      </c>
      <c r="CN456" s="9">
        <f t="shared" ca="1" si="181"/>
        <v>0</v>
      </c>
      <c r="CO456" s="9"/>
      <c r="CP456" s="9"/>
      <c r="CQ456" s="9"/>
      <c r="CR456" s="9"/>
      <c r="CS456" s="9"/>
      <c r="CT456" s="9"/>
      <c r="CU456" s="9"/>
      <c r="CV456" s="9"/>
      <c r="CW456" s="9"/>
      <c r="CX456" s="14"/>
      <c r="CY456" s="9">
        <f ca="1">IF(Table1[[#This Row],[Area]]= "Pindi",Table1[[#This Row],[Income]],0)</f>
        <v>0</v>
      </c>
      <c r="CZ456" s="9">
        <f ca="1">IF(Table1[[#This Row],[Area]]= "Attock",Table1[[#This Row],[Income]],0)</f>
        <v>0</v>
      </c>
      <c r="DA456" s="9">
        <f ca="1">IF(Table1[[#This Row],[Area]]= "Gujranwala",Table1[[#This Row],[Income]],0)</f>
        <v>0</v>
      </c>
      <c r="DB456" s="9">
        <f ca="1">IF(Table1[[#This Row],[Area]]= "Islamabad",Table1[[#This Row],[Income]],0)</f>
        <v>0</v>
      </c>
      <c r="DC456" s="9">
        <f ca="1">IF(Table1[[#This Row],[Area]]= "Karachi",Table1[[#This Row],[Income]],0)</f>
        <v>0</v>
      </c>
      <c r="DD456" s="9">
        <f ca="1">IF(Table1[[#This Row],[Area]]= "Kashmir",Table1[[#This Row],[Income]],0)</f>
        <v>0</v>
      </c>
      <c r="DE456" s="9">
        <f ca="1">IF(Table1[[#This Row],[Area]]= "Kohat",Table1[[#This Row],[Income]],0)</f>
        <v>77691</v>
      </c>
      <c r="DF456" s="9">
        <f ca="1">IF(Table1[[#This Row],[Area]]= "Lahore",Table1[[#This Row],[Income]],0)</f>
        <v>0</v>
      </c>
      <c r="DG456" s="9">
        <f ca="1">IF(Table1[[#This Row],[Area]]= "Multan",Table1[[#This Row],[Income]],0)</f>
        <v>0</v>
      </c>
      <c r="DH456" s="9">
        <f ca="1">IF(Table1[[#This Row],[Area]]= "Naran",Table1[[#This Row],[Income]],0)</f>
        <v>0</v>
      </c>
      <c r="DI456" s="9">
        <f ca="1">IF(Table1[[#This Row],[Area]]= "Peshawar",Table1[[#This Row],[Income]],0)</f>
        <v>0</v>
      </c>
      <c r="DJ456" s="9">
        <f ca="1">IF(Table1[[#This Row],[Area]]= "Queta",Table1[[#This Row],[Income]],0)</f>
        <v>0</v>
      </c>
      <c r="DK456" s="10">
        <f ca="1">IF(Table1[[#This Row],[Area]]= "Sawat",Table1[[#This Row],[Income]],0)</f>
        <v>0</v>
      </c>
      <c r="DM456" s="14"/>
      <c r="DN456" s="9">
        <f ca="1">IF(Table1[[#This Row],[Field of Work]] = "IT",Table1[[#This Row],[Income]],0)</f>
        <v>0</v>
      </c>
      <c r="DO456" s="9">
        <f ca="1">IF(Table1[[#This Row],[Field of Work]] = "Agriculture",Table1[[#This Row],[Income]],0)</f>
        <v>0</v>
      </c>
      <c r="DP456" s="9">
        <f ca="1">IF(Table1[[#This Row],[Field of Work]] = "Construction",Table1[[#This Row],[Income]],0)</f>
        <v>0</v>
      </c>
      <c r="DQ456" s="9">
        <f ca="1">IF(Table1[[#This Row],[Field of Work]] = "Health",Table1[[#This Row],[Income]],0)</f>
        <v>0</v>
      </c>
      <c r="DR456" s="9">
        <f ca="1">IF(Table1[[#This Row],[Field of Work]] = "Teaching",Table1[[#This Row],[Income]],0)</f>
        <v>77691</v>
      </c>
      <c r="DS456" s="10">
        <f ca="1">IF(Table1[[#This Row],[Field of Work]] = "General work",Table1[[#This Row],[Income]],0)</f>
        <v>0</v>
      </c>
      <c r="DV456" s="14"/>
      <c r="DW456" s="9"/>
      <c r="DX456" s="9">
        <f ca="1">IF(Table1[[#This Row],[Debts]]&gt;Table1[[#This Row],[Income]],1,0)</f>
        <v>0</v>
      </c>
      <c r="DY456" s="9"/>
      <c r="DZ456" s="9"/>
      <c r="EA456" s="9"/>
      <c r="EB456" s="9"/>
      <c r="EC456" s="10"/>
      <c r="EF456" s="14"/>
      <c r="EG456" s="9"/>
      <c r="EH456" s="9">
        <f ca="1">IF(Table1[[#This Row],[Net worth of person (R)]]&gt;$EP$4,Table1[[#This Row],[Age]],0)</f>
        <v>32</v>
      </c>
      <c r="EI456" s="9"/>
      <c r="EJ456" s="9"/>
      <c r="EK456" s="9"/>
      <c r="EL456" s="9"/>
      <c r="EM456" s="9"/>
      <c r="EN456" s="9"/>
      <c r="EO456" s="9"/>
      <c r="EP456" s="10"/>
    </row>
    <row r="457" spans="2:146" x14ac:dyDescent="0.25">
      <c r="B457">
        <f t="shared" ca="1" si="168"/>
        <v>1</v>
      </c>
      <c r="C457" t="str">
        <f t="shared" ca="1" si="169"/>
        <v>men</v>
      </c>
      <c r="D457">
        <f t="shared" ca="1" si="170"/>
        <v>36</v>
      </c>
      <c r="E457">
        <f t="shared" ca="1" si="171"/>
        <v>2</v>
      </c>
      <c r="F457" t="str">
        <f t="shared" ca="1" si="172"/>
        <v>IT</v>
      </c>
      <c r="G457">
        <f t="shared" ca="1" si="173"/>
        <v>1</v>
      </c>
      <c r="H457" t="str">
        <f t="shared" ca="1" si="174"/>
        <v>High School</v>
      </c>
      <c r="I457">
        <f t="shared" ca="1" si="175"/>
        <v>4</v>
      </c>
      <c r="J457">
        <f t="shared" ca="1" si="176"/>
        <v>1</v>
      </c>
      <c r="K457">
        <f t="shared" ca="1" si="177"/>
        <v>30534</v>
      </c>
      <c r="L457">
        <f t="shared" ca="1" si="178"/>
        <v>5</v>
      </c>
      <c r="M457" t="str">
        <f t="shared" ca="1" si="179"/>
        <v>Sawat</v>
      </c>
      <c r="N457">
        <f t="shared" ca="1" si="161"/>
        <v>122136</v>
      </c>
      <c r="O457">
        <f ca="1">RAND()*Table1[[#This Row],[Value of House]]</f>
        <v>54110.302155329751</v>
      </c>
      <c r="P457">
        <f t="shared" ca="1" si="166"/>
        <v>8773.2804390637048</v>
      </c>
      <c r="Q457">
        <f t="shared" ca="1" si="180"/>
        <v>3067</v>
      </c>
      <c r="R457">
        <f t="shared" ca="1" si="167"/>
        <v>52045.524205156857</v>
      </c>
      <c r="S457">
        <f t="shared" ca="1" si="162"/>
        <v>14256.243086266753</v>
      </c>
      <c r="T457">
        <f t="shared" ca="1" si="163"/>
        <v>145165.52352533047</v>
      </c>
      <c r="U457">
        <f t="shared" ca="1" si="164"/>
        <v>109222.82636048661</v>
      </c>
      <c r="V457">
        <f t="shared" ca="1" si="165"/>
        <v>35942.697164843863</v>
      </c>
      <c r="AF457" s="14">
        <f t="shared" ca="1" si="182"/>
        <v>1</v>
      </c>
      <c r="AG457" s="9">
        <f t="shared" ca="1" si="183"/>
        <v>0</v>
      </c>
      <c r="AH457" s="9"/>
      <c r="AI457" s="9"/>
      <c r="AJ457" s="9"/>
      <c r="AK457" s="10"/>
      <c r="AL457" s="9"/>
      <c r="AM457" s="14">
        <f ca="1">IF(Table1[[#This Row],[Field of Work]]= "Teaching",1,0)</f>
        <v>0</v>
      </c>
      <c r="AN457" s="9">
        <f ca="1">IF(Table1[[#This Row],[Field of Work]]= "Agriculture",1,0)</f>
        <v>0</v>
      </c>
      <c r="AO457" s="9">
        <f ca="1">IF(Table1[[#This Row],[Field of Work]]= "Construction",1,0)</f>
        <v>0</v>
      </c>
      <c r="AP457" s="9">
        <f ca="1">IF(Table1[[#This Row],[Field of Work]]= "IT",1,0)</f>
        <v>1</v>
      </c>
      <c r="AQ457" s="9">
        <f ca="1">IF(Table1[[#This Row],[Field of Work]]= "Health",1,0)</f>
        <v>0</v>
      </c>
      <c r="AR457" s="9">
        <f ca="1">IF(Table1[[#This Row],[Field of Work]]= "General work",1,0)</f>
        <v>0</v>
      </c>
      <c r="AS457" s="9"/>
      <c r="AT457" s="9"/>
      <c r="AU457" s="9"/>
      <c r="AV457" s="9"/>
      <c r="AW457" s="9"/>
      <c r="AX457" s="9"/>
      <c r="AY457" s="10"/>
      <c r="BA457" s="33">
        <f ca="1">IF(Table1[[#This Row],[Area]]= "Pindi",1,0)</f>
        <v>0</v>
      </c>
      <c r="BB457" s="9">
        <f ca="1">IF(Table1[[#This Row],[Area]]= "Attock",1,0)</f>
        <v>0</v>
      </c>
      <c r="BC457" s="9">
        <f ca="1">IF(Table1[[#This Row],[Area]]="Gujranwala",1,0)</f>
        <v>0</v>
      </c>
      <c r="BD457" s="9">
        <f ca="1">IF(Table1[[#This Row],[Area]]="Islamabad",1,0)</f>
        <v>0</v>
      </c>
      <c r="BE457" s="9">
        <f ca="1">IF(Table1[[#This Row],[Area]]="Karachi",1,0)</f>
        <v>0</v>
      </c>
      <c r="BF457" s="9">
        <f ca="1">IF(Table1[[#This Row],[Area]]="Kashmir",1,0)</f>
        <v>0</v>
      </c>
      <c r="BG457" s="9">
        <f ca="1">IF(Table1[[#This Row],[Area]]="Kohat",1,0)</f>
        <v>0</v>
      </c>
      <c r="BH457" s="9">
        <f ca="1">IF(Table1[[#This Row],[Area]]="Lahore",1,0)</f>
        <v>0</v>
      </c>
      <c r="BI457" s="9">
        <f ca="1">IF(Table1[[#This Row],[Area]]="Multan",1,0)</f>
        <v>0</v>
      </c>
      <c r="BJ457" s="9">
        <f ca="1">IF(Table1[[#This Row],[Area]]="Naran",1,0)</f>
        <v>0</v>
      </c>
      <c r="BK457" s="9">
        <f ca="1">IF(Table1[[#This Row],[Area]]="Peshawar",1,0)</f>
        <v>0</v>
      </c>
      <c r="BL457" s="9">
        <f ca="1">IF(Table1[[#This Row],[Area]]="Queta",1,0)</f>
        <v>0</v>
      </c>
      <c r="BM457" s="9">
        <f ca="1">IF(Table1[[#This Row],[Area]]="Sawat",1,0)</f>
        <v>1</v>
      </c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10"/>
      <c r="CD457" s="14"/>
      <c r="CE457" s="39">
        <f ca="1">Table1[[#This Row],[Value of Cars]]/Table1[[#This Row],[Cars]]</f>
        <v>8773.2804390637048</v>
      </c>
      <c r="CF457" s="9"/>
      <c r="CG457" s="10"/>
      <c r="CH457" s="14">
        <f ca="1">IF(Table1[[#This Row],[value of Debts]]&gt;$CI$5,1,0)</f>
        <v>1</v>
      </c>
      <c r="CI457" s="9"/>
      <c r="CJ457" s="10"/>
      <c r="CM457" s="55">
        <f ca="1">Table1[[#This Row],[Mortgage Left]]/Table1[[#This Row],[Value of House]]</f>
        <v>0.44303319377849076</v>
      </c>
      <c r="CN457" s="9">
        <f t="shared" ca="1" si="181"/>
        <v>0</v>
      </c>
      <c r="CO457" s="9"/>
      <c r="CP457" s="9"/>
      <c r="CQ457" s="9"/>
      <c r="CR457" s="9"/>
      <c r="CS457" s="9"/>
      <c r="CT457" s="9"/>
      <c r="CU457" s="9"/>
      <c r="CV457" s="9"/>
      <c r="CW457" s="9"/>
      <c r="CX457" s="14"/>
      <c r="CY457" s="9">
        <f ca="1">IF(Table1[[#This Row],[Area]]= "Pindi",Table1[[#This Row],[Income]],0)</f>
        <v>0</v>
      </c>
      <c r="CZ457" s="9">
        <f ca="1">IF(Table1[[#This Row],[Area]]= "Attock",Table1[[#This Row],[Income]],0)</f>
        <v>0</v>
      </c>
      <c r="DA457" s="9">
        <f ca="1">IF(Table1[[#This Row],[Area]]= "Gujranwala",Table1[[#This Row],[Income]],0)</f>
        <v>0</v>
      </c>
      <c r="DB457" s="9">
        <f ca="1">IF(Table1[[#This Row],[Area]]= "Islamabad",Table1[[#This Row],[Income]],0)</f>
        <v>0</v>
      </c>
      <c r="DC457" s="9">
        <f ca="1">IF(Table1[[#This Row],[Area]]= "Karachi",Table1[[#This Row],[Income]],0)</f>
        <v>0</v>
      </c>
      <c r="DD457" s="9">
        <f ca="1">IF(Table1[[#This Row],[Area]]= "Kashmir",Table1[[#This Row],[Income]],0)</f>
        <v>0</v>
      </c>
      <c r="DE457" s="9">
        <f ca="1">IF(Table1[[#This Row],[Area]]= "Kohat",Table1[[#This Row],[Income]],0)</f>
        <v>0</v>
      </c>
      <c r="DF457" s="9">
        <f ca="1">IF(Table1[[#This Row],[Area]]= "Lahore",Table1[[#This Row],[Income]],0)</f>
        <v>0</v>
      </c>
      <c r="DG457" s="9">
        <f ca="1">IF(Table1[[#This Row],[Area]]= "Multan",Table1[[#This Row],[Income]],0)</f>
        <v>0</v>
      </c>
      <c r="DH457" s="9">
        <f ca="1">IF(Table1[[#This Row],[Area]]= "Naran",Table1[[#This Row],[Income]],0)</f>
        <v>0</v>
      </c>
      <c r="DI457" s="9">
        <f ca="1">IF(Table1[[#This Row],[Area]]= "Peshawar",Table1[[#This Row],[Income]],0)</f>
        <v>0</v>
      </c>
      <c r="DJ457" s="9">
        <f ca="1">IF(Table1[[#This Row],[Area]]= "Queta",Table1[[#This Row],[Income]],0)</f>
        <v>0</v>
      </c>
      <c r="DK457" s="10">
        <f ca="1">IF(Table1[[#This Row],[Area]]= "Sawat",Table1[[#This Row],[Income]],0)</f>
        <v>30534</v>
      </c>
      <c r="DM457" s="14"/>
      <c r="DN457" s="9">
        <f ca="1">IF(Table1[[#This Row],[Field of Work]] = "IT",Table1[[#This Row],[Income]],0)</f>
        <v>30534</v>
      </c>
      <c r="DO457" s="9">
        <f ca="1">IF(Table1[[#This Row],[Field of Work]] = "Agriculture",Table1[[#This Row],[Income]],0)</f>
        <v>0</v>
      </c>
      <c r="DP457" s="9">
        <f ca="1">IF(Table1[[#This Row],[Field of Work]] = "Construction",Table1[[#This Row],[Income]],0)</f>
        <v>0</v>
      </c>
      <c r="DQ457" s="9">
        <f ca="1">IF(Table1[[#This Row],[Field of Work]] = "Health",Table1[[#This Row],[Income]],0)</f>
        <v>0</v>
      </c>
      <c r="DR457" s="9">
        <f ca="1">IF(Table1[[#This Row],[Field of Work]] = "Teaching",Table1[[#This Row],[Income]],0)</f>
        <v>0</v>
      </c>
      <c r="DS457" s="10">
        <f ca="1">IF(Table1[[#This Row],[Field of Work]] = "General work",Table1[[#This Row],[Income]],0)</f>
        <v>0</v>
      </c>
      <c r="DV457" s="14"/>
      <c r="DW457" s="9"/>
      <c r="DX457" s="9">
        <f ca="1">IF(Table1[[#This Row],[Debts]]&gt;Table1[[#This Row],[Income]],1,0)</f>
        <v>1</v>
      </c>
      <c r="DY457" s="9"/>
      <c r="DZ457" s="9"/>
      <c r="EA457" s="9"/>
      <c r="EB457" s="9"/>
      <c r="EC457" s="10"/>
      <c r="EF457" s="14"/>
      <c r="EG457" s="9"/>
      <c r="EH457" s="9">
        <f ca="1">IF(Table1[[#This Row],[Net worth of person (R)]]&gt;$EP$4,Table1[[#This Row],[Age]],0)</f>
        <v>0</v>
      </c>
      <c r="EI457" s="9"/>
      <c r="EJ457" s="9"/>
      <c r="EK457" s="9"/>
      <c r="EL457" s="9"/>
      <c r="EM457" s="9"/>
      <c r="EN457" s="9"/>
      <c r="EO457" s="9"/>
      <c r="EP457" s="10"/>
    </row>
    <row r="458" spans="2:146" x14ac:dyDescent="0.25">
      <c r="B458">
        <f t="shared" ca="1" si="168"/>
        <v>1</v>
      </c>
      <c r="C458" t="str">
        <f t="shared" ca="1" si="169"/>
        <v>men</v>
      </c>
      <c r="D458">
        <f t="shared" ca="1" si="170"/>
        <v>43</v>
      </c>
      <c r="E458">
        <f t="shared" ca="1" si="171"/>
        <v>6</v>
      </c>
      <c r="F458" t="str">
        <f t="shared" ca="1" si="172"/>
        <v>Teaching</v>
      </c>
      <c r="G458">
        <f t="shared" ca="1" si="173"/>
        <v>2</v>
      </c>
      <c r="H458" t="str">
        <f t="shared" ca="1" si="174"/>
        <v>Colledge</v>
      </c>
      <c r="I458">
        <f t="shared" ca="1" si="175"/>
        <v>0</v>
      </c>
      <c r="J458">
        <f t="shared" ca="1" si="176"/>
        <v>1</v>
      </c>
      <c r="K458">
        <f t="shared" ca="1" si="177"/>
        <v>82953</v>
      </c>
      <c r="L458">
        <f t="shared" ca="1" si="178"/>
        <v>5</v>
      </c>
      <c r="M458" t="str">
        <f t="shared" ca="1" si="179"/>
        <v>Sawat</v>
      </c>
      <c r="N458">
        <f t="shared" ca="1" si="161"/>
        <v>497718</v>
      </c>
      <c r="O458">
        <f ca="1">RAND()*Table1[[#This Row],[Value of House]]</f>
        <v>494162.77563413914</v>
      </c>
      <c r="P458">
        <f t="shared" ca="1" si="166"/>
        <v>62788.294725091997</v>
      </c>
      <c r="Q458">
        <f t="shared" ca="1" si="180"/>
        <v>58560</v>
      </c>
      <c r="R458">
        <f t="shared" ca="1" si="167"/>
        <v>49337.313793156187</v>
      </c>
      <c r="S458">
        <f t="shared" ca="1" si="162"/>
        <v>111810.64992122838</v>
      </c>
      <c r="T458">
        <f t="shared" ca="1" si="163"/>
        <v>672316.94464632042</v>
      </c>
      <c r="U458">
        <f t="shared" ca="1" si="164"/>
        <v>602060.08942729526</v>
      </c>
      <c r="V458">
        <f t="shared" ca="1" si="165"/>
        <v>70256.855219025165</v>
      </c>
      <c r="AF458" s="14">
        <f t="shared" ca="1" si="182"/>
        <v>1</v>
      </c>
      <c r="AG458" s="9">
        <f t="shared" ca="1" si="183"/>
        <v>0</v>
      </c>
      <c r="AH458" s="9"/>
      <c r="AI458" s="9"/>
      <c r="AJ458" s="9"/>
      <c r="AK458" s="10"/>
      <c r="AL458" s="9"/>
      <c r="AM458" s="14">
        <f ca="1">IF(Table1[[#This Row],[Field of Work]]= "Teaching",1,0)</f>
        <v>1</v>
      </c>
      <c r="AN458" s="9">
        <f ca="1">IF(Table1[[#This Row],[Field of Work]]= "Agriculture",1,0)</f>
        <v>0</v>
      </c>
      <c r="AO458" s="9">
        <f ca="1">IF(Table1[[#This Row],[Field of Work]]= "Construction",1,0)</f>
        <v>0</v>
      </c>
      <c r="AP458" s="9">
        <f ca="1">IF(Table1[[#This Row],[Field of Work]]= "IT",1,0)</f>
        <v>0</v>
      </c>
      <c r="AQ458" s="9">
        <f ca="1">IF(Table1[[#This Row],[Field of Work]]= "Health",1,0)</f>
        <v>0</v>
      </c>
      <c r="AR458" s="9">
        <f ca="1">IF(Table1[[#This Row],[Field of Work]]= "General work",1,0)</f>
        <v>0</v>
      </c>
      <c r="AS458" s="9"/>
      <c r="AT458" s="9"/>
      <c r="AU458" s="9"/>
      <c r="AV458" s="9"/>
      <c r="AW458" s="9"/>
      <c r="AX458" s="9"/>
      <c r="AY458" s="10"/>
      <c r="BA458" s="33">
        <f ca="1">IF(Table1[[#This Row],[Area]]= "Pindi",1,0)</f>
        <v>0</v>
      </c>
      <c r="BB458" s="9">
        <f ca="1">IF(Table1[[#This Row],[Area]]= "Attock",1,0)</f>
        <v>0</v>
      </c>
      <c r="BC458" s="9">
        <f ca="1">IF(Table1[[#This Row],[Area]]="Gujranwala",1,0)</f>
        <v>0</v>
      </c>
      <c r="BD458" s="9">
        <f ca="1">IF(Table1[[#This Row],[Area]]="Islamabad",1,0)</f>
        <v>0</v>
      </c>
      <c r="BE458" s="9">
        <f ca="1">IF(Table1[[#This Row],[Area]]="Karachi",1,0)</f>
        <v>0</v>
      </c>
      <c r="BF458" s="9">
        <f ca="1">IF(Table1[[#This Row],[Area]]="Kashmir",1,0)</f>
        <v>0</v>
      </c>
      <c r="BG458" s="9">
        <f ca="1">IF(Table1[[#This Row],[Area]]="Kohat",1,0)</f>
        <v>0</v>
      </c>
      <c r="BH458" s="9">
        <f ca="1">IF(Table1[[#This Row],[Area]]="Lahore",1,0)</f>
        <v>0</v>
      </c>
      <c r="BI458" s="9">
        <f ca="1">IF(Table1[[#This Row],[Area]]="Multan",1,0)</f>
        <v>0</v>
      </c>
      <c r="BJ458" s="9">
        <f ca="1">IF(Table1[[#This Row],[Area]]="Naran",1,0)</f>
        <v>0</v>
      </c>
      <c r="BK458" s="9">
        <f ca="1">IF(Table1[[#This Row],[Area]]="Peshawar",1,0)</f>
        <v>0</v>
      </c>
      <c r="BL458" s="9">
        <f ca="1">IF(Table1[[#This Row],[Area]]="Queta",1,0)</f>
        <v>0</v>
      </c>
      <c r="BM458" s="9">
        <f ca="1">IF(Table1[[#This Row],[Area]]="Sawat",1,0)</f>
        <v>1</v>
      </c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10"/>
      <c r="CD458" s="14"/>
      <c r="CE458" s="39">
        <f ca="1">Table1[[#This Row],[Value of Cars]]/Table1[[#This Row],[Cars]]</f>
        <v>62788.294725091997</v>
      </c>
      <c r="CF458" s="9"/>
      <c r="CG458" s="10"/>
      <c r="CH458" s="14">
        <f ca="1">IF(Table1[[#This Row],[value of Debts]]&gt;$CI$5,1,0)</f>
        <v>1</v>
      </c>
      <c r="CI458" s="9"/>
      <c r="CJ458" s="10"/>
      <c r="CM458" s="55">
        <f ca="1">Table1[[#This Row],[Mortgage Left]]/Table1[[#This Row],[Value of House]]</f>
        <v>0.99285695038985755</v>
      </c>
      <c r="CN458" s="9">
        <f t="shared" ca="1" si="181"/>
        <v>0</v>
      </c>
      <c r="CO458" s="9"/>
      <c r="CP458" s="9"/>
      <c r="CQ458" s="9"/>
      <c r="CR458" s="9"/>
      <c r="CS458" s="9"/>
      <c r="CT458" s="9"/>
      <c r="CU458" s="9"/>
      <c r="CV458" s="9"/>
      <c r="CW458" s="9"/>
      <c r="CX458" s="14"/>
      <c r="CY458" s="9">
        <f ca="1">IF(Table1[[#This Row],[Area]]= "Pindi",Table1[[#This Row],[Income]],0)</f>
        <v>0</v>
      </c>
      <c r="CZ458" s="9">
        <f ca="1">IF(Table1[[#This Row],[Area]]= "Attock",Table1[[#This Row],[Income]],0)</f>
        <v>0</v>
      </c>
      <c r="DA458" s="9">
        <f ca="1">IF(Table1[[#This Row],[Area]]= "Gujranwala",Table1[[#This Row],[Income]],0)</f>
        <v>0</v>
      </c>
      <c r="DB458" s="9">
        <f ca="1">IF(Table1[[#This Row],[Area]]= "Islamabad",Table1[[#This Row],[Income]],0)</f>
        <v>0</v>
      </c>
      <c r="DC458" s="9">
        <f ca="1">IF(Table1[[#This Row],[Area]]= "Karachi",Table1[[#This Row],[Income]],0)</f>
        <v>0</v>
      </c>
      <c r="DD458" s="9">
        <f ca="1">IF(Table1[[#This Row],[Area]]= "Kashmir",Table1[[#This Row],[Income]],0)</f>
        <v>0</v>
      </c>
      <c r="DE458" s="9">
        <f ca="1">IF(Table1[[#This Row],[Area]]= "Kohat",Table1[[#This Row],[Income]],0)</f>
        <v>0</v>
      </c>
      <c r="DF458" s="9">
        <f ca="1">IF(Table1[[#This Row],[Area]]= "Lahore",Table1[[#This Row],[Income]],0)</f>
        <v>0</v>
      </c>
      <c r="DG458" s="9">
        <f ca="1">IF(Table1[[#This Row],[Area]]= "Multan",Table1[[#This Row],[Income]],0)</f>
        <v>0</v>
      </c>
      <c r="DH458" s="9">
        <f ca="1">IF(Table1[[#This Row],[Area]]= "Naran",Table1[[#This Row],[Income]],0)</f>
        <v>0</v>
      </c>
      <c r="DI458" s="9">
        <f ca="1">IF(Table1[[#This Row],[Area]]= "Peshawar",Table1[[#This Row],[Income]],0)</f>
        <v>0</v>
      </c>
      <c r="DJ458" s="9">
        <f ca="1">IF(Table1[[#This Row],[Area]]= "Queta",Table1[[#This Row],[Income]],0)</f>
        <v>0</v>
      </c>
      <c r="DK458" s="10">
        <f ca="1">IF(Table1[[#This Row],[Area]]= "Sawat",Table1[[#This Row],[Income]],0)</f>
        <v>82953</v>
      </c>
      <c r="DM458" s="14"/>
      <c r="DN458" s="9">
        <f ca="1">IF(Table1[[#This Row],[Field of Work]] = "IT",Table1[[#This Row],[Income]],0)</f>
        <v>0</v>
      </c>
      <c r="DO458" s="9">
        <f ca="1">IF(Table1[[#This Row],[Field of Work]] = "Agriculture",Table1[[#This Row],[Income]],0)</f>
        <v>0</v>
      </c>
      <c r="DP458" s="9">
        <f ca="1">IF(Table1[[#This Row],[Field of Work]] = "Construction",Table1[[#This Row],[Income]],0)</f>
        <v>0</v>
      </c>
      <c r="DQ458" s="9">
        <f ca="1">IF(Table1[[#This Row],[Field of Work]] = "Health",Table1[[#This Row],[Income]],0)</f>
        <v>0</v>
      </c>
      <c r="DR458" s="9">
        <f ca="1">IF(Table1[[#This Row],[Field of Work]] = "Teaching",Table1[[#This Row],[Income]],0)</f>
        <v>82953</v>
      </c>
      <c r="DS458" s="10">
        <f ca="1">IF(Table1[[#This Row],[Field of Work]] = "General work",Table1[[#This Row],[Income]],0)</f>
        <v>0</v>
      </c>
      <c r="DV458" s="14"/>
      <c r="DW458" s="9"/>
      <c r="DX458" s="9">
        <f ca="1">IF(Table1[[#This Row],[Debts]]&gt;Table1[[#This Row],[Income]],1,0)</f>
        <v>0</v>
      </c>
      <c r="DY458" s="9"/>
      <c r="DZ458" s="9"/>
      <c r="EA458" s="9"/>
      <c r="EB458" s="9"/>
      <c r="EC458" s="10"/>
      <c r="EF458" s="14"/>
      <c r="EG458" s="9"/>
      <c r="EH458" s="9">
        <f ca="1">IF(Table1[[#This Row],[Net worth of person (R)]]&gt;$EP$4,Table1[[#This Row],[Age]],0)</f>
        <v>0</v>
      </c>
      <c r="EI458" s="9"/>
      <c r="EJ458" s="9"/>
      <c r="EK458" s="9"/>
      <c r="EL458" s="9"/>
      <c r="EM458" s="9"/>
      <c r="EN458" s="9"/>
      <c r="EO458" s="9"/>
      <c r="EP458" s="10"/>
    </row>
    <row r="459" spans="2:146" x14ac:dyDescent="0.25">
      <c r="B459">
        <f t="shared" ca="1" si="168"/>
        <v>1</v>
      </c>
      <c r="C459" t="str">
        <f t="shared" ca="1" si="169"/>
        <v>men</v>
      </c>
      <c r="D459">
        <f t="shared" ca="1" si="170"/>
        <v>39</v>
      </c>
      <c r="E459">
        <f t="shared" ca="1" si="171"/>
        <v>1</v>
      </c>
      <c r="F459" t="str">
        <f t="shared" ca="1" si="172"/>
        <v>Health</v>
      </c>
      <c r="G459">
        <f t="shared" ca="1" si="173"/>
        <v>2</v>
      </c>
      <c r="H459" t="str">
        <f t="shared" ca="1" si="174"/>
        <v>Colledge</v>
      </c>
      <c r="I459">
        <f t="shared" ca="1" si="175"/>
        <v>4</v>
      </c>
      <c r="J459">
        <f t="shared" ca="1" si="176"/>
        <v>3</v>
      </c>
      <c r="K459">
        <f t="shared" ca="1" si="177"/>
        <v>36728</v>
      </c>
      <c r="L459">
        <f t="shared" ca="1" si="178"/>
        <v>5</v>
      </c>
      <c r="M459" t="str">
        <f t="shared" ca="1" si="179"/>
        <v>Sawat</v>
      </c>
      <c r="N459">
        <f t="shared" ca="1" si="161"/>
        <v>146912</v>
      </c>
      <c r="O459">
        <f ca="1">RAND()*Table1[[#This Row],[Value of House]]</f>
        <v>101244.46489016899</v>
      </c>
      <c r="P459">
        <f t="shared" ca="1" si="166"/>
        <v>95306.16055048992</v>
      </c>
      <c r="Q459">
        <f t="shared" ca="1" si="180"/>
        <v>4429</v>
      </c>
      <c r="R459">
        <f t="shared" ca="1" si="167"/>
        <v>3047.128689128057</v>
      </c>
      <c r="S459">
        <f t="shared" ca="1" si="162"/>
        <v>1898.9251394958442</v>
      </c>
      <c r="T459">
        <f t="shared" ca="1" si="163"/>
        <v>244117.08568998575</v>
      </c>
      <c r="U459">
        <f t="shared" ca="1" si="164"/>
        <v>108720.59357929706</v>
      </c>
      <c r="V459">
        <f t="shared" ca="1" si="165"/>
        <v>135396.4921106887</v>
      </c>
      <c r="AF459" s="14">
        <f t="shared" ca="1" si="182"/>
        <v>1</v>
      </c>
      <c r="AG459" s="9">
        <f t="shared" ca="1" si="183"/>
        <v>0</v>
      </c>
      <c r="AH459" s="9"/>
      <c r="AI459" s="9"/>
      <c r="AJ459" s="9"/>
      <c r="AK459" s="10"/>
      <c r="AL459" s="9"/>
      <c r="AM459" s="14">
        <f ca="1">IF(Table1[[#This Row],[Field of Work]]= "Teaching",1,0)</f>
        <v>0</v>
      </c>
      <c r="AN459" s="9">
        <f ca="1">IF(Table1[[#This Row],[Field of Work]]= "Agriculture",1,0)</f>
        <v>0</v>
      </c>
      <c r="AO459" s="9">
        <f ca="1">IF(Table1[[#This Row],[Field of Work]]= "Construction",1,0)</f>
        <v>0</v>
      </c>
      <c r="AP459" s="9">
        <f ca="1">IF(Table1[[#This Row],[Field of Work]]= "IT",1,0)</f>
        <v>0</v>
      </c>
      <c r="AQ459" s="9">
        <f ca="1">IF(Table1[[#This Row],[Field of Work]]= "Health",1,0)</f>
        <v>1</v>
      </c>
      <c r="AR459" s="9">
        <f ca="1">IF(Table1[[#This Row],[Field of Work]]= "General work",1,0)</f>
        <v>0</v>
      </c>
      <c r="AS459" s="9"/>
      <c r="AT459" s="9"/>
      <c r="AU459" s="9"/>
      <c r="AV459" s="9"/>
      <c r="AW459" s="9"/>
      <c r="AX459" s="9"/>
      <c r="AY459" s="10"/>
      <c r="BA459" s="33">
        <f ca="1">IF(Table1[[#This Row],[Area]]= "Pindi",1,0)</f>
        <v>0</v>
      </c>
      <c r="BB459" s="9">
        <f ca="1">IF(Table1[[#This Row],[Area]]= "Attock",1,0)</f>
        <v>0</v>
      </c>
      <c r="BC459" s="9">
        <f ca="1">IF(Table1[[#This Row],[Area]]="Gujranwala",1,0)</f>
        <v>0</v>
      </c>
      <c r="BD459" s="9">
        <f ca="1">IF(Table1[[#This Row],[Area]]="Islamabad",1,0)</f>
        <v>0</v>
      </c>
      <c r="BE459" s="9">
        <f ca="1">IF(Table1[[#This Row],[Area]]="Karachi",1,0)</f>
        <v>0</v>
      </c>
      <c r="BF459" s="9">
        <f ca="1">IF(Table1[[#This Row],[Area]]="Kashmir",1,0)</f>
        <v>0</v>
      </c>
      <c r="BG459" s="9">
        <f ca="1">IF(Table1[[#This Row],[Area]]="Kohat",1,0)</f>
        <v>0</v>
      </c>
      <c r="BH459" s="9">
        <f ca="1">IF(Table1[[#This Row],[Area]]="Lahore",1,0)</f>
        <v>0</v>
      </c>
      <c r="BI459" s="9">
        <f ca="1">IF(Table1[[#This Row],[Area]]="Multan",1,0)</f>
        <v>0</v>
      </c>
      <c r="BJ459" s="9">
        <f ca="1">IF(Table1[[#This Row],[Area]]="Naran",1,0)</f>
        <v>0</v>
      </c>
      <c r="BK459" s="9">
        <f ca="1">IF(Table1[[#This Row],[Area]]="Peshawar",1,0)</f>
        <v>0</v>
      </c>
      <c r="BL459" s="9">
        <f ca="1">IF(Table1[[#This Row],[Area]]="Queta",1,0)</f>
        <v>0</v>
      </c>
      <c r="BM459" s="9">
        <f ca="1">IF(Table1[[#This Row],[Area]]="Sawat",1,0)</f>
        <v>1</v>
      </c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10"/>
      <c r="CD459" s="14"/>
      <c r="CE459" s="39">
        <f ca="1">Table1[[#This Row],[Value of Cars]]/Table1[[#This Row],[Cars]]</f>
        <v>31768.72018349664</v>
      </c>
      <c r="CF459" s="9"/>
      <c r="CG459" s="10"/>
      <c r="CH459" s="14">
        <f ca="1">IF(Table1[[#This Row],[value of Debts]]&gt;$CI$5,1,0)</f>
        <v>1</v>
      </c>
      <c r="CI459" s="9"/>
      <c r="CJ459" s="10"/>
      <c r="CM459" s="55">
        <f ca="1">Table1[[#This Row],[Mortgage Left]]/Table1[[#This Row],[Value of House]]</f>
        <v>0.68915040902151625</v>
      </c>
      <c r="CN459" s="9">
        <f t="shared" ca="1" si="181"/>
        <v>0</v>
      </c>
      <c r="CO459" s="9"/>
      <c r="CP459" s="9"/>
      <c r="CQ459" s="9"/>
      <c r="CR459" s="9"/>
      <c r="CS459" s="9"/>
      <c r="CT459" s="9"/>
      <c r="CU459" s="9"/>
      <c r="CV459" s="9"/>
      <c r="CW459" s="9"/>
      <c r="CX459" s="14"/>
      <c r="CY459" s="9">
        <f ca="1">IF(Table1[[#This Row],[Area]]= "Pindi",Table1[[#This Row],[Income]],0)</f>
        <v>0</v>
      </c>
      <c r="CZ459" s="9">
        <f ca="1">IF(Table1[[#This Row],[Area]]= "Attock",Table1[[#This Row],[Income]],0)</f>
        <v>0</v>
      </c>
      <c r="DA459" s="9">
        <f ca="1">IF(Table1[[#This Row],[Area]]= "Gujranwala",Table1[[#This Row],[Income]],0)</f>
        <v>0</v>
      </c>
      <c r="DB459" s="9">
        <f ca="1">IF(Table1[[#This Row],[Area]]= "Islamabad",Table1[[#This Row],[Income]],0)</f>
        <v>0</v>
      </c>
      <c r="DC459" s="9">
        <f ca="1">IF(Table1[[#This Row],[Area]]= "Karachi",Table1[[#This Row],[Income]],0)</f>
        <v>0</v>
      </c>
      <c r="DD459" s="9">
        <f ca="1">IF(Table1[[#This Row],[Area]]= "Kashmir",Table1[[#This Row],[Income]],0)</f>
        <v>0</v>
      </c>
      <c r="DE459" s="9">
        <f ca="1">IF(Table1[[#This Row],[Area]]= "Kohat",Table1[[#This Row],[Income]],0)</f>
        <v>0</v>
      </c>
      <c r="DF459" s="9">
        <f ca="1">IF(Table1[[#This Row],[Area]]= "Lahore",Table1[[#This Row],[Income]],0)</f>
        <v>0</v>
      </c>
      <c r="DG459" s="9">
        <f ca="1">IF(Table1[[#This Row],[Area]]= "Multan",Table1[[#This Row],[Income]],0)</f>
        <v>0</v>
      </c>
      <c r="DH459" s="9">
        <f ca="1">IF(Table1[[#This Row],[Area]]= "Naran",Table1[[#This Row],[Income]],0)</f>
        <v>0</v>
      </c>
      <c r="DI459" s="9">
        <f ca="1">IF(Table1[[#This Row],[Area]]= "Peshawar",Table1[[#This Row],[Income]],0)</f>
        <v>0</v>
      </c>
      <c r="DJ459" s="9">
        <f ca="1">IF(Table1[[#This Row],[Area]]= "Queta",Table1[[#This Row],[Income]],0)</f>
        <v>0</v>
      </c>
      <c r="DK459" s="10">
        <f ca="1">IF(Table1[[#This Row],[Area]]= "Sawat",Table1[[#This Row],[Income]],0)</f>
        <v>36728</v>
      </c>
      <c r="DM459" s="14"/>
      <c r="DN459" s="9">
        <f ca="1">IF(Table1[[#This Row],[Field of Work]] = "IT",Table1[[#This Row],[Income]],0)</f>
        <v>0</v>
      </c>
      <c r="DO459" s="9">
        <f ca="1">IF(Table1[[#This Row],[Field of Work]] = "Agriculture",Table1[[#This Row],[Income]],0)</f>
        <v>0</v>
      </c>
      <c r="DP459" s="9">
        <f ca="1">IF(Table1[[#This Row],[Field of Work]] = "Construction",Table1[[#This Row],[Income]],0)</f>
        <v>0</v>
      </c>
      <c r="DQ459" s="9">
        <f ca="1">IF(Table1[[#This Row],[Field of Work]] = "Health",Table1[[#This Row],[Income]],0)</f>
        <v>36728</v>
      </c>
      <c r="DR459" s="9">
        <f ca="1">IF(Table1[[#This Row],[Field of Work]] = "Teaching",Table1[[#This Row],[Income]],0)</f>
        <v>0</v>
      </c>
      <c r="DS459" s="10">
        <f ca="1">IF(Table1[[#This Row],[Field of Work]] = "General work",Table1[[#This Row],[Income]],0)</f>
        <v>0</v>
      </c>
      <c r="DV459" s="14"/>
      <c r="DW459" s="9"/>
      <c r="DX459" s="9">
        <f ca="1">IF(Table1[[#This Row],[Debts]]&gt;Table1[[#This Row],[Income]],1,0)</f>
        <v>0</v>
      </c>
      <c r="DY459" s="9"/>
      <c r="DZ459" s="9"/>
      <c r="EA459" s="9"/>
      <c r="EB459" s="9"/>
      <c r="EC459" s="10"/>
      <c r="EF459" s="14"/>
      <c r="EG459" s="9"/>
      <c r="EH459" s="9">
        <f ca="1">IF(Table1[[#This Row],[Net worth of person (R)]]&gt;$EP$4,Table1[[#This Row],[Age]],0)</f>
        <v>39</v>
      </c>
      <c r="EI459" s="9"/>
      <c r="EJ459" s="9"/>
      <c r="EK459" s="9"/>
      <c r="EL459" s="9"/>
      <c r="EM459" s="9"/>
      <c r="EN459" s="9"/>
      <c r="EO459" s="9"/>
      <c r="EP459" s="10"/>
    </row>
    <row r="460" spans="2:146" x14ac:dyDescent="0.25">
      <c r="B460">
        <f t="shared" ca="1" si="168"/>
        <v>1</v>
      </c>
      <c r="C460" t="str">
        <f t="shared" ca="1" si="169"/>
        <v>men</v>
      </c>
      <c r="D460">
        <f t="shared" ca="1" si="170"/>
        <v>38</v>
      </c>
      <c r="E460">
        <f t="shared" ca="1" si="171"/>
        <v>1</v>
      </c>
      <c r="F460" t="str">
        <f t="shared" ca="1" si="172"/>
        <v>Health</v>
      </c>
      <c r="G460">
        <f t="shared" ca="1" si="173"/>
        <v>3</v>
      </c>
      <c r="H460" t="str">
        <f t="shared" ca="1" si="174"/>
        <v>University</v>
      </c>
      <c r="I460">
        <f t="shared" ca="1" si="175"/>
        <v>3</v>
      </c>
      <c r="J460">
        <f t="shared" ca="1" si="176"/>
        <v>2</v>
      </c>
      <c r="K460">
        <f t="shared" ca="1" si="177"/>
        <v>38877</v>
      </c>
      <c r="L460">
        <f t="shared" ca="1" si="178"/>
        <v>9</v>
      </c>
      <c r="M460" t="str">
        <f t="shared" ca="1" si="179"/>
        <v>Peshawar</v>
      </c>
      <c r="N460">
        <f t="shared" ca="1" si="161"/>
        <v>233262</v>
      </c>
      <c r="O460">
        <f ca="1">RAND()*Table1[[#This Row],[Value of House]]</f>
        <v>135341.45506426349</v>
      </c>
      <c r="P460">
        <f t="shared" ca="1" si="166"/>
        <v>1570.9994239122898</v>
      </c>
      <c r="Q460">
        <f t="shared" ca="1" si="180"/>
        <v>968</v>
      </c>
      <c r="R460">
        <f t="shared" ca="1" si="167"/>
        <v>77302.72787346023</v>
      </c>
      <c r="S460">
        <f t="shared" ca="1" si="162"/>
        <v>9740.5977614883814</v>
      </c>
      <c r="T460">
        <f t="shared" ca="1" si="163"/>
        <v>244573.59718540066</v>
      </c>
      <c r="U460">
        <f t="shared" ca="1" si="164"/>
        <v>213612.1829377237</v>
      </c>
      <c r="V460">
        <f t="shared" ca="1" si="165"/>
        <v>30961.414247676963</v>
      </c>
      <c r="AF460" s="14">
        <f t="shared" ca="1" si="182"/>
        <v>1</v>
      </c>
      <c r="AG460" s="9">
        <f t="shared" ca="1" si="183"/>
        <v>0</v>
      </c>
      <c r="AH460" s="9"/>
      <c r="AI460" s="9"/>
      <c r="AJ460" s="9"/>
      <c r="AK460" s="10"/>
      <c r="AL460" s="9"/>
      <c r="AM460" s="14">
        <f ca="1">IF(Table1[[#This Row],[Field of Work]]= "Teaching",1,0)</f>
        <v>0</v>
      </c>
      <c r="AN460" s="9">
        <f ca="1">IF(Table1[[#This Row],[Field of Work]]= "Agriculture",1,0)</f>
        <v>0</v>
      </c>
      <c r="AO460" s="9">
        <f ca="1">IF(Table1[[#This Row],[Field of Work]]= "Construction",1,0)</f>
        <v>0</v>
      </c>
      <c r="AP460" s="9">
        <f ca="1">IF(Table1[[#This Row],[Field of Work]]= "IT",1,0)</f>
        <v>0</v>
      </c>
      <c r="AQ460" s="9">
        <f ca="1">IF(Table1[[#This Row],[Field of Work]]= "Health",1,0)</f>
        <v>1</v>
      </c>
      <c r="AR460" s="9">
        <f ca="1">IF(Table1[[#This Row],[Field of Work]]= "General work",1,0)</f>
        <v>0</v>
      </c>
      <c r="AS460" s="9"/>
      <c r="AT460" s="9"/>
      <c r="AU460" s="9"/>
      <c r="AV460" s="9"/>
      <c r="AW460" s="9"/>
      <c r="AX460" s="9"/>
      <c r="AY460" s="10"/>
      <c r="BA460" s="33">
        <f ca="1">IF(Table1[[#This Row],[Area]]= "Pindi",1,0)</f>
        <v>0</v>
      </c>
      <c r="BB460" s="9">
        <f ca="1">IF(Table1[[#This Row],[Area]]= "Attock",1,0)</f>
        <v>0</v>
      </c>
      <c r="BC460" s="9">
        <f ca="1">IF(Table1[[#This Row],[Area]]="Gujranwala",1,0)</f>
        <v>0</v>
      </c>
      <c r="BD460" s="9">
        <f ca="1">IF(Table1[[#This Row],[Area]]="Islamabad",1,0)</f>
        <v>0</v>
      </c>
      <c r="BE460" s="9">
        <f ca="1">IF(Table1[[#This Row],[Area]]="Karachi",1,0)</f>
        <v>0</v>
      </c>
      <c r="BF460" s="9">
        <f ca="1">IF(Table1[[#This Row],[Area]]="Kashmir",1,0)</f>
        <v>0</v>
      </c>
      <c r="BG460" s="9">
        <f ca="1">IF(Table1[[#This Row],[Area]]="Kohat",1,0)</f>
        <v>0</v>
      </c>
      <c r="BH460" s="9">
        <f ca="1">IF(Table1[[#This Row],[Area]]="Lahore",1,0)</f>
        <v>0</v>
      </c>
      <c r="BI460" s="9">
        <f ca="1">IF(Table1[[#This Row],[Area]]="Multan",1,0)</f>
        <v>0</v>
      </c>
      <c r="BJ460" s="9">
        <f ca="1">IF(Table1[[#This Row],[Area]]="Naran",1,0)</f>
        <v>0</v>
      </c>
      <c r="BK460" s="9">
        <f ca="1">IF(Table1[[#This Row],[Area]]="Peshawar",1,0)</f>
        <v>1</v>
      </c>
      <c r="BL460" s="9">
        <f ca="1">IF(Table1[[#This Row],[Area]]="Queta",1,0)</f>
        <v>0</v>
      </c>
      <c r="BM460" s="9">
        <f ca="1">IF(Table1[[#This Row],[Area]]="Sawat",1,0)</f>
        <v>0</v>
      </c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10"/>
      <c r="CD460" s="14"/>
      <c r="CE460" s="39">
        <f ca="1">Table1[[#This Row],[Value of Cars]]/Table1[[#This Row],[Cars]]</f>
        <v>785.49971195614489</v>
      </c>
      <c r="CF460" s="9"/>
      <c r="CG460" s="10"/>
      <c r="CH460" s="14">
        <f ca="1">IF(Table1[[#This Row],[value of Debts]]&gt;$CI$5,1,0)</f>
        <v>1</v>
      </c>
      <c r="CI460" s="9"/>
      <c r="CJ460" s="10"/>
      <c r="CM460" s="55">
        <f ca="1">Table1[[#This Row],[Mortgage Left]]/Table1[[#This Row],[Value of House]]</f>
        <v>0.58021218657245277</v>
      </c>
      <c r="CN460" s="9">
        <f t="shared" ca="1" si="181"/>
        <v>0</v>
      </c>
      <c r="CO460" s="9"/>
      <c r="CP460" s="9"/>
      <c r="CQ460" s="9"/>
      <c r="CR460" s="9"/>
      <c r="CS460" s="9"/>
      <c r="CT460" s="9"/>
      <c r="CU460" s="9"/>
      <c r="CV460" s="9"/>
      <c r="CW460" s="9"/>
      <c r="CX460" s="14"/>
      <c r="CY460" s="9">
        <f ca="1">IF(Table1[[#This Row],[Area]]= "Pindi",Table1[[#This Row],[Income]],0)</f>
        <v>0</v>
      </c>
      <c r="CZ460" s="9">
        <f ca="1">IF(Table1[[#This Row],[Area]]= "Attock",Table1[[#This Row],[Income]],0)</f>
        <v>0</v>
      </c>
      <c r="DA460" s="9">
        <f ca="1">IF(Table1[[#This Row],[Area]]= "Gujranwala",Table1[[#This Row],[Income]],0)</f>
        <v>0</v>
      </c>
      <c r="DB460" s="9">
        <f ca="1">IF(Table1[[#This Row],[Area]]= "Islamabad",Table1[[#This Row],[Income]],0)</f>
        <v>0</v>
      </c>
      <c r="DC460" s="9">
        <f ca="1">IF(Table1[[#This Row],[Area]]= "Karachi",Table1[[#This Row],[Income]],0)</f>
        <v>0</v>
      </c>
      <c r="DD460" s="9">
        <f ca="1">IF(Table1[[#This Row],[Area]]= "Kashmir",Table1[[#This Row],[Income]],0)</f>
        <v>0</v>
      </c>
      <c r="DE460" s="9">
        <f ca="1">IF(Table1[[#This Row],[Area]]= "Kohat",Table1[[#This Row],[Income]],0)</f>
        <v>0</v>
      </c>
      <c r="DF460" s="9">
        <f ca="1">IF(Table1[[#This Row],[Area]]= "Lahore",Table1[[#This Row],[Income]],0)</f>
        <v>0</v>
      </c>
      <c r="DG460" s="9">
        <f ca="1">IF(Table1[[#This Row],[Area]]= "Multan",Table1[[#This Row],[Income]],0)</f>
        <v>0</v>
      </c>
      <c r="DH460" s="9">
        <f ca="1">IF(Table1[[#This Row],[Area]]= "Naran",Table1[[#This Row],[Income]],0)</f>
        <v>0</v>
      </c>
      <c r="DI460" s="9">
        <f ca="1">IF(Table1[[#This Row],[Area]]= "Peshawar",Table1[[#This Row],[Income]],0)</f>
        <v>38877</v>
      </c>
      <c r="DJ460" s="9">
        <f ca="1">IF(Table1[[#This Row],[Area]]= "Queta",Table1[[#This Row],[Income]],0)</f>
        <v>0</v>
      </c>
      <c r="DK460" s="10">
        <f ca="1">IF(Table1[[#This Row],[Area]]= "Sawat",Table1[[#This Row],[Income]],0)</f>
        <v>0</v>
      </c>
      <c r="DM460" s="14"/>
      <c r="DN460" s="9">
        <f ca="1">IF(Table1[[#This Row],[Field of Work]] = "IT",Table1[[#This Row],[Income]],0)</f>
        <v>0</v>
      </c>
      <c r="DO460" s="9">
        <f ca="1">IF(Table1[[#This Row],[Field of Work]] = "Agriculture",Table1[[#This Row],[Income]],0)</f>
        <v>0</v>
      </c>
      <c r="DP460" s="9">
        <f ca="1">IF(Table1[[#This Row],[Field of Work]] = "Construction",Table1[[#This Row],[Income]],0)</f>
        <v>0</v>
      </c>
      <c r="DQ460" s="9">
        <f ca="1">IF(Table1[[#This Row],[Field of Work]] = "Health",Table1[[#This Row],[Income]],0)</f>
        <v>38877</v>
      </c>
      <c r="DR460" s="9">
        <f ca="1">IF(Table1[[#This Row],[Field of Work]] = "Teaching",Table1[[#This Row],[Income]],0)</f>
        <v>0</v>
      </c>
      <c r="DS460" s="10">
        <f ca="1">IF(Table1[[#This Row],[Field of Work]] = "General work",Table1[[#This Row],[Income]],0)</f>
        <v>0</v>
      </c>
      <c r="DV460" s="14"/>
      <c r="DW460" s="9"/>
      <c r="DX460" s="9">
        <f ca="1">IF(Table1[[#This Row],[Debts]]&gt;Table1[[#This Row],[Income]],1,0)</f>
        <v>1</v>
      </c>
      <c r="DY460" s="9"/>
      <c r="DZ460" s="9"/>
      <c r="EA460" s="9"/>
      <c r="EB460" s="9"/>
      <c r="EC460" s="10"/>
      <c r="EF460" s="14"/>
      <c r="EG460" s="9"/>
      <c r="EH460" s="9">
        <f ca="1">IF(Table1[[#This Row],[Net worth of person (R)]]&gt;$EP$4,Table1[[#This Row],[Age]],0)</f>
        <v>0</v>
      </c>
      <c r="EI460" s="9"/>
      <c r="EJ460" s="9"/>
      <c r="EK460" s="9"/>
      <c r="EL460" s="9"/>
      <c r="EM460" s="9"/>
      <c r="EN460" s="9"/>
      <c r="EO460" s="9"/>
      <c r="EP460" s="10"/>
    </row>
    <row r="461" spans="2:146" x14ac:dyDescent="0.25">
      <c r="B461">
        <f t="shared" ca="1" si="168"/>
        <v>2</v>
      </c>
      <c r="C461" t="str">
        <f t="shared" ca="1" si="169"/>
        <v>women</v>
      </c>
      <c r="D461">
        <f t="shared" ca="1" si="170"/>
        <v>28</v>
      </c>
      <c r="E461">
        <f t="shared" ca="1" si="171"/>
        <v>4</v>
      </c>
      <c r="F461" t="str">
        <f t="shared" ca="1" si="172"/>
        <v>Construction</v>
      </c>
      <c r="G461">
        <f t="shared" ca="1" si="173"/>
        <v>1</v>
      </c>
      <c r="H461" t="str">
        <f t="shared" ca="1" si="174"/>
        <v>High School</v>
      </c>
      <c r="I461">
        <f t="shared" ca="1" si="175"/>
        <v>3</v>
      </c>
      <c r="J461">
        <f t="shared" ca="1" si="176"/>
        <v>1</v>
      </c>
      <c r="K461">
        <f t="shared" ca="1" si="177"/>
        <v>26056</v>
      </c>
      <c r="L461">
        <f t="shared" ca="1" si="178"/>
        <v>9</v>
      </c>
      <c r="M461" t="str">
        <f t="shared" ca="1" si="179"/>
        <v>Peshawar</v>
      </c>
      <c r="N461">
        <f t="shared" ca="1" si="161"/>
        <v>104224</v>
      </c>
      <c r="O461">
        <f ca="1">RAND()*Table1[[#This Row],[Value of House]]</f>
        <v>79768.853545974402</v>
      </c>
      <c r="P461">
        <f t="shared" ca="1" si="166"/>
        <v>9616.8006480781769</v>
      </c>
      <c r="Q461">
        <f t="shared" ca="1" si="180"/>
        <v>7746</v>
      </c>
      <c r="R461">
        <f t="shared" ca="1" si="167"/>
        <v>35896.366097583639</v>
      </c>
      <c r="S461">
        <f t="shared" ca="1" si="162"/>
        <v>18154.946209848316</v>
      </c>
      <c r="T461">
        <f t="shared" ca="1" si="163"/>
        <v>131995.74685792648</v>
      </c>
      <c r="U461">
        <f t="shared" ca="1" si="164"/>
        <v>123411.21964355804</v>
      </c>
      <c r="V461">
        <f t="shared" ca="1" si="165"/>
        <v>8584.5272143684415</v>
      </c>
      <c r="AF461" s="14">
        <f t="shared" ca="1" si="182"/>
        <v>1</v>
      </c>
      <c r="AG461" s="9">
        <f t="shared" ca="1" si="183"/>
        <v>0</v>
      </c>
      <c r="AH461" s="9"/>
      <c r="AI461" s="9"/>
      <c r="AJ461" s="9"/>
      <c r="AK461" s="10"/>
      <c r="AL461" s="9"/>
      <c r="AM461" s="14">
        <f ca="1">IF(Table1[[#This Row],[Field of Work]]= "Teaching",1,0)</f>
        <v>0</v>
      </c>
      <c r="AN461" s="9">
        <f ca="1">IF(Table1[[#This Row],[Field of Work]]= "Agriculture",1,0)</f>
        <v>0</v>
      </c>
      <c r="AO461" s="9">
        <f ca="1">IF(Table1[[#This Row],[Field of Work]]= "Construction",1,0)</f>
        <v>1</v>
      </c>
      <c r="AP461" s="9">
        <f ca="1">IF(Table1[[#This Row],[Field of Work]]= "IT",1,0)</f>
        <v>0</v>
      </c>
      <c r="AQ461" s="9">
        <f ca="1">IF(Table1[[#This Row],[Field of Work]]= "Health",1,0)</f>
        <v>0</v>
      </c>
      <c r="AR461" s="9">
        <f ca="1">IF(Table1[[#This Row],[Field of Work]]= "General work",1,0)</f>
        <v>0</v>
      </c>
      <c r="AS461" s="9"/>
      <c r="AT461" s="9"/>
      <c r="AU461" s="9"/>
      <c r="AV461" s="9"/>
      <c r="AW461" s="9"/>
      <c r="AX461" s="9"/>
      <c r="AY461" s="10"/>
      <c r="BA461" s="33">
        <f ca="1">IF(Table1[[#This Row],[Area]]= "Pindi",1,0)</f>
        <v>0</v>
      </c>
      <c r="BB461" s="9">
        <f ca="1">IF(Table1[[#This Row],[Area]]= "Attock",1,0)</f>
        <v>0</v>
      </c>
      <c r="BC461" s="9">
        <f ca="1">IF(Table1[[#This Row],[Area]]="Gujranwala",1,0)</f>
        <v>0</v>
      </c>
      <c r="BD461" s="9">
        <f ca="1">IF(Table1[[#This Row],[Area]]="Islamabad",1,0)</f>
        <v>0</v>
      </c>
      <c r="BE461" s="9">
        <f ca="1">IF(Table1[[#This Row],[Area]]="Karachi",1,0)</f>
        <v>0</v>
      </c>
      <c r="BF461" s="9">
        <f ca="1">IF(Table1[[#This Row],[Area]]="Kashmir",1,0)</f>
        <v>0</v>
      </c>
      <c r="BG461" s="9">
        <f ca="1">IF(Table1[[#This Row],[Area]]="Kohat",1,0)</f>
        <v>0</v>
      </c>
      <c r="BH461" s="9">
        <f ca="1">IF(Table1[[#This Row],[Area]]="Lahore",1,0)</f>
        <v>0</v>
      </c>
      <c r="BI461" s="9">
        <f ca="1">IF(Table1[[#This Row],[Area]]="Multan",1,0)</f>
        <v>0</v>
      </c>
      <c r="BJ461" s="9">
        <f ca="1">IF(Table1[[#This Row],[Area]]="Naran",1,0)</f>
        <v>0</v>
      </c>
      <c r="BK461" s="9">
        <f ca="1">IF(Table1[[#This Row],[Area]]="Peshawar",1,0)</f>
        <v>1</v>
      </c>
      <c r="BL461" s="9">
        <f ca="1">IF(Table1[[#This Row],[Area]]="Queta",1,0)</f>
        <v>0</v>
      </c>
      <c r="BM461" s="9">
        <f ca="1">IF(Table1[[#This Row],[Area]]="Sawat",1,0)</f>
        <v>0</v>
      </c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10"/>
      <c r="CD461" s="14"/>
      <c r="CE461" s="39">
        <f ca="1">Table1[[#This Row],[Value of Cars]]/Table1[[#This Row],[Cars]]</f>
        <v>9616.8006480781769</v>
      </c>
      <c r="CF461" s="9"/>
      <c r="CG461" s="10"/>
      <c r="CH461" s="14">
        <f ca="1">IF(Table1[[#This Row],[value of Debts]]&gt;$CI$5,1,0)</f>
        <v>1</v>
      </c>
      <c r="CI461" s="9"/>
      <c r="CJ461" s="10"/>
      <c r="CM461" s="55">
        <f ca="1">Table1[[#This Row],[Mortgage Left]]/Table1[[#This Row],[Value of House]]</f>
        <v>0.76535974004043605</v>
      </c>
      <c r="CN461" s="9">
        <f t="shared" ca="1" si="181"/>
        <v>0</v>
      </c>
      <c r="CO461" s="9"/>
      <c r="CP461" s="9"/>
      <c r="CQ461" s="9"/>
      <c r="CR461" s="9"/>
      <c r="CS461" s="9"/>
      <c r="CT461" s="9"/>
      <c r="CU461" s="9"/>
      <c r="CV461" s="9"/>
      <c r="CW461" s="9"/>
      <c r="CX461" s="14"/>
      <c r="CY461" s="9">
        <f ca="1">IF(Table1[[#This Row],[Area]]= "Pindi",Table1[[#This Row],[Income]],0)</f>
        <v>0</v>
      </c>
      <c r="CZ461" s="9">
        <f ca="1">IF(Table1[[#This Row],[Area]]= "Attock",Table1[[#This Row],[Income]],0)</f>
        <v>0</v>
      </c>
      <c r="DA461" s="9">
        <f ca="1">IF(Table1[[#This Row],[Area]]= "Gujranwala",Table1[[#This Row],[Income]],0)</f>
        <v>0</v>
      </c>
      <c r="DB461" s="9">
        <f ca="1">IF(Table1[[#This Row],[Area]]= "Islamabad",Table1[[#This Row],[Income]],0)</f>
        <v>0</v>
      </c>
      <c r="DC461" s="9">
        <f ca="1">IF(Table1[[#This Row],[Area]]= "Karachi",Table1[[#This Row],[Income]],0)</f>
        <v>0</v>
      </c>
      <c r="DD461" s="9">
        <f ca="1">IF(Table1[[#This Row],[Area]]= "Kashmir",Table1[[#This Row],[Income]],0)</f>
        <v>0</v>
      </c>
      <c r="DE461" s="9">
        <f ca="1">IF(Table1[[#This Row],[Area]]= "Kohat",Table1[[#This Row],[Income]],0)</f>
        <v>0</v>
      </c>
      <c r="DF461" s="9">
        <f ca="1">IF(Table1[[#This Row],[Area]]= "Lahore",Table1[[#This Row],[Income]],0)</f>
        <v>0</v>
      </c>
      <c r="DG461" s="9">
        <f ca="1">IF(Table1[[#This Row],[Area]]= "Multan",Table1[[#This Row],[Income]],0)</f>
        <v>0</v>
      </c>
      <c r="DH461" s="9">
        <f ca="1">IF(Table1[[#This Row],[Area]]= "Naran",Table1[[#This Row],[Income]],0)</f>
        <v>0</v>
      </c>
      <c r="DI461" s="9">
        <f ca="1">IF(Table1[[#This Row],[Area]]= "Peshawar",Table1[[#This Row],[Income]],0)</f>
        <v>26056</v>
      </c>
      <c r="DJ461" s="9">
        <f ca="1">IF(Table1[[#This Row],[Area]]= "Queta",Table1[[#This Row],[Income]],0)</f>
        <v>0</v>
      </c>
      <c r="DK461" s="10">
        <f ca="1">IF(Table1[[#This Row],[Area]]= "Sawat",Table1[[#This Row],[Income]],0)</f>
        <v>0</v>
      </c>
      <c r="DM461" s="14"/>
      <c r="DN461" s="9">
        <f ca="1">IF(Table1[[#This Row],[Field of Work]] = "IT",Table1[[#This Row],[Income]],0)</f>
        <v>0</v>
      </c>
      <c r="DO461" s="9">
        <f ca="1">IF(Table1[[#This Row],[Field of Work]] = "Agriculture",Table1[[#This Row],[Income]],0)</f>
        <v>0</v>
      </c>
      <c r="DP461" s="9">
        <f ca="1">IF(Table1[[#This Row],[Field of Work]] = "Construction",Table1[[#This Row],[Income]],0)</f>
        <v>26056</v>
      </c>
      <c r="DQ461" s="9">
        <f ca="1">IF(Table1[[#This Row],[Field of Work]] = "Health",Table1[[#This Row],[Income]],0)</f>
        <v>0</v>
      </c>
      <c r="DR461" s="9">
        <f ca="1">IF(Table1[[#This Row],[Field of Work]] = "Teaching",Table1[[#This Row],[Income]],0)</f>
        <v>0</v>
      </c>
      <c r="DS461" s="10">
        <f ca="1">IF(Table1[[#This Row],[Field of Work]] = "General work",Table1[[#This Row],[Income]],0)</f>
        <v>0</v>
      </c>
      <c r="DV461" s="14"/>
      <c r="DW461" s="9"/>
      <c r="DX461" s="9">
        <f ca="1">IF(Table1[[#This Row],[Debts]]&gt;Table1[[#This Row],[Income]],1,0)</f>
        <v>1</v>
      </c>
      <c r="DY461" s="9"/>
      <c r="DZ461" s="9"/>
      <c r="EA461" s="9"/>
      <c r="EB461" s="9"/>
      <c r="EC461" s="10"/>
      <c r="EF461" s="14"/>
      <c r="EG461" s="9"/>
      <c r="EH461" s="9">
        <f ca="1">IF(Table1[[#This Row],[Net worth of person (R)]]&gt;$EP$4,Table1[[#This Row],[Age]],0)</f>
        <v>0</v>
      </c>
      <c r="EI461" s="9"/>
      <c r="EJ461" s="9"/>
      <c r="EK461" s="9"/>
      <c r="EL461" s="9"/>
      <c r="EM461" s="9"/>
      <c r="EN461" s="9"/>
      <c r="EO461" s="9"/>
      <c r="EP461" s="10"/>
    </row>
    <row r="462" spans="2:146" x14ac:dyDescent="0.25">
      <c r="B462">
        <f t="shared" ca="1" si="168"/>
        <v>1</v>
      </c>
      <c r="C462" t="str">
        <f t="shared" ca="1" si="169"/>
        <v>men</v>
      </c>
      <c r="D462">
        <f t="shared" ca="1" si="170"/>
        <v>38</v>
      </c>
      <c r="E462">
        <f t="shared" ca="1" si="171"/>
        <v>5</v>
      </c>
      <c r="F462" t="str">
        <f t="shared" ca="1" si="172"/>
        <v>General work</v>
      </c>
      <c r="G462">
        <f t="shared" ca="1" si="173"/>
        <v>6</v>
      </c>
      <c r="H462" t="str">
        <f t="shared" ca="1" si="174"/>
        <v>other</v>
      </c>
      <c r="I462">
        <f t="shared" ca="1" si="175"/>
        <v>0</v>
      </c>
      <c r="J462">
        <f t="shared" ca="1" si="176"/>
        <v>1</v>
      </c>
      <c r="K462">
        <f t="shared" ca="1" si="177"/>
        <v>35637</v>
      </c>
      <c r="L462">
        <f t="shared" ca="1" si="178"/>
        <v>13</v>
      </c>
      <c r="M462" t="str">
        <f t="shared" ca="1" si="179"/>
        <v>Naran</v>
      </c>
      <c r="N462">
        <f t="shared" ca="1" si="161"/>
        <v>213822</v>
      </c>
      <c r="O462">
        <f ca="1">RAND()*Table1[[#This Row],[Value of House]]</f>
        <v>102527.14853592686</v>
      </c>
      <c r="P462">
        <f t="shared" ca="1" si="166"/>
        <v>31402.960350395053</v>
      </c>
      <c r="Q462">
        <f t="shared" ca="1" si="180"/>
        <v>18351</v>
      </c>
      <c r="R462">
        <f t="shared" ca="1" si="167"/>
        <v>43580.419215984126</v>
      </c>
      <c r="S462">
        <f t="shared" ca="1" si="162"/>
        <v>52641.254273242535</v>
      </c>
      <c r="T462">
        <f t="shared" ca="1" si="163"/>
        <v>297866.21462363761</v>
      </c>
      <c r="U462">
        <f t="shared" ca="1" si="164"/>
        <v>164458.56775191097</v>
      </c>
      <c r="V462">
        <f t="shared" ca="1" si="165"/>
        <v>133407.64687172664</v>
      </c>
      <c r="AF462" s="14">
        <f t="shared" ca="1" si="182"/>
        <v>0</v>
      </c>
      <c r="AG462" s="9">
        <f t="shared" ca="1" si="183"/>
        <v>1</v>
      </c>
      <c r="AH462" s="9"/>
      <c r="AI462" s="9"/>
      <c r="AJ462" s="9"/>
      <c r="AK462" s="10"/>
      <c r="AL462" s="9"/>
      <c r="AM462" s="14">
        <f ca="1">IF(Table1[[#This Row],[Field of Work]]= "Teaching",1,0)</f>
        <v>0</v>
      </c>
      <c r="AN462" s="9">
        <f ca="1">IF(Table1[[#This Row],[Field of Work]]= "Agriculture",1,0)</f>
        <v>0</v>
      </c>
      <c r="AO462" s="9">
        <f ca="1">IF(Table1[[#This Row],[Field of Work]]= "Construction",1,0)</f>
        <v>0</v>
      </c>
      <c r="AP462" s="9">
        <f ca="1">IF(Table1[[#This Row],[Field of Work]]= "IT",1,0)</f>
        <v>0</v>
      </c>
      <c r="AQ462" s="9">
        <f ca="1">IF(Table1[[#This Row],[Field of Work]]= "Health",1,0)</f>
        <v>0</v>
      </c>
      <c r="AR462" s="9">
        <f ca="1">IF(Table1[[#This Row],[Field of Work]]= "General work",1,0)</f>
        <v>1</v>
      </c>
      <c r="AS462" s="9"/>
      <c r="AT462" s="9"/>
      <c r="AU462" s="9"/>
      <c r="AV462" s="9"/>
      <c r="AW462" s="9"/>
      <c r="AX462" s="9"/>
      <c r="AY462" s="10"/>
      <c r="BA462" s="33">
        <f ca="1">IF(Table1[[#This Row],[Area]]= "Pindi",1,0)</f>
        <v>0</v>
      </c>
      <c r="BB462" s="9">
        <f ca="1">IF(Table1[[#This Row],[Area]]= "Attock",1,0)</f>
        <v>0</v>
      </c>
      <c r="BC462" s="9">
        <f ca="1">IF(Table1[[#This Row],[Area]]="Gujranwala",1,0)</f>
        <v>0</v>
      </c>
      <c r="BD462" s="9">
        <f ca="1">IF(Table1[[#This Row],[Area]]="Islamabad",1,0)</f>
        <v>0</v>
      </c>
      <c r="BE462" s="9">
        <f ca="1">IF(Table1[[#This Row],[Area]]="Karachi",1,0)</f>
        <v>0</v>
      </c>
      <c r="BF462" s="9">
        <f ca="1">IF(Table1[[#This Row],[Area]]="Kashmir",1,0)</f>
        <v>0</v>
      </c>
      <c r="BG462" s="9">
        <f ca="1">IF(Table1[[#This Row],[Area]]="Kohat",1,0)</f>
        <v>0</v>
      </c>
      <c r="BH462" s="9">
        <f ca="1">IF(Table1[[#This Row],[Area]]="Lahore",1,0)</f>
        <v>0</v>
      </c>
      <c r="BI462" s="9">
        <f ca="1">IF(Table1[[#This Row],[Area]]="Multan",1,0)</f>
        <v>0</v>
      </c>
      <c r="BJ462" s="9">
        <f ca="1">IF(Table1[[#This Row],[Area]]="Naran",1,0)</f>
        <v>1</v>
      </c>
      <c r="BK462" s="9">
        <f ca="1">IF(Table1[[#This Row],[Area]]="Peshawar",1,0)</f>
        <v>0</v>
      </c>
      <c r="BL462" s="9">
        <f ca="1">IF(Table1[[#This Row],[Area]]="Queta",1,0)</f>
        <v>0</v>
      </c>
      <c r="BM462" s="9">
        <f ca="1">IF(Table1[[#This Row],[Area]]="Sawat",1,0)</f>
        <v>0</v>
      </c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10"/>
      <c r="CD462" s="14"/>
      <c r="CE462" s="39">
        <f ca="1">Table1[[#This Row],[Value of Cars]]/Table1[[#This Row],[Cars]]</f>
        <v>31402.960350395053</v>
      </c>
      <c r="CF462" s="9"/>
      <c r="CG462" s="10"/>
      <c r="CH462" s="14">
        <f ca="1">IF(Table1[[#This Row],[value of Debts]]&gt;$CI$5,1,0)</f>
        <v>1</v>
      </c>
      <c r="CI462" s="9"/>
      <c r="CJ462" s="10"/>
      <c r="CM462" s="55">
        <f ca="1">Table1[[#This Row],[Mortgage Left]]/Table1[[#This Row],[Value of House]]</f>
        <v>0.47949765943601153</v>
      </c>
      <c r="CN462" s="9">
        <f t="shared" ca="1" si="181"/>
        <v>0</v>
      </c>
      <c r="CO462" s="9"/>
      <c r="CP462" s="9"/>
      <c r="CQ462" s="9"/>
      <c r="CR462" s="9"/>
      <c r="CS462" s="9"/>
      <c r="CT462" s="9"/>
      <c r="CU462" s="9"/>
      <c r="CV462" s="9"/>
      <c r="CW462" s="9"/>
      <c r="CX462" s="14"/>
      <c r="CY462" s="9">
        <f ca="1">IF(Table1[[#This Row],[Area]]= "Pindi",Table1[[#This Row],[Income]],0)</f>
        <v>0</v>
      </c>
      <c r="CZ462" s="9">
        <f ca="1">IF(Table1[[#This Row],[Area]]= "Attock",Table1[[#This Row],[Income]],0)</f>
        <v>0</v>
      </c>
      <c r="DA462" s="9">
        <f ca="1">IF(Table1[[#This Row],[Area]]= "Gujranwala",Table1[[#This Row],[Income]],0)</f>
        <v>0</v>
      </c>
      <c r="DB462" s="9">
        <f ca="1">IF(Table1[[#This Row],[Area]]= "Islamabad",Table1[[#This Row],[Income]],0)</f>
        <v>0</v>
      </c>
      <c r="DC462" s="9">
        <f ca="1">IF(Table1[[#This Row],[Area]]= "Karachi",Table1[[#This Row],[Income]],0)</f>
        <v>0</v>
      </c>
      <c r="DD462" s="9">
        <f ca="1">IF(Table1[[#This Row],[Area]]= "Kashmir",Table1[[#This Row],[Income]],0)</f>
        <v>0</v>
      </c>
      <c r="DE462" s="9">
        <f ca="1">IF(Table1[[#This Row],[Area]]= "Kohat",Table1[[#This Row],[Income]],0)</f>
        <v>0</v>
      </c>
      <c r="DF462" s="9">
        <f ca="1">IF(Table1[[#This Row],[Area]]= "Lahore",Table1[[#This Row],[Income]],0)</f>
        <v>0</v>
      </c>
      <c r="DG462" s="9">
        <f ca="1">IF(Table1[[#This Row],[Area]]= "Multan",Table1[[#This Row],[Income]],0)</f>
        <v>0</v>
      </c>
      <c r="DH462" s="9">
        <f ca="1">IF(Table1[[#This Row],[Area]]= "Naran",Table1[[#This Row],[Income]],0)</f>
        <v>35637</v>
      </c>
      <c r="DI462" s="9">
        <f ca="1">IF(Table1[[#This Row],[Area]]= "Peshawar",Table1[[#This Row],[Income]],0)</f>
        <v>0</v>
      </c>
      <c r="DJ462" s="9">
        <f ca="1">IF(Table1[[#This Row],[Area]]= "Queta",Table1[[#This Row],[Income]],0)</f>
        <v>0</v>
      </c>
      <c r="DK462" s="10">
        <f ca="1">IF(Table1[[#This Row],[Area]]= "Sawat",Table1[[#This Row],[Income]],0)</f>
        <v>0</v>
      </c>
      <c r="DM462" s="14"/>
      <c r="DN462" s="9">
        <f ca="1">IF(Table1[[#This Row],[Field of Work]] = "IT",Table1[[#This Row],[Income]],0)</f>
        <v>0</v>
      </c>
      <c r="DO462" s="9">
        <f ca="1">IF(Table1[[#This Row],[Field of Work]] = "Agriculture",Table1[[#This Row],[Income]],0)</f>
        <v>0</v>
      </c>
      <c r="DP462" s="9">
        <f ca="1">IF(Table1[[#This Row],[Field of Work]] = "Construction",Table1[[#This Row],[Income]],0)</f>
        <v>0</v>
      </c>
      <c r="DQ462" s="9">
        <f ca="1">IF(Table1[[#This Row],[Field of Work]] = "Health",Table1[[#This Row],[Income]],0)</f>
        <v>0</v>
      </c>
      <c r="DR462" s="9">
        <f ca="1">IF(Table1[[#This Row],[Field of Work]] = "Teaching",Table1[[#This Row],[Income]],0)</f>
        <v>0</v>
      </c>
      <c r="DS462" s="10">
        <f ca="1">IF(Table1[[#This Row],[Field of Work]] = "General work",Table1[[#This Row],[Income]],0)</f>
        <v>35637</v>
      </c>
      <c r="DV462" s="14"/>
      <c r="DW462" s="9"/>
      <c r="DX462" s="9">
        <f ca="1">IF(Table1[[#This Row],[Debts]]&gt;Table1[[#This Row],[Income]],1,0)</f>
        <v>1</v>
      </c>
      <c r="DY462" s="9"/>
      <c r="DZ462" s="9"/>
      <c r="EA462" s="9"/>
      <c r="EB462" s="9"/>
      <c r="EC462" s="10"/>
      <c r="EF462" s="14"/>
      <c r="EG462" s="9"/>
      <c r="EH462" s="9">
        <f ca="1">IF(Table1[[#This Row],[Net worth of person (R)]]&gt;$EP$4,Table1[[#This Row],[Age]],0)</f>
        <v>38</v>
      </c>
      <c r="EI462" s="9"/>
      <c r="EJ462" s="9"/>
      <c r="EK462" s="9"/>
      <c r="EL462" s="9"/>
      <c r="EM462" s="9"/>
      <c r="EN462" s="9"/>
      <c r="EO462" s="9"/>
      <c r="EP462" s="10"/>
    </row>
    <row r="463" spans="2:146" x14ac:dyDescent="0.25">
      <c r="B463">
        <f t="shared" ca="1" si="168"/>
        <v>1</v>
      </c>
      <c r="C463" t="str">
        <f t="shared" ca="1" si="169"/>
        <v>men</v>
      </c>
      <c r="D463">
        <f t="shared" ca="1" si="170"/>
        <v>26</v>
      </c>
      <c r="E463">
        <f t="shared" ca="1" si="171"/>
        <v>1</v>
      </c>
      <c r="F463" t="str">
        <f t="shared" ca="1" si="172"/>
        <v>Health</v>
      </c>
      <c r="G463">
        <f t="shared" ca="1" si="173"/>
        <v>1</v>
      </c>
      <c r="H463" t="str">
        <f t="shared" ca="1" si="174"/>
        <v>High School</v>
      </c>
      <c r="I463">
        <f t="shared" ca="1" si="175"/>
        <v>1</v>
      </c>
      <c r="J463">
        <f t="shared" ca="1" si="176"/>
        <v>3</v>
      </c>
      <c r="K463">
        <f t="shared" ca="1" si="177"/>
        <v>44556</v>
      </c>
      <c r="L463">
        <f t="shared" ca="1" si="178"/>
        <v>9</v>
      </c>
      <c r="M463" t="str">
        <f t="shared" ca="1" si="179"/>
        <v>Peshawar</v>
      </c>
      <c r="N463">
        <f t="shared" ca="1" si="161"/>
        <v>133668</v>
      </c>
      <c r="O463">
        <f ca="1">RAND()*Table1[[#This Row],[Value of House]]</f>
        <v>54568.864608942546</v>
      </c>
      <c r="P463">
        <f t="shared" ca="1" si="166"/>
        <v>100987.25122154667</v>
      </c>
      <c r="Q463">
        <f t="shared" ca="1" si="180"/>
        <v>27514</v>
      </c>
      <c r="R463">
        <f t="shared" ca="1" si="167"/>
        <v>48551.297070152927</v>
      </c>
      <c r="S463">
        <f t="shared" ca="1" si="162"/>
        <v>191.99927554715006</v>
      </c>
      <c r="T463">
        <f t="shared" ca="1" si="163"/>
        <v>234847.25049709383</v>
      </c>
      <c r="U463">
        <f t="shared" ca="1" si="164"/>
        <v>130634.16167909547</v>
      </c>
      <c r="V463">
        <f t="shared" ca="1" si="165"/>
        <v>104213.08881799836</v>
      </c>
      <c r="AF463" s="14">
        <f t="shared" ca="1" si="182"/>
        <v>1</v>
      </c>
      <c r="AG463" s="9">
        <f t="shared" ca="1" si="183"/>
        <v>0</v>
      </c>
      <c r="AH463" s="9"/>
      <c r="AI463" s="9"/>
      <c r="AJ463" s="9"/>
      <c r="AK463" s="10"/>
      <c r="AL463" s="9"/>
      <c r="AM463" s="14">
        <f ca="1">IF(Table1[[#This Row],[Field of Work]]= "Teaching",1,0)</f>
        <v>0</v>
      </c>
      <c r="AN463" s="9">
        <f ca="1">IF(Table1[[#This Row],[Field of Work]]= "Agriculture",1,0)</f>
        <v>0</v>
      </c>
      <c r="AO463" s="9">
        <f ca="1">IF(Table1[[#This Row],[Field of Work]]= "Construction",1,0)</f>
        <v>0</v>
      </c>
      <c r="AP463" s="9">
        <f ca="1">IF(Table1[[#This Row],[Field of Work]]= "IT",1,0)</f>
        <v>0</v>
      </c>
      <c r="AQ463" s="9">
        <f ca="1">IF(Table1[[#This Row],[Field of Work]]= "Health",1,0)</f>
        <v>1</v>
      </c>
      <c r="AR463" s="9">
        <f ca="1">IF(Table1[[#This Row],[Field of Work]]= "General work",1,0)</f>
        <v>0</v>
      </c>
      <c r="AS463" s="9"/>
      <c r="AT463" s="9"/>
      <c r="AU463" s="9"/>
      <c r="AV463" s="9"/>
      <c r="AW463" s="9"/>
      <c r="AX463" s="9"/>
      <c r="AY463" s="10"/>
      <c r="BA463" s="33">
        <f ca="1">IF(Table1[[#This Row],[Area]]= "Pindi",1,0)</f>
        <v>0</v>
      </c>
      <c r="BB463" s="9">
        <f ca="1">IF(Table1[[#This Row],[Area]]= "Attock",1,0)</f>
        <v>0</v>
      </c>
      <c r="BC463" s="9">
        <f ca="1">IF(Table1[[#This Row],[Area]]="Gujranwala",1,0)</f>
        <v>0</v>
      </c>
      <c r="BD463" s="9">
        <f ca="1">IF(Table1[[#This Row],[Area]]="Islamabad",1,0)</f>
        <v>0</v>
      </c>
      <c r="BE463" s="9">
        <f ca="1">IF(Table1[[#This Row],[Area]]="Karachi",1,0)</f>
        <v>0</v>
      </c>
      <c r="BF463" s="9">
        <f ca="1">IF(Table1[[#This Row],[Area]]="Kashmir",1,0)</f>
        <v>0</v>
      </c>
      <c r="BG463" s="9">
        <f ca="1">IF(Table1[[#This Row],[Area]]="Kohat",1,0)</f>
        <v>0</v>
      </c>
      <c r="BH463" s="9">
        <f ca="1">IF(Table1[[#This Row],[Area]]="Lahore",1,0)</f>
        <v>0</v>
      </c>
      <c r="BI463" s="9">
        <f ca="1">IF(Table1[[#This Row],[Area]]="Multan",1,0)</f>
        <v>0</v>
      </c>
      <c r="BJ463" s="9">
        <f ca="1">IF(Table1[[#This Row],[Area]]="Naran",1,0)</f>
        <v>0</v>
      </c>
      <c r="BK463" s="9">
        <f ca="1">IF(Table1[[#This Row],[Area]]="Peshawar",1,0)</f>
        <v>1</v>
      </c>
      <c r="BL463" s="9">
        <f ca="1">IF(Table1[[#This Row],[Area]]="Queta",1,0)</f>
        <v>0</v>
      </c>
      <c r="BM463" s="9">
        <f ca="1">IF(Table1[[#This Row],[Area]]="Sawat",1,0)</f>
        <v>0</v>
      </c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10"/>
      <c r="CD463" s="14"/>
      <c r="CE463" s="39">
        <f ca="1">Table1[[#This Row],[Value of Cars]]/Table1[[#This Row],[Cars]]</f>
        <v>33662.41707384889</v>
      </c>
      <c r="CF463" s="9"/>
      <c r="CG463" s="10"/>
      <c r="CH463" s="14">
        <f ca="1">IF(Table1[[#This Row],[value of Debts]]&gt;$CI$5,1,0)</f>
        <v>1</v>
      </c>
      <c r="CI463" s="9"/>
      <c r="CJ463" s="10"/>
      <c r="CM463" s="55">
        <f ca="1">Table1[[#This Row],[Mortgage Left]]/Table1[[#This Row],[Value of House]]</f>
        <v>0.40824179765495516</v>
      </c>
      <c r="CN463" s="9">
        <f t="shared" ca="1" si="181"/>
        <v>0</v>
      </c>
      <c r="CO463" s="9"/>
      <c r="CP463" s="9"/>
      <c r="CQ463" s="9"/>
      <c r="CR463" s="9"/>
      <c r="CS463" s="9"/>
      <c r="CT463" s="9"/>
      <c r="CU463" s="9"/>
      <c r="CV463" s="9"/>
      <c r="CW463" s="9"/>
      <c r="CX463" s="14"/>
      <c r="CY463" s="9">
        <f ca="1">IF(Table1[[#This Row],[Area]]= "Pindi",Table1[[#This Row],[Income]],0)</f>
        <v>0</v>
      </c>
      <c r="CZ463" s="9">
        <f ca="1">IF(Table1[[#This Row],[Area]]= "Attock",Table1[[#This Row],[Income]],0)</f>
        <v>0</v>
      </c>
      <c r="DA463" s="9">
        <f ca="1">IF(Table1[[#This Row],[Area]]= "Gujranwala",Table1[[#This Row],[Income]],0)</f>
        <v>0</v>
      </c>
      <c r="DB463" s="9">
        <f ca="1">IF(Table1[[#This Row],[Area]]= "Islamabad",Table1[[#This Row],[Income]],0)</f>
        <v>0</v>
      </c>
      <c r="DC463" s="9">
        <f ca="1">IF(Table1[[#This Row],[Area]]= "Karachi",Table1[[#This Row],[Income]],0)</f>
        <v>0</v>
      </c>
      <c r="DD463" s="9">
        <f ca="1">IF(Table1[[#This Row],[Area]]= "Kashmir",Table1[[#This Row],[Income]],0)</f>
        <v>0</v>
      </c>
      <c r="DE463" s="9">
        <f ca="1">IF(Table1[[#This Row],[Area]]= "Kohat",Table1[[#This Row],[Income]],0)</f>
        <v>0</v>
      </c>
      <c r="DF463" s="9">
        <f ca="1">IF(Table1[[#This Row],[Area]]= "Lahore",Table1[[#This Row],[Income]],0)</f>
        <v>0</v>
      </c>
      <c r="DG463" s="9">
        <f ca="1">IF(Table1[[#This Row],[Area]]= "Multan",Table1[[#This Row],[Income]],0)</f>
        <v>0</v>
      </c>
      <c r="DH463" s="9">
        <f ca="1">IF(Table1[[#This Row],[Area]]= "Naran",Table1[[#This Row],[Income]],0)</f>
        <v>0</v>
      </c>
      <c r="DI463" s="9">
        <f ca="1">IF(Table1[[#This Row],[Area]]= "Peshawar",Table1[[#This Row],[Income]],0)</f>
        <v>44556</v>
      </c>
      <c r="DJ463" s="9">
        <f ca="1">IF(Table1[[#This Row],[Area]]= "Queta",Table1[[#This Row],[Income]],0)</f>
        <v>0</v>
      </c>
      <c r="DK463" s="10">
        <f ca="1">IF(Table1[[#This Row],[Area]]= "Sawat",Table1[[#This Row],[Income]],0)</f>
        <v>0</v>
      </c>
      <c r="DM463" s="14"/>
      <c r="DN463" s="9">
        <f ca="1">IF(Table1[[#This Row],[Field of Work]] = "IT",Table1[[#This Row],[Income]],0)</f>
        <v>0</v>
      </c>
      <c r="DO463" s="9">
        <f ca="1">IF(Table1[[#This Row],[Field of Work]] = "Agriculture",Table1[[#This Row],[Income]],0)</f>
        <v>0</v>
      </c>
      <c r="DP463" s="9">
        <f ca="1">IF(Table1[[#This Row],[Field of Work]] = "Construction",Table1[[#This Row],[Income]],0)</f>
        <v>0</v>
      </c>
      <c r="DQ463" s="9">
        <f ca="1">IF(Table1[[#This Row],[Field of Work]] = "Health",Table1[[#This Row],[Income]],0)</f>
        <v>44556</v>
      </c>
      <c r="DR463" s="9">
        <f ca="1">IF(Table1[[#This Row],[Field of Work]] = "Teaching",Table1[[#This Row],[Income]],0)</f>
        <v>0</v>
      </c>
      <c r="DS463" s="10">
        <f ca="1">IF(Table1[[#This Row],[Field of Work]] = "General work",Table1[[#This Row],[Income]],0)</f>
        <v>0</v>
      </c>
      <c r="DV463" s="14"/>
      <c r="DW463" s="9"/>
      <c r="DX463" s="9">
        <f ca="1">IF(Table1[[#This Row],[Debts]]&gt;Table1[[#This Row],[Income]],1,0)</f>
        <v>1</v>
      </c>
      <c r="DY463" s="9"/>
      <c r="DZ463" s="9"/>
      <c r="EA463" s="9"/>
      <c r="EB463" s="9"/>
      <c r="EC463" s="10"/>
      <c r="EF463" s="14"/>
      <c r="EG463" s="9"/>
      <c r="EH463" s="9">
        <f ca="1">IF(Table1[[#This Row],[Net worth of person (R)]]&gt;$EP$4,Table1[[#This Row],[Age]],0)</f>
        <v>26</v>
      </c>
      <c r="EI463" s="9"/>
      <c r="EJ463" s="9"/>
      <c r="EK463" s="9"/>
      <c r="EL463" s="9"/>
      <c r="EM463" s="9"/>
      <c r="EN463" s="9"/>
      <c r="EO463" s="9"/>
      <c r="EP463" s="10"/>
    </row>
    <row r="464" spans="2:146" x14ac:dyDescent="0.25">
      <c r="B464">
        <f t="shared" ca="1" si="168"/>
        <v>1</v>
      </c>
      <c r="C464" t="str">
        <f t="shared" ca="1" si="169"/>
        <v>men</v>
      </c>
      <c r="D464">
        <f t="shared" ca="1" si="170"/>
        <v>26</v>
      </c>
      <c r="E464">
        <f t="shared" ca="1" si="171"/>
        <v>3</v>
      </c>
      <c r="F464" t="str">
        <f t="shared" ca="1" si="172"/>
        <v>Agriculture</v>
      </c>
      <c r="G464">
        <f t="shared" ca="1" si="173"/>
        <v>2</v>
      </c>
      <c r="H464" t="str">
        <f t="shared" ca="1" si="174"/>
        <v>Colledge</v>
      </c>
      <c r="I464">
        <f t="shared" ca="1" si="175"/>
        <v>3</v>
      </c>
      <c r="J464">
        <f t="shared" ca="1" si="176"/>
        <v>1</v>
      </c>
      <c r="K464">
        <f t="shared" ca="1" si="177"/>
        <v>52663</v>
      </c>
      <c r="L464">
        <f t="shared" ca="1" si="178"/>
        <v>3</v>
      </c>
      <c r="M464" t="str">
        <f t="shared" ca="1" si="179"/>
        <v>Gujranwala</v>
      </c>
      <c r="N464">
        <f t="shared" ca="1" si="161"/>
        <v>157989</v>
      </c>
      <c r="O464">
        <f ca="1">RAND()*Table1[[#This Row],[Value of House]]</f>
        <v>143135.13998597433</v>
      </c>
      <c r="P464">
        <f t="shared" ca="1" si="166"/>
        <v>45210.706203462883</v>
      </c>
      <c r="Q464">
        <f t="shared" ca="1" si="180"/>
        <v>42619</v>
      </c>
      <c r="R464">
        <f t="shared" ca="1" si="167"/>
        <v>35987.037090183767</v>
      </c>
      <c r="S464">
        <f t="shared" ca="1" si="162"/>
        <v>40791.251353745989</v>
      </c>
      <c r="T464">
        <f t="shared" ca="1" si="163"/>
        <v>243990.95755720887</v>
      </c>
      <c r="U464">
        <f t="shared" ca="1" si="164"/>
        <v>221741.17707615808</v>
      </c>
      <c r="V464">
        <f t="shared" ca="1" si="165"/>
        <v>22249.780481050781</v>
      </c>
      <c r="AF464" s="14">
        <f t="shared" ca="1" si="182"/>
        <v>1</v>
      </c>
      <c r="AG464" s="9">
        <f t="shared" ca="1" si="183"/>
        <v>0</v>
      </c>
      <c r="AH464" s="9"/>
      <c r="AI464" s="9"/>
      <c r="AJ464" s="9"/>
      <c r="AK464" s="10"/>
      <c r="AL464" s="9"/>
      <c r="AM464" s="14">
        <f ca="1">IF(Table1[[#This Row],[Field of Work]]= "Teaching",1,0)</f>
        <v>0</v>
      </c>
      <c r="AN464" s="9">
        <f ca="1">IF(Table1[[#This Row],[Field of Work]]= "Agriculture",1,0)</f>
        <v>1</v>
      </c>
      <c r="AO464" s="9">
        <f ca="1">IF(Table1[[#This Row],[Field of Work]]= "Construction",1,0)</f>
        <v>0</v>
      </c>
      <c r="AP464" s="9">
        <f ca="1">IF(Table1[[#This Row],[Field of Work]]= "IT",1,0)</f>
        <v>0</v>
      </c>
      <c r="AQ464" s="9">
        <f ca="1">IF(Table1[[#This Row],[Field of Work]]= "Health",1,0)</f>
        <v>0</v>
      </c>
      <c r="AR464" s="9">
        <f ca="1">IF(Table1[[#This Row],[Field of Work]]= "General work",1,0)</f>
        <v>0</v>
      </c>
      <c r="AS464" s="9"/>
      <c r="AT464" s="9"/>
      <c r="AU464" s="9"/>
      <c r="AV464" s="9"/>
      <c r="AW464" s="9"/>
      <c r="AX464" s="9"/>
      <c r="AY464" s="10"/>
      <c r="BA464" s="33">
        <f ca="1">IF(Table1[[#This Row],[Area]]= "Pindi",1,0)</f>
        <v>0</v>
      </c>
      <c r="BB464" s="9">
        <f ca="1">IF(Table1[[#This Row],[Area]]= "Attock",1,0)</f>
        <v>0</v>
      </c>
      <c r="BC464" s="9">
        <f ca="1">IF(Table1[[#This Row],[Area]]="Gujranwala",1,0)</f>
        <v>1</v>
      </c>
      <c r="BD464" s="9">
        <f ca="1">IF(Table1[[#This Row],[Area]]="Islamabad",1,0)</f>
        <v>0</v>
      </c>
      <c r="BE464" s="9">
        <f ca="1">IF(Table1[[#This Row],[Area]]="Karachi",1,0)</f>
        <v>0</v>
      </c>
      <c r="BF464" s="9">
        <f ca="1">IF(Table1[[#This Row],[Area]]="Kashmir",1,0)</f>
        <v>0</v>
      </c>
      <c r="BG464" s="9">
        <f ca="1">IF(Table1[[#This Row],[Area]]="Kohat",1,0)</f>
        <v>0</v>
      </c>
      <c r="BH464" s="9">
        <f ca="1">IF(Table1[[#This Row],[Area]]="Lahore",1,0)</f>
        <v>0</v>
      </c>
      <c r="BI464" s="9">
        <f ca="1">IF(Table1[[#This Row],[Area]]="Multan",1,0)</f>
        <v>0</v>
      </c>
      <c r="BJ464" s="9">
        <f ca="1">IF(Table1[[#This Row],[Area]]="Naran",1,0)</f>
        <v>0</v>
      </c>
      <c r="BK464" s="9">
        <f ca="1">IF(Table1[[#This Row],[Area]]="Peshawar",1,0)</f>
        <v>0</v>
      </c>
      <c r="BL464" s="9">
        <f ca="1">IF(Table1[[#This Row],[Area]]="Queta",1,0)</f>
        <v>0</v>
      </c>
      <c r="BM464" s="9">
        <f ca="1">IF(Table1[[#This Row],[Area]]="Sawat",1,0)</f>
        <v>0</v>
      </c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10"/>
      <c r="CD464" s="14"/>
      <c r="CE464" s="39">
        <f ca="1">Table1[[#This Row],[Value of Cars]]/Table1[[#This Row],[Cars]]</f>
        <v>45210.706203462883</v>
      </c>
      <c r="CF464" s="9"/>
      <c r="CG464" s="10"/>
      <c r="CH464" s="14">
        <f ca="1">IF(Table1[[#This Row],[value of Debts]]&gt;$CI$5,1,0)</f>
        <v>1</v>
      </c>
      <c r="CI464" s="9"/>
      <c r="CJ464" s="10"/>
      <c r="CM464" s="55">
        <f ca="1">Table1[[#This Row],[Mortgage Left]]/Table1[[#This Row],[Value of House]]</f>
        <v>0.90598168218024244</v>
      </c>
      <c r="CN464" s="9">
        <f t="shared" ca="1" si="181"/>
        <v>0</v>
      </c>
      <c r="CO464" s="9"/>
      <c r="CP464" s="9"/>
      <c r="CQ464" s="9"/>
      <c r="CR464" s="9"/>
      <c r="CS464" s="9"/>
      <c r="CT464" s="9"/>
      <c r="CU464" s="9"/>
      <c r="CV464" s="9"/>
      <c r="CW464" s="9"/>
      <c r="CX464" s="14"/>
      <c r="CY464" s="9">
        <f ca="1">IF(Table1[[#This Row],[Area]]= "Pindi",Table1[[#This Row],[Income]],0)</f>
        <v>0</v>
      </c>
      <c r="CZ464" s="9">
        <f ca="1">IF(Table1[[#This Row],[Area]]= "Attock",Table1[[#This Row],[Income]],0)</f>
        <v>0</v>
      </c>
      <c r="DA464" s="9">
        <f ca="1">IF(Table1[[#This Row],[Area]]= "Gujranwala",Table1[[#This Row],[Income]],0)</f>
        <v>52663</v>
      </c>
      <c r="DB464" s="9">
        <f ca="1">IF(Table1[[#This Row],[Area]]= "Islamabad",Table1[[#This Row],[Income]],0)</f>
        <v>0</v>
      </c>
      <c r="DC464" s="9">
        <f ca="1">IF(Table1[[#This Row],[Area]]= "Karachi",Table1[[#This Row],[Income]],0)</f>
        <v>0</v>
      </c>
      <c r="DD464" s="9">
        <f ca="1">IF(Table1[[#This Row],[Area]]= "Kashmir",Table1[[#This Row],[Income]],0)</f>
        <v>0</v>
      </c>
      <c r="DE464" s="9">
        <f ca="1">IF(Table1[[#This Row],[Area]]= "Kohat",Table1[[#This Row],[Income]],0)</f>
        <v>0</v>
      </c>
      <c r="DF464" s="9">
        <f ca="1">IF(Table1[[#This Row],[Area]]= "Lahore",Table1[[#This Row],[Income]],0)</f>
        <v>0</v>
      </c>
      <c r="DG464" s="9">
        <f ca="1">IF(Table1[[#This Row],[Area]]= "Multan",Table1[[#This Row],[Income]],0)</f>
        <v>0</v>
      </c>
      <c r="DH464" s="9">
        <f ca="1">IF(Table1[[#This Row],[Area]]= "Naran",Table1[[#This Row],[Income]],0)</f>
        <v>0</v>
      </c>
      <c r="DI464" s="9">
        <f ca="1">IF(Table1[[#This Row],[Area]]= "Peshawar",Table1[[#This Row],[Income]],0)</f>
        <v>0</v>
      </c>
      <c r="DJ464" s="9">
        <f ca="1">IF(Table1[[#This Row],[Area]]= "Queta",Table1[[#This Row],[Income]],0)</f>
        <v>0</v>
      </c>
      <c r="DK464" s="10">
        <f ca="1">IF(Table1[[#This Row],[Area]]= "Sawat",Table1[[#This Row],[Income]],0)</f>
        <v>0</v>
      </c>
      <c r="DM464" s="14"/>
      <c r="DN464" s="9">
        <f ca="1">IF(Table1[[#This Row],[Field of Work]] = "IT",Table1[[#This Row],[Income]],0)</f>
        <v>0</v>
      </c>
      <c r="DO464" s="9">
        <f ca="1">IF(Table1[[#This Row],[Field of Work]] = "Agriculture",Table1[[#This Row],[Income]],0)</f>
        <v>52663</v>
      </c>
      <c r="DP464" s="9">
        <f ca="1">IF(Table1[[#This Row],[Field of Work]] = "Construction",Table1[[#This Row],[Income]],0)</f>
        <v>0</v>
      </c>
      <c r="DQ464" s="9">
        <f ca="1">IF(Table1[[#This Row],[Field of Work]] = "Health",Table1[[#This Row],[Income]],0)</f>
        <v>0</v>
      </c>
      <c r="DR464" s="9">
        <f ca="1">IF(Table1[[#This Row],[Field of Work]] = "Teaching",Table1[[#This Row],[Income]],0)</f>
        <v>0</v>
      </c>
      <c r="DS464" s="10">
        <f ca="1">IF(Table1[[#This Row],[Field of Work]] = "General work",Table1[[#This Row],[Income]],0)</f>
        <v>0</v>
      </c>
      <c r="DV464" s="14"/>
      <c r="DW464" s="9"/>
      <c r="DX464" s="9">
        <f ca="1">IF(Table1[[#This Row],[Debts]]&gt;Table1[[#This Row],[Income]],1,0)</f>
        <v>0</v>
      </c>
      <c r="DY464" s="9"/>
      <c r="DZ464" s="9"/>
      <c r="EA464" s="9"/>
      <c r="EB464" s="9"/>
      <c r="EC464" s="10"/>
      <c r="EF464" s="14"/>
      <c r="EG464" s="9"/>
      <c r="EH464" s="9">
        <f ca="1">IF(Table1[[#This Row],[Net worth of person (R)]]&gt;$EP$4,Table1[[#This Row],[Age]],0)</f>
        <v>0</v>
      </c>
      <c r="EI464" s="9"/>
      <c r="EJ464" s="9"/>
      <c r="EK464" s="9"/>
      <c r="EL464" s="9"/>
      <c r="EM464" s="9"/>
      <c r="EN464" s="9"/>
      <c r="EO464" s="9"/>
      <c r="EP464" s="10"/>
    </row>
    <row r="465" spans="2:146" x14ac:dyDescent="0.25">
      <c r="B465">
        <f t="shared" ca="1" si="168"/>
        <v>1</v>
      </c>
      <c r="C465" t="str">
        <f t="shared" ca="1" si="169"/>
        <v>men</v>
      </c>
      <c r="D465">
        <f t="shared" ca="1" si="170"/>
        <v>45</v>
      </c>
      <c r="E465">
        <f t="shared" ca="1" si="171"/>
        <v>5</v>
      </c>
      <c r="F465" t="str">
        <f t="shared" ca="1" si="172"/>
        <v>General work</v>
      </c>
      <c r="G465">
        <f t="shared" ca="1" si="173"/>
        <v>4</v>
      </c>
      <c r="H465" t="str">
        <f t="shared" ca="1" si="174"/>
        <v>Technical</v>
      </c>
      <c r="I465">
        <f t="shared" ca="1" si="175"/>
        <v>1</v>
      </c>
      <c r="J465">
        <f t="shared" ca="1" si="176"/>
        <v>1</v>
      </c>
      <c r="K465">
        <f t="shared" ca="1" si="177"/>
        <v>47179</v>
      </c>
      <c r="L465">
        <f t="shared" ca="1" si="178"/>
        <v>13</v>
      </c>
      <c r="M465" t="str">
        <f t="shared" ca="1" si="179"/>
        <v>Naran</v>
      </c>
      <c r="N465">
        <f t="shared" ca="1" si="161"/>
        <v>283074</v>
      </c>
      <c r="O465">
        <f ca="1">RAND()*Table1[[#This Row],[Value of House]]</f>
        <v>191559.3934070353</v>
      </c>
      <c r="P465">
        <f t="shared" ca="1" si="166"/>
        <v>30751.201192497745</v>
      </c>
      <c r="Q465">
        <f t="shared" ca="1" si="180"/>
        <v>14409</v>
      </c>
      <c r="R465">
        <f t="shared" ca="1" si="167"/>
        <v>12706.999988932064</v>
      </c>
      <c r="S465">
        <f t="shared" ca="1" si="162"/>
        <v>39754.151075509188</v>
      </c>
      <c r="T465">
        <f t="shared" ca="1" si="163"/>
        <v>353579.35226800694</v>
      </c>
      <c r="U465">
        <f t="shared" ca="1" si="164"/>
        <v>218675.39339596737</v>
      </c>
      <c r="V465">
        <f t="shared" ca="1" si="165"/>
        <v>134903.95887203957</v>
      </c>
      <c r="AF465" s="14">
        <f t="shared" ca="1" si="182"/>
        <v>1</v>
      </c>
      <c r="AG465" s="9">
        <f t="shared" ca="1" si="183"/>
        <v>0</v>
      </c>
      <c r="AH465" s="9"/>
      <c r="AI465" s="9"/>
      <c r="AJ465" s="9"/>
      <c r="AK465" s="10"/>
      <c r="AL465" s="9"/>
      <c r="AM465" s="14">
        <f ca="1">IF(Table1[[#This Row],[Field of Work]]= "Teaching",1,0)</f>
        <v>0</v>
      </c>
      <c r="AN465" s="9">
        <f ca="1">IF(Table1[[#This Row],[Field of Work]]= "Agriculture",1,0)</f>
        <v>0</v>
      </c>
      <c r="AO465" s="9">
        <f ca="1">IF(Table1[[#This Row],[Field of Work]]= "Construction",1,0)</f>
        <v>0</v>
      </c>
      <c r="AP465" s="9">
        <f ca="1">IF(Table1[[#This Row],[Field of Work]]= "IT",1,0)</f>
        <v>0</v>
      </c>
      <c r="AQ465" s="9">
        <f ca="1">IF(Table1[[#This Row],[Field of Work]]= "Health",1,0)</f>
        <v>0</v>
      </c>
      <c r="AR465" s="9">
        <f ca="1">IF(Table1[[#This Row],[Field of Work]]= "General work",1,0)</f>
        <v>1</v>
      </c>
      <c r="AS465" s="9"/>
      <c r="AT465" s="9"/>
      <c r="AU465" s="9"/>
      <c r="AV465" s="9"/>
      <c r="AW465" s="9"/>
      <c r="AX465" s="9"/>
      <c r="AY465" s="10"/>
      <c r="BA465" s="33">
        <f ca="1">IF(Table1[[#This Row],[Area]]= "Pindi",1,0)</f>
        <v>0</v>
      </c>
      <c r="BB465" s="9">
        <f ca="1">IF(Table1[[#This Row],[Area]]= "Attock",1,0)</f>
        <v>0</v>
      </c>
      <c r="BC465" s="9">
        <f ca="1">IF(Table1[[#This Row],[Area]]="Gujranwala",1,0)</f>
        <v>0</v>
      </c>
      <c r="BD465" s="9">
        <f ca="1">IF(Table1[[#This Row],[Area]]="Islamabad",1,0)</f>
        <v>0</v>
      </c>
      <c r="BE465" s="9">
        <f ca="1">IF(Table1[[#This Row],[Area]]="Karachi",1,0)</f>
        <v>0</v>
      </c>
      <c r="BF465" s="9">
        <f ca="1">IF(Table1[[#This Row],[Area]]="Kashmir",1,0)</f>
        <v>0</v>
      </c>
      <c r="BG465" s="9">
        <f ca="1">IF(Table1[[#This Row],[Area]]="Kohat",1,0)</f>
        <v>0</v>
      </c>
      <c r="BH465" s="9">
        <f ca="1">IF(Table1[[#This Row],[Area]]="Lahore",1,0)</f>
        <v>0</v>
      </c>
      <c r="BI465" s="9">
        <f ca="1">IF(Table1[[#This Row],[Area]]="Multan",1,0)</f>
        <v>0</v>
      </c>
      <c r="BJ465" s="9">
        <f ca="1">IF(Table1[[#This Row],[Area]]="Naran",1,0)</f>
        <v>1</v>
      </c>
      <c r="BK465" s="9">
        <f ca="1">IF(Table1[[#This Row],[Area]]="Peshawar",1,0)</f>
        <v>0</v>
      </c>
      <c r="BL465" s="9">
        <f ca="1">IF(Table1[[#This Row],[Area]]="Queta",1,0)</f>
        <v>0</v>
      </c>
      <c r="BM465" s="9">
        <f ca="1">IF(Table1[[#This Row],[Area]]="Sawat",1,0)</f>
        <v>0</v>
      </c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10"/>
      <c r="CD465" s="14"/>
      <c r="CE465" s="39">
        <f ca="1">Table1[[#This Row],[Value of Cars]]/Table1[[#This Row],[Cars]]</f>
        <v>30751.201192497745</v>
      </c>
      <c r="CF465" s="9"/>
      <c r="CG465" s="10"/>
      <c r="CH465" s="14">
        <f ca="1">IF(Table1[[#This Row],[value of Debts]]&gt;$CI$5,1,0)</f>
        <v>1</v>
      </c>
      <c r="CI465" s="9"/>
      <c r="CJ465" s="10"/>
      <c r="CM465" s="55">
        <f ca="1">Table1[[#This Row],[Mortgage Left]]/Table1[[#This Row],[Value of House]]</f>
        <v>0.67671136666396525</v>
      </c>
      <c r="CN465" s="9">
        <f t="shared" ca="1" si="181"/>
        <v>0</v>
      </c>
      <c r="CO465" s="9"/>
      <c r="CP465" s="9"/>
      <c r="CQ465" s="9"/>
      <c r="CR465" s="9"/>
      <c r="CS465" s="9"/>
      <c r="CT465" s="9"/>
      <c r="CU465" s="9"/>
      <c r="CV465" s="9"/>
      <c r="CW465" s="9"/>
      <c r="CX465" s="14"/>
      <c r="CY465" s="9">
        <f ca="1">IF(Table1[[#This Row],[Area]]= "Pindi",Table1[[#This Row],[Income]],0)</f>
        <v>0</v>
      </c>
      <c r="CZ465" s="9">
        <f ca="1">IF(Table1[[#This Row],[Area]]= "Attock",Table1[[#This Row],[Income]],0)</f>
        <v>0</v>
      </c>
      <c r="DA465" s="9">
        <f ca="1">IF(Table1[[#This Row],[Area]]= "Gujranwala",Table1[[#This Row],[Income]],0)</f>
        <v>0</v>
      </c>
      <c r="DB465" s="9">
        <f ca="1">IF(Table1[[#This Row],[Area]]= "Islamabad",Table1[[#This Row],[Income]],0)</f>
        <v>0</v>
      </c>
      <c r="DC465" s="9">
        <f ca="1">IF(Table1[[#This Row],[Area]]= "Karachi",Table1[[#This Row],[Income]],0)</f>
        <v>0</v>
      </c>
      <c r="DD465" s="9">
        <f ca="1">IF(Table1[[#This Row],[Area]]= "Kashmir",Table1[[#This Row],[Income]],0)</f>
        <v>0</v>
      </c>
      <c r="DE465" s="9">
        <f ca="1">IF(Table1[[#This Row],[Area]]= "Kohat",Table1[[#This Row],[Income]],0)</f>
        <v>0</v>
      </c>
      <c r="DF465" s="9">
        <f ca="1">IF(Table1[[#This Row],[Area]]= "Lahore",Table1[[#This Row],[Income]],0)</f>
        <v>0</v>
      </c>
      <c r="DG465" s="9">
        <f ca="1">IF(Table1[[#This Row],[Area]]= "Multan",Table1[[#This Row],[Income]],0)</f>
        <v>0</v>
      </c>
      <c r="DH465" s="9">
        <f ca="1">IF(Table1[[#This Row],[Area]]= "Naran",Table1[[#This Row],[Income]],0)</f>
        <v>47179</v>
      </c>
      <c r="DI465" s="9">
        <f ca="1">IF(Table1[[#This Row],[Area]]= "Peshawar",Table1[[#This Row],[Income]],0)</f>
        <v>0</v>
      </c>
      <c r="DJ465" s="9">
        <f ca="1">IF(Table1[[#This Row],[Area]]= "Queta",Table1[[#This Row],[Income]],0)</f>
        <v>0</v>
      </c>
      <c r="DK465" s="10">
        <f ca="1">IF(Table1[[#This Row],[Area]]= "Sawat",Table1[[#This Row],[Income]],0)</f>
        <v>0</v>
      </c>
      <c r="DM465" s="14"/>
      <c r="DN465" s="9">
        <f ca="1">IF(Table1[[#This Row],[Field of Work]] = "IT",Table1[[#This Row],[Income]],0)</f>
        <v>0</v>
      </c>
      <c r="DO465" s="9">
        <f ca="1">IF(Table1[[#This Row],[Field of Work]] = "Agriculture",Table1[[#This Row],[Income]],0)</f>
        <v>0</v>
      </c>
      <c r="DP465" s="9">
        <f ca="1">IF(Table1[[#This Row],[Field of Work]] = "Construction",Table1[[#This Row],[Income]],0)</f>
        <v>0</v>
      </c>
      <c r="DQ465" s="9">
        <f ca="1">IF(Table1[[#This Row],[Field of Work]] = "Health",Table1[[#This Row],[Income]],0)</f>
        <v>0</v>
      </c>
      <c r="DR465" s="9">
        <f ca="1">IF(Table1[[#This Row],[Field of Work]] = "Teaching",Table1[[#This Row],[Income]],0)</f>
        <v>0</v>
      </c>
      <c r="DS465" s="10">
        <f ca="1">IF(Table1[[#This Row],[Field of Work]] = "General work",Table1[[#This Row],[Income]],0)</f>
        <v>47179</v>
      </c>
      <c r="DV465" s="14"/>
      <c r="DW465" s="9"/>
      <c r="DX465" s="9">
        <f ca="1">IF(Table1[[#This Row],[Debts]]&gt;Table1[[#This Row],[Income]],1,0)</f>
        <v>0</v>
      </c>
      <c r="DY465" s="9"/>
      <c r="DZ465" s="9"/>
      <c r="EA465" s="9"/>
      <c r="EB465" s="9"/>
      <c r="EC465" s="10"/>
      <c r="EF465" s="14"/>
      <c r="EG465" s="9"/>
      <c r="EH465" s="9">
        <f ca="1">IF(Table1[[#This Row],[Net worth of person (R)]]&gt;$EP$4,Table1[[#This Row],[Age]],0)</f>
        <v>45</v>
      </c>
      <c r="EI465" s="9"/>
      <c r="EJ465" s="9"/>
      <c r="EK465" s="9"/>
      <c r="EL465" s="9"/>
      <c r="EM465" s="9"/>
      <c r="EN465" s="9"/>
      <c r="EO465" s="9"/>
      <c r="EP465" s="10"/>
    </row>
    <row r="466" spans="2:146" x14ac:dyDescent="0.25">
      <c r="B466">
        <f t="shared" ca="1" si="168"/>
        <v>2</v>
      </c>
      <c r="C466" t="str">
        <f t="shared" ca="1" si="169"/>
        <v>women</v>
      </c>
      <c r="D466">
        <f t="shared" ca="1" si="170"/>
        <v>37</v>
      </c>
      <c r="E466">
        <f t="shared" ca="1" si="171"/>
        <v>3</v>
      </c>
      <c r="F466" t="str">
        <f t="shared" ca="1" si="172"/>
        <v>Agriculture</v>
      </c>
      <c r="G466">
        <f t="shared" ca="1" si="173"/>
        <v>1</v>
      </c>
      <c r="H466" t="str">
        <f t="shared" ca="1" si="174"/>
        <v>High School</v>
      </c>
      <c r="I466">
        <f t="shared" ca="1" si="175"/>
        <v>3</v>
      </c>
      <c r="J466">
        <f t="shared" ca="1" si="176"/>
        <v>3</v>
      </c>
      <c r="K466">
        <f t="shared" ca="1" si="177"/>
        <v>58394</v>
      </c>
      <c r="L466">
        <f t="shared" ca="1" si="178"/>
        <v>9</v>
      </c>
      <c r="M466" t="str">
        <f t="shared" ca="1" si="179"/>
        <v>Peshawar</v>
      </c>
      <c r="N466">
        <f t="shared" ca="1" si="161"/>
        <v>175182</v>
      </c>
      <c r="O466">
        <f ca="1">RAND()*Table1[[#This Row],[Value of House]]</f>
        <v>108530.85077678428</v>
      </c>
      <c r="P466">
        <f t="shared" ca="1" si="166"/>
        <v>102656.62359824844</v>
      </c>
      <c r="Q466">
        <f t="shared" ca="1" si="180"/>
        <v>86607</v>
      </c>
      <c r="R466">
        <f t="shared" ca="1" si="167"/>
        <v>80928.424689253094</v>
      </c>
      <c r="S466">
        <f t="shared" ca="1" si="162"/>
        <v>39825.892532375809</v>
      </c>
      <c r="T466">
        <f t="shared" ca="1" si="163"/>
        <v>317664.51613062428</v>
      </c>
      <c r="U466">
        <f t="shared" ca="1" si="164"/>
        <v>276066.27546603739</v>
      </c>
      <c r="V466">
        <f t="shared" ca="1" si="165"/>
        <v>41598.24066458689</v>
      </c>
      <c r="AF466" s="14">
        <f t="shared" ca="1" si="182"/>
        <v>1</v>
      </c>
      <c r="AG466" s="9">
        <f t="shared" ca="1" si="183"/>
        <v>0</v>
      </c>
      <c r="AH466" s="9"/>
      <c r="AI466" s="9"/>
      <c r="AJ466" s="9"/>
      <c r="AK466" s="10"/>
      <c r="AL466" s="9"/>
      <c r="AM466" s="14">
        <f ca="1">IF(Table1[[#This Row],[Field of Work]]= "Teaching",1,0)</f>
        <v>0</v>
      </c>
      <c r="AN466" s="9">
        <f ca="1">IF(Table1[[#This Row],[Field of Work]]= "Agriculture",1,0)</f>
        <v>1</v>
      </c>
      <c r="AO466" s="9">
        <f ca="1">IF(Table1[[#This Row],[Field of Work]]= "Construction",1,0)</f>
        <v>0</v>
      </c>
      <c r="AP466" s="9">
        <f ca="1">IF(Table1[[#This Row],[Field of Work]]= "IT",1,0)</f>
        <v>0</v>
      </c>
      <c r="AQ466" s="9">
        <f ca="1">IF(Table1[[#This Row],[Field of Work]]= "Health",1,0)</f>
        <v>0</v>
      </c>
      <c r="AR466" s="9">
        <f ca="1">IF(Table1[[#This Row],[Field of Work]]= "General work",1,0)</f>
        <v>0</v>
      </c>
      <c r="AS466" s="9"/>
      <c r="AT466" s="9"/>
      <c r="AU466" s="9"/>
      <c r="AV466" s="9"/>
      <c r="AW466" s="9"/>
      <c r="AX466" s="9"/>
      <c r="AY466" s="10"/>
      <c r="BA466" s="33">
        <f ca="1">IF(Table1[[#This Row],[Area]]= "Pindi",1,0)</f>
        <v>0</v>
      </c>
      <c r="BB466" s="9">
        <f ca="1">IF(Table1[[#This Row],[Area]]= "Attock",1,0)</f>
        <v>0</v>
      </c>
      <c r="BC466" s="9">
        <f ca="1">IF(Table1[[#This Row],[Area]]="Gujranwala",1,0)</f>
        <v>0</v>
      </c>
      <c r="BD466" s="9">
        <f ca="1">IF(Table1[[#This Row],[Area]]="Islamabad",1,0)</f>
        <v>0</v>
      </c>
      <c r="BE466" s="9">
        <f ca="1">IF(Table1[[#This Row],[Area]]="Karachi",1,0)</f>
        <v>0</v>
      </c>
      <c r="BF466" s="9">
        <f ca="1">IF(Table1[[#This Row],[Area]]="Kashmir",1,0)</f>
        <v>0</v>
      </c>
      <c r="BG466" s="9">
        <f ca="1">IF(Table1[[#This Row],[Area]]="Kohat",1,0)</f>
        <v>0</v>
      </c>
      <c r="BH466" s="9">
        <f ca="1">IF(Table1[[#This Row],[Area]]="Lahore",1,0)</f>
        <v>0</v>
      </c>
      <c r="BI466" s="9">
        <f ca="1">IF(Table1[[#This Row],[Area]]="Multan",1,0)</f>
        <v>0</v>
      </c>
      <c r="BJ466" s="9">
        <f ca="1">IF(Table1[[#This Row],[Area]]="Naran",1,0)</f>
        <v>0</v>
      </c>
      <c r="BK466" s="9">
        <f ca="1">IF(Table1[[#This Row],[Area]]="Peshawar",1,0)</f>
        <v>1</v>
      </c>
      <c r="BL466" s="9">
        <f ca="1">IF(Table1[[#This Row],[Area]]="Queta",1,0)</f>
        <v>0</v>
      </c>
      <c r="BM466" s="9">
        <f ca="1">IF(Table1[[#This Row],[Area]]="Sawat",1,0)</f>
        <v>0</v>
      </c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10"/>
      <c r="CD466" s="14"/>
      <c r="CE466" s="39">
        <f ca="1">Table1[[#This Row],[Value of Cars]]/Table1[[#This Row],[Cars]]</f>
        <v>34218.874532749476</v>
      </c>
      <c r="CF466" s="9"/>
      <c r="CG466" s="10"/>
      <c r="CH466" s="14">
        <f ca="1">IF(Table1[[#This Row],[value of Debts]]&gt;$CI$5,1,0)</f>
        <v>1</v>
      </c>
      <c r="CI466" s="9"/>
      <c r="CJ466" s="10"/>
      <c r="CM466" s="55">
        <f ca="1">Table1[[#This Row],[Mortgage Left]]/Table1[[#This Row],[Value of House]]</f>
        <v>0.61953197689708006</v>
      </c>
      <c r="CN466" s="9">
        <f t="shared" ca="1" si="181"/>
        <v>0</v>
      </c>
      <c r="CO466" s="9"/>
      <c r="CP466" s="9"/>
      <c r="CQ466" s="9"/>
      <c r="CR466" s="9"/>
      <c r="CS466" s="9"/>
      <c r="CT466" s="9"/>
      <c r="CU466" s="9"/>
      <c r="CV466" s="9"/>
      <c r="CW466" s="9"/>
      <c r="CX466" s="14"/>
      <c r="CY466" s="9">
        <f ca="1">IF(Table1[[#This Row],[Area]]= "Pindi",Table1[[#This Row],[Income]],0)</f>
        <v>0</v>
      </c>
      <c r="CZ466" s="9">
        <f ca="1">IF(Table1[[#This Row],[Area]]= "Attock",Table1[[#This Row],[Income]],0)</f>
        <v>0</v>
      </c>
      <c r="DA466" s="9">
        <f ca="1">IF(Table1[[#This Row],[Area]]= "Gujranwala",Table1[[#This Row],[Income]],0)</f>
        <v>0</v>
      </c>
      <c r="DB466" s="9">
        <f ca="1">IF(Table1[[#This Row],[Area]]= "Islamabad",Table1[[#This Row],[Income]],0)</f>
        <v>0</v>
      </c>
      <c r="DC466" s="9">
        <f ca="1">IF(Table1[[#This Row],[Area]]= "Karachi",Table1[[#This Row],[Income]],0)</f>
        <v>0</v>
      </c>
      <c r="DD466" s="9">
        <f ca="1">IF(Table1[[#This Row],[Area]]= "Kashmir",Table1[[#This Row],[Income]],0)</f>
        <v>0</v>
      </c>
      <c r="DE466" s="9">
        <f ca="1">IF(Table1[[#This Row],[Area]]= "Kohat",Table1[[#This Row],[Income]],0)</f>
        <v>0</v>
      </c>
      <c r="DF466" s="9">
        <f ca="1">IF(Table1[[#This Row],[Area]]= "Lahore",Table1[[#This Row],[Income]],0)</f>
        <v>0</v>
      </c>
      <c r="DG466" s="9">
        <f ca="1">IF(Table1[[#This Row],[Area]]= "Multan",Table1[[#This Row],[Income]],0)</f>
        <v>0</v>
      </c>
      <c r="DH466" s="9">
        <f ca="1">IF(Table1[[#This Row],[Area]]= "Naran",Table1[[#This Row],[Income]],0)</f>
        <v>0</v>
      </c>
      <c r="DI466" s="9">
        <f ca="1">IF(Table1[[#This Row],[Area]]= "Peshawar",Table1[[#This Row],[Income]],0)</f>
        <v>58394</v>
      </c>
      <c r="DJ466" s="9">
        <f ca="1">IF(Table1[[#This Row],[Area]]= "Queta",Table1[[#This Row],[Income]],0)</f>
        <v>0</v>
      </c>
      <c r="DK466" s="10">
        <f ca="1">IF(Table1[[#This Row],[Area]]= "Sawat",Table1[[#This Row],[Income]],0)</f>
        <v>0</v>
      </c>
      <c r="DM466" s="14"/>
      <c r="DN466" s="9">
        <f ca="1">IF(Table1[[#This Row],[Field of Work]] = "IT",Table1[[#This Row],[Income]],0)</f>
        <v>0</v>
      </c>
      <c r="DO466" s="9">
        <f ca="1">IF(Table1[[#This Row],[Field of Work]] = "Agriculture",Table1[[#This Row],[Income]],0)</f>
        <v>58394</v>
      </c>
      <c r="DP466" s="9">
        <f ca="1">IF(Table1[[#This Row],[Field of Work]] = "Construction",Table1[[#This Row],[Income]],0)</f>
        <v>0</v>
      </c>
      <c r="DQ466" s="9">
        <f ca="1">IF(Table1[[#This Row],[Field of Work]] = "Health",Table1[[#This Row],[Income]],0)</f>
        <v>0</v>
      </c>
      <c r="DR466" s="9">
        <f ca="1">IF(Table1[[#This Row],[Field of Work]] = "Teaching",Table1[[#This Row],[Income]],0)</f>
        <v>0</v>
      </c>
      <c r="DS466" s="10">
        <f ca="1">IF(Table1[[#This Row],[Field of Work]] = "General work",Table1[[#This Row],[Income]],0)</f>
        <v>0</v>
      </c>
      <c r="DV466" s="14"/>
      <c r="DW466" s="9"/>
      <c r="DX466" s="9">
        <f ca="1">IF(Table1[[#This Row],[Debts]]&gt;Table1[[#This Row],[Income]],1,0)</f>
        <v>1</v>
      </c>
      <c r="DY466" s="9"/>
      <c r="DZ466" s="9"/>
      <c r="EA466" s="9"/>
      <c r="EB466" s="9"/>
      <c r="EC466" s="10"/>
      <c r="EF466" s="14"/>
      <c r="EG466" s="9"/>
      <c r="EH466" s="9">
        <f ca="1">IF(Table1[[#This Row],[Net worth of person (R)]]&gt;$EP$4,Table1[[#This Row],[Age]],0)</f>
        <v>0</v>
      </c>
      <c r="EI466" s="9"/>
      <c r="EJ466" s="9"/>
      <c r="EK466" s="9"/>
      <c r="EL466" s="9"/>
      <c r="EM466" s="9"/>
      <c r="EN466" s="9"/>
      <c r="EO466" s="9"/>
      <c r="EP466" s="10"/>
    </row>
    <row r="467" spans="2:146" x14ac:dyDescent="0.25">
      <c r="B467">
        <f t="shared" ca="1" si="168"/>
        <v>2</v>
      </c>
      <c r="C467" t="str">
        <f t="shared" ca="1" si="169"/>
        <v>women</v>
      </c>
      <c r="D467">
        <f t="shared" ca="1" si="170"/>
        <v>35</v>
      </c>
      <c r="E467">
        <f t="shared" ca="1" si="171"/>
        <v>3</v>
      </c>
      <c r="F467" t="str">
        <f t="shared" ca="1" si="172"/>
        <v>Agriculture</v>
      </c>
      <c r="G467">
        <f t="shared" ca="1" si="173"/>
        <v>5</v>
      </c>
      <c r="H467" t="str">
        <f t="shared" ca="1" si="174"/>
        <v>other</v>
      </c>
      <c r="I467">
        <f t="shared" ca="1" si="175"/>
        <v>2</v>
      </c>
      <c r="J467">
        <f t="shared" ca="1" si="176"/>
        <v>1</v>
      </c>
      <c r="K467">
        <f t="shared" ca="1" si="177"/>
        <v>80393</v>
      </c>
      <c r="L467">
        <f t="shared" ca="1" si="178"/>
        <v>12</v>
      </c>
      <c r="M467" t="str">
        <f t="shared" ca="1" si="179"/>
        <v>Kohat</v>
      </c>
      <c r="N467">
        <f t="shared" ca="1" si="161"/>
        <v>241179</v>
      </c>
      <c r="O467">
        <f ca="1">RAND()*Table1[[#This Row],[Value of House]]</f>
        <v>18288.577097632366</v>
      </c>
      <c r="P467">
        <f t="shared" ca="1" si="166"/>
        <v>50056.736772193959</v>
      </c>
      <c r="Q467">
        <f t="shared" ca="1" si="180"/>
        <v>11500</v>
      </c>
      <c r="R467">
        <f t="shared" ca="1" si="167"/>
        <v>112479.86507264076</v>
      </c>
      <c r="S467">
        <f t="shared" ca="1" si="162"/>
        <v>73328.62403243524</v>
      </c>
      <c r="T467">
        <f t="shared" ca="1" si="163"/>
        <v>364564.36080462922</v>
      </c>
      <c r="U467">
        <f t="shared" ca="1" si="164"/>
        <v>142268.44217027313</v>
      </c>
      <c r="V467">
        <f t="shared" ca="1" si="165"/>
        <v>222295.91863435609</v>
      </c>
      <c r="AF467" s="14">
        <f t="shared" ca="1" si="182"/>
        <v>0</v>
      </c>
      <c r="AG467" s="9">
        <f t="shared" ca="1" si="183"/>
        <v>1</v>
      </c>
      <c r="AH467" s="9"/>
      <c r="AI467" s="9"/>
      <c r="AJ467" s="9"/>
      <c r="AK467" s="10"/>
      <c r="AL467" s="9"/>
      <c r="AM467" s="14">
        <f ca="1">IF(Table1[[#This Row],[Field of Work]]= "Teaching",1,0)</f>
        <v>0</v>
      </c>
      <c r="AN467" s="9">
        <f ca="1">IF(Table1[[#This Row],[Field of Work]]= "Agriculture",1,0)</f>
        <v>1</v>
      </c>
      <c r="AO467" s="9">
        <f ca="1">IF(Table1[[#This Row],[Field of Work]]= "Construction",1,0)</f>
        <v>0</v>
      </c>
      <c r="AP467" s="9">
        <f ca="1">IF(Table1[[#This Row],[Field of Work]]= "IT",1,0)</f>
        <v>0</v>
      </c>
      <c r="AQ467" s="9">
        <f ca="1">IF(Table1[[#This Row],[Field of Work]]= "Health",1,0)</f>
        <v>0</v>
      </c>
      <c r="AR467" s="9">
        <f ca="1">IF(Table1[[#This Row],[Field of Work]]= "General work",1,0)</f>
        <v>0</v>
      </c>
      <c r="AS467" s="9"/>
      <c r="AT467" s="9"/>
      <c r="AU467" s="9"/>
      <c r="AV467" s="9"/>
      <c r="AW467" s="9"/>
      <c r="AX467" s="9"/>
      <c r="AY467" s="10"/>
      <c r="BA467" s="33">
        <f ca="1">IF(Table1[[#This Row],[Area]]= "Pindi",1,0)</f>
        <v>0</v>
      </c>
      <c r="BB467" s="9">
        <f ca="1">IF(Table1[[#This Row],[Area]]= "Attock",1,0)</f>
        <v>0</v>
      </c>
      <c r="BC467" s="9">
        <f ca="1">IF(Table1[[#This Row],[Area]]="Gujranwala",1,0)</f>
        <v>0</v>
      </c>
      <c r="BD467" s="9">
        <f ca="1">IF(Table1[[#This Row],[Area]]="Islamabad",1,0)</f>
        <v>0</v>
      </c>
      <c r="BE467" s="9">
        <f ca="1">IF(Table1[[#This Row],[Area]]="Karachi",1,0)</f>
        <v>0</v>
      </c>
      <c r="BF467" s="9">
        <f ca="1">IF(Table1[[#This Row],[Area]]="Kashmir",1,0)</f>
        <v>0</v>
      </c>
      <c r="BG467" s="9">
        <f ca="1">IF(Table1[[#This Row],[Area]]="Kohat",1,0)</f>
        <v>1</v>
      </c>
      <c r="BH467" s="9">
        <f ca="1">IF(Table1[[#This Row],[Area]]="Lahore",1,0)</f>
        <v>0</v>
      </c>
      <c r="BI467" s="9">
        <f ca="1">IF(Table1[[#This Row],[Area]]="Multan",1,0)</f>
        <v>0</v>
      </c>
      <c r="BJ467" s="9">
        <f ca="1">IF(Table1[[#This Row],[Area]]="Naran",1,0)</f>
        <v>0</v>
      </c>
      <c r="BK467" s="9">
        <f ca="1">IF(Table1[[#This Row],[Area]]="Peshawar",1,0)</f>
        <v>0</v>
      </c>
      <c r="BL467" s="9">
        <f ca="1">IF(Table1[[#This Row],[Area]]="Queta",1,0)</f>
        <v>0</v>
      </c>
      <c r="BM467" s="9">
        <f ca="1">IF(Table1[[#This Row],[Area]]="Sawat",1,0)</f>
        <v>0</v>
      </c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10"/>
      <c r="CD467" s="14"/>
      <c r="CE467" s="39">
        <f ca="1">Table1[[#This Row],[Value of Cars]]/Table1[[#This Row],[Cars]]</f>
        <v>50056.736772193959</v>
      </c>
      <c r="CF467" s="9"/>
      <c r="CG467" s="10"/>
      <c r="CH467" s="14">
        <f ca="1">IF(Table1[[#This Row],[value of Debts]]&gt;$CI$5,1,0)</f>
        <v>1</v>
      </c>
      <c r="CI467" s="9"/>
      <c r="CJ467" s="10"/>
      <c r="CM467" s="55">
        <f ca="1">Table1[[#This Row],[Mortgage Left]]/Table1[[#This Row],[Value of House]]</f>
        <v>7.5829890237675612E-2</v>
      </c>
      <c r="CN467" s="9">
        <f t="shared" ca="1" si="181"/>
        <v>1</v>
      </c>
      <c r="CO467" s="9"/>
      <c r="CP467" s="9"/>
      <c r="CQ467" s="9"/>
      <c r="CR467" s="9"/>
      <c r="CS467" s="9"/>
      <c r="CT467" s="9"/>
      <c r="CU467" s="9"/>
      <c r="CV467" s="9"/>
      <c r="CW467" s="9"/>
      <c r="CX467" s="14"/>
      <c r="CY467" s="9">
        <f ca="1">IF(Table1[[#This Row],[Area]]= "Pindi",Table1[[#This Row],[Income]],0)</f>
        <v>0</v>
      </c>
      <c r="CZ467" s="9">
        <f ca="1">IF(Table1[[#This Row],[Area]]= "Attock",Table1[[#This Row],[Income]],0)</f>
        <v>0</v>
      </c>
      <c r="DA467" s="9">
        <f ca="1">IF(Table1[[#This Row],[Area]]= "Gujranwala",Table1[[#This Row],[Income]],0)</f>
        <v>0</v>
      </c>
      <c r="DB467" s="9">
        <f ca="1">IF(Table1[[#This Row],[Area]]= "Islamabad",Table1[[#This Row],[Income]],0)</f>
        <v>0</v>
      </c>
      <c r="DC467" s="9">
        <f ca="1">IF(Table1[[#This Row],[Area]]= "Karachi",Table1[[#This Row],[Income]],0)</f>
        <v>0</v>
      </c>
      <c r="DD467" s="9">
        <f ca="1">IF(Table1[[#This Row],[Area]]= "Kashmir",Table1[[#This Row],[Income]],0)</f>
        <v>0</v>
      </c>
      <c r="DE467" s="9">
        <f ca="1">IF(Table1[[#This Row],[Area]]= "Kohat",Table1[[#This Row],[Income]],0)</f>
        <v>80393</v>
      </c>
      <c r="DF467" s="9">
        <f ca="1">IF(Table1[[#This Row],[Area]]= "Lahore",Table1[[#This Row],[Income]],0)</f>
        <v>0</v>
      </c>
      <c r="DG467" s="9">
        <f ca="1">IF(Table1[[#This Row],[Area]]= "Multan",Table1[[#This Row],[Income]],0)</f>
        <v>0</v>
      </c>
      <c r="DH467" s="9">
        <f ca="1">IF(Table1[[#This Row],[Area]]= "Naran",Table1[[#This Row],[Income]],0)</f>
        <v>0</v>
      </c>
      <c r="DI467" s="9">
        <f ca="1">IF(Table1[[#This Row],[Area]]= "Peshawar",Table1[[#This Row],[Income]],0)</f>
        <v>0</v>
      </c>
      <c r="DJ467" s="9">
        <f ca="1">IF(Table1[[#This Row],[Area]]= "Queta",Table1[[#This Row],[Income]],0)</f>
        <v>0</v>
      </c>
      <c r="DK467" s="10">
        <f ca="1">IF(Table1[[#This Row],[Area]]= "Sawat",Table1[[#This Row],[Income]],0)</f>
        <v>0</v>
      </c>
      <c r="DM467" s="14"/>
      <c r="DN467" s="9">
        <f ca="1">IF(Table1[[#This Row],[Field of Work]] = "IT",Table1[[#This Row],[Income]],0)</f>
        <v>0</v>
      </c>
      <c r="DO467" s="9">
        <f ca="1">IF(Table1[[#This Row],[Field of Work]] = "Agriculture",Table1[[#This Row],[Income]],0)</f>
        <v>80393</v>
      </c>
      <c r="DP467" s="9">
        <f ca="1">IF(Table1[[#This Row],[Field of Work]] = "Construction",Table1[[#This Row],[Income]],0)</f>
        <v>0</v>
      </c>
      <c r="DQ467" s="9">
        <f ca="1">IF(Table1[[#This Row],[Field of Work]] = "Health",Table1[[#This Row],[Income]],0)</f>
        <v>0</v>
      </c>
      <c r="DR467" s="9">
        <f ca="1">IF(Table1[[#This Row],[Field of Work]] = "Teaching",Table1[[#This Row],[Income]],0)</f>
        <v>0</v>
      </c>
      <c r="DS467" s="10">
        <f ca="1">IF(Table1[[#This Row],[Field of Work]] = "General work",Table1[[#This Row],[Income]],0)</f>
        <v>0</v>
      </c>
      <c r="DV467" s="14"/>
      <c r="DW467" s="9"/>
      <c r="DX467" s="9">
        <f ca="1">IF(Table1[[#This Row],[Debts]]&gt;Table1[[#This Row],[Income]],1,0)</f>
        <v>1</v>
      </c>
      <c r="DY467" s="9"/>
      <c r="DZ467" s="9"/>
      <c r="EA467" s="9"/>
      <c r="EB467" s="9"/>
      <c r="EC467" s="10"/>
      <c r="EF467" s="14"/>
      <c r="EG467" s="9"/>
      <c r="EH467" s="9">
        <f ca="1">IF(Table1[[#This Row],[Net worth of person (R)]]&gt;$EP$4,Table1[[#This Row],[Age]],0)</f>
        <v>35</v>
      </c>
      <c r="EI467" s="9"/>
      <c r="EJ467" s="9"/>
      <c r="EK467" s="9"/>
      <c r="EL467" s="9"/>
      <c r="EM467" s="9"/>
      <c r="EN467" s="9"/>
      <c r="EO467" s="9"/>
      <c r="EP467" s="10"/>
    </row>
    <row r="468" spans="2:146" x14ac:dyDescent="0.25">
      <c r="B468">
        <f t="shared" ca="1" si="168"/>
        <v>1</v>
      </c>
      <c r="C468" t="str">
        <f t="shared" ca="1" si="169"/>
        <v>men</v>
      </c>
      <c r="D468">
        <f t="shared" ca="1" si="170"/>
        <v>36</v>
      </c>
      <c r="E468">
        <f t="shared" ca="1" si="171"/>
        <v>5</v>
      </c>
      <c r="F468" t="str">
        <f t="shared" ca="1" si="172"/>
        <v>General work</v>
      </c>
      <c r="G468">
        <f t="shared" ca="1" si="173"/>
        <v>2</v>
      </c>
      <c r="H468" t="str">
        <f t="shared" ca="1" si="174"/>
        <v>Colledge</v>
      </c>
      <c r="I468">
        <f t="shared" ca="1" si="175"/>
        <v>2</v>
      </c>
      <c r="J468">
        <f t="shared" ca="1" si="176"/>
        <v>1</v>
      </c>
      <c r="K468">
        <f t="shared" ca="1" si="177"/>
        <v>67341</v>
      </c>
      <c r="L468">
        <f t="shared" ca="1" si="178"/>
        <v>14</v>
      </c>
      <c r="M468" t="str">
        <f t="shared" ca="1" si="179"/>
        <v>Attock</v>
      </c>
      <c r="N468">
        <f t="shared" ca="1" si="161"/>
        <v>269364</v>
      </c>
      <c r="O468">
        <f ca="1">RAND()*Table1[[#This Row],[Value of House]]</f>
        <v>139994.70492822916</v>
      </c>
      <c r="P468">
        <f t="shared" ca="1" si="166"/>
        <v>59041.633169385401</v>
      </c>
      <c r="Q468">
        <f t="shared" ca="1" si="180"/>
        <v>13641</v>
      </c>
      <c r="R468">
        <f t="shared" ca="1" si="167"/>
        <v>63105.29770659325</v>
      </c>
      <c r="S468">
        <f t="shared" ca="1" si="162"/>
        <v>37343.206771670266</v>
      </c>
      <c r="T468">
        <f t="shared" ca="1" si="163"/>
        <v>365748.83994105563</v>
      </c>
      <c r="U468">
        <f t="shared" ca="1" si="164"/>
        <v>216741.00263482239</v>
      </c>
      <c r="V468">
        <f t="shared" ca="1" si="165"/>
        <v>149007.83730623324</v>
      </c>
      <c r="AF468" s="14">
        <f t="shared" ca="1" si="182"/>
        <v>0</v>
      </c>
      <c r="AG468" s="9">
        <f t="shared" ca="1" si="183"/>
        <v>1</v>
      </c>
      <c r="AH468" s="9"/>
      <c r="AI468" s="9"/>
      <c r="AJ468" s="9"/>
      <c r="AK468" s="10"/>
      <c r="AL468" s="9"/>
      <c r="AM468" s="14">
        <f ca="1">IF(Table1[[#This Row],[Field of Work]]= "Teaching",1,0)</f>
        <v>0</v>
      </c>
      <c r="AN468" s="9">
        <f ca="1">IF(Table1[[#This Row],[Field of Work]]= "Agriculture",1,0)</f>
        <v>0</v>
      </c>
      <c r="AO468" s="9">
        <f ca="1">IF(Table1[[#This Row],[Field of Work]]= "Construction",1,0)</f>
        <v>0</v>
      </c>
      <c r="AP468" s="9">
        <f ca="1">IF(Table1[[#This Row],[Field of Work]]= "IT",1,0)</f>
        <v>0</v>
      </c>
      <c r="AQ468" s="9">
        <f ca="1">IF(Table1[[#This Row],[Field of Work]]= "Health",1,0)</f>
        <v>0</v>
      </c>
      <c r="AR468" s="9">
        <f ca="1">IF(Table1[[#This Row],[Field of Work]]= "General work",1,0)</f>
        <v>1</v>
      </c>
      <c r="AS468" s="9"/>
      <c r="AT468" s="9"/>
      <c r="AU468" s="9"/>
      <c r="AV468" s="9"/>
      <c r="AW468" s="9"/>
      <c r="AX468" s="9"/>
      <c r="AY468" s="10"/>
      <c r="BA468" s="33">
        <f ca="1">IF(Table1[[#This Row],[Area]]= "Pindi",1,0)</f>
        <v>0</v>
      </c>
      <c r="BB468" s="9">
        <f ca="1">IF(Table1[[#This Row],[Area]]= "Attock",1,0)</f>
        <v>1</v>
      </c>
      <c r="BC468" s="9">
        <f ca="1">IF(Table1[[#This Row],[Area]]="Gujranwala",1,0)</f>
        <v>0</v>
      </c>
      <c r="BD468" s="9">
        <f ca="1">IF(Table1[[#This Row],[Area]]="Islamabad",1,0)</f>
        <v>0</v>
      </c>
      <c r="BE468" s="9">
        <f ca="1">IF(Table1[[#This Row],[Area]]="Karachi",1,0)</f>
        <v>0</v>
      </c>
      <c r="BF468" s="9">
        <f ca="1">IF(Table1[[#This Row],[Area]]="Kashmir",1,0)</f>
        <v>0</v>
      </c>
      <c r="BG468" s="9">
        <f ca="1">IF(Table1[[#This Row],[Area]]="Kohat",1,0)</f>
        <v>0</v>
      </c>
      <c r="BH468" s="9">
        <f ca="1">IF(Table1[[#This Row],[Area]]="Lahore",1,0)</f>
        <v>0</v>
      </c>
      <c r="BI468" s="9">
        <f ca="1">IF(Table1[[#This Row],[Area]]="Multan",1,0)</f>
        <v>0</v>
      </c>
      <c r="BJ468" s="9">
        <f ca="1">IF(Table1[[#This Row],[Area]]="Naran",1,0)</f>
        <v>0</v>
      </c>
      <c r="BK468" s="9">
        <f ca="1">IF(Table1[[#This Row],[Area]]="Peshawar",1,0)</f>
        <v>0</v>
      </c>
      <c r="BL468" s="9">
        <f ca="1">IF(Table1[[#This Row],[Area]]="Queta",1,0)</f>
        <v>0</v>
      </c>
      <c r="BM468" s="9">
        <f ca="1">IF(Table1[[#This Row],[Area]]="Sawat",1,0)</f>
        <v>0</v>
      </c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10"/>
      <c r="CD468" s="14"/>
      <c r="CE468" s="39">
        <f ca="1">Table1[[#This Row],[Value of Cars]]/Table1[[#This Row],[Cars]]</f>
        <v>59041.633169385401</v>
      </c>
      <c r="CF468" s="9"/>
      <c r="CG468" s="10"/>
      <c r="CH468" s="14">
        <f ca="1">IF(Table1[[#This Row],[value of Debts]]&gt;$CI$5,1,0)</f>
        <v>1</v>
      </c>
      <c r="CI468" s="9"/>
      <c r="CJ468" s="10"/>
      <c r="CM468" s="55">
        <f ca="1">Table1[[#This Row],[Mortgage Left]]/Table1[[#This Row],[Value of House]]</f>
        <v>0.519723143880508</v>
      </c>
      <c r="CN468" s="9">
        <f t="shared" ca="1" si="181"/>
        <v>0</v>
      </c>
      <c r="CO468" s="9"/>
      <c r="CP468" s="9"/>
      <c r="CQ468" s="9"/>
      <c r="CR468" s="9"/>
      <c r="CS468" s="9"/>
      <c r="CT468" s="9"/>
      <c r="CU468" s="9"/>
      <c r="CV468" s="9"/>
      <c r="CW468" s="9"/>
      <c r="CX468" s="14"/>
      <c r="CY468" s="9">
        <f ca="1">IF(Table1[[#This Row],[Area]]= "Pindi",Table1[[#This Row],[Income]],0)</f>
        <v>0</v>
      </c>
      <c r="CZ468" s="9">
        <f ca="1">IF(Table1[[#This Row],[Area]]= "Attock",Table1[[#This Row],[Income]],0)</f>
        <v>67341</v>
      </c>
      <c r="DA468" s="9">
        <f ca="1">IF(Table1[[#This Row],[Area]]= "Gujranwala",Table1[[#This Row],[Income]],0)</f>
        <v>0</v>
      </c>
      <c r="DB468" s="9">
        <f ca="1">IF(Table1[[#This Row],[Area]]= "Islamabad",Table1[[#This Row],[Income]],0)</f>
        <v>0</v>
      </c>
      <c r="DC468" s="9">
        <f ca="1">IF(Table1[[#This Row],[Area]]= "Karachi",Table1[[#This Row],[Income]],0)</f>
        <v>0</v>
      </c>
      <c r="DD468" s="9">
        <f ca="1">IF(Table1[[#This Row],[Area]]= "Kashmir",Table1[[#This Row],[Income]],0)</f>
        <v>0</v>
      </c>
      <c r="DE468" s="9">
        <f ca="1">IF(Table1[[#This Row],[Area]]= "Kohat",Table1[[#This Row],[Income]],0)</f>
        <v>0</v>
      </c>
      <c r="DF468" s="9">
        <f ca="1">IF(Table1[[#This Row],[Area]]= "Lahore",Table1[[#This Row],[Income]],0)</f>
        <v>0</v>
      </c>
      <c r="DG468" s="9">
        <f ca="1">IF(Table1[[#This Row],[Area]]= "Multan",Table1[[#This Row],[Income]],0)</f>
        <v>0</v>
      </c>
      <c r="DH468" s="9">
        <f ca="1">IF(Table1[[#This Row],[Area]]= "Naran",Table1[[#This Row],[Income]],0)</f>
        <v>0</v>
      </c>
      <c r="DI468" s="9">
        <f ca="1">IF(Table1[[#This Row],[Area]]= "Peshawar",Table1[[#This Row],[Income]],0)</f>
        <v>0</v>
      </c>
      <c r="DJ468" s="9">
        <f ca="1">IF(Table1[[#This Row],[Area]]= "Queta",Table1[[#This Row],[Income]],0)</f>
        <v>0</v>
      </c>
      <c r="DK468" s="10">
        <f ca="1">IF(Table1[[#This Row],[Area]]= "Sawat",Table1[[#This Row],[Income]],0)</f>
        <v>0</v>
      </c>
      <c r="DM468" s="14"/>
      <c r="DN468" s="9">
        <f ca="1">IF(Table1[[#This Row],[Field of Work]] = "IT",Table1[[#This Row],[Income]],0)</f>
        <v>0</v>
      </c>
      <c r="DO468" s="9">
        <f ca="1">IF(Table1[[#This Row],[Field of Work]] = "Agriculture",Table1[[#This Row],[Income]],0)</f>
        <v>0</v>
      </c>
      <c r="DP468" s="9">
        <f ca="1">IF(Table1[[#This Row],[Field of Work]] = "Construction",Table1[[#This Row],[Income]],0)</f>
        <v>0</v>
      </c>
      <c r="DQ468" s="9">
        <f ca="1">IF(Table1[[#This Row],[Field of Work]] = "Health",Table1[[#This Row],[Income]],0)</f>
        <v>0</v>
      </c>
      <c r="DR468" s="9">
        <f ca="1">IF(Table1[[#This Row],[Field of Work]] = "Teaching",Table1[[#This Row],[Income]],0)</f>
        <v>0</v>
      </c>
      <c r="DS468" s="10">
        <f ca="1">IF(Table1[[#This Row],[Field of Work]] = "General work",Table1[[#This Row],[Income]],0)</f>
        <v>67341</v>
      </c>
      <c r="DV468" s="14"/>
      <c r="DW468" s="9"/>
      <c r="DX468" s="9">
        <f ca="1">IF(Table1[[#This Row],[Debts]]&gt;Table1[[#This Row],[Income]],1,0)</f>
        <v>0</v>
      </c>
      <c r="DY468" s="9"/>
      <c r="DZ468" s="9"/>
      <c r="EA468" s="9"/>
      <c r="EB468" s="9"/>
      <c r="EC468" s="10"/>
      <c r="EF468" s="14"/>
      <c r="EG468" s="9"/>
      <c r="EH468" s="9">
        <f ca="1">IF(Table1[[#This Row],[Net worth of person (R)]]&gt;$EP$4,Table1[[#This Row],[Age]],0)</f>
        <v>36</v>
      </c>
      <c r="EI468" s="9"/>
      <c r="EJ468" s="9"/>
      <c r="EK468" s="9"/>
      <c r="EL468" s="9"/>
      <c r="EM468" s="9"/>
      <c r="EN468" s="9"/>
      <c r="EO468" s="9"/>
      <c r="EP468" s="10"/>
    </row>
    <row r="469" spans="2:146" x14ac:dyDescent="0.25">
      <c r="B469">
        <f t="shared" ca="1" si="168"/>
        <v>2</v>
      </c>
      <c r="C469" t="str">
        <f t="shared" ca="1" si="169"/>
        <v>women</v>
      </c>
      <c r="D469">
        <f t="shared" ca="1" si="170"/>
        <v>37</v>
      </c>
      <c r="E469">
        <f t="shared" ca="1" si="171"/>
        <v>2</v>
      </c>
      <c r="F469" t="str">
        <f t="shared" ca="1" si="172"/>
        <v>IT</v>
      </c>
      <c r="G469">
        <f t="shared" ca="1" si="173"/>
        <v>3</v>
      </c>
      <c r="H469" t="str">
        <f t="shared" ca="1" si="174"/>
        <v>University</v>
      </c>
      <c r="I469">
        <f t="shared" ca="1" si="175"/>
        <v>0</v>
      </c>
      <c r="J469">
        <f t="shared" ca="1" si="176"/>
        <v>1</v>
      </c>
      <c r="K469">
        <f t="shared" ca="1" si="177"/>
        <v>52657</v>
      </c>
      <c r="L469">
        <f t="shared" ca="1" si="178"/>
        <v>9</v>
      </c>
      <c r="M469" t="str">
        <f t="shared" ca="1" si="179"/>
        <v>Peshawar</v>
      </c>
      <c r="N469">
        <f t="shared" ca="1" si="161"/>
        <v>315942</v>
      </c>
      <c r="O469">
        <f ca="1">RAND()*Table1[[#This Row],[Value of House]]</f>
        <v>78345.024467548952</v>
      </c>
      <c r="P469">
        <f t="shared" ca="1" si="166"/>
        <v>16664.640195706663</v>
      </c>
      <c r="Q469">
        <f t="shared" ca="1" si="180"/>
        <v>11925</v>
      </c>
      <c r="R469">
        <f t="shared" ca="1" si="167"/>
        <v>41446.784790666119</v>
      </c>
      <c r="S469">
        <f t="shared" ca="1" si="162"/>
        <v>32252.728100341752</v>
      </c>
      <c r="T469">
        <f t="shared" ca="1" si="163"/>
        <v>364859.36829604843</v>
      </c>
      <c r="U469">
        <f t="shared" ca="1" si="164"/>
        <v>131716.80925821507</v>
      </c>
      <c r="V469">
        <f t="shared" ca="1" si="165"/>
        <v>233142.55903783336</v>
      </c>
      <c r="AF469" s="14">
        <f t="shared" ca="1" si="182"/>
        <v>1</v>
      </c>
      <c r="AG469" s="9">
        <f t="shared" ca="1" si="183"/>
        <v>0</v>
      </c>
      <c r="AH469" s="9"/>
      <c r="AI469" s="9"/>
      <c r="AJ469" s="9"/>
      <c r="AK469" s="10"/>
      <c r="AL469" s="9"/>
      <c r="AM469" s="14">
        <f ca="1">IF(Table1[[#This Row],[Field of Work]]= "Teaching",1,0)</f>
        <v>0</v>
      </c>
      <c r="AN469" s="9">
        <f ca="1">IF(Table1[[#This Row],[Field of Work]]= "Agriculture",1,0)</f>
        <v>0</v>
      </c>
      <c r="AO469" s="9">
        <f ca="1">IF(Table1[[#This Row],[Field of Work]]= "Construction",1,0)</f>
        <v>0</v>
      </c>
      <c r="AP469" s="9">
        <f ca="1">IF(Table1[[#This Row],[Field of Work]]= "IT",1,0)</f>
        <v>1</v>
      </c>
      <c r="AQ469" s="9">
        <f ca="1">IF(Table1[[#This Row],[Field of Work]]= "Health",1,0)</f>
        <v>0</v>
      </c>
      <c r="AR469" s="9">
        <f ca="1">IF(Table1[[#This Row],[Field of Work]]= "General work",1,0)</f>
        <v>0</v>
      </c>
      <c r="AS469" s="9"/>
      <c r="AT469" s="9"/>
      <c r="AU469" s="9"/>
      <c r="AV469" s="9"/>
      <c r="AW469" s="9"/>
      <c r="AX469" s="9"/>
      <c r="AY469" s="10"/>
      <c r="BA469" s="33">
        <f ca="1">IF(Table1[[#This Row],[Area]]= "Pindi",1,0)</f>
        <v>0</v>
      </c>
      <c r="BB469" s="9">
        <f ca="1">IF(Table1[[#This Row],[Area]]= "Attock",1,0)</f>
        <v>0</v>
      </c>
      <c r="BC469" s="9">
        <f ca="1">IF(Table1[[#This Row],[Area]]="Gujranwala",1,0)</f>
        <v>0</v>
      </c>
      <c r="BD469" s="9">
        <f ca="1">IF(Table1[[#This Row],[Area]]="Islamabad",1,0)</f>
        <v>0</v>
      </c>
      <c r="BE469" s="9">
        <f ca="1">IF(Table1[[#This Row],[Area]]="Karachi",1,0)</f>
        <v>0</v>
      </c>
      <c r="BF469" s="9">
        <f ca="1">IF(Table1[[#This Row],[Area]]="Kashmir",1,0)</f>
        <v>0</v>
      </c>
      <c r="BG469" s="9">
        <f ca="1">IF(Table1[[#This Row],[Area]]="Kohat",1,0)</f>
        <v>0</v>
      </c>
      <c r="BH469" s="9">
        <f ca="1">IF(Table1[[#This Row],[Area]]="Lahore",1,0)</f>
        <v>0</v>
      </c>
      <c r="BI469" s="9">
        <f ca="1">IF(Table1[[#This Row],[Area]]="Multan",1,0)</f>
        <v>0</v>
      </c>
      <c r="BJ469" s="9">
        <f ca="1">IF(Table1[[#This Row],[Area]]="Naran",1,0)</f>
        <v>0</v>
      </c>
      <c r="BK469" s="9">
        <f ca="1">IF(Table1[[#This Row],[Area]]="Peshawar",1,0)</f>
        <v>1</v>
      </c>
      <c r="BL469" s="9">
        <f ca="1">IF(Table1[[#This Row],[Area]]="Queta",1,0)</f>
        <v>0</v>
      </c>
      <c r="BM469" s="9">
        <f ca="1">IF(Table1[[#This Row],[Area]]="Sawat",1,0)</f>
        <v>0</v>
      </c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10"/>
      <c r="CD469" s="14"/>
      <c r="CE469" s="39">
        <f ca="1">Table1[[#This Row],[Value of Cars]]/Table1[[#This Row],[Cars]]</f>
        <v>16664.640195706663</v>
      </c>
      <c r="CF469" s="9"/>
      <c r="CG469" s="10"/>
      <c r="CH469" s="14">
        <f ca="1">IF(Table1[[#This Row],[value of Debts]]&gt;$CI$5,1,0)</f>
        <v>1</v>
      </c>
      <c r="CI469" s="9"/>
      <c r="CJ469" s="10"/>
      <c r="CM469" s="55">
        <f ca="1">Table1[[#This Row],[Mortgage Left]]/Table1[[#This Row],[Value of House]]</f>
        <v>0.24797280661497664</v>
      </c>
      <c r="CN469" s="9">
        <f t="shared" ca="1" si="181"/>
        <v>1</v>
      </c>
      <c r="CO469" s="9"/>
      <c r="CP469" s="9"/>
      <c r="CQ469" s="9"/>
      <c r="CR469" s="9"/>
      <c r="CS469" s="9"/>
      <c r="CT469" s="9"/>
      <c r="CU469" s="9"/>
      <c r="CV469" s="9"/>
      <c r="CW469" s="9"/>
      <c r="CX469" s="14"/>
      <c r="CY469" s="9">
        <f ca="1">IF(Table1[[#This Row],[Area]]= "Pindi",Table1[[#This Row],[Income]],0)</f>
        <v>0</v>
      </c>
      <c r="CZ469" s="9">
        <f ca="1">IF(Table1[[#This Row],[Area]]= "Attock",Table1[[#This Row],[Income]],0)</f>
        <v>0</v>
      </c>
      <c r="DA469" s="9">
        <f ca="1">IF(Table1[[#This Row],[Area]]= "Gujranwala",Table1[[#This Row],[Income]],0)</f>
        <v>0</v>
      </c>
      <c r="DB469" s="9">
        <f ca="1">IF(Table1[[#This Row],[Area]]= "Islamabad",Table1[[#This Row],[Income]],0)</f>
        <v>0</v>
      </c>
      <c r="DC469" s="9">
        <f ca="1">IF(Table1[[#This Row],[Area]]= "Karachi",Table1[[#This Row],[Income]],0)</f>
        <v>0</v>
      </c>
      <c r="DD469" s="9">
        <f ca="1">IF(Table1[[#This Row],[Area]]= "Kashmir",Table1[[#This Row],[Income]],0)</f>
        <v>0</v>
      </c>
      <c r="DE469" s="9">
        <f ca="1">IF(Table1[[#This Row],[Area]]= "Kohat",Table1[[#This Row],[Income]],0)</f>
        <v>0</v>
      </c>
      <c r="DF469" s="9">
        <f ca="1">IF(Table1[[#This Row],[Area]]= "Lahore",Table1[[#This Row],[Income]],0)</f>
        <v>0</v>
      </c>
      <c r="DG469" s="9">
        <f ca="1">IF(Table1[[#This Row],[Area]]= "Multan",Table1[[#This Row],[Income]],0)</f>
        <v>0</v>
      </c>
      <c r="DH469" s="9">
        <f ca="1">IF(Table1[[#This Row],[Area]]= "Naran",Table1[[#This Row],[Income]],0)</f>
        <v>0</v>
      </c>
      <c r="DI469" s="9">
        <f ca="1">IF(Table1[[#This Row],[Area]]= "Peshawar",Table1[[#This Row],[Income]],0)</f>
        <v>52657</v>
      </c>
      <c r="DJ469" s="9">
        <f ca="1">IF(Table1[[#This Row],[Area]]= "Queta",Table1[[#This Row],[Income]],0)</f>
        <v>0</v>
      </c>
      <c r="DK469" s="10">
        <f ca="1">IF(Table1[[#This Row],[Area]]= "Sawat",Table1[[#This Row],[Income]],0)</f>
        <v>0</v>
      </c>
      <c r="DM469" s="14"/>
      <c r="DN469" s="9">
        <f ca="1">IF(Table1[[#This Row],[Field of Work]] = "IT",Table1[[#This Row],[Income]],0)</f>
        <v>52657</v>
      </c>
      <c r="DO469" s="9">
        <f ca="1">IF(Table1[[#This Row],[Field of Work]] = "Agriculture",Table1[[#This Row],[Income]],0)</f>
        <v>0</v>
      </c>
      <c r="DP469" s="9">
        <f ca="1">IF(Table1[[#This Row],[Field of Work]] = "Construction",Table1[[#This Row],[Income]],0)</f>
        <v>0</v>
      </c>
      <c r="DQ469" s="9">
        <f ca="1">IF(Table1[[#This Row],[Field of Work]] = "Health",Table1[[#This Row],[Income]],0)</f>
        <v>0</v>
      </c>
      <c r="DR469" s="9">
        <f ca="1">IF(Table1[[#This Row],[Field of Work]] = "Teaching",Table1[[#This Row],[Income]],0)</f>
        <v>0</v>
      </c>
      <c r="DS469" s="10">
        <f ca="1">IF(Table1[[#This Row],[Field of Work]] = "General work",Table1[[#This Row],[Income]],0)</f>
        <v>0</v>
      </c>
      <c r="DV469" s="14"/>
      <c r="DW469" s="9"/>
      <c r="DX469" s="9">
        <f ca="1">IF(Table1[[#This Row],[Debts]]&gt;Table1[[#This Row],[Income]],1,0)</f>
        <v>0</v>
      </c>
      <c r="DY469" s="9"/>
      <c r="DZ469" s="9"/>
      <c r="EA469" s="9"/>
      <c r="EB469" s="9"/>
      <c r="EC469" s="10"/>
      <c r="EF469" s="14"/>
      <c r="EG469" s="9"/>
      <c r="EH469" s="9">
        <f ca="1">IF(Table1[[#This Row],[Net worth of person (R)]]&gt;$EP$4,Table1[[#This Row],[Age]],0)</f>
        <v>37</v>
      </c>
      <c r="EI469" s="9"/>
      <c r="EJ469" s="9"/>
      <c r="EK469" s="9"/>
      <c r="EL469" s="9"/>
      <c r="EM469" s="9"/>
      <c r="EN469" s="9"/>
      <c r="EO469" s="9"/>
      <c r="EP469" s="10"/>
    </row>
    <row r="470" spans="2:146" x14ac:dyDescent="0.25">
      <c r="B470">
        <f t="shared" ca="1" si="168"/>
        <v>1</v>
      </c>
      <c r="C470" t="str">
        <f t="shared" ca="1" si="169"/>
        <v>men</v>
      </c>
      <c r="D470">
        <f t="shared" ca="1" si="170"/>
        <v>29</v>
      </c>
      <c r="E470">
        <f t="shared" ca="1" si="171"/>
        <v>4</v>
      </c>
      <c r="F470" t="str">
        <f t="shared" ca="1" si="172"/>
        <v>Construction</v>
      </c>
      <c r="G470">
        <f t="shared" ca="1" si="173"/>
        <v>3</v>
      </c>
      <c r="H470" t="str">
        <f t="shared" ca="1" si="174"/>
        <v>University</v>
      </c>
      <c r="I470">
        <f t="shared" ca="1" si="175"/>
        <v>4</v>
      </c>
      <c r="J470">
        <f t="shared" ca="1" si="176"/>
        <v>3</v>
      </c>
      <c r="K470">
        <f t="shared" ca="1" si="177"/>
        <v>46911</v>
      </c>
      <c r="L470">
        <f t="shared" ca="1" si="178"/>
        <v>7</v>
      </c>
      <c r="M470" t="str">
        <f t="shared" ca="1" si="179"/>
        <v>Pindi</v>
      </c>
      <c r="N470">
        <f t="shared" ca="1" si="161"/>
        <v>187644</v>
      </c>
      <c r="O470">
        <f ca="1">RAND()*Table1[[#This Row],[Value of House]]</f>
        <v>174461.9904928114</v>
      </c>
      <c r="P470">
        <f t="shared" ca="1" si="166"/>
        <v>100986.33101276177</v>
      </c>
      <c r="Q470">
        <f t="shared" ca="1" si="180"/>
        <v>36295</v>
      </c>
      <c r="R470">
        <f t="shared" ca="1" si="167"/>
        <v>66467.228869448489</v>
      </c>
      <c r="S470">
        <f t="shared" ca="1" si="162"/>
        <v>4155.3052701805682</v>
      </c>
      <c r="T470">
        <f t="shared" ca="1" si="163"/>
        <v>292785.63628294237</v>
      </c>
      <c r="U470">
        <f t="shared" ca="1" si="164"/>
        <v>277224.2193622599</v>
      </c>
      <c r="V470">
        <f t="shared" ca="1" si="165"/>
        <v>15561.416920682474</v>
      </c>
      <c r="AF470" s="14">
        <f t="shared" ca="1" si="182"/>
        <v>0</v>
      </c>
      <c r="AG470" s="9">
        <f t="shared" ca="1" si="183"/>
        <v>1</v>
      </c>
      <c r="AH470" s="9"/>
      <c r="AI470" s="9"/>
      <c r="AJ470" s="9"/>
      <c r="AK470" s="10"/>
      <c r="AL470" s="9"/>
      <c r="AM470" s="14">
        <f ca="1">IF(Table1[[#This Row],[Field of Work]]= "Teaching",1,0)</f>
        <v>0</v>
      </c>
      <c r="AN470" s="9">
        <f ca="1">IF(Table1[[#This Row],[Field of Work]]= "Agriculture",1,0)</f>
        <v>0</v>
      </c>
      <c r="AO470" s="9">
        <f ca="1">IF(Table1[[#This Row],[Field of Work]]= "Construction",1,0)</f>
        <v>1</v>
      </c>
      <c r="AP470" s="9">
        <f ca="1">IF(Table1[[#This Row],[Field of Work]]= "IT",1,0)</f>
        <v>0</v>
      </c>
      <c r="AQ470" s="9">
        <f ca="1">IF(Table1[[#This Row],[Field of Work]]= "Health",1,0)</f>
        <v>0</v>
      </c>
      <c r="AR470" s="9">
        <f ca="1">IF(Table1[[#This Row],[Field of Work]]= "General work",1,0)</f>
        <v>0</v>
      </c>
      <c r="AS470" s="9"/>
      <c r="AT470" s="9"/>
      <c r="AU470" s="9"/>
      <c r="AV470" s="9"/>
      <c r="AW470" s="9"/>
      <c r="AX470" s="9"/>
      <c r="AY470" s="10"/>
      <c r="BA470" s="33">
        <f ca="1">IF(Table1[[#This Row],[Area]]= "Pindi",1,0)</f>
        <v>1</v>
      </c>
      <c r="BB470" s="9">
        <f ca="1">IF(Table1[[#This Row],[Area]]= "Attock",1,0)</f>
        <v>0</v>
      </c>
      <c r="BC470" s="9">
        <f ca="1">IF(Table1[[#This Row],[Area]]="Gujranwala",1,0)</f>
        <v>0</v>
      </c>
      <c r="BD470" s="9">
        <f ca="1">IF(Table1[[#This Row],[Area]]="Islamabad",1,0)</f>
        <v>0</v>
      </c>
      <c r="BE470" s="9">
        <f ca="1">IF(Table1[[#This Row],[Area]]="Karachi",1,0)</f>
        <v>0</v>
      </c>
      <c r="BF470" s="9">
        <f ca="1">IF(Table1[[#This Row],[Area]]="Kashmir",1,0)</f>
        <v>0</v>
      </c>
      <c r="BG470" s="9">
        <f ca="1">IF(Table1[[#This Row],[Area]]="Kohat",1,0)</f>
        <v>0</v>
      </c>
      <c r="BH470" s="9">
        <f ca="1">IF(Table1[[#This Row],[Area]]="Lahore",1,0)</f>
        <v>0</v>
      </c>
      <c r="BI470" s="9">
        <f ca="1">IF(Table1[[#This Row],[Area]]="Multan",1,0)</f>
        <v>0</v>
      </c>
      <c r="BJ470" s="9">
        <f ca="1">IF(Table1[[#This Row],[Area]]="Naran",1,0)</f>
        <v>0</v>
      </c>
      <c r="BK470" s="9">
        <f ca="1">IF(Table1[[#This Row],[Area]]="Peshawar",1,0)</f>
        <v>0</v>
      </c>
      <c r="BL470" s="9">
        <f ca="1">IF(Table1[[#This Row],[Area]]="Queta",1,0)</f>
        <v>0</v>
      </c>
      <c r="BM470" s="9">
        <f ca="1">IF(Table1[[#This Row],[Area]]="Sawat",1,0)</f>
        <v>0</v>
      </c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10"/>
      <c r="CD470" s="14"/>
      <c r="CE470" s="39">
        <f ca="1">Table1[[#This Row],[Value of Cars]]/Table1[[#This Row],[Cars]]</f>
        <v>33662.110337587255</v>
      </c>
      <c r="CF470" s="9"/>
      <c r="CG470" s="10"/>
      <c r="CH470" s="14">
        <f ca="1">IF(Table1[[#This Row],[value of Debts]]&gt;$CI$5,1,0)</f>
        <v>1</v>
      </c>
      <c r="CI470" s="9"/>
      <c r="CJ470" s="10"/>
      <c r="CM470" s="55">
        <f ca="1">Table1[[#This Row],[Mortgage Left]]/Table1[[#This Row],[Value of House]]</f>
        <v>0.92974990137074143</v>
      </c>
      <c r="CN470" s="9">
        <f t="shared" ca="1" si="181"/>
        <v>0</v>
      </c>
      <c r="CO470" s="9"/>
      <c r="CP470" s="9"/>
      <c r="CQ470" s="9"/>
      <c r="CR470" s="9"/>
      <c r="CS470" s="9"/>
      <c r="CT470" s="9"/>
      <c r="CU470" s="9"/>
      <c r="CV470" s="9"/>
      <c r="CW470" s="9"/>
      <c r="CX470" s="14"/>
      <c r="CY470" s="9">
        <f ca="1">IF(Table1[[#This Row],[Area]]= "Pindi",Table1[[#This Row],[Income]],0)</f>
        <v>46911</v>
      </c>
      <c r="CZ470" s="9">
        <f ca="1">IF(Table1[[#This Row],[Area]]= "Attock",Table1[[#This Row],[Income]],0)</f>
        <v>0</v>
      </c>
      <c r="DA470" s="9">
        <f ca="1">IF(Table1[[#This Row],[Area]]= "Gujranwala",Table1[[#This Row],[Income]],0)</f>
        <v>0</v>
      </c>
      <c r="DB470" s="9">
        <f ca="1">IF(Table1[[#This Row],[Area]]= "Islamabad",Table1[[#This Row],[Income]],0)</f>
        <v>0</v>
      </c>
      <c r="DC470" s="9">
        <f ca="1">IF(Table1[[#This Row],[Area]]= "Karachi",Table1[[#This Row],[Income]],0)</f>
        <v>0</v>
      </c>
      <c r="DD470" s="9">
        <f ca="1">IF(Table1[[#This Row],[Area]]= "Kashmir",Table1[[#This Row],[Income]],0)</f>
        <v>0</v>
      </c>
      <c r="DE470" s="9">
        <f ca="1">IF(Table1[[#This Row],[Area]]= "Kohat",Table1[[#This Row],[Income]],0)</f>
        <v>0</v>
      </c>
      <c r="DF470" s="9">
        <f ca="1">IF(Table1[[#This Row],[Area]]= "Lahore",Table1[[#This Row],[Income]],0)</f>
        <v>0</v>
      </c>
      <c r="DG470" s="9">
        <f ca="1">IF(Table1[[#This Row],[Area]]= "Multan",Table1[[#This Row],[Income]],0)</f>
        <v>0</v>
      </c>
      <c r="DH470" s="9">
        <f ca="1">IF(Table1[[#This Row],[Area]]= "Naran",Table1[[#This Row],[Income]],0)</f>
        <v>0</v>
      </c>
      <c r="DI470" s="9">
        <f ca="1">IF(Table1[[#This Row],[Area]]= "Peshawar",Table1[[#This Row],[Income]],0)</f>
        <v>0</v>
      </c>
      <c r="DJ470" s="9">
        <f ca="1">IF(Table1[[#This Row],[Area]]= "Queta",Table1[[#This Row],[Income]],0)</f>
        <v>0</v>
      </c>
      <c r="DK470" s="10">
        <f ca="1">IF(Table1[[#This Row],[Area]]= "Sawat",Table1[[#This Row],[Income]],0)</f>
        <v>0</v>
      </c>
      <c r="DM470" s="14"/>
      <c r="DN470" s="9">
        <f ca="1">IF(Table1[[#This Row],[Field of Work]] = "IT",Table1[[#This Row],[Income]],0)</f>
        <v>0</v>
      </c>
      <c r="DO470" s="9">
        <f ca="1">IF(Table1[[#This Row],[Field of Work]] = "Agriculture",Table1[[#This Row],[Income]],0)</f>
        <v>0</v>
      </c>
      <c r="DP470" s="9">
        <f ca="1">IF(Table1[[#This Row],[Field of Work]] = "Construction",Table1[[#This Row],[Income]],0)</f>
        <v>46911</v>
      </c>
      <c r="DQ470" s="9">
        <f ca="1">IF(Table1[[#This Row],[Field of Work]] = "Health",Table1[[#This Row],[Income]],0)</f>
        <v>0</v>
      </c>
      <c r="DR470" s="9">
        <f ca="1">IF(Table1[[#This Row],[Field of Work]] = "Teaching",Table1[[#This Row],[Income]],0)</f>
        <v>0</v>
      </c>
      <c r="DS470" s="10">
        <f ca="1">IF(Table1[[#This Row],[Field of Work]] = "General work",Table1[[#This Row],[Income]],0)</f>
        <v>0</v>
      </c>
      <c r="DV470" s="14"/>
      <c r="DW470" s="9"/>
      <c r="DX470" s="9">
        <f ca="1">IF(Table1[[#This Row],[Debts]]&gt;Table1[[#This Row],[Income]],1,0)</f>
        <v>1</v>
      </c>
      <c r="DY470" s="9"/>
      <c r="DZ470" s="9"/>
      <c r="EA470" s="9"/>
      <c r="EB470" s="9"/>
      <c r="EC470" s="10"/>
      <c r="EF470" s="14"/>
      <c r="EG470" s="9"/>
      <c r="EH470" s="9">
        <f ca="1">IF(Table1[[#This Row],[Net worth of person (R)]]&gt;$EP$4,Table1[[#This Row],[Age]],0)</f>
        <v>0</v>
      </c>
      <c r="EI470" s="9"/>
      <c r="EJ470" s="9"/>
      <c r="EK470" s="9"/>
      <c r="EL470" s="9"/>
      <c r="EM470" s="9"/>
      <c r="EN470" s="9"/>
      <c r="EO470" s="9"/>
      <c r="EP470" s="10"/>
    </row>
    <row r="471" spans="2:146" x14ac:dyDescent="0.25">
      <c r="B471">
        <f t="shared" ca="1" si="168"/>
        <v>2</v>
      </c>
      <c r="C471" t="str">
        <f t="shared" ca="1" si="169"/>
        <v>women</v>
      </c>
      <c r="D471">
        <f t="shared" ca="1" si="170"/>
        <v>40</v>
      </c>
      <c r="E471">
        <f t="shared" ca="1" si="171"/>
        <v>6</v>
      </c>
      <c r="F471" t="str">
        <f t="shared" ca="1" si="172"/>
        <v>Teaching</v>
      </c>
      <c r="G471">
        <f t="shared" ca="1" si="173"/>
        <v>5</v>
      </c>
      <c r="H471" t="str">
        <f t="shared" ca="1" si="174"/>
        <v>other</v>
      </c>
      <c r="I471">
        <f t="shared" ca="1" si="175"/>
        <v>4</v>
      </c>
      <c r="J471">
        <f t="shared" ca="1" si="176"/>
        <v>2</v>
      </c>
      <c r="K471">
        <f t="shared" ca="1" si="177"/>
        <v>48571</v>
      </c>
      <c r="L471">
        <f t="shared" ca="1" si="178"/>
        <v>3</v>
      </c>
      <c r="M471" t="str">
        <f t="shared" ca="1" si="179"/>
        <v>Gujranwala</v>
      </c>
      <c r="N471">
        <f t="shared" ref="N471:N501" ca="1" si="184">K471*RANDBETWEEN(3,6)</f>
        <v>145713</v>
      </c>
      <c r="O471">
        <f ca="1">RAND()*Table1[[#This Row],[Value of House]]</f>
        <v>38915.479225737297</v>
      </c>
      <c r="P471">
        <f t="shared" ca="1" si="166"/>
        <v>93143.345346551374</v>
      </c>
      <c r="Q471">
        <f t="shared" ca="1" si="180"/>
        <v>4457</v>
      </c>
      <c r="R471">
        <f t="shared" ca="1" si="167"/>
        <v>58242.847070326985</v>
      </c>
      <c r="S471">
        <f t="shared" ref="S471:S501" ca="1" si="185">RAND()*K471*1.5</f>
        <v>59034.978383858092</v>
      </c>
      <c r="T471">
        <f t="shared" ref="T471:T501" ca="1" si="186">N471+P471+S471</f>
        <v>297891.32373040949</v>
      </c>
      <c r="U471">
        <f t="shared" ref="U471:U501" ca="1" si="187">O471+Q471+R471</f>
        <v>101615.32629606428</v>
      </c>
      <c r="V471">
        <f t="shared" ref="V471:V501" ca="1" si="188">T471-U471</f>
        <v>196275.99743434522</v>
      </c>
      <c r="AF471" s="14">
        <f t="shared" ca="1" si="182"/>
        <v>1</v>
      </c>
      <c r="AG471" s="9">
        <f t="shared" ca="1" si="183"/>
        <v>0</v>
      </c>
      <c r="AH471" s="9"/>
      <c r="AI471" s="9"/>
      <c r="AJ471" s="9"/>
      <c r="AK471" s="10"/>
      <c r="AL471" s="9"/>
      <c r="AM471" s="14">
        <f ca="1">IF(Table1[[#This Row],[Field of Work]]= "Teaching",1,0)</f>
        <v>1</v>
      </c>
      <c r="AN471" s="9">
        <f ca="1">IF(Table1[[#This Row],[Field of Work]]= "Agriculture",1,0)</f>
        <v>0</v>
      </c>
      <c r="AO471" s="9">
        <f ca="1">IF(Table1[[#This Row],[Field of Work]]= "Construction",1,0)</f>
        <v>0</v>
      </c>
      <c r="AP471" s="9">
        <f ca="1">IF(Table1[[#This Row],[Field of Work]]= "IT",1,0)</f>
        <v>0</v>
      </c>
      <c r="AQ471" s="9">
        <f ca="1">IF(Table1[[#This Row],[Field of Work]]= "Health",1,0)</f>
        <v>0</v>
      </c>
      <c r="AR471" s="9">
        <f ca="1">IF(Table1[[#This Row],[Field of Work]]= "General work",1,0)</f>
        <v>0</v>
      </c>
      <c r="AS471" s="9"/>
      <c r="AT471" s="9"/>
      <c r="AU471" s="9"/>
      <c r="AV471" s="9"/>
      <c r="AW471" s="9"/>
      <c r="AX471" s="9"/>
      <c r="AY471" s="10"/>
      <c r="BA471" s="33">
        <f ca="1">IF(Table1[[#This Row],[Area]]= "Pindi",1,0)</f>
        <v>0</v>
      </c>
      <c r="BB471" s="9">
        <f ca="1">IF(Table1[[#This Row],[Area]]= "Attock",1,0)</f>
        <v>0</v>
      </c>
      <c r="BC471" s="9">
        <f ca="1">IF(Table1[[#This Row],[Area]]="Gujranwala",1,0)</f>
        <v>1</v>
      </c>
      <c r="BD471" s="9">
        <f ca="1">IF(Table1[[#This Row],[Area]]="Islamabad",1,0)</f>
        <v>0</v>
      </c>
      <c r="BE471" s="9">
        <f ca="1">IF(Table1[[#This Row],[Area]]="Karachi",1,0)</f>
        <v>0</v>
      </c>
      <c r="BF471" s="9">
        <f ca="1">IF(Table1[[#This Row],[Area]]="Kashmir",1,0)</f>
        <v>0</v>
      </c>
      <c r="BG471" s="9">
        <f ca="1">IF(Table1[[#This Row],[Area]]="Kohat",1,0)</f>
        <v>0</v>
      </c>
      <c r="BH471" s="9">
        <f ca="1">IF(Table1[[#This Row],[Area]]="Lahore",1,0)</f>
        <v>0</v>
      </c>
      <c r="BI471" s="9">
        <f ca="1">IF(Table1[[#This Row],[Area]]="Multan",1,0)</f>
        <v>0</v>
      </c>
      <c r="BJ471" s="9">
        <f ca="1">IF(Table1[[#This Row],[Area]]="Naran",1,0)</f>
        <v>0</v>
      </c>
      <c r="BK471" s="9">
        <f ca="1">IF(Table1[[#This Row],[Area]]="Peshawar",1,0)</f>
        <v>0</v>
      </c>
      <c r="BL471" s="9">
        <f ca="1">IF(Table1[[#This Row],[Area]]="Queta",1,0)</f>
        <v>0</v>
      </c>
      <c r="BM471" s="9">
        <f ca="1">IF(Table1[[#This Row],[Area]]="Sawat",1,0)</f>
        <v>0</v>
      </c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10"/>
      <c r="CD471" s="14"/>
      <c r="CE471" s="39">
        <f ca="1">Table1[[#This Row],[Value of Cars]]/Table1[[#This Row],[Cars]]</f>
        <v>46571.672673275687</v>
      </c>
      <c r="CF471" s="9"/>
      <c r="CG471" s="10"/>
      <c r="CH471" s="14">
        <f ca="1">IF(Table1[[#This Row],[value of Debts]]&gt;$CI$5,1,0)</f>
        <v>1</v>
      </c>
      <c r="CI471" s="9"/>
      <c r="CJ471" s="10"/>
      <c r="CM471" s="55">
        <f ca="1">Table1[[#This Row],[Mortgage Left]]/Table1[[#This Row],[Value of House]]</f>
        <v>0.26706937078872373</v>
      </c>
      <c r="CN471" s="9">
        <f t="shared" ca="1" si="181"/>
        <v>1</v>
      </c>
      <c r="CO471" s="9"/>
      <c r="CP471" s="9"/>
      <c r="CQ471" s="9"/>
      <c r="CR471" s="9"/>
      <c r="CS471" s="9"/>
      <c r="CT471" s="9"/>
      <c r="CU471" s="9"/>
      <c r="CV471" s="9"/>
      <c r="CW471" s="9"/>
      <c r="CX471" s="14"/>
      <c r="CY471" s="9">
        <f ca="1">IF(Table1[[#This Row],[Area]]= "Pindi",Table1[[#This Row],[Income]],0)</f>
        <v>0</v>
      </c>
      <c r="CZ471" s="9">
        <f ca="1">IF(Table1[[#This Row],[Area]]= "Attock",Table1[[#This Row],[Income]],0)</f>
        <v>0</v>
      </c>
      <c r="DA471" s="9">
        <f ca="1">IF(Table1[[#This Row],[Area]]= "Gujranwala",Table1[[#This Row],[Income]],0)</f>
        <v>48571</v>
      </c>
      <c r="DB471" s="9">
        <f ca="1">IF(Table1[[#This Row],[Area]]= "Islamabad",Table1[[#This Row],[Income]],0)</f>
        <v>0</v>
      </c>
      <c r="DC471" s="9">
        <f ca="1">IF(Table1[[#This Row],[Area]]= "Karachi",Table1[[#This Row],[Income]],0)</f>
        <v>0</v>
      </c>
      <c r="DD471" s="9">
        <f ca="1">IF(Table1[[#This Row],[Area]]= "Kashmir",Table1[[#This Row],[Income]],0)</f>
        <v>0</v>
      </c>
      <c r="DE471" s="9">
        <f ca="1">IF(Table1[[#This Row],[Area]]= "Kohat",Table1[[#This Row],[Income]],0)</f>
        <v>0</v>
      </c>
      <c r="DF471" s="9">
        <f ca="1">IF(Table1[[#This Row],[Area]]= "Lahore",Table1[[#This Row],[Income]],0)</f>
        <v>0</v>
      </c>
      <c r="DG471" s="9">
        <f ca="1">IF(Table1[[#This Row],[Area]]= "Multan",Table1[[#This Row],[Income]],0)</f>
        <v>0</v>
      </c>
      <c r="DH471" s="9">
        <f ca="1">IF(Table1[[#This Row],[Area]]= "Naran",Table1[[#This Row],[Income]],0)</f>
        <v>0</v>
      </c>
      <c r="DI471" s="9">
        <f ca="1">IF(Table1[[#This Row],[Area]]= "Peshawar",Table1[[#This Row],[Income]],0)</f>
        <v>0</v>
      </c>
      <c r="DJ471" s="9">
        <f ca="1">IF(Table1[[#This Row],[Area]]= "Queta",Table1[[#This Row],[Income]],0)</f>
        <v>0</v>
      </c>
      <c r="DK471" s="10">
        <f ca="1">IF(Table1[[#This Row],[Area]]= "Sawat",Table1[[#This Row],[Income]],0)</f>
        <v>0</v>
      </c>
      <c r="DM471" s="14"/>
      <c r="DN471" s="9">
        <f ca="1">IF(Table1[[#This Row],[Field of Work]] = "IT",Table1[[#This Row],[Income]],0)</f>
        <v>0</v>
      </c>
      <c r="DO471" s="9">
        <f ca="1">IF(Table1[[#This Row],[Field of Work]] = "Agriculture",Table1[[#This Row],[Income]],0)</f>
        <v>0</v>
      </c>
      <c r="DP471" s="9">
        <f ca="1">IF(Table1[[#This Row],[Field of Work]] = "Construction",Table1[[#This Row],[Income]],0)</f>
        <v>0</v>
      </c>
      <c r="DQ471" s="9">
        <f ca="1">IF(Table1[[#This Row],[Field of Work]] = "Health",Table1[[#This Row],[Income]],0)</f>
        <v>0</v>
      </c>
      <c r="DR471" s="9">
        <f ca="1">IF(Table1[[#This Row],[Field of Work]] = "Teaching",Table1[[#This Row],[Income]],0)</f>
        <v>48571</v>
      </c>
      <c r="DS471" s="10">
        <f ca="1">IF(Table1[[#This Row],[Field of Work]] = "General work",Table1[[#This Row],[Income]],0)</f>
        <v>0</v>
      </c>
      <c r="DV471" s="14"/>
      <c r="DW471" s="9"/>
      <c r="DX471" s="9">
        <f ca="1">IF(Table1[[#This Row],[Debts]]&gt;Table1[[#This Row],[Income]],1,0)</f>
        <v>1</v>
      </c>
      <c r="DY471" s="9"/>
      <c r="DZ471" s="9"/>
      <c r="EA471" s="9"/>
      <c r="EB471" s="9"/>
      <c r="EC471" s="10"/>
      <c r="EF471" s="14"/>
      <c r="EG471" s="9"/>
      <c r="EH471" s="9">
        <f ca="1">IF(Table1[[#This Row],[Net worth of person (R)]]&gt;$EP$4,Table1[[#This Row],[Age]],0)</f>
        <v>40</v>
      </c>
      <c r="EI471" s="9"/>
      <c r="EJ471" s="9"/>
      <c r="EK471" s="9"/>
      <c r="EL471" s="9"/>
      <c r="EM471" s="9"/>
      <c r="EN471" s="9"/>
      <c r="EO471" s="9"/>
      <c r="EP471" s="10"/>
    </row>
    <row r="472" spans="2:146" x14ac:dyDescent="0.25">
      <c r="B472">
        <f t="shared" ca="1" si="168"/>
        <v>1</v>
      </c>
      <c r="C472" t="str">
        <f t="shared" ca="1" si="169"/>
        <v>men</v>
      </c>
      <c r="D472">
        <f t="shared" ca="1" si="170"/>
        <v>38</v>
      </c>
      <c r="E472">
        <f t="shared" ca="1" si="171"/>
        <v>5</v>
      </c>
      <c r="F472" t="str">
        <f t="shared" ca="1" si="172"/>
        <v>General work</v>
      </c>
      <c r="G472">
        <f t="shared" ca="1" si="173"/>
        <v>5</v>
      </c>
      <c r="H472" t="str">
        <f t="shared" ca="1" si="174"/>
        <v>other</v>
      </c>
      <c r="I472">
        <f t="shared" ca="1" si="175"/>
        <v>0</v>
      </c>
      <c r="J472">
        <f t="shared" ca="1" si="176"/>
        <v>1</v>
      </c>
      <c r="K472">
        <f t="shared" ca="1" si="177"/>
        <v>43689</v>
      </c>
      <c r="L472">
        <f t="shared" ca="1" si="178"/>
        <v>5</v>
      </c>
      <c r="M472" t="str">
        <f t="shared" ca="1" si="179"/>
        <v>Sawat</v>
      </c>
      <c r="N472">
        <f t="shared" ca="1" si="184"/>
        <v>218445</v>
      </c>
      <c r="O472">
        <f ca="1">RAND()*Table1[[#This Row],[Value of House]]</f>
        <v>201073.56501961651</v>
      </c>
      <c r="P472">
        <f t="shared" ca="1" si="166"/>
        <v>31563.313526110855</v>
      </c>
      <c r="Q472">
        <f t="shared" ca="1" si="180"/>
        <v>18604</v>
      </c>
      <c r="R472">
        <f t="shared" ca="1" si="167"/>
        <v>30456.528319914854</v>
      </c>
      <c r="S472">
        <f t="shared" ca="1" si="185"/>
        <v>48805.686030468089</v>
      </c>
      <c r="T472">
        <f t="shared" ca="1" si="186"/>
        <v>298813.99955657893</v>
      </c>
      <c r="U472">
        <f t="shared" ca="1" si="187"/>
        <v>250134.09333953136</v>
      </c>
      <c r="V472">
        <f t="shared" ca="1" si="188"/>
        <v>48679.906217047566</v>
      </c>
      <c r="AF472" s="14">
        <f t="shared" ca="1" si="182"/>
        <v>0</v>
      </c>
      <c r="AG472" s="9">
        <f t="shared" ca="1" si="183"/>
        <v>1</v>
      </c>
      <c r="AH472" s="9"/>
      <c r="AI472" s="9"/>
      <c r="AJ472" s="9"/>
      <c r="AK472" s="10"/>
      <c r="AL472" s="9"/>
      <c r="AM472" s="14">
        <f ca="1">IF(Table1[[#This Row],[Field of Work]]= "Teaching",1,0)</f>
        <v>0</v>
      </c>
      <c r="AN472" s="9">
        <f ca="1">IF(Table1[[#This Row],[Field of Work]]= "Agriculture",1,0)</f>
        <v>0</v>
      </c>
      <c r="AO472" s="9">
        <f ca="1">IF(Table1[[#This Row],[Field of Work]]= "Construction",1,0)</f>
        <v>0</v>
      </c>
      <c r="AP472" s="9">
        <f ca="1">IF(Table1[[#This Row],[Field of Work]]= "IT",1,0)</f>
        <v>0</v>
      </c>
      <c r="AQ472" s="9">
        <f ca="1">IF(Table1[[#This Row],[Field of Work]]= "Health",1,0)</f>
        <v>0</v>
      </c>
      <c r="AR472" s="9">
        <f ca="1">IF(Table1[[#This Row],[Field of Work]]= "General work",1,0)</f>
        <v>1</v>
      </c>
      <c r="AS472" s="9"/>
      <c r="AT472" s="9"/>
      <c r="AU472" s="9"/>
      <c r="AV472" s="9"/>
      <c r="AW472" s="9"/>
      <c r="AX472" s="9"/>
      <c r="AY472" s="10"/>
      <c r="BA472" s="33">
        <f ca="1">IF(Table1[[#This Row],[Area]]= "Pindi",1,0)</f>
        <v>0</v>
      </c>
      <c r="BB472" s="9">
        <f ca="1">IF(Table1[[#This Row],[Area]]= "Attock",1,0)</f>
        <v>0</v>
      </c>
      <c r="BC472" s="9">
        <f ca="1">IF(Table1[[#This Row],[Area]]="Gujranwala",1,0)</f>
        <v>0</v>
      </c>
      <c r="BD472" s="9">
        <f ca="1">IF(Table1[[#This Row],[Area]]="Islamabad",1,0)</f>
        <v>0</v>
      </c>
      <c r="BE472" s="9">
        <f ca="1">IF(Table1[[#This Row],[Area]]="Karachi",1,0)</f>
        <v>0</v>
      </c>
      <c r="BF472" s="9">
        <f ca="1">IF(Table1[[#This Row],[Area]]="Kashmir",1,0)</f>
        <v>0</v>
      </c>
      <c r="BG472" s="9">
        <f ca="1">IF(Table1[[#This Row],[Area]]="Kohat",1,0)</f>
        <v>0</v>
      </c>
      <c r="BH472" s="9">
        <f ca="1">IF(Table1[[#This Row],[Area]]="Lahore",1,0)</f>
        <v>0</v>
      </c>
      <c r="BI472" s="9">
        <f ca="1">IF(Table1[[#This Row],[Area]]="Multan",1,0)</f>
        <v>0</v>
      </c>
      <c r="BJ472" s="9">
        <f ca="1">IF(Table1[[#This Row],[Area]]="Naran",1,0)</f>
        <v>0</v>
      </c>
      <c r="BK472" s="9">
        <f ca="1">IF(Table1[[#This Row],[Area]]="Peshawar",1,0)</f>
        <v>0</v>
      </c>
      <c r="BL472" s="9">
        <f ca="1">IF(Table1[[#This Row],[Area]]="Queta",1,0)</f>
        <v>0</v>
      </c>
      <c r="BM472" s="9">
        <f ca="1">IF(Table1[[#This Row],[Area]]="Sawat",1,0)</f>
        <v>1</v>
      </c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10"/>
      <c r="CD472" s="14"/>
      <c r="CE472" s="39">
        <f ca="1">Table1[[#This Row],[Value of Cars]]/Table1[[#This Row],[Cars]]</f>
        <v>31563.313526110855</v>
      </c>
      <c r="CF472" s="9"/>
      <c r="CG472" s="10"/>
      <c r="CH472" s="14">
        <f ca="1">IF(Table1[[#This Row],[value of Debts]]&gt;$CI$5,1,0)</f>
        <v>1</v>
      </c>
      <c r="CI472" s="9"/>
      <c r="CJ472" s="10"/>
      <c r="CM472" s="55">
        <f ca="1">Table1[[#This Row],[Mortgage Left]]/Table1[[#This Row],[Value of House]]</f>
        <v>0.92047684780890615</v>
      </c>
      <c r="CN472" s="9">
        <f t="shared" ca="1" si="181"/>
        <v>0</v>
      </c>
      <c r="CO472" s="9"/>
      <c r="CP472" s="9"/>
      <c r="CQ472" s="9"/>
      <c r="CR472" s="9"/>
      <c r="CS472" s="9"/>
      <c r="CT472" s="9"/>
      <c r="CU472" s="9"/>
      <c r="CV472" s="9"/>
      <c r="CW472" s="9"/>
      <c r="CX472" s="14"/>
      <c r="CY472" s="9">
        <f ca="1">IF(Table1[[#This Row],[Area]]= "Pindi",Table1[[#This Row],[Income]],0)</f>
        <v>0</v>
      </c>
      <c r="CZ472" s="9">
        <f ca="1">IF(Table1[[#This Row],[Area]]= "Attock",Table1[[#This Row],[Income]],0)</f>
        <v>0</v>
      </c>
      <c r="DA472" s="9">
        <f ca="1">IF(Table1[[#This Row],[Area]]= "Gujranwala",Table1[[#This Row],[Income]],0)</f>
        <v>0</v>
      </c>
      <c r="DB472" s="9">
        <f ca="1">IF(Table1[[#This Row],[Area]]= "Islamabad",Table1[[#This Row],[Income]],0)</f>
        <v>0</v>
      </c>
      <c r="DC472" s="9">
        <f ca="1">IF(Table1[[#This Row],[Area]]= "Karachi",Table1[[#This Row],[Income]],0)</f>
        <v>0</v>
      </c>
      <c r="DD472" s="9">
        <f ca="1">IF(Table1[[#This Row],[Area]]= "Kashmir",Table1[[#This Row],[Income]],0)</f>
        <v>0</v>
      </c>
      <c r="DE472" s="9">
        <f ca="1">IF(Table1[[#This Row],[Area]]= "Kohat",Table1[[#This Row],[Income]],0)</f>
        <v>0</v>
      </c>
      <c r="DF472" s="9">
        <f ca="1">IF(Table1[[#This Row],[Area]]= "Lahore",Table1[[#This Row],[Income]],0)</f>
        <v>0</v>
      </c>
      <c r="DG472" s="9">
        <f ca="1">IF(Table1[[#This Row],[Area]]= "Multan",Table1[[#This Row],[Income]],0)</f>
        <v>0</v>
      </c>
      <c r="DH472" s="9">
        <f ca="1">IF(Table1[[#This Row],[Area]]= "Naran",Table1[[#This Row],[Income]],0)</f>
        <v>0</v>
      </c>
      <c r="DI472" s="9">
        <f ca="1">IF(Table1[[#This Row],[Area]]= "Peshawar",Table1[[#This Row],[Income]],0)</f>
        <v>0</v>
      </c>
      <c r="DJ472" s="9">
        <f ca="1">IF(Table1[[#This Row],[Area]]= "Queta",Table1[[#This Row],[Income]],0)</f>
        <v>0</v>
      </c>
      <c r="DK472" s="10">
        <f ca="1">IF(Table1[[#This Row],[Area]]= "Sawat",Table1[[#This Row],[Income]],0)</f>
        <v>43689</v>
      </c>
      <c r="DM472" s="14"/>
      <c r="DN472" s="9">
        <f ca="1">IF(Table1[[#This Row],[Field of Work]] = "IT",Table1[[#This Row],[Income]],0)</f>
        <v>0</v>
      </c>
      <c r="DO472" s="9">
        <f ca="1">IF(Table1[[#This Row],[Field of Work]] = "Agriculture",Table1[[#This Row],[Income]],0)</f>
        <v>0</v>
      </c>
      <c r="DP472" s="9">
        <f ca="1">IF(Table1[[#This Row],[Field of Work]] = "Construction",Table1[[#This Row],[Income]],0)</f>
        <v>0</v>
      </c>
      <c r="DQ472" s="9">
        <f ca="1">IF(Table1[[#This Row],[Field of Work]] = "Health",Table1[[#This Row],[Income]],0)</f>
        <v>0</v>
      </c>
      <c r="DR472" s="9">
        <f ca="1">IF(Table1[[#This Row],[Field of Work]] = "Teaching",Table1[[#This Row],[Income]],0)</f>
        <v>0</v>
      </c>
      <c r="DS472" s="10">
        <f ca="1">IF(Table1[[#This Row],[Field of Work]] = "General work",Table1[[#This Row],[Income]],0)</f>
        <v>43689</v>
      </c>
      <c r="DV472" s="14"/>
      <c r="DW472" s="9"/>
      <c r="DX472" s="9">
        <f ca="1">IF(Table1[[#This Row],[Debts]]&gt;Table1[[#This Row],[Income]],1,0)</f>
        <v>0</v>
      </c>
      <c r="DY472" s="9"/>
      <c r="DZ472" s="9"/>
      <c r="EA472" s="9"/>
      <c r="EB472" s="9"/>
      <c r="EC472" s="10"/>
      <c r="EF472" s="14"/>
      <c r="EG472" s="9"/>
      <c r="EH472" s="9">
        <f ca="1">IF(Table1[[#This Row],[Net worth of person (R)]]&gt;$EP$4,Table1[[#This Row],[Age]],0)</f>
        <v>0</v>
      </c>
      <c r="EI472" s="9"/>
      <c r="EJ472" s="9"/>
      <c r="EK472" s="9"/>
      <c r="EL472" s="9"/>
      <c r="EM472" s="9"/>
      <c r="EN472" s="9"/>
      <c r="EO472" s="9"/>
      <c r="EP472" s="10"/>
    </row>
    <row r="473" spans="2:146" x14ac:dyDescent="0.25">
      <c r="B473">
        <f t="shared" ca="1" si="168"/>
        <v>1</v>
      </c>
      <c r="C473" t="str">
        <f t="shared" ca="1" si="169"/>
        <v>men</v>
      </c>
      <c r="D473">
        <f t="shared" ca="1" si="170"/>
        <v>36</v>
      </c>
      <c r="E473">
        <f t="shared" ca="1" si="171"/>
        <v>5</v>
      </c>
      <c r="F473" t="str">
        <f t="shared" ca="1" si="172"/>
        <v>General work</v>
      </c>
      <c r="G473">
        <f t="shared" ca="1" si="173"/>
        <v>3</v>
      </c>
      <c r="H473" t="str">
        <f t="shared" ca="1" si="174"/>
        <v>University</v>
      </c>
      <c r="I473">
        <f t="shared" ca="1" si="175"/>
        <v>1</v>
      </c>
      <c r="J473">
        <f t="shared" ca="1" si="176"/>
        <v>2</v>
      </c>
      <c r="K473">
        <f t="shared" ca="1" si="177"/>
        <v>81275</v>
      </c>
      <c r="L473">
        <f t="shared" ca="1" si="178"/>
        <v>8</v>
      </c>
      <c r="M473" t="str">
        <f t="shared" ca="1" si="179"/>
        <v>Pindi</v>
      </c>
      <c r="N473">
        <f t="shared" ca="1" si="184"/>
        <v>325100</v>
      </c>
      <c r="O473">
        <f ca="1">RAND()*Table1[[#This Row],[Value of House]]</f>
        <v>265063.76884393662</v>
      </c>
      <c r="P473">
        <f t="shared" ca="1" si="166"/>
        <v>55107.095959977785</v>
      </c>
      <c r="Q473">
        <f t="shared" ca="1" si="180"/>
        <v>43012</v>
      </c>
      <c r="R473">
        <f t="shared" ca="1" si="167"/>
        <v>151171.81514460297</v>
      </c>
      <c r="S473">
        <f t="shared" ca="1" si="185"/>
        <v>77850.188693700678</v>
      </c>
      <c r="T473">
        <f t="shared" ca="1" si="186"/>
        <v>458057.28465367842</v>
      </c>
      <c r="U473">
        <f t="shared" ca="1" si="187"/>
        <v>459247.58398853958</v>
      </c>
      <c r="V473">
        <f t="shared" ca="1" si="188"/>
        <v>-1190.2993348611635</v>
      </c>
      <c r="AF473" s="14">
        <f t="shared" ca="1" si="182"/>
        <v>1</v>
      </c>
      <c r="AG473" s="9">
        <f t="shared" ca="1" si="183"/>
        <v>0</v>
      </c>
      <c r="AH473" s="9"/>
      <c r="AI473" s="9"/>
      <c r="AJ473" s="9"/>
      <c r="AK473" s="10"/>
      <c r="AL473" s="9"/>
      <c r="AM473" s="14">
        <f ca="1">IF(Table1[[#This Row],[Field of Work]]= "Teaching",1,0)</f>
        <v>0</v>
      </c>
      <c r="AN473" s="9">
        <f ca="1">IF(Table1[[#This Row],[Field of Work]]= "Agriculture",1,0)</f>
        <v>0</v>
      </c>
      <c r="AO473" s="9">
        <f ca="1">IF(Table1[[#This Row],[Field of Work]]= "Construction",1,0)</f>
        <v>0</v>
      </c>
      <c r="AP473" s="9">
        <f ca="1">IF(Table1[[#This Row],[Field of Work]]= "IT",1,0)</f>
        <v>0</v>
      </c>
      <c r="AQ473" s="9">
        <f ca="1">IF(Table1[[#This Row],[Field of Work]]= "Health",1,0)</f>
        <v>0</v>
      </c>
      <c r="AR473" s="9">
        <f ca="1">IF(Table1[[#This Row],[Field of Work]]= "General work",1,0)</f>
        <v>1</v>
      </c>
      <c r="AS473" s="9"/>
      <c r="AT473" s="9"/>
      <c r="AU473" s="9"/>
      <c r="AV473" s="9"/>
      <c r="AW473" s="9"/>
      <c r="AX473" s="9"/>
      <c r="AY473" s="10"/>
      <c r="BA473" s="33">
        <f ca="1">IF(Table1[[#This Row],[Area]]= "Pindi",1,0)</f>
        <v>1</v>
      </c>
      <c r="BB473" s="9">
        <f ca="1">IF(Table1[[#This Row],[Area]]= "Attock",1,0)</f>
        <v>0</v>
      </c>
      <c r="BC473" s="9">
        <f ca="1">IF(Table1[[#This Row],[Area]]="Gujranwala",1,0)</f>
        <v>0</v>
      </c>
      <c r="BD473" s="9">
        <f ca="1">IF(Table1[[#This Row],[Area]]="Islamabad",1,0)</f>
        <v>0</v>
      </c>
      <c r="BE473" s="9">
        <f ca="1">IF(Table1[[#This Row],[Area]]="Karachi",1,0)</f>
        <v>0</v>
      </c>
      <c r="BF473" s="9">
        <f ca="1">IF(Table1[[#This Row],[Area]]="Kashmir",1,0)</f>
        <v>0</v>
      </c>
      <c r="BG473" s="9">
        <f ca="1">IF(Table1[[#This Row],[Area]]="Kohat",1,0)</f>
        <v>0</v>
      </c>
      <c r="BH473" s="9">
        <f ca="1">IF(Table1[[#This Row],[Area]]="Lahore",1,0)</f>
        <v>0</v>
      </c>
      <c r="BI473" s="9">
        <f ca="1">IF(Table1[[#This Row],[Area]]="Multan",1,0)</f>
        <v>0</v>
      </c>
      <c r="BJ473" s="9">
        <f ca="1">IF(Table1[[#This Row],[Area]]="Naran",1,0)</f>
        <v>0</v>
      </c>
      <c r="BK473" s="9">
        <f ca="1">IF(Table1[[#This Row],[Area]]="Peshawar",1,0)</f>
        <v>0</v>
      </c>
      <c r="BL473" s="9">
        <f ca="1">IF(Table1[[#This Row],[Area]]="Queta",1,0)</f>
        <v>0</v>
      </c>
      <c r="BM473" s="9">
        <f ca="1">IF(Table1[[#This Row],[Area]]="Sawat",1,0)</f>
        <v>0</v>
      </c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10"/>
      <c r="CD473" s="14"/>
      <c r="CE473" s="39">
        <f ca="1">Table1[[#This Row],[Value of Cars]]/Table1[[#This Row],[Cars]]</f>
        <v>27553.547979988893</v>
      </c>
      <c r="CF473" s="9"/>
      <c r="CG473" s="10"/>
      <c r="CH473" s="14">
        <f ca="1">IF(Table1[[#This Row],[value of Debts]]&gt;$CI$5,1,0)</f>
        <v>1</v>
      </c>
      <c r="CI473" s="9"/>
      <c r="CJ473" s="10"/>
      <c r="CM473" s="55">
        <f ca="1">Table1[[#This Row],[Mortgage Left]]/Table1[[#This Row],[Value of House]]</f>
        <v>0.81532995645627993</v>
      </c>
      <c r="CN473" s="9">
        <f t="shared" ca="1" si="181"/>
        <v>0</v>
      </c>
      <c r="CO473" s="9"/>
      <c r="CP473" s="9"/>
      <c r="CQ473" s="9"/>
      <c r="CR473" s="9"/>
      <c r="CS473" s="9"/>
      <c r="CT473" s="9"/>
      <c r="CU473" s="9"/>
      <c r="CV473" s="9"/>
      <c r="CW473" s="9"/>
      <c r="CX473" s="14"/>
      <c r="CY473" s="9">
        <f ca="1">IF(Table1[[#This Row],[Area]]= "Pindi",Table1[[#This Row],[Income]],0)</f>
        <v>81275</v>
      </c>
      <c r="CZ473" s="9">
        <f ca="1">IF(Table1[[#This Row],[Area]]= "Attock",Table1[[#This Row],[Income]],0)</f>
        <v>0</v>
      </c>
      <c r="DA473" s="9">
        <f ca="1">IF(Table1[[#This Row],[Area]]= "Gujranwala",Table1[[#This Row],[Income]],0)</f>
        <v>0</v>
      </c>
      <c r="DB473" s="9">
        <f ca="1">IF(Table1[[#This Row],[Area]]= "Islamabad",Table1[[#This Row],[Income]],0)</f>
        <v>0</v>
      </c>
      <c r="DC473" s="9">
        <f ca="1">IF(Table1[[#This Row],[Area]]= "Karachi",Table1[[#This Row],[Income]],0)</f>
        <v>0</v>
      </c>
      <c r="DD473" s="9">
        <f ca="1">IF(Table1[[#This Row],[Area]]= "Kashmir",Table1[[#This Row],[Income]],0)</f>
        <v>0</v>
      </c>
      <c r="DE473" s="9">
        <f ca="1">IF(Table1[[#This Row],[Area]]= "Kohat",Table1[[#This Row],[Income]],0)</f>
        <v>0</v>
      </c>
      <c r="DF473" s="9">
        <f ca="1">IF(Table1[[#This Row],[Area]]= "Lahore",Table1[[#This Row],[Income]],0)</f>
        <v>0</v>
      </c>
      <c r="DG473" s="9">
        <f ca="1">IF(Table1[[#This Row],[Area]]= "Multan",Table1[[#This Row],[Income]],0)</f>
        <v>0</v>
      </c>
      <c r="DH473" s="9">
        <f ca="1">IF(Table1[[#This Row],[Area]]= "Naran",Table1[[#This Row],[Income]],0)</f>
        <v>0</v>
      </c>
      <c r="DI473" s="9">
        <f ca="1">IF(Table1[[#This Row],[Area]]= "Peshawar",Table1[[#This Row],[Income]],0)</f>
        <v>0</v>
      </c>
      <c r="DJ473" s="9">
        <f ca="1">IF(Table1[[#This Row],[Area]]= "Queta",Table1[[#This Row],[Income]],0)</f>
        <v>0</v>
      </c>
      <c r="DK473" s="10">
        <f ca="1">IF(Table1[[#This Row],[Area]]= "Sawat",Table1[[#This Row],[Income]],0)</f>
        <v>0</v>
      </c>
      <c r="DM473" s="14"/>
      <c r="DN473" s="9">
        <f ca="1">IF(Table1[[#This Row],[Field of Work]] = "IT",Table1[[#This Row],[Income]],0)</f>
        <v>0</v>
      </c>
      <c r="DO473" s="9">
        <f ca="1">IF(Table1[[#This Row],[Field of Work]] = "Agriculture",Table1[[#This Row],[Income]],0)</f>
        <v>0</v>
      </c>
      <c r="DP473" s="9">
        <f ca="1">IF(Table1[[#This Row],[Field of Work]] = "Construction",Table1[[#This Row],[Income]],0)</f>
        <v>0</v>
      </c>
      <c r="DQ473" s="9">
        <f ca="1">IF(Table1[[#This Row],[Field of Work]] = "Health",Table1[[#This Row],[Income]],0)</f>
        <v>0</v>
      </c>
      <c r="DR473" s="9">
        <f ca="1">IF(Table1[[#This Row],[Field of Work]] = "Teaching",Table1[[#This Row],[Income]],0)</f>
        <v>0</v>
      </c>
      <c r="DS473" s="10">
        <f ca="1">IF(Table1[[#This Row],[Field of Work]] = "General work",Table1[[#This Row],[Income]],0)</f>
        <v>81275</v>
      </c>
      <c r="DV473" s="14"/>
      <c r="DW473" s="9"/>
      <c r="DX473" s="9">
        <f ca="1">IF(Table1[[#This Row],[Debts]]&gt;Table1[[#This Row],[Income]],1,0)</f>
        <v>1</v>
      </c>
      <c r="DY473" s="9"/>
      <c r="DZ473" s="9"/>
      <c r="EA473" s="9"/>
      <c r="EB473" s="9"/>
      <c r="EC473" s="10"/>
      <c r="EF473" s="14"/>
      <c r="EG473" s="9"/>
      <c r="EH473" s="9">
        <f ca="1">IF(Table1[[#This Row],[Net worth of person (R)]]&gt;$EP$4,Table1[[#This Row],[Age]],0)</f>
        <v>0</v>
      </c>
      <c r="EI473" s="9"/>
      <c r="EJ473" s="9"/>
      <c r="EK473" s="9"/>
      <c r="EL473" s="9"/>
      <c r="EM473" s="9"/>
      <c r="EN473" s="9"/>
      <c r="EO473" s="9"/>
      <c r="EP473" s="10"/>
    </row>
    <row r="474" spans="2:146" x14ac:dyDescent="0.25">
      <c r="B474">
        <f t="shared" ca="1" si="168"/>
        <v>1</v>
      </c>
      <c r="C474" t="str">
        <f t="shared" ca="1" si="169"/>
        <v>men</v>
      </c>
      <c r="D474">
        <f t="shared" ca="1" si="170"/>
        <v>45</v>
      </c>
      <c r="E474">
        <f t="shared" ca="1" si="171"/>
        <v>2</v>
      </c>
      <c r="F474" t="str">
        <f t="shared" ca="1" si="172"/>
        <v>IT</v>
      </c>
      <c r="G474">
        <f t="shared" ca="1" si="173"/>
        <v>4</v>
      </c>
      <c r="H474" t="str">
        <f t="shared" ca="1" si="174"/>
        <v>Technical</v>
      </c>
      <c r="I474">
        <f t="shared" ca="1" si="175"/>
        <v>4</v>
      </c>
      <c r="J474">
        <f t="shared" ca="1" si="176"/>
        <v>2</v>
      </c>
      <c r="K474">
        <f t="shared" ca="1" si="177"/>
        <v>63192</v>
      </c>
      <c r="L474">
        <f t="shared" ca="1" si="178"/>
        <v>6</v>
      </c>
      <c r="M474" t="str">
        <f t="shared" ca="1" si="179"/>
        <v>Islamabad</v>
      </c>
      <c r="N474">
        <f t="shared" ca="1" si="184"/>
        <v>189576</v>
      </c>
      <c r="O474">
        <f ca="1">RAND()*Table1[[#This Row],[Value of House]]</f>
        <v>14719.275455302703</v>
      </c>
      <c r="P474">
        <f t="shared" ca="1" si="166"/>
        <v>94318.116276965346</v>
      </c>
      <c r="Q474">
        <f t="shared" ca="1" si="180"/>
        <v>70385</v>
      </c>
      <c r="R474">
        <f t="shared" ca="1" si="167"/>
        <v>19525.800576352722</v>
      </c>
      <c r="S474">
        <f t="shared" ca="1" si="185"/>
        <v>61978.962676647367</v>
      </c>
      <c r="T474">
        <f t="shared" ca="1" si="186"/>
        <v>345873.07895361271</v>
      </c>
      <c r="U474">
        <f t="shared" ca="1" si="187"/>
        <v>104630.07603165542</v>
      </c>
      <c r="V474">
        <f t="shared" ca="1" si="188"/>
        <v>241243.00292195729</v>
      </c>
      <c r="AF474" s="14">
        <f t="shared" ca="1" si="182"/>
        <v>1</v>
      </c>
      <c r="AG474" s="9">
        <f t="shared" ca="1" si="183"/>
        <v>0</v>
      </c>
      <c r="AH474" s="9"/>
      <c r="AI474" s="9"/>
      <c r="AJ474" s="9"/>
      <c r="AK474" s="10"/>
      <c r="AL474" s="9"/>
      <c r="AM474" s="14">
        <f ca="1">IF(Table1[[#This Row],[Field of Work]]= "Teaching",1,0)</f>
        <v>0</v>
      </c>
      <c r="AN474" s="9">
        <f ca="1">IF(Table1[[#This Row],[Field of Work]]= "Agriculture",1,0)</f>
        <v>0</v>
      </c>
      <c r="AO474" s="9">
        <f ca="1">IF(Table1[[#This Row],[Field of Work]]= "Construction",1,0)</f>
        <v>0</v>
      </c>
      <c r="AP474" s="9">
        <f ca="1">IF(Table1[[#This Row],[Field of Work]]= "IT",1,0)</f>
        <v>1</v>
      </c>
      <c r="AQ474" s="9">
        <f ca="1">IF(Table1[[#This Row],[Field of Work]]= "Health",1,0)</f>
        <v>0</v>
      </c>
      <c r="AR474" s="9">
        <f ca="1">IF(Table1[[#This Row],[Field of Work]]= "General work",1,0)</f>
        <v>0</v>
      </c>
      <c r="AS474" s="9"/>
      <c r="AT474" s="9"/>
      <c r="AU474" s="9"/>
      <c r="AV474" s="9"/>
      <c r="AW474" s="9"/>
      <c r="AX474" s="9"/>
      <c r="AY474" s="10"/>
      <c r="BA474" s="33">
        <f ca="1">IF(Table1[[#This Row],[Area]]= "Pindi",1,0)</f>
        <v>0</v>
      </c>
      <c r="BB474" s="9">
        <f ca="1">IF(Table1[[#This Row],[Area]]= "Attock",1,0)</f>
        <v>0</v>
      </c>
      <c r="BC474" s="9">
        <f ca="1">IF(Table1[[#This Row],[Area]]="Gujranwala",1,0)</f>
        <v>0</v>
      </c>
      <c r="BD474" s="9">
        <f ca="1">IF(Table1[[#This Row],[Area]]="Islamabad",1,0)</f>
        <v>1</v>
      </c>
      <c r="BE474" s="9">
        <f ca="1">IF(Table1[[#This Row],[Area]]="Karachi",1,0)</f>
        <v>0</v>
      </c>
      <c r="BF474" s="9">
        <f ca="1">IF(Table1[[#This Row],[Area]]="Kashmir",1,0)</f>
        <v>0</v>
      </c>
      <c r="BG474" s="9">
        <f ca="1">IF(Table1[[#This Row],[Area]]="Kohat",1,0)</f>
        <v>0</v>
      </c>
      <c r="BH474" s="9">
        <f ca="1">IF(Table1[[#This Row],[Area]]="Lahore",1,0)</f>
        <v>0</v>
      </c>
      <c r="BI474" s="9">
        <f ca="1">IF(Table1[[#This Row],[Area]]="Multan",1,0)</f>
        <v>0</v>
      </c>
      <c r="BJ474" s="9">
        <f ca="1">IF(Table1[[#This Row],[Area]]="Naran",1,0)</f>
        <v>0</v>
      </c>
      <c r="BK474" s="9">
        <f ca="1">IF(Table1[[#This Row],[Area]]="Peshawar",1,0)</f>
        <v>0</v>
      </c>
      <c r="BL474" s="9">
        <f ca="1">IF(Table1[[#This Row],[Area]]="Queta",1,0)</f>
        <v>0</v>
      </c>
      <c r="BM474" s="9">
        <f ca="1">IF(Table1[[#This Row],[Area]]="Sawat",1,0)</f>
        <v>0</v>
      </c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10"/>
      <c r="CD474" s="14"/>
      <c r="CE474" s="39">
        <f ca="1">Table1[[#This Row],[Value of Cars]]/Table1[[#This Row],[Cars]]</f>
        <v>47159.058138482673</v>
      </c>
      <c r="CF474" s="9"/>
      <c r="CG474" s="10"/>
      <c r="CH474" s="14">
        <f ca="1">IF(Table1[[#This Row],[value of Debts]]&gt;$CI$5,1,0)</f>
        <v>1</v>
      </c>
      <c r="CI474" s="9"/>
      <c r="CJ474" s="10"/>
      <c r="CM474" s="55">
        <f ca="1">Table1[[#This Row],[Mortgage Left]]/Table1[[#This Row],[Value of House]]</f>
        <v>7.7643137608677804E-2</v>
      </c>
      <c r="CN474" s="9">
        <f t="shared" ca="1" si="181"/>
        <v>1</v>
      </c>
      <c r="CO474" s="9"/>
      <c r="CP474" s="9"/>
      <c r="CQ474" s="9"/>
      <c r="CR474" s="9"/>
      <c r="CS474" s="9"/>
      <c r="CT474" s="9"/>
      <c r="CU474" s="9"/>
      <c r="CV474" s="9"/>
      <c r="CW474" s="9"/>
      <c r="CX474" s="14"/>
      <c r="CY474" s="9">
        <f ca="1">IF(Table1[[#This Row],[Area]]= "Pindi",Table1[[#This Row],[Income]],0)</f>
        <v>0</v>
      </c>
      <c r="CZ474" s="9">
        <f ca="1">IF(Table1[[#This Row],[Area]]= "Attock",Table1[[#This Row],[Income]],0)</f>
        <v>0</v>
      </c>
      <c r="DA474" s="9">
        <f ca="1">IF(Table1[[#This Row],[Area]]= "Gujranwala",Table1[[#This Row],[Income]],0)</f>
        <v>0</v>
      </c>
      <c r="DB474" s="9">
        <f ca="1">IF(Table1[[#This Row],[Area]]= "Islamabad",Table1[[#This Row],[Income]],0)</f>
        <v>63192</v>
      </c>
      <c r="DC474" s="9">
        <f ca="1">IF(Table1[[#This Row],[Area]]= "Karachi",Table1[[#This Row],[Income]],0)</f>
        <v>0</v>
      </c>
      <c r="DD474" s="9">
        <f ca="1">IF(Table1[[#This Row],[Area]]= "Kashmir",Table1[[#This Row],[Income]],0)</f>
        <v>0</v>
      </c>
      <c r="DE474" s="9">
        <f ca="1">IF(Table1[[#This Row],[Area]]= "Kohat",Table1[[#This Row],[Income]],0)</f>
        <v>0</v>
      </c>
      <c r="DF474" s="9">
        <f ca="1">IF(Table1[[#This Row],[Area]]= "Lahore",Table1[[#This Row],[Income]],0)</f>
        <v>0</v>
      </c>
      <c r="DG474" s="9">
        <f ca="1">IF(Table1[[#This Row],[Area]]= "Multan",Table1[[#This Row],[Income]],0)</f>
        <v>0</v>
      </c>
      <c r="DH474" s="9">
        <f ca="1">IF(Table1[[#This Row],[Area]]= "Naran",Table1[[#This Row],[Income]],0)</f>
        <v>0</v>
      </c>
      <c r="DI474" s="9">
        <f ca="1">IF(Table1[[#This Row],[Area]]= "Peshawar",Table1[[#This Row],[Income]],0)</f>
        <v>0</v>
      </c>
      <c r="DJ474" s="9">
        <f ca="1">IF(Table1[[#This Row],[Area]]= "Queta",Table1[[#This Row],[Income]],0)</f>
        <v>0</v>
      </c>
      <c r="DK474" s="10">
        <f ca="1">IF(Table1[[#This Row],[Area]]= "Sawat",Table1[[#This Row],[Income]],0)</f>
        <v>0</v>
      </c>
      <c r="DM474" s="14"/>
      <c r="DN474" s="9">
        <f ca="1">IF(Table1[[#This Row],[Field of Work]] = "IT",Table1[[#This Row],[Income]],0)</f>
        <v>63192</v>
      </c>
      <c r="DO474" s="9">
        <f ca="1">IF(Table1[[#This Row],[Field of Work]] = "Agriculture",Table1[[#This Row],[Income]],0)</f>
        <v>0</v>
      </c>
      <c r="DP474" s="9">
        <f ca="1">IF(Table1[[#This Row],[Field of Work]] = "Construction",Table1[[#This Row],[Income]],0)</f>
        <v>0</v>
      </c>
      <c r="DQ474" s="9">
        <f ca="1">IF(Table1[[#This Row],[Field of Work]] = "Health",Table1[[#This Row],[Income]],0)</f>
        <v>0</v>
      </c>
      <c r="DR474" s="9">
        <f ca="1">IF(Table1[[#This Row],[Field of Work]] = "Teaching",Table1[[#This Row],[Income]],0)</f>
        <v>0</v>
      </c>
      <c r="DS474" s="10">
        <f ca="1">IF(Table1[[#This Row],[Field of Work]] = "General work",Table1[[#This Row],[Income]],0)</f>
        <v>0</v>
      </c>
      <c r="DV474" s="14"/>
      <c r="DW474" s="9"/>
      <c r="DX474" s="9">
        <f ca="1">IF(Table1[[#This Row],[Debts]]&gt;Table1[[#This Row],[Income]],1,0)</f>
        <v>0</v>
      </c>
      <c r="DY474" s="9"/>
      <c r="DZ474" s="9"/>
      <c r="EA474" s="9"/>
      <c r="EB474" s="9"/>
      <c r="EC474" s="10"/>
      <c r="EF474" s="14"/>
      <c r="EG474" s="9"/>
      <c r="EH474" s="9">
        <f ca="1">IF(Table1[[#This Row],[Net worth of person (R)]]&gt;$EP$4,Table1[[#This Row],[Age]],0)</f>
        <v>45</v>
      </c>
      <c r="EI474" s="9"/>
      <c r="EJ474" s="9"/>
      <c r="EK474" s="9"/>
      <c r="EL474" s="9"/>
      <c r="EM474" s="9"/>
      <c r="EN474" s="9"/>
      <c r="EO474" s="9"/>
      <c r="EP474" s="10"/>
    </row>
    <row r="475" spans="2:146" x14ac:dyDescent="0.25">
      <c r="B475">
        <f t="shared" ca="1" si="168"/>
        <v>1</v>
      </c>
      <c r="C475" t="str">
        <f t="shared" ca="1" si="169"/>
        <v>men</v>
      </c>
      <c r="D475">
        <f t="shared" ca="1" si="170"/>
        <v>28</v>
      </c>
      <c r="E475">
        <f t="shared" ca="1" si="171"/>
        <v>2</v>
      </c>
      <c r="F475" t="str">
        <f t="shared" ca="1" si="172"/>
        <v>IT</v>
      </c>
      <c r="G475">
        <f t="shared" ca="1" si="173"/>
        <v>2</v>
      </c>
      <c r="H475" t="str">
        <f t="shared" ca="1" si="174"/>
        <v>Colledge</v>
      </c>
      <c r="I475">
        <f t="shared" ca="1" si="175"/>
        <v>4</v>
      </c>
      <c r="J475">
        <f t="shared" ca="1" si="176"/>
        <v>2</v>
      </c>
      <c r="K475">
        <f t="shared" ca="1" si="177"/>
        <v>49157</v>
      </c>
      <c r="L475">
        <f t="shared" ca="1" si="178"/>
        <v>4</v>
      </c>
      <c r="M475" t="str">
        <f t="shared" ca="1" si="179"/>
        <v>Multan</v>
      </c>
      <c r="N475">
        <f t="shared" ca="1" si="184"/>
        <v>147471</v>
      </c>
      <c r="O475">
        <f ca="1">RAND()*Table1[[#This Row],[Value of House]]</f>
        <v>96357.477287297152</v>
      </c>
      <c r="P475">
        <f t="shared" ca="1" si="166"/>
        <v>29702.672712337055</v>
      </c>
      <c r="Q475">
        <f t="shared" ca="1" si="180"/>
        <v>9327</v>
      </c>
      <c r="R475">
        <f t="shared" ca="1" si="167"/>
        <v>17723.224151139322</v>
      </c>
      <c r="S475">
        <f t="shared" ca="1" si="185"/>
        <v>58377.325501543455</v>
      </c>
      <c r="T475">
        <f t="shared" ca="1" si="186"/>
        <v>235550.99821388052</v>
      </c>
      <c r="U475">
        <f t="shared" ca="1" si="187"/>
        <v>123407.70143843647</v>
      </c>
      <c r="V475">
        <f t="shared" ca="1" si="188"/>
        <v>112143.29677544405</v>
      </c>
      <c r="AF475" s="14">
        <f t="shared" ca="1" si="182"/>
        <v>1</v>
      </c>
      <c r="AG475" s="9">
        <f t="shared" ca="1" si="183"/>
        <v>0</v>
      </c>
      <c r="AH475" s="9"/>
      <c r="AI475" s="9"/>
      <c r="AJ475" s="9"/>
      <c r="AK475" s="10"/>
      <c r="AL475" s="9"/>
      <c r="AM475" s="14">
        <f ca="1">IF(Table1[[#This Row],[Field of Work]]= "Teaching",1,0)</f>
        <v>0</v>
      </c>
      <c r="AN475" s="9">
        <f ca="1">IF(Table1[[#This Row],[Field of Work]]= "Agriculture",1,0)</f>
        <v>0</v>
      </c>
      <c r="AO475" s="9">
        <f ca="1">IF(Table1[[#This Row],[Field of Work]]= "Construction",1,0)</f>
        <v>0</v>
      </c>
      <c r="AP475" s="9">
        <f ca="1">IF(Table1[[#This Row],[Field of Work]]= "IT",1,0)</f>
        <v>1</v>
      </c>
      <c r="AQ475" s="9">
        <f ca="1">IF(Table1[[#This Row],[Field of Work]]= "Health",1,0)</f>
        <v>0</v>
      </c>
      <c r="AR475" s="9">
        <f ca="1">IF(Table1[[#This Row],[Field of Work]]= "General work",1,0)</f>
        <v>0</v>
      </c>
      <c r="AS475" s="9"/>
      <c r="AT475" s="9"/>
      <c r="AU475" s="9"/>
      <c r="AV475" s="9"/>
      <c r="AW475" s="9"/>
      <c r="AX475" s="9"/>
      <c r="AY475" s="10"/>
      <c r="BA475" s="33">
        <f ca="1">IF(Table1[[#This Row],[Area]]= "Pindi",1,0)</f>
        <v>0</v>
      </c>
      <c r="BB475" s="9">
        <f ca="1">IF(Table1[[#This Row],[Area]]= "Attock",1,0)</f>
        <v>0</v>
      </c>
      <c r="BC475" s="9">
        <f ca="1">IF(Table1[[#This Row],[Area]]="Gujranwala",1,0)</f>
        <v>0</v>
      </c>
      <c r="BD475" s="9">
        <f ca="1">IF(Table1[[#This Row],[Area]]="Islamabad",1,0)</f>
        <v>0</v>
      </c>
      <c r="BE475" s="9">
        <f ca="1">IF(Table1[[#This Row],[Area]]="Karachi",1,0)</f>
        <v>0</v>
      </c>
      <c r="BF475" s="9">
        <f ca="1">IF(Table1[[#This Row],[Area]]="Kashmir",1,0)</f>
        <v>0</v>
      </c>
      <c r="BG475" s="9">
        <f ca="1">IF(Table1[[#This Row],[Area]]="Kohat",1,0)</f>
        <v>0</v>
      </c>
      <c r="BH475" s="9">
        <f ca="1">IF(Table1[[#This Row],[Area]]="Lahore",1,0)</f>
        <v>0</v>
      </c>
      <c r="BI475" s="9">
        <f ca="1">IF(Table1[[#This Row],[Area]]="Multan",1,0)</f>
        <v>1</v>
      </c>
      <c r="BJ475" s="9">
        <f ca="1">IF(Table1[[#This Row],[Area]]="Naran",1,0)</f>
        <v>0</v>
      </c>
      <c r="BK475" s="9">
        <f ca="1">IF(Table1[[#This Row],[Area]]="Peshawar",1,0)</f>
        <v>0</v>
      </c>
      <c r="BL475" s="9">
        <f ca="1">IF(Table1[[#This Row],[Area]]="Queta",1,0)</f>
        <v>0</v>
      </c>
      <c r="BM475" s="9">
        <f ca="1">IF(Table1[[#This Row],[Area]]="Sawat",1,0)</f>
        <v>0</v>
      </c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10"/>
      <c r="CD475" s="14"/>
      <c r="CE475" s="39">
        <f ca="1">Table1[[#This Row],[Value of Cars]]/Table1[[#This Row],[Cars]]</f>
        <v>14851.336356168527</v>
      </c>
      <c r="CF475" s="9"/>
      <c r="CG475" s="10"/>
      <c r="CH475" s="14">
        <f ca="1">IF(Table1[[#This Row],[value of Debts]]&gt;$CI$5,1,0)</f>
        <v>1</v>
      </c>
      <c r="CI475" s="9"/>
      <c r="CJ475" s="10"/>
      <c r="CM475" s="55">
        <f ca="1">Table1[[#This Row],[Mortgage Left]]/Table1[[#This Row],[Value of House]]</f>
        <v>0.65339949744218961</v>
      </c>
      <c r="CN475" s="9">
        <f t="shared" ca="1" si="181"/>
        <v>0</v>
      </c>
      <c r="CO475" s="9"/>
      <c r="CP475" s="9"/>
      <c r="CQ475" s="9"/>
      <c r="CR475" s="9"/>
      <c r="CS475" s="9"/>
      <c r="CT475" s="9"/>
      <c r="CU475" s="9"/>
      <c r="CV475" s="9"/>
      <c r="CW475" s="9"/>
      <c r="CX475" s="14"/>
      <c r="CY475" s="9">
        <f ca="1">IF(Table1[[#This Row],[Area]]= "Pindi",Table1[[#This Row],[Income]],0)</f>
        <v>0</v>
      </c>
      <c r="CZ475" s="9">
        <f ca="1">IF(Table1[[#This Row],[Area]]= "Attock",Table1[[#This Row],[Income]],0)</f>
        <v>0</v>
      </c>
      <c r="DA475" s="9">
        <f ca="1">IF(Table1[[#This Row],[Area]]= "Gujranwala",Table1[[#This Row],[Income]],0)</f>
        <v>0</v>
      </c>
      <c r="DB475" s="9">
        <f ca="1">IF(Table1[[#This Row],[Area]]= "Islamabad",Table1[[#This Row],[Income]],0)</f>
        <v>0</v>
      </c>
      <c r="DC475" s="9">
        <f ca="1">IF(Table1[[#This Row],[Area]]= "Karachi",Table1[[#This Row],[Income]],0)</f>
        <v>0</v>
      </c>
      <c r="DD475" s="9">
        <f ca="1">IF(Table1[[#This Row],[Area]]= "Kashmir",Table1[[#This Row],[Income]],0)</f>
        <v>0</v>
      </c>
      <c r="DE475" s="9">
        <f ca="1">IF(Table1[[#This Row],[Area]]= "Kohat",Table1[[#This Row],[Income]],0)</f>
        <v>0</v>
      </c>
      <c r="DF475" s="9">
        <f ca="1">IF(Table1[[#This Row],[Area]]= "Lahore",Table1[[#This Row],[Income]],0)</f>
        <v>0</v>
      </c>
      <c r="DG475" s="9">
        <f ca="1">IF(Table1[[#This Row],[Area]]= "Multan",Table1[[#This Row],[Income]],0)</f>
        <v>49157</v>
      </c>
      <c r="DH475" s="9">
        <f ca="1">IF(Table1[[#This Row],[Area]]= "Naran",Table1[[#This Row],[Income]],0)</f>
        <v>0</v>
      </c>
      <c r="DI475" s="9">
        <f ca="1">IF(Table1[[#This Row],[Area]]= "Peshawar",Table1[[#This Row],[Income]],0)</f>
        <v>0</v>
      </c>
      <c r="DJ475" s="9">
        <f ca="1">IF(Table1[[#This Row],[Area]]= "Queta",Table1[[#This Row],[Income]],0)</f>
        <v>0</v>
      </c>
      <c r="DK475" s="10">
        <f ca="1">IF(Table1[[#This Row],[Area]]= "Sawat",Table1[[#This Row],[Income]],0)</f>
        <v>0</v>
      </c>
      <c r="DM475" s="14"/>
      <c r="DN475" s="9">
        <f ca="1">IF(Table1[[#This Row],[Field of Work]] = "IT",Table1[[#This Row],[Income]],0)</f>
        <v>49157</v>
      </c>
      <c r="DO475" s="9">
        <f ca="1">IF(Table1[[#This Row],[Field of Work]] = "Agriculture",Table1[[#This Row],[Income]],0)</f>
        <v>0</v>
      </c>
      <c r="DP475" s="9">
        <f ca="1">IF(Table1[[#This Row],[Field of Work]] = "Construction",Table1[[#This Row],[Income]],0)</f>
        <v>0</v>
      </c>
      <c r="DQ475" s="9">
        <f ca="1">IF(Table1[[#This Row],[Field of Work]] = "Health",Table1[[#This Row],[Income]],0)</f>
        <v>0</v>
      </c>
      <c r="DR475" s="9">
        <f ca="1">IF(Table1[[#This Row],[Field of Work]] = "Teaching",Table1[[#This Row],[Income]],0)</f>
        <v>0</v>
      </c>
      <c r="DS475" s="10">
        <f ca="1">IF(Table1[[#This Row],[Field of Work]] = "General work",Table1[[#This Row],[Income]],0)</f>
        <v>0</v>
      </c>
      <c r="DV475" s="14"/>
      <c r="DW475" s="9"/>
      <c r="DX475" s="9">
        <f ca="1">IF(Table1[[#This Row],[Debts]]&gt;Table1[[#This Row],[Income]],1,0)</f>
        <v>0</v>
      </c>
      <c r="DY475" s="9"/>
      <c r="DZ475" s="9"/>
      <c r="EA475" s="9"/>
      <c r="EB475" s="9"/>
      <c r="EC475" s="10"/>
      <c r="EF475" s="14"/>
      <c r="EG475" s="9"/>
      <c r="EH475" s="9">
        <f ca="1">IF(Table1[[#This Row],[Net worth of person (R)]]&gt;$EP$4,Table1[[#This Row],[Age]],0)</f>
        <v>28</v>
      </c>
      <c r="EI475" s="9"/>
      <c r="EJ475" s="9"/>
      <c r="EK475" s="9"/>
      <c r="EL475" s="9"/>
      <c r="EM475" s="9"/>
      <c r="EN475" s="9"/>
      <c r="EO475" s="9"/>
      <c r="EP475" s="10"/>
    </row>
    <row r="476" spans="2:146" x14ac:dyDescent="0.25">
      <c r="B476">
        <f t="shared" ca="1" si="168"/>
        <v>2</v>
      </c>
      <c r="C476" t="str">
        <f t="shared" ca="1" si="169"/>
        <v>women</v>
      </c>
      <c r="D476">
        <f t="shared" ca="1" si="170"/>
        <v>39</v>
      </c>
      <c r="E476">
        <f t="shared" ca="1" si="171"/>
        <v>1</v>
      </c>
      <c r="F476" t="str">
        <f t="shared" ca="1" si="172"/>
        <v>Health</v>
      </c>
      <c r="G476">
        <f t="shared" ca="1" si="173"/>
        <v>5</v>
      </c>
      <c r="H476" t="str">
        <f t="shared" ca="1" si="174"/>
        <v>other</v>
      </c>
      <c r="I476">
        <f t="shared" ca="1" si="175"/>
        <v>0</v>
      </c>
      <c r="J476">
        <f t="shared" ca="1" si="176"/>
        <v>3</v>
      </c>
      <c r="K476">
        <f t="shared" ca="1" si="177"/>
        <v>72852</v>
      </c>
      <c r="L476">
        <f t="shared" ca="1" si="178"/>
        <v>12</v>
      </c>
      <c r="M476" t="str">
        <f t="shared" ca="1" si="179"/>
        <v>Kohat</v>
      </c>
      <c r="N476">
        <f t="shared" ca="1" si="184"/>
        <v>218556</v>
      </c>
      <c r="O476">
        <f ca="1">RAND()*Table1[[#This Row],[Value of House]]</f>
        <v>175504.11163716827</v>
      </c>
      <c r="P476">
        <f t="shared" ca="1" si="166"/>
        <v>80186.77840784438</v>
      </c>
      <c r="Q476">
        <f t="shared" ca="1" si="180"/>
        <v>23520</v>
      </c>
      <c r="R476">
        <f t="shared" ca="1" si="167"/>
        <v>40002.852773183396</v>
      </c>
      <c r="S476">
        <f t="shared" ca="1" si="185"/>
        <v>25396.078131375252</v>
      </c>
      <c r="T476">
        <f t="shared" ca="1" si="186"/>
        <v>324138.85653921962</v>
      </c>
      <c r="U476">
        <f t="shared" ca="1" si="187"/>
        <v>239026.96441035168</v>
      </c>
      <c r="V476">
        <f t="shared" ca="1" si="188"/>
        <v>85111.892128867941</v>
      </c>
      <c r="AF476" s="14">
        <f t="shared" ca="1" si="182"/>
        <v>1</v>
      </c>
      <c r="AG476" s="9">
        <f t="shared" ca="1" si="183"/>
        <v>0</v>
      </c>
      <c r="AH476" s="9"/>
      <c r="AI476" s="9"/>
      <c r="AJ476" s="9"/>
      <c r="AK476" s="10"/>
      <c r="AL476" s="9"/>
      <c r="AM476" s="14">
        <f ca="1">IF(Table1[[#This Row],[Field of Work]]= "Teaching",1,0)</f>
        <v>0</v>
      </c>
      <c r="AN476" s="9">
        <f ca="1">IF(Table1[[#This Row],[Field of Work]]= "Agriculture",1,0)</f>
        <v>0</v>
      </c>
      <c r="AO476" s="9">
        <f ca="1">IF(Table1[[#This Row],[Field of Work]]= "Construction",1,0)</f>
        <v>0</v>
      </c>
      <c r="AP476" s="9">
        <f ca="1">IF(Table1[[#This Row],[Field of Work]]= "IT",1,0)</f>
        <v>0</v>
      </c>
      <c r="AQ476" s="9">
        <f ca="1">IF(Table1[[#This Row],[Field of Work]]= "Health",1,0)</f>
        <v>1</v>
      </c>
      <c r="AR476" s="9">
        <f ca="1">IF(Table1[[#This Row],[Field of Work]]= "General work",1,0)</f>
        <v>0</v>
      </c>
      <c r="AS476" s="9"/>
      <c r="AT476" s="9"/>
      <c r="AU476" s="9"/>
      <c r="AV476" s="9"/>
      <c r="AW476" s="9"/>
      <c r="AX476" s="9"/>
      <c r="AY476" s="10"/>
      <c r="BA476" s="33">
        <f ca="1">IF(Table1[[#This Row],[Area]]= "Pindi",1,0)</f>
        <v>0</v>
      </c>
      <c r="BB476" s="9">
        <f ca="1">IF(Table1[[#This Row],[Area]]= "Attock",1,0)</f>
        <v>0</v>
      </c>
      <c r="BC476" s="9">
        <f ca="1">IF(Table1[[#This Row],[Area]]="Gujranwala",1,0)</f>
        <v>0</v>
      </c>
      <c r="BD476" s="9">
        <f ca="1">IF(Table1[[#This Row],[Area]]="Islamabad",1,0)</f>
        <v>0</v>
      </c>
      <c r="BE476" s="9">
        <f ca="1">IF(Table1[[#This Row],[Area]]="Karachi",1,0)</f>
        <v>0</v>
      </c>
      <c r="BF476" s="9">
        <f ca="1">IF(Table1[[#This Row],[Area]]="Kashmir",1,0)</f>
        <v>0</v>
      </c>
      <c r="BG476" s="9">
        <f ca="1">IF(Table1[[#This Row],[Area]]="Kohat",1,0)</f>
        <v>1</v>
      </c>
      <c r="BH476" s="9">
        <f ca="1">IF(Table1[[#This Row],[Area]]="Lahore",1,0)</f>
        <v>0</v>
      </c>
      <c r="BI476" s="9">
        <f ca="1">IF(Table1[[#This Row],[Area]]="Multan",1,0)</f>
        <v>0</v>
      </c>
      <c r="BJ476" s="9">
        <f ca="1">IF(Table1[[#This Row],[Area]]="Naran",1,0)</f>
        <v>0</v>
      </c>
      <c r="BK476" s="9">
        <f ca="1">IF(Table1[[#This Row],[Area]]="Peshawar",1,0)</f>
        <v>0</v>
      </c>
      <c r="BL476" s="9">
        <f ca="1">IF(Table1[[#This Row],[Area]]="Queta",1,0)</f>
        <v>0</v>
      </c>
      <c r="BM476" s="9">
        <f ca="1">IF(Table1[[#This Row],[Area]]="Sawat",1,0)</f>
        <v>0</v>
      </c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10"/>
      <c r="CD476" s="14"/>
      <c r="CE476" s="39">
        <f ca="1">Table1[[#This Row],[Value of Cars]]/Table1[[#This Row],[Cars]]</f>
        <v>26728.926135948128</v>
      </c>
      <c r="CF476" s="9"/>
      <c r="CG476" s="10"/>
      <c r="CH476" s="14">
        <f ca="1">IF(Table1[[#This Row],[value of Debts]]&gt;$CI$5,1,0)</f>
        <v>1</v>
      </c>
      <c r="CI476" s="9"/>
      <c r="CJ476" s="10"/>
      <c r="CM476" s="55">
        <f ca="1">Table1[[#This Row],[Mortgage Left]]/Table1[[#This Row],[Value of House]]</f>
        <v>0.803016671412216</v>
      </c>
      <c r="CN476" s="9">
        <f t="shared" ca="1" si="181"/>
        <v>0</v>
      </c>
      <c r="CO476" s="9"/>
      <c r="CP476" s="9"/>
      <c r="CQ476" s="9"/>
      <c r="CR476" s="9"/>
      <c r="CS476" s="9"/>
      <c r="CT476" s="9"/>
      <c r="CU476" s="9"/>
      <c r="CV476" s="9"/>
      <c r="CW476" s="9"/>
      <c r="CX476" s="14"/>
      <c r="CY476" s="9">
        <f ca="1">IF(Table1[[#This Row],[Area]]= "Pindi",Table1[[#This Row],[Income]],0)</f>
        <v>0</v>
      </c>
      <c r="CZ476" s="9">
        <f ca="1">IF(Table1[[#This Row],[Area]]= "Attock",Table1[[#This Row],[Income]],0)</f>
        <v>0</v>
      </c>
      <c r="DA476" s="9">
        <f ca="1">IF(Table1[[#This Row],[Area]]= "Gujranwala",Table1[[#This Row],[Income]],0)</f>
        <v>0</v>
      </c>
      <c r="DB476" s="9">
        <f ca="1">IF(Table1[[#This Row],[Area]]= "Islamabad",Table1[[#This Row],[Income]],0)</f>
        <v>0</v>
      </c>
      <c r="DC476" s="9">
        <f ca="1">IF(Table1[[#This Row],[Area]]= "Karachi",Table1[[#This Row],[Income]],0)</f>
        <v>0</v>
      </c>
      <c r="DD476" s="9">
        <f ca="1">IF(Table1[[#This Row],[Area]]= "Kashmir",Table1[[#This Row],[Income]],0)</f>
        <v>0</v>
      </c>
      <c r="DE476" s="9">
        <f ca="1">IF(Table1[[#This Row],[Area]]= "Kohat",Table1[[#This Row],[Income]],0)</f>
        <v>72852</v>
      </c>
      <c r="DF476" s="9">
        <f ca="1">IF(Table1[[#This Row],[Area]]= "Lahore",Table1[[#This Row],[Income]],0)</f>
        <v>0</v>
      </c>
      <c r="DG476" s="9">
        <f ca="1">IF(Table1[[#This Row],[Area]]= "Multan",Table1[[#This Row],[Income]],0)</f>
        <v>0</v>
      </c>
      <c r="DH476" s="9">
        <f ca="1">IF(Table1[[#This Row],[Area]]= "Naran",Table1[[#This Row],[Income]],0)</f>
        <v>0</v>
      </c>
      <c r="DI476" s="9">
        <f ca="1">IF(Table1[[#This Row],[Area]]= "Peshawar",Table1[[#This Row],[Income]],0)</f>
        <v>0</v>
      </c>
      <c r="DJ476" s="9">
        <f ca="1">IF(Table1[[#This Row],[Area]]= "Queta",Table1[[#This Row],[Income]],0)</f>
        <v>0</v>
      </c>
      <c r="DK476" s="10">
        <f ca="1">IF(Table1[[#This Row],[Area]]= "Sawat",Table1[[#This Row],[Income]],0)</f>
        <v>0</v>
      </c>
      <c r="DM476" s="14"/>
      <c r="DN476" s="9">
        <f ca="1">IF(Table1[[#This Row],[Field of Work]] = "IT",Table1[[#This Row],[Income]],0)</f>
        <v>0</v>
      </c>
      <c r="DO476" s="9">
        <f ca="1">IF(Table1[[#This Row],[Field of Work]] = "Agriculture",Table1[[#This Row],[Income]],0)</f>
        <v>0</v>
      </c>
      <c r="DP476" s="9">
        <f ca="1">IF(Table1[[#This Row],[Field of Work]] = "Construction",Table1[[#This Row],[Income]],0)</f>
        <v>0</v>
      </c>
      <c r="DQ476" s="9">
        <f ca="1">IF(Table1[[#This Row],[Field of Work]] = "Health",Table1[[#This Row],[Income]],0)</f>
        <v>72852</v>
      </c>
      <c r="DR476" s="9">
        <f ca="1">IF(Table1[[#This Row],[Field of Work]] = "Teaching",Table1[[#This Row],[Income]],0)</f>
        <v>0</v>
      </c>
      <c r="DS476" s="10">
        <f ca="1">IF(Table1[[#This Row],[Field of Work]] = "General work",Table1[[#This Row],[Income]],0)</f>
        <v>0</v>
      </c>
      <c r="DV476" s="14"/>
      <c r="DW476" s="9"/>
      <c r="DX476" s="9">
        <f ca="1">IF(Table1[[#This Row],[Debts]]&gt;Table1[[#This Row],[Income]],1,0)</f>
        <v>0</v>
      </c>
      <c r="DY476" s="9"/>
      <c r="DZ476" s="9"/>
      <c r="EA476" s="9"/>
      <c r="EB476" s="9"/>
      <c r="EC476" s="10"/>
      <c r="EF476" s="14"/>
      <c r="EG476" s="9"/>
      <c r="EH476" s="9">
        <f ca="1">IF(Table1[[#This Row],[Net worth of person (R)]]&gt;$EP$4,Table1[[#This Row],[Age]],0)</f>
        <v>0</v>
      </c>
      <c r="EI476" s="9"/>
      <c r="EJ476" s="9"/>
      <c r="EK476" s="9"/>
      <c r="EL476" s="9"/>
      <c r="EM476" s="9"/>
      <c r="EN476" s="9"/>
      <c r="EO476" s="9"/>
      <c r="EP476" s="10"/>
    </row>
    <row r="477" spans="2:146" x14ac:dyDescent="0.25">
      <c r="B477">
        <f t="shared" ca="1" si="168"/>
        <v>1</v>
      </c>
      <c r="C477" t="str">
        <f t="shared" ca="1" si="169"/>
        <v>men</v>
      </c>
      <c r="D477">
        <f t="shared" ca="1" si="170"/>
        <v>26</v>
      </c>
      <c r="E477">
        <f t="shared" ca="1" si="171"/>
        <v>6</v>
      </c>
      <c r="F477" t="str">
        <f t="shared" ca="1" si="172"/>
        <v>Teaching</v>
      </c>
      <c r="G477">
        <f t="shared" ca="1" si="173"/>
        <v>3</v>
      </c>
      <c r="H477" t="str">
        <f t="shared" ca="1" si="174"/>
        <v>University</v>
      </c>
      <c r="I477">
        <f t="shared" ca="1" si="175"/>
        <v>2</v>
      </c>
      <c r="J477">
        <f t="shared" ca="1" si="176"/>
        <v>3</v>
      </c>
      <c r="K477">
        <f t="shared" ca="1" si="177"/>
        <v>86173</v>
      </c>
      <c r="L477">
        <f t="shared" ca="1" si="178"/>
        <v>8</v>
      </c>
      <c r="M477" t="str">
        <f t="shared" ca="1" si="179"/>
        <v>Pindi</v>
      </c>
      <c r="N477">
        <f t="shared" ca="1" si="184"/>
        <v>344692</v>
      </c>
      <c r="O477">
        <f ca="1">RAND()*Table1[[#This Row],[Value of House]]</f>
        <v>10428.024169423783</v>
      </c>
      <c r="P477">
        <f t="shared" ca="1" si="166"/>
        <v>188189.74932225255</v>
      </c>
      <c r="Q477">
        <f t="shared" ca="1" si="180"/>
        <v>9158</v>
      </c>
      <c r="R477">
        <f t="shared" ca="1" si="167"/>
        <v>16373.376203416889</v>
      </c>
      <c r="S477">
        <f t="shared" ca="1" si="185"/>
        <v>36871.85773411797</v>
      </c>
      <c r="T477">
        <f t="shared" ca="1" si="186"/>
        <v>569753.60705637059</v>
      </c>
      <c r="U477">
        <f t="shared" ca="1" si="187"/>
        <v>35959.400372840675</v>
      </c>
      <c r="V477">
        <f t="shared" ca="1" si="188"/>
        <v>533794.20668352989</v>
      </c>
      <c r="AF477" s="14">
        <f t="shared" ca="1" si="182"/>
        <v>0</v>
      </c>
      <c r="AG477" s="9">
        <f t="shared" ca="1" si="183"/>
        <v>1</v>
      </c>
      <c r="AH477" s="9"/>
      <c r="AI477" s="9"/>
      <c r="AJ477" s="9"/>
      <c r="AK477" s="10"/>
      <c r="AL477" s="9"/>
      <c r="AM477" s="14">
        <f ca="1">IF(Table1[[#This Row],[Field of Work]]= "Teaching",1,0)</f>
        <v>1</v>
      </c>
      <c r="AN477" s="9">
        <f ca="1">IF(Table1[[#This Row],[Field of Work]]= "Agriculture",1,0)</f>
        <v>0</v>
      </c>
      <c r="AO477" s="9">
        <f ca="1">IF(Table1[[#This Row],[Field of Work]]= "Construction",1,0)</f>
        <v>0</v>
      </c>
      <c r="AP477" s="9">
        <f ca="1">IF(Table1[[#This Row],[Field of Work]]= "IT",1,0)</f>
        <v>0</v>
      </c>
      <c r="AQ477" s="9">
        <f ca="1">IF(Table1[[#This Row],[Field of Work]]= "Health",1,0)</f>
        <v>0</v>
      </c>
      <c r="AR477" s="9">
        <f ca="1">IF(Table1[[#This Row],[Field of Work]]= "General work",1,0)</f>
        <v>0</v>
      </c>
      <c r="AS477" s="9"/>
      <c r="AT477" s="9"/>
      <c r="AU477" s="9"/>
      <c r="AV477" s="9"/>
      <c r="AW477" s="9"/>
      <c r="AX477" s="9"/>
      <c r="AY477" s="10"/>
      <c r="BA477" s="33">
        <f ca="1">IF(Table1[[#This Row],[Area]]= "Pindi",1,0)</f>
        <v>1</v>
      </c>
      <c r="BB477" s="9">
        <f ca="1">IF(Table1[[#This Row],[Area]]= "Attock",1,0)</f>
        <v>0</v>
      </c>
      <c r="BC477" s="9">
        <f ca="1">IF(Table1[[#This Row],[Area]]="Gujranwala",1,0)</f>
        <v>0</v>
      </c>
      <c r="BD477" s="9">
        <f ca="1">IF(Table1[[#This Row],[Area]]="Islamabad",1,0)</f>
        <v>0</v>
      </c>
      <c r="BE477" s="9">
        <f ca="1">IF(Table1[[#This Row],[Area]]="Karachi",1,0)</f>
        <v>0</v>
      </c>
      <c r="BF477" s="9">
        <f ca="1">IF(Table1[[#This Row],[Area]]="Kashmir",1,0)</f>
        <v>0</v>
      </c>
      <c r="BG477" s="9">
        <f ca="1">IF(Table1[[#This Row],[Area]]="Kohat",1,0)</f>
        <v>0</v>
      </c>
      <c r="BH477" s="9">
        <f ca="1">IF(Table1[[#This Row],[Area]]="Lahore",1,0)</f>
        <v>0</v>
      </c>
      <c r="BI477" s="9">
        <f ca="1">IF(Table1[[#This Row],[Area]]="Multan",1,0)</f>
        <v>0</v>
      </c>
      <c r="BJ477" s="9">
        <f ca="1">IF(Table1[[#This Row],[Area]]="Naran",1,0)</f>
        <v>0</v>
      </c>
      <c r="BK477" s="9">
        <f ca="1">IF(Table1[[#This Row],[Area]]="Peshawar",1,0)</f>
        <v>0</v>
      </c>
      <c r="BL477" s="9">
        <f ca="1">IF(Table1[[#This Row],[Area]]="Queta",1,0)</f>
        <v>0</v>
      </c>
      <c r="BM477" s="9">
        <f ca="1">IF(Table1[[#This Row],[Area]]="Sawat",1,0)</f>
        <v>0</v>
      </c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10"/>
      <c r="CD477" s="14"/>
      <c r="CE477" s="39">
        <f ca="1">Table1[[#This Row],[Value of Cars]]/Table1[[#This Row],[Cars]]</f>
        <v>62729.916440750851</v>
      </c>
      <c r="CF477" s="9"/>
      <c r="CG477" s="10"/>
      <c r="CH477" s="14">
        <f ca="1">IF(Table1[[#This Row],[value of Debts]]&gt;$CI$5,1,0)</f>
        <v>0</v>
      </c>
      <c r="CI477" s="9"/>
      <c r="CJ477" s="10"/>
      <c r="CM477" s="55">
        <f ca="1">Table1[[#This Row],[Mortgage Left]]/Table1[[#This Row],[Value of House]]</f>
        <v>3.0253165636057067E-2</v>
      </c>
      <c r="CN477" s="9">
        <f t="shared" ca="1" si="181"/>
        <v>1</v>
      </c>
      <c r="CO477" s="9"/>
      <c r="CP477" s="9"/>
      <c r="CQ477" s="9"/>
      <c r="CR477" s="9"/>
      <c r="CS477" s="9"/>
      <c r="CT477" s="9"/>
      <c r="CU477" s="9"/>
      <c r="CV477" s="9"/>
      <c r="CW477" s="9"/>
      <c r="CX477" s="14"/>
      <c r="CY477" s="9">
        <f ca="1">IF(Table1[[#This Row],[Area]]= "Pindi",Table1[[#This Row],[Income]],0)</f>
        <v>86173</v>
      </c>
      <c r="CZ477" s="9">
        <f ca="1">IF(Table1[[#This Row],[Area]]= "Attock",Table1[[#This Row],[Income]],0)</f>
        <v>0</v>
      </c>
      <c r="DA477" s="9">
        <f ca="1">IF(Table1[[#This Row],[Area]]= "Gujranwala",Table1[[#This Row],[Income]],0)</f>
        <v>0</v>
      </c>
      <c r="DB477" s="9">
        <f ca="1">IF(Table1[[#This Row],[Area]]= "Islamabad",Table1[[#This Row],[Income]],0)</f>
        <v>0</v>
      </c>
      <c r="DC477" s="9">
        <f ca="1">IF(Table1[[#This Row],[Area]]= "Karachi",Table1[[#This Row],[Income]],0)</f>
        <v>0</v>
      </c>
      <c r="DD477" s="9">
        <f ca="1">IF(Table1[[#This Row],[Area]]= "Kashmir",Table1[[#This Row],[Income]],0)</f>
        <v>0</v>
      </c>
      <c r="DE477" s="9">
        <f ca="1">IF(Table1[[#This Row],[Area]]= "Kohat",Table1[[#This Row],[Income]],0)</f>
        <v>0</v>
      </c>
      <c r="DF477" s="9">
        <f ca="1">IF(Table1[[#This Row],[Area]]= "Lahore",Table1[[#This Row],[Income]],0)</f>
        <v>0</v>
      </c>
      <c r="DG477" s="9">
        <f ca="1">IF(Table1[[#This Row],[Area]]= "Multan",Table1[[#This Row],[Income]],0)</f>
        <v>0</v>
      </c>
      <c r="DH477" s="9">
        <f ca="1">IF(Table1[[#This Row],[Area]]= "Naran",Table1[[#This Row],[Income]],0)</f>
        <v>0</v>
      </c>
      <c r="DI477" s="9">
        <f ca="1">IF(Table1[[#This Row],[Area]]= "Peshawar",Table1[[#This Row],[Income]],0)</f>
        <v>0</v>
      </c>
      <c r="DJ477" s="9">
        <f ca="1">IF(Table1[[#This Row],[Area]]= "Queta",Table1[[#This Row],[Income]],0)</f>
        <v>0</v>
      </c>
      <c r="DK477" s="10">
        <f ca="1">IF(Table1[[#This Row],[Area]]= "Sawat",Table1[[#This Row],[Income]],0)</f>
        <v>0</v>
      </c>
      <c r="DM477" s="14"/>
      <c r="DN477" s="9">
        <f ca="1">IF(Table1[[#This Row],[Field of Work]] = "IT",Table1[[#This Row],[Income]],0)</f>
        <v>0</v>
      </c>
      <c r="DO477" s="9">
        <f ca="1">IF(Table1[[#This Row],[Field of Work]] = "Agriculture",Table1[[#This Row],[Income]],0)</f>
        <v>0</v>
      </c>
      <c r="DP477" s="9">
        <f ca="1">IF(Table1[[#This Row],[Field of Work]] = "Construction",Table1[[#This Row],[Income]],0)</f>
        <v>0</v>
      </c>
      <c r="DQ477" s="9">
        <f ca="1">IF(Table1[[#This Row],[Field of Work]] = "Health",Table1[[#This Row],[Income]],0)</f>
        <v>0</v>
      </c>
      <c r="DR477" s="9">
        <f ca="1">IF(Table1[[#This Row],[Field of Work]] = "Teaching",Table1[[#This Row],[Income]],0)</f>
        <v>86173</v>
      </c>
      <c r="DS477" s="10">
        <f ca="1">IF(Table1[[#This Row],[Field of Work]] = "General work",Table1[[#This Row],[Income]],0)</f>
        <v>0</v>
      </c>
      <c r="DV477" s="14"/>
      <c r="DW477" s="9"/>
      <c r="DX477" s="9">
        <f ca="1">IF(Table1[[#This Row],[Debts]]&gt;Table1[[#This Row],[Income]],1,0)</f>
        <v>0</v>
      </c>
      <c r="DY477" s="9"/>
      <c r="DZ477" s="9"/>
      <c r="EA477" s="9"/>
      <c r="EB477" s="9"/>
      <c r="EC477" s="10"/>
      <c r="EF477" s="14"/>
      <c r="EG477" s="9"/>
      <c r="EH477" s="9">
        <f ca="1">IF(Table1[[#This Row],[Net worth of person (R)]]&gt;$EP$4,Table1[[#This Row],[Age]],0)</f>
        <v>26</v>
      </c>
      <c r="EI477" s="9"/>
      <c r="EJ477" s="9"/>
      <c r="EK477" s="9"/>
      <c r="EL477" s="9"/>
      <c r="EM477" s="9"/>
      <c r="EN477" s="9"/>
      <c r="EO477" s="9"/>
      <c r="EP477" s="10"/>
    </row>
    <row r="478" spans="2:146" x14ac:dyDescent="0.25">
      <c r="B478">
        <f t="shared" ca="1" si="168"/>
        <v>1</v>
      </c>
      <c r="C478" t="str">
        <f t="shared" ca="1" si="169"/>
        <v>men</v>
      </c>
      <c r="D478">
        <f t="shared" ca="1" si="170"/>
        <v>37</v>
      </c>
      <c r="E478">
        <f t="shared" ca="1" si="171"/>
        <v>1</v>
      </c>
      <c r="F478" t="str">
        <f t="shared" ca="1" si="172"/>
        <v>Health</v>
      </c>
      <c r="G478">
        <f t="shared" ca="1" si="173"/>
        <v>3</v>
      </c>
      <c r="H478" t="str">
        <f t="shared" ca="1" si="174"/>
        <v>University</v>
      </c>
      <c r="I478">
        <f t="shared" ca="1" si="175"/>
        <v>2</v>
      </c>
      <c r="J478">
        <f t="shared" ca="1" si="176"/>
        <v>1</v>
      </c>
      <c r="K478">
        <f t="shared" ca="1" si="177"/>
        <v>67141</v>
      </c>
      <c r="L478">
        <f t="shared" ca="1" si="178"/>
        <v>2</v>
      </c>
      <c r="M478" t="str">
        <f t="shared" ca="1" si="179"/>
        <v>Karachi</v>
      </c>
      <c r="N478">
        <f t="shared" ca="1" si="184"/>
        <v>335705</v>
      </c>
      <c r="O478">
        <f ca="1">RAND()*Table1[[#This Row],[Value of House]]</f>
        <v>49156.885416393372</v>
      </c>
      <c r="P478">
        <f t="shared" ca="1" si="166"/>
        <v>50479.746713734668</v>
      </c>
      <c r="Q478">
        <f t="shared" ca="1" si="180"/>
        <v>15488</v>
      </c>
      <c r="R478">
        <f t="shared" ca="1" si="167"/>
        <v>24002.535250641049</v>
      </c>
      <c r="S478">
        <f t="shared" ca="1" si="185"/>
        <v>87206.753707201788</v>
      </c>
      <c r="T478">
        <f t="shared" ca="1" si="186"/>
        <v>473391.5004209365</v>
      </c>
      <c r="U478">
        <f t="shared" ca="1" si="187"/>
        <v>88647.420667034428</v>
      </c>
      <c r="V478">
        <f t="shared" ca="1" si="188"/>
        <v>384744.07975390204</v>
      </c>
      <c r="AF478" s="14">
        <f t="shared" ca="1" si="182"/>
        <v>1</v>
      </c>
      <c r="AG478" s="9">
        <f t="shared" ca="1" si="183"/>
        <v>0</v>
      </c>
      <c r="AH478" s="9"/>
      <c r="AI478" s="9"/>
      <c r="AJ478" s="9"/>
      <c r="AK478" s="10"/>
      <c r="AL478" s="9"/>
      <c r="AM478" s="14">
        <f ca="1">IF(Table1[[#This Row],[Field of Work]]= "Teaching",1,0)</f>
        <v>0</v>
      </c>
      <c r="AN478" s="9">
        <f ca="1">IF(Table1[[#This Row],[Field of Work]]= "Agriculture",1,0)</f>
        <v>0</v>
      </c>
      <c r="AO478" s="9">
        <f ca="1">IF(Table1[[#This Row],[Field of Work]]= "Construction",1,0)</f>
        <v>0</v>
      </c>
      <c r="AP478" s="9">
        <f ca="1">IF(Table1[[#This Row],[Field of Work]]= "IT",1,0)</f>
        <v>0</v>
      </c>
      <c r="AQ478" s="9">
        <f ca="1">IF(Table1[[#This Row],[Field of Work]]= "Health",1,0)</f>
        <v>1</v>
      </c>
      <c r="AR478" s="9">
        <f ca="1">IF(Table1[[#This Row],[Field of Work]]= "General work",1,0)</f>
        <v>0</v>
      </c>
      <c r="AS478" s="9"/>
      <c r="AT478" s="9"/>
      <c r="AU478" s="9"/>
      <c r="AV478" s="9"/>
      <c r="AW478" s="9"/>
      <c r="AX478" s="9"/>
      <c r="AY478" s="10"/>
      <c r="BA478" s="33">
        <f ca="1">IF(Table1[[#This Row],[Area]]= "Pindi",1,0)</f>
        <v>0</v>
      </c>
      <c r="BB478" s="9">
        <f ca="1">IF(Table1[[#This Row],[Area]]= "Attock",1,0)</f>
        <v>0</v>
      </c>
      <c r="BC478" s="9">
        <f ca="1">IF(Table1[[#This Row],[Area]]="Gujranwala",1,0)</f>
        <v>0</v>
      </c>
      <c r="BD478" s="9">
        <f ca="1">IF(Table1[[#This Row],[Area]]="Islamabad",1,0)</f>
        <v>0</v>
      </c>
      <c r="BE478" s="9">
        <f ca="1">IF(Table1[[#This Row],[Area]]="Karachi",1,0)</f>
        <v>1</v>
      </c>
      <c r="BF478" s="9">
        <f ca="1">IF(Table1[[#This Row],[Area]]="Kashmir",1,0)</f>
        <v>0</v>
      </c>
      <c r="BG478" s="9">
        <f ca="1">IF(Table1[[#This Row],[Area]]="Kohat",1,0)</f>
        <v>0</v>
      </c>
      <c r="BH478" s="9">
        <f ca="1">IF(Table1[[#This Row],[Area]]="Lahore",1,0)</f>
        <v>0</v>
      </c>
      <c r="BI478" s="9">
        <f ca="1">IF(Table1[[#This Row],[Area]]="Multan",1,0)</f>
        <v>0</v>
      </c>
      <c r="BJ478" s="9">
        <f ca="1">IF(Table1[[#This Row],[Area]]="Naran",1,0)</f>
        <v>0</v>
      </c>
      <c r="BK478" s="9">
        <f ca="1">IF(Table1[[#This Row],[Area]]="Peshawar",1,0)</f>
        <v>0</v>
      </c>
      <c r="BL478" s="9">
        <f ca="1">IF(Table1[[#This Row],[Area]]="Queta",1,0)</f>
        <v>0</v>
      </c>
      <c r="BM478" s="9">
        <f ca="1">IF(Table1[[#This Row],[Area]]="Sawat",1,0)</f>
        <v>0</v>
      </c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10"/>
      <c r="CD478" s="14"/>
      <c r="CE478" s="39">
        <f ca="1">Table1[[#This Row],[Value of Cars]]/Table1[[#This Row],[Cars]]</f>
        <v>50479.746713734668</v>
      </c>
      <c r="CF478" s="9"/>
      <c r="CG478" s="10"/>
      <c r="CH478" s="14">
        <f ca="1">IF(Table1[[#This Row],[value of Debts]]&gt;$CI$5,1,0)</f>
        <v>0</v>
      </c>
      <c r="CI478" s="9"/>
      <c r="CJ478" s="10"/>
      <c r="CM478" s="55">
        <f ca="1">Table1[[#This Row],[Mortgage Left]]/Table1[[#This Row],[Value of House]]</f>
        <v>0.146428815228827</v>
      </c>
      <c r="CN478" s="9">
        <f t="shared" ca="1" si="181"/>
        <v>1</v>
      </c>
      <c r="CO478" s="9"/>
      <c r="CP478" s="9"/>
      <c r="CQ478" s="9"/>
      <c r="CR478" s="9"/>
      <c r="CS478" s="9"/>
      <c r="CT478" s="9"/>
      <c r="CU478" s="9"/>
      <c r="CV478" s="9"/>
      <c r="CW478" s="9"/>
      <c r="CX478" s="14"/>
      <c r="CY478" s="9">
        <f ca="1">IF(Table1[[#This Row],[Area]]= "Pindi",Table1[[#This Row],[Income]],0)</f>
        <v>0</v>
      </c>
      <c r="CZ478" s="9">
        <f ca="1">IF(Table1[[#This Row],[Area]]= "Attock",Table1[[#This Row],[Income]],0)</f>
        <v>0</v>
      </c>
      <c r="DA478" s="9">
        <f ca="1">IF(Table1[[#This Row],[Area]]= "Gujranwala",Table1[[#This Row],[Income]],0)</f>
        <v>0</v>
      </c>
      <c r="DB478" s="9">
        <f ca="1">IF(Table1[[#This Row],[Area]]= "Islamabad",Table1[[#This Row],[Income]],0)</f>
        <v>0</v>
      </c>
      <c r="DC478" s="9">
        <f ca="1">IF(Table1[[#This Row],[Area]]= "Karachi",Table1[[#This Row],[Income]],0)</f>
        <v>67141</v>
      </c>
      <c r="DD478" s="9">
        <f ca="1">IF(Table1[[#This Row],[Area]]= "Kashmir",Table1[[#This Row],[Income]],0)</f>
        <v>0</v>
      </c>
      <c r="DE478" s="9">
        <f ca="1">IF(Table1[[#This Row],[Area]]= "Kohat",Table1[[#This Row],[Income]],0)</f>
        <v>0</v>
      </c>
      <c r="DF478" s="9">
        <f ca="1">IF(Table1[[#This Row],[Area]]= "Lahore",Table1[[#This Row],[Income]],0)</f>
        <v>0</v>
      </c>
      <c r="DG478" s="9">
        <f ca="1">IF(Table1[[#This Row],[Area]]= "Multan",Table1[[#This Row],[Income]],0)</f>
        <v>0</v>
      </c>
      <c r="DH478" s="9">
        <f ca="1">IF(Table1[[#This Row],[Area]]= "Naran",Table1[[#This Row],[Income]],0)</f>
        <v>0</v>
      </c>
      <c r="DI478" s="9">
        <f ca="1">IF(Table1[[#This Row],[Area]]= "Peshawar",Table1[[#This Row],[Income]],0)</f>
        <v>0</v>
      </c>
      <c r="DJ478" s="9">
        <f ca="1">IF(Table1[[#This Row],[Area]]= "Queta",Table1[[#This Row],[Income]],0)</f>
        <v>0</v>
      </c>
      <c r="DK478" s="10">
        <f ca="1">IF(Table1[[#This Row],[Area]]= "Sawat",Table1[[#This Row],[Income]],0)</f>
        <v>0</v>
      </c>
      <c r="DM478" s="14"/>
      <c r="DN478" s="9">
        <f ca="1">IF(Table1[[#This Row],[Field of Work]] = "IT",Table1[[#This Row],[Income]],0)</f>
        <v>0</v>
      </c>
      <c r="DO478" s="9">
        <f ca="1">IF(Table1[[#This Row],[Field of Work]] = "Agriculture",Table1[[#This Row],[Income]],0)</f>
        <v>0</v>
      </c>
      <c r="DP478" s="9">
        <f ca="1">IF(Table1[[#This Row],[Field of Work]] = "Construction",Table1[[#This Row],[Income]],0)</f>
        <v>0</v>
      </c>
      <c r="DQ478" s="9">
        <f ca="1">IF(Table1[[#This Row],[Field of Work]] = "Health",Table1[[#This Row],[Income]],0)</f>
        <v>67141</v>
      </c>
      <c r="DR478" s="9">
        <f ca="1">IF(Table1[[#This Row],[Field of Work]] = "Teaching",Table1[[#This Row],[Income]],0)</f>
        <v>0</v>
      </c>
      <c r="DS478" s="10">
        <f ca="1">IF(Table1[[#This Row],[Field of Work]] = "General work",Table1[[#This Row],[Income]],0)</f>
        <v>0</v>
      </c>
      <c r="DV478" s="14"/>
      <c r="DW478" s="9"/>
      <c r="DX478" s="9">
        <f ca="1">IF(Table1[[#This Row],[Debts]]&gt;Table1[[#This Row],[Income]],1,0)</f>
        <v>0</v>
      </c>
      <c r="DY478" s="9"/>
      <c r="DZ478" s="9"/>
      <c r="EA478" s="9"/>
      <c r="EB478" s="9"/>
      <c r="EC478" s="10"/>
      <c r="EF478" s="14"/>
      <c r="EG478" s="9"/>
      <c r="EH478" s="9">
        <f ca="1">IF(Table1[[#This Row],[Net worth of person (R)]]&gt;$EP$4,Table1[[#This Row],[Age]],0)</f>
        <v>37</v>
      </c>
      <c r="EI478" s="9"/>
      <c r="EJ478" s="9"/>
      <c r="EK478" s="9"/>
      <c r="EL478" s="9"/>
      <c r="EM478" s="9"/>
      <c r="EN478" s="9"/>
      <c r="EO478" s="9"/>
      <c r="EP478" s="10"/>
    </row>
    <row r="479" spans="2:146" x14ac:dyDescent="0.25">
      <c r="B479">
        <f t="shared" ca="1" si="168"/>
        <v>2</v>
      </c>
      <c r="C479" t="str">
        <f t="shared" ca="1" si="169"/>
        <v>women</v>
      </c>
      <c r="D479">
        <f t="shared" ca="1" si="170"/>
        <v>38</v>
      </c>
      <c r="E479">
        <f t="shared" ca="1" si="171"/>
        <v>3</v>
      </c>
      <c r="F479" t="str">
        <f t="shared" ca="1" si="172"/>
        <v>Agriculture</v>
      </c>
      <c r="G479">
        <f t="shared" ca="1" si="173"/>
        <v>3</v>
      </c>
      <c r="H479" t="str">
        <f t="shared" ca="1" si="174"/>
        <v>University</v>
      </c>
      <c r="I479">
        <f t="shared" ca="1" si="175"/>
        <v>3</v>
      </c>
      <c r="J479">
        <f t="shared" ca="1" si="176"/>
        <v>2</v>
      </c>
      <c r="K479">
        <f t="shared" ca="1" si="177"/>
        <v>83408</v>
      </c>
      <c r="L479">
        <f t="shared" ca="1" si="178"/>
        <v>6</v>
      </c>
      <c r="M479" t="str">
        <f t="shared" ca="1" si="179"/>
        <v>Islamabad</v>
      </c>
      <c r="N479">
        <f t="shared" ca="1" si="184"/>
        <v>250224</v>
      </c>
      <c r="O479">
        <f ca="1">RAND()*Table1[[#This Row],[Value of House]]</f>
        <v>36825.103552571949</v>
      </c>
      <c r="P479">
        <f t="shared" ca="1" si="166"/>
        <v>21435.001227562097</v>
      </c>
      <c r="Q479">
        <f t="shared" ca="1" si="180"/>
        <v>14040</v>
      </c>
      <c r="R479">
        <f t="shared" ca="1" si="167"/>
        <v>45661.820430768654</v>
      </c>
      <c r="S479">
        <f t="shared" ca="1" si="185"/>
        <v>64242.999690210185</v>
      </c>
      <c r="T479">
        <f t="shared" ca="1" si="186"/>
        <v>335902.0009177723</v>
      </c>
      <c r="U479">
        <f t="shared" ca="1" si="187"/>
        <v>96526.923983340603</v>
      </c>
      <c r="V479">
        <f t="shared" ca="1" si="188"/>
        <v>239375.07693443168</v>
      </c>
      <c r="AF479" s="14">
        <f t="shared" ca="1" si="182"/>
        <v>1</v>
      </c>
      <c r="AG479" s="9">
        <f t="shared" ca="1" si="183"/>
        <v>0</v>
      </c>
      <c r="AH479" s="9"/>
      <c r="AI479" s="9"/>
      <c r="AJ479" s="9"/>
      <c r="AK479" s="10"/>
      <c r="AL479" s="9"/>
      <c r="AM479" s="14">
        <f ca="1">IF(Table1[[#This Row],[Field of Work]]= "Teaching",1,0)</f>
        <v>0</v>
      </c>
      <c r="AN479" s="9">
        <f ca="1">IF(Table1[[#This Row],[Field of Work]]= "Agriculture",1,0)</f>
        <v>1</v>
      </c>
      <c r="AO479" s="9">
        <f ca="1">IF(Table1[[#This Row],[Field of Work]]= "Construction",1,0)</f>
        <v>0</v>
      </c>
      <c r="AP479" s="9">
        <f ca="1">IF(Table1[[#This Row],[Field of Work]]= "IT",1,0)</f>
        <v>0</v>
      </c>
      <c r="AQ479" s="9">
        <f ca="1">IF(Table1[[#This Row],[Field of Work]]= "Health",1,0)</f>
        <v>0</v>
      </c>
      <c r="AR479" s="9">
        <f ca="1">IF(Table1[[#This Row],[Field of Work]]= "General work",1,0)</f>
        <v>0</v>
      </c>
      <c r="AS479" s="9"/>
      <c r="AT479" s="9"/>
      <c r="AU479" s="9"/>
      <c r="AV479" s="9"/>
      <c r="AW479" s="9"/>
      <c r="AX479" s="9"/>
      <c r="AY479" s="10"/>
      <c r="BA479" s="33">
        <f ca="1">IF(Table1[[#This Row],[Area]]= "Pindi",1,0)</f>
        <v>0</v>
      </c>
      <c r="BB479" s="9">
        <f ca="1">IF(Table1[[#This Row],[Area]]= "Attock",1,0)</f>
        <v>0</v>
      </c>
      <c r="BC479" s="9">
        <f ca="1">IF(Table1[[#This Row],[Area]]="Gujranwala",1,0)</f>
        <v>0</v>
      </c>
      <c r="BD479" s="9">
        <f ca="1">IF(Table1[[#This Row],[Area]]="Islamabad",1,0)</f>
        <v>1</v>
      </c>
      <c r="BE479" s="9">
        <f ca="1">IF(Table1[[#This Row],[Area]]="Karachi",1,0)</f>
        <v>0</v>
      </c>
      <c r="BF479" s="9">
        <f ca="1">IF(Table1[[#This Row],[Area]]="Kashmir",1,0)</f>
        <v>0</v>
      </c>
      <c r="BG479" s="9">
        <f ca="1">IF(Table1[[#This Row],[Area]]="Kohat",1,0)</f>
        <v>0</v>
      </c>
      <c r="BH479" s="9">
        <f ca="1">IF(Table1[[#This Row],[Area]]="Lahore",1,0)</f>
        <v>0</v>
      </c>
      <c r="BI479" s="9">
        <f ca="1">IF(Table1[[#This Row],[Area]]="Multan",1,0)</f>
        <v>0</v>
      </c>
      <c r="BJ479" s="9">
        <f ca="1">IF(Table1[[#This Row],[Area]]="Naran",1,0)</f>
        <v>0</v>
      </c>
      <c r="BK479" s="9">
        <f ca="1">IF(Table1[[#This Row],[Area]]="Peshawar",1,0)</f>
        <v>0</v>
      </c>
      <c r="BL479" s="9">
        <f ca="1">IF(Table1[[#This Row],[Area]]="Queta",1,0)</f>
        <v>0</v>
      </c>
      <c r="BM479" s="9">
        <f ca="1">IF(Table1[[#This Row],[Area]]="Sawat",1,0)</f>
        <v>0</v>
      </c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10"/>
      <c r="CD479" s="14"/>
      <c r="CE479" s="39">
        <f ca="1">Table1[[#This Row],[Value of Cars]]/Table1[[#This Row],[Cars]]</f>
        <v>10717.500613781049</v>
      </c>
      <c r="CF479" s="9"/>
      <c r="CG479" s="10"/>
      <c r="CH479" s="14">
        <f ca="1">IF(Table1[[#This Row],[value of Debts]]&gt;$CI$5,1,0)</f>
        <v>0</v>
      </c>
      <c r="CI479" s="9"/>
      <c r="CJ479" s="10"/>
      <c r="CM479" s="55">
        <f ca="1">Table1[[#This Row],[Mortgage Left]]/Table1[[#This Row],[Value of House]]</f>
        <v>0.14716855118842298</v>
      </c>
      <c r="CN479" s="9">
        <f t="shared" ca="1" si="181"/>
        <v>1</v>
      </c>
      <c r="CO479" s="9"/>
      <c r="CP479" s="9"/>
      <c r="CQ479" s="9"/>
      <c r="CR479" s="9"/>
      <c r="CS479" s="9"/>
      <c r="CT479" s="9"/>
      <c r="CU479" s="9"/>
      <c r="CV479" s="9"/>
      <c r="CW479" s="9"/>
      <c r="CX479" s="14"/>
      <c r="CY479" s="9">
        <f ca="1">IF(Table1[[#This Row],[Area]]= "Pindi",Table1[[#This Row],[Income]],0)</f>
        <v>0</v>
      </c>
      <c r="CZ479" s="9">
        <f ca="1">IF(Table1[[#This Row],[Area]]= "Attock",Table1[[#This Row],[Income]],0)</f>
        <v>0</v>
      </c>
      <c r="DA479" s="9">
        <f ca="1">IF(Table1[[#This Row],[Area]]= "Gujranwala",Table1[[#This Row],[Income]],0)</f>
        <v>0</v>
      </c>
      <c r="DB479" s="9">
        <f ca="1">IF(Table1[[#This Row],[Area]]= "Islamabad",Table1[[#This Row],[Income]],0)</f>
        <v>83408</v>
      </c>
      <c r="DC479" s="9">
        <f ca="1">IF(Table1[[#This Row],[Area]]= "Karachi",Table1[[#This Row],[Income]],0)</f>
        <v>0</v>
      </c>
      <c r="DD479" s="9">
        <f ca="1">IF(Table1[[#This Row],[Area]]= "Kashmir",Table1[[#This Row],[Income]],0)</f>
        <v>0</v>
      </c>
      <c r="DE479" s="9">
        <f ca="1">IF(Table1[[#This Row],[Area]]= "Kohat",Table1[[#This Row],[Income]],0)</f>
        <v>0</v>
      </c>
      <c r="DF479" s="9">
        <f ca="1">IF(Table1[[#This Row],[Area]]= "Lahore",Table1[[#This Row],[Income]],0)</f>
        <v>0</v>
      </c>
      <c r="DG479" s="9">
        <f ca="1">IF(Table1[[#This Row],[Area]]= "Multan",Table1[[#This Row],[Income]],0)</f>
        <v>0</v>
      </c>
      <c r="DH479" s="9">
        <f ca="1">IF(Table1[[#This Row],[Area]]= "Naran",Table1[[#This Row],[Income]],0)</f>
        <v>0</v>
      </c>
      <c r="DI479" s="9">
        <f ca="1">IF(Table1[[#This Row],[Area]]= "Peshawar",Table1[[#This Row],[Income]],0)</f>
        <v>0</v>
      </c>
      <c r="DJ479" s="9">
        <f ca="1">IF(Table1[[#This Row],[Area]]= "Queta",Table1[[#This Row],[Income]],0)</f>
        <v>0</v>
      </c>
      <c r="DK479" s="10">
        <f ca="1">IF(Table1[[#This Row],[Area]]= "Sawat",Table1[[#This Row],[Income]],0)</f>
        <v>0</v>
      </c>
      <c r="DM479" s="14"/>
      <c r="DN479" s="9">
        <f ca="1">IF(Table1[[#This Row],[Field of Work]] = "IT",Table1[[#This Row],[Income]],0)</f>
        <v>0</v>
      </c>
      <c r="DO479" s="9">
        <f ca="1">IF(Table1[[#This Row],[Field of Work]] = "Agriculture",Table1[[#This Row],[Income]],0)</f>
        <v>83408</v>
      </c>
      <c r="DP479" s="9">
        <f ca="1">IF(Table1[[#This Row],[Field of Work]] = "Construction",Table1[[#This Row],[Income]],0)</f>
        <v>0</v>
      </c>
      <c r="DQ479" s="9">
        <f ca="1">IF(Table1[[#This Row],[Field of Work]] = "Health",Table1[[#This Row],[Income]],0)</f>
        <v>0</v>
      </c>
      <c r="DR479" s="9">
        <f ca="1">IF(Table1[[#This Row],[Field of Work]] = "Teaching",Table1[[#This Row],[Income]],0)</f>
        <v>0</v>
      </c>
      <c r="DS479" s="10">
        <f ca="1">IF(Table1[[#This Row],[Field of Work]] = "General work",Table1[[#This Row],[Income]],0)</f>
        <v>0</v>
      </c>
      <c r="DV479" s="14"/>
      <c r="DW479" s="9"/>
      <c r="DX479" s="9">
        <f ca="1">IF(Table1[[#This Row],[Debts]]&gt;Table1[[#This Row],[Income]],1,0)</f>
        <v>0</v>
      </c>
      <c r="DY479" s="9"/>
      <c r="DZ479" s="9"/>
      <c r="EA479" s="9"/>
      <c r="EB479" s="9"/>
      <c r="EC479" s="10"/>
      <c r="EF479" s="14"/>
      <c r="EG479" s="9"/>
      <c r="EH479" s="9">
        <f ca="1">IF(Table1[[#This Row],[Net worth of person (R)]]&gt;$EP$4,Table1[[#This Row],[Age]],0)</f>
        <v>38</v>
      </c>
      <c r="EI479" s="9"/>
      <c r="EJ479" s="9"/>
      <c r="EK479" s="9"/>
      <c r="EL479" s="9"/>
      <c r="EM479" s="9"/>
      <c r="EN479" s="9"/>
      <c r="EO479" s="9"/>
      <c r="EP479" s="10"/>
    </row>
    <row r="480" spans="2:146" x14ac:dyDescent="0.25">
      <c r="B480">
        <f t="shared" ca="1" si="168"/>
        <v>2</v>
      </c>
      <c r="C480" t="str">
        <f t="shared" ca="1" si="169"/>
        <v>women</v>
      </c>
      <c r="D480">
        <f t="shared" ca="1" si="170"/>
        <v>41</v>
      </c>
      <c r="E480">
        <f t="shared" ca="1" si="171"/>
        <v>5</v>
      </c>
      <c r="F480" t="str">
        <f t="shared" ca="1" si="172"/>
        <v>General work</v>
      </c>
      <c r="G480">
        <f t="shared" ca="1" si="173"/>
        <v>2</v>
      </c>
      <c r="H480" t="str">
        <f t="shared" ca="1" si="174"/>
        <v>Colledge</v>
      </c>
      <c r="I480">
        <f t="shared" ca="1" si="175"/>
        <v>1</v>
      </c>
      <c r="J480">
        <f t="shared" ca="1" si="176"/>
        <v>1</v>
      </c>
      <c r="K480">
        <f t="shared" ca="1" si="177"/>
        <v>86268</v>
      </c>
      <c r="L480">
        <f t="shared" ca="1" si="178"/>
        <v>11</v>
      </c>
      <c r="M480" t="str">
        <f t="shared" ca="1" si="179"/>
        <v>kashmir</v>
      </c>
      <c r="N480">
        <f t="shared" ca="1" si="184"/>
        <v>345072</v>
      </c>
      <c r="O480">
        <f ca="1">RAND()*Table1[[#This Row],[Value of House]]</f>
        <v>275806.94502357394</v>
      </c>
      <c r="P480">
        <f t="shared" ca="1" si="166"/>
        <v>39526.794899390152</v>
      </c>
      <c r="Q480">
        <f t="shared" ca="1" si="180"/>
        <v>14676</v>
      </c>
      <c r="R480">
        <f t="shared" ca="1" si="167"/>
        <v>120902.84926517481</v>
      </c>
      <c r="S480">
        <f t="shared" ca="1" si="185"/>
        <v>30929.200203865286</v>
      </c>
      <c r="T480">
        <f t="shared" ca="1" si="186"/>
        <v>415527.99510325544</v>
      </c>
      <c r="U480">
        <f t="shared" ca="1" si="187"/>
        <v>411385.79428874876</v>
      </c>
      <c r="V480">
        <f t="shared" ca="1" si="188"/>
        <v>4142.2008145066793</v>
      </c>
      <c r="AF480" s="14">
        <f t="shared" ca="1" si="182"/>
        <v>0</v>
      </c>
      <c r="AG480" s="9">
        <f t="shared" ca="1" si="183"/>
        <v>1</v>
      </c>
      <c r="AH480" s="9"/>
      <c r="AI480" s="9"/>
      <c r="AJ480" s="9"/>
      <c r="AK480" s="10"/>
      <c r="AL480" s="9"/>
      <c r="AM480" s="14">
        <f ca="1">IF(Table1[[#This Row],[Field of Work]]= "Teaching",1,0)</f>
        <v>0</v>
      </c>
      <c r="AN480" s="9">
        <f ca="1">IF(Table1[[#This Row],[Field of Work]]= "Agriculture",1,0)</f>
        <v>0</v>
      </c>
      <c r="AO480" s="9">
        <f ca="1">IF(Table1[[#This Row],[Field of Work]]= "Construction",1,0)</f>
        <v>0</v>
      </c>
      <c r="AP480" s="9">
        <f ca="1">IF(Table1[[#This Row],[Field of Work]]= "IT",1,0)</f>
        <v>0</v>
      </c>
      <c r="AQ480" s="9">
        <f ca="1">IF(Table1[[#This Row],[Field of Work]]= "Health",1,0)</f>
        <v>0</v>
      </c>
      <c r="AR480" s="9">
        <f ca="1">IF(Table1[[#This Row],[Field of Work]]= "General work",1,0)</f>
        <v>1</v>
      </c>
      <c r="AS480" s="9"/>
      <c r="AT480" s="9"/>
      <c r="AU480" s="9"/>
      <c r="AV480" s="9"/>
      <c r="AW480" s="9"/>
      <c r="AX480" s="9"/>
      <c r="AY480" s="10"/>
      <c r="BA480" s="33">
        <f ca="1">IF(Table1[[#This Row],[Area]]= "Pindi",1,0)</f>
        <v>0</v>
      </c>
      <c r="BB480" s="9">
        <f ca="1">IF(Table1[[#This Row],[Area]]= "Attock",1,0)</f>
        <v>0</v>
      </c>
      <c r="BC480" s="9">
        <f ca="1">IF(Table1[[#This Row],[Area]]="Gujranwala",1,0)</f>
        <v>0</v>
      </c>
      <c r="BD480" s="9">
        <f ca="1">IF(Table1[[#This Row],[Area]]="Islamabad",1,0)</f>
        <v>0</v>
      </c>
      <c r="BE480" s="9">
        <f ca="1">IF(Table1[[#This Row],[Area]]="Karachi",1,0)</f>
        <v>0</v>
      </c>
      <c r="BF480" s="9">
        <f ca="1">IF(Table1[[#This Row],[Area]]="Kashmir",1,0)</f>
        <v>1</v>
      </c>
      <c r="BG480" s="9">
        <f ca="1">IF(Table1[[#This Row],[Area]]="Kohat",1,0)</f>
        <v>0</v>
      </c>
      <c r="BH480" s="9">
        <f ca="1">IF(Table1[[#This Row],[Area]]="Lahore",1,0)</f>
        <v>0</v>
      </c>
      <c r="BI480" s="9">
        <f ca="1">IF(Table1[[#This Row],[Area]]="Multan",1,0)</f>
        <v>0</v>
      </c>
      <c r="BJ480" s="9">
        <f ca="1">IF(Table1[[#This Row],[Area]]="Naran",1,0)</f>
        <v>0</v>
      </c>
      <c r="BK480" s="9">
        <f ca="1">IF(Table1[[#This Row],[Area]]="Peshawar",1,0)</f>
        <v>0</v>
      </c>
      <c r="BL480" s="9">
        <f ca="1">IF(Table1[[#This Row],[Area]]="Queta",1,0)</f>
        <v>0</v>
      </c>
      <c r="BM480" s="9">
        <f ca="1">IF(Table1[[#This Row],[Area]]="Sawat",1,0)</f>
        <v>0</v>
      </c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10"/>
      <c r="CD480" s="14"/>
      <c r="CE480" s="39">
        <f ca="1">Table1[[#This Row],[Value of Cars]]/Table1[[#This Row],[Cars]]</f>
        <v>39526.794899390152</v>
      </c>
      <c r="CF480" s="9"/>
      <c r="CG480" s="10"/>
      <c r="CH480" s="14">
        <f ca="1">IF(Table1[[#This Row],[value of Debts]]&gt;$CI$5,1,0)</f>
        <v>1</v>
      </c>
      <c r="CI480" s="9"/>
      <c r="CJ480" s="10"/>
      <c r="CM480" s="55">
        <f ca="1">Table1[[#This Row],[Mortgage Left]]/Table1[[#This Row],[Value of House]]</f>
        <v>0.79927361542974784</v>
      </c>
      <c r="CN480" s="9">
        <f t="shared" ca="1" si="181"/>
        <v>0</v>
      </c>
      <c r="CO480" s="9"/>
      <c r="CP480" s="9"/>
      <c r="CQ480" s="9"/>
      <c r="CR480" s="9"/>
      <c r="CS480" s="9"/>
      <c r="CT480" s="9"/>
      <c r="CU480" s="9"/>
      <c r="CV480" s="9"/>
      <c r="CW480" s="9"/>
      <c r="CX480" s="14"/>
      <c r="CY480" s="9">
        <f ca="1">IF(Table1[[#This Row],[Area]]= "Pindi",Table1[[#This Row],[Income]],0)</f>
        <v>0</v>
      </c>
      <c r="CZ480" s="9">
        <f ca="1">IF(Table1[[#This Row],[Area]]= "Attock",Table1[[#This Row],[Income]],0)</f>
        <v>0</v>
      </c>
      <c r="DA480" s="9">
        <f ca="1">IF(Table1[[#This Row],[Area]]= "Gujranwala",Table1[[#This Row],[Income]],0)</f>
        <v>0</v>
      </c>
      <c r="DB480" s="9">
        <f ca="1">IF(Table1[[#This Row],[Area]]= "Islamabad",Table1[[#This Row],[Income]],0)</f>
        <v>0</v>
      </c>
      <c r="DC480" s="9">
        <f ca="1">IF(Table1[[#This Row],[Area]]= "Karachi",Table1[[#This Row],[Income]],0)</f>
        <v>0</v>
      </c>
      <c r="DD480" s="9">
        <f ca="1">IF(Table1[[#This Row],[Area]]= "Kashmir",Table1[[#This Row],[Income]],0)</f>
        <v>86268</v>
      </c>
      <c r="DE480" s="9">
        <f ca="1">IF(Table1[[#This Row],[Area]]= "Kohat",Table1[[#This Row],[Income]],0)</f>
        <v>0</v>
      </c>
      <c r="DF480" s="9">
        <f ca="1">IF(Table1[[#This Row],[Area]]= "Lahore",Table1[[#This Row],[Income]],0)</f>
        <v>0</v>
      </c>
      <c r="DG480" s="9">
        <f ca="1">IF(Table1[[#This Row],[Area]]= "Multan",Table1[[#This Row],[Income]],0)</f>
        <v>0</v>
      </c>
      <c r="DH480" s="9">
        <f ca="1">IF(Table1[[#This Row],[Area]]= "Naran",Table1[[#This Row],[Income]],0)</f>
        <v>0</v>
      </c>
      <c r="DI480" s="9">
        <f ca="1">IF(Table1[[#This Row],[Area]]= "Peshawar",Table1[[#This Row],[Income]],0)</f>
        <v>0</v>
      </c>
      <c r="DJ480" s="9">
        <f ca="1">IF(Table1[[#This Row],[Area]]= "Queta",Table1[[#This Row],[Income]],0)</f>
        <v>0</v>
      </c>
      <c r="DK480" s="10">
        <f ca="1">IF(Table1[[#This Row],[Area]]= "Sawat",Table1[[#This Row],[Income]],0)</f>
        <v>0</v>
      </c>
      <c r="DM480" s="14"/>
      <c r="DN480" s="9">
        <f ca="1">IF(Table1[[#This Row],[Field of Work]] = "IT",Table1[[#This Row],[Income]],0)</f>
        <v>0</v>
      </c>
      <c r="DO480" s="9">
        <f ca="1">IF(Table1[[#This Row],[Field of Work]] = "Agriculture",Table1[[#This Row],[Income]],0)</f>
        <v>0</v>
      </c>
      <c r="DP480" s="9">
        <f ca="1">IF(Table1[[#This Row],[Field of Work]] = "Construction",Table1[[#This Row],[Income]],0)</f>
        <v>0</v>
      </c>
      <c r="DQ480" s="9">
        <f ca="1">IF(Table1[[#This Row],[Field of Work]] = "Health",Table1[[#This Row],[Income]],0)</f>
        <v>0</v>
      </c>
      <c r="DR480" s="9">
        <f ca="1">IF(Table1[[#This Row],[Field of Work]] = "Teaching",Table1[[#This Row],[Income]],0)</f>
        <v>0</v>
      </c>
      <c r="DS480" s="10">
        <f ca="1">IF(Table1[[#This Row],[Field of Work]] = "General work",Table1[[#This Row],[Income]],0)</f>
        <v>86268</v>
      </c>
      <c r="DV480" s="14"/>
      <c r="DW480" s="9"/>
      <c r="DX480" s="9">
        <f ca="1">IF(Table1[[#This Row],[Debts]]&gt;Table1[[#This Row],[Income]],1,0)</f>
        <v>1</v>
      </c>
      <c r="DY480" s="9"/>
      <c r="DZ480" s="9"/>
      <c r="EA480" s="9"/>
      <c r="EB480" s="9"/>
      <c r="EC480" s="10"/>
      <c r="EF480" s="14"/>
      <c r="EG480" s="9"/>
      <c r="EH480" s="9">
        <f ca="1">IF(Table1[[#This Row],[Net worth of person (R)]]&gt;$EP$4,Table1[[#This Row],[Age]],0)</f>
        <v>0</v>
      </c>
      <c r="EI480" s="9"/>
      <c r="EJ480" s="9"/>
      <c r="EK480" s="9"/>
      <c r="EL480" s="9"/>
      <c r="EM480" s="9"/>
      <c r="EN480" s="9"/>
      <c r="EO480" s="9"/>
      <c r="EP480" s="10"/>
    </row>
    <row r="481" spans="2:146" x14ac:dyDescent="0.25">
      <c r="B481">
        <f t="shared" ca="1" si="168"/>
        <v>1</v>
      </c>
      <c r="C481" t="str">
        <f t="shared" ca="1" si="169"/>
        <v>men</v>
      </c>
      <c r="D481">
        <f t="shared" ca="1" si="170"/>
        <v>35</v>
      </c>
      <c r="E481">
        <f t="shared" ca="1" si="171"/>
        <v>1</v>
      </c>
      <c r="F481" t="str">
        <f t="shared" ca="1" si="172"/>
        <v>Health</v>
      </c>
      <c r="G481">
        <f t="shared" ca="1" si="173"/>
        <v>6</v>
      </c>
      <c r="H481" t="str">
        <f t="shared" ca="1" si="174"/>
        <v>other</v>
      </c>
      <c r="I481">
        <f t="shared" ca="1" si="175"/>
        <v>2</v>
      </c>
      <c r="J481">
        <f t="shared" ca="1" si="176"/>
        <v>1</v>
      </c>
      <c r="K481">
        <f t="shared" ca="1" si="177"/>
        <v>53310</v>
      </c>
      <c r="L481">
        <f t="shared" ca="1" si="178"/>
        <v>4</v>
      </c>
      <c r="M481" t="str">
        <f t="shared" ca="1" si="179"/>
        <v>Multan</v>
      </c>
      <c r="N481">
        <f t="shared" ca="1" si="184"/>
        <v>159930</v>
      </c>
      <c r="O481">
        <f ca="1">RAND()*Table1[[#This Row],[Value of House]]</f>
        <v>155967.01670026648</v>
      </c>
      <c r="P481">
        <f t="shared" ca="1" si="166"/>
        <v>27245.185429886733</v>
      </c>
      <c r="Q481">
        <f t="shared" ca="1" si="180"/>
        <v>13412</v>
      </c>
      <c r="R481">
        <f t="shared" ca="1" si="167"/>
        <v>100608.99205942389</v>
      </c>
      <c r="S481">
        <f t="shared" ca="1" si="185"/>
        <v>56767.015324464846</v>
      </c>
      <c r="T481">
        <f t="shared" ca="1" si="186"/>
        <v>243942.20075435159</v>
      </c>
      <c r="U481">
        <f t="shared" ca="1" si="187"/>
        <v>269988.00875969039</v>
      </c>
      <c r="V481">
        <f t="shared" ca="1" si="188"/>
        <v>-26045.808005338797</v>
      </c>
      <c r="AF481" s="14">
        <f t="shared" ca="1" si="182"/>
        <v>0</v>
      </c>
      <c r="AG481" s="9">
        <f t="shared" ca="1" si="183"/>
        <v>1</v>
      </c>
      <c r="AH481" s="9"/>
      <c r="AI481" s="9"/>
      <c r="AJ481" s="9"/>
      <c r="AK481" s="10"/>
      <c r="AL481" s="9"/>
      <c r="AM481" s="14">
        <f ca="1">IF(Table1[[#This Row],[Field of Work]]= "Teaching",1,0)</f>
        <v>0</v>
      </c>
      <c r="AN481" s="9">
        <f ca="1">IF(Table1[[#This Row],[Field of Work]]= "Agriculture",1,0)</f>
        <v>0</v>
      </c>
      <c r="AO481" s="9">
        <f ca="1">IF(Table1[[#This Row],[Field of Work]]= "Construction",1,0)</f>
        <v>0</v>
      </c>
      <c r="AP481" s="9">
        <f ca="1">IF(Table1[[#This Row],[Field of Work]]= "IT",1,0)</f>
        <v>0</v>
      </c>
      <c r="AQ481" s="9">
        <f ca="1">IF(Table1[[#This Row],[Field of Work]]= "Health",1,0)</f>
        <v>1</v>
      </c>
      <c r="AR481" s="9">
        <f ca="1">IF(Table1[[#This Row],[Field of Work]]= "General work",1,0)</f>
        <v>0</v>
      </c>
      <c r="AS481" s="9"/>
      <c r="AT481" s="9"/>
      <c r="AU481" s="9"/>
      <c r="AV481" s="9"/>
      <c r="AW481" s="9"/>
      <c r="AX481" s="9"/>
      <c r="AY481" s="10"/>
      <c r="BA481" s="33">
        <f ca="1">IF(Table1[[#This Row],[Area]]= "Pindi",1,0)</f>
        <v>0</v>
      </c>
      <c r="BB481" s="9">
        <f ca="1">IF(Table1[[#This Row],[Area]]= "Attock",1,0)</f>
        <v>0</v>
      </c>
      <c r="BC481" s="9">
        <f ca="1">IF(Table1[[#This Row],[Area]]="Gujranwala",1,0)</f>
        <v>0</v>
      </c>
      <c r="BD481" s="9">
        <f ca="1">IF(Table1[[#This Row],[Area]]="Islamabad",1,0)</f>
        <v>0</v>
      </c>
      <c r="BE481" s="9">
        <f ca="1">IF(Table1[[#This Row],[Area]]="Karachi",1,0)</f>
        <v>0</v>
      </c>
      <c r="BF481" s="9">
        <f ca="1">IF(Table1[[#This Row],[Area]]="Kashmir",1,0)</f>
        <v>0</v>
      </c>
      <c r="BG481" s="9">
        <f ca="1">IF(Table1[[#This Row],[Area]]="Kohat",1,0)</f>
        <v>0</v>
      </c>
      <c r="BH481" s="9">
        <f ca="1">IF(Table1[[#This Row],[Area]]="Lahore",1,0)</f>
        <v>0</v>
      </c>
      <c r="BI481" s="9">
        <f ca="1">IF(Table1[[#This Row],[Area]]="Multan",1,0)</f>
        <v>1</v>
      </c>
      <c r="BJ481" s="9">
        <f ca="1">IF(Table1[[#This Row],[Area]]="Naran",1,0)</f>
        <v>0</v>
      </c>
      <c r="BK481" s="9">
        <f ca="1">IF(Table1[[#This Row],[Area]]="Peshawar",1,0)</f>
        <v>0</v>
      </c>
      <c r="BL481" s="9">
        <f ca="1">IF(Table1[[#This Row],[Area]]="Queta",1,0)</f>
        <v>0</v>
      </c>
      <c r="BM481" s="9">
        <f ca="1">IF(Table1[[#This Row],[Area]]="Sawat",1,0)</f>
        <v>0</v>
      </c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10"/>
      <c r="CD481" s="14"/>
      <c r="CE481" s="39">
        <f ca="1">Table1[[#This Row],[Value of Cars]]/Table1[[#This Row],[Cars]]</f>
        <v>27245.185429886733</v>
      </c>
      <c r="CF481" s="9"/>
      <c r="CG481" s="10"/>
      <c r="CH481" s="14">
        <f ca="1">IF(Table1[[#This Row],[value of Debts]]&gt;$CI$5,1,0)</f>
        <v>1</v>
      </c>
      <c r="CI481" s="9"/>
      <c r="CJ481" s="10"/>
      <c r="CM481" s="55">
        <f ca="1">Table1[[#This Row],[Mortgage Left]]/Table1[[#This Row],[Value of House]]</f>
        <v>0.9752205133512567</v>
      </c>
      <c r="CN481" s="9">
        <f t="shared" ca="1" si="181"/>
        <v>0</v>
      </c>
      <c r="CO481" s="9"/>
      <c r="CP481" s="9"/>
      <c r="CQ481" s="9"/>
      <c r="CR481" s="9"/>
      <c r="CS481" s="9"/>
      <c r="CT481" s="9"/>
      <c r="CU481" s="9"/>
      <c r="CV481" s="9"/>
      <c r="CW481" s="9"/>
      <c r="CX481" s="14"/>
      <c r="CY481" s="9">
        <f ca="1">IF(Table1[[#This Row],[Area]]= "Pindi",Table1[[#This Row],[Income]],0)</f>
        <v>0</v>
      </c>
      <c r="CZ481" s="9">
        <f ca="1">IF(Table1[[#This Row],[Area]]= "Attock",Table1[[#This Row],[Income]],0)</f>
        <v>0</v>
      </c>
      <c r="DA481" s="9">
        <f ca="1">IF(Table1[[#This Row],[Area]]= "Gujranwala",Table1[[#This Row],[Income]],0)</f>
        <v>0</v>
      </c>
      <c r="DB481" s="9">
        <f ca="1">IF(Table1[[#This Row],[Area]]= "Islamabad",Table1[[#This Row],[Income]],0)</f>
        <v>0</v>
      </c>
      <c r="DC481" s="9">
        <f ca="1">IF(Table1[[#This Row],[Area]]= "Karachi",Table1[[#This Row],[Income]],0)</f>
        <v>0</v>
      </c>
      <c r="DD481" s="9">
        <f ca="1">IF(Table1[[#This Row],[Area]]= "Kashmir",Table1[[#This Row],[Income]],0)</f>
        <v>0</v>
      </c>
      <c r="DE481" s="9">
        <f ca="1">IF(Table1[[#This Row],[Area]]= "Kohat",Table1[[#This Row],[Income]],0)</f>
        <v>0</v>
      </c>
      <c r="DF481" s="9">
        <f ca="1">IF(Table1[[#This Row],[Area]]= "Lahore",Table1[[#This Row],[Income]],0)</f>
        <v>0</v>
      </c>
      <c r="DG481" s="9">
        <f ca="1">IF(Table1[[#This Row],[Area]]= "Multan",Table1[[#This Row],[Income]],0)</f>
        <v>53310</v>
      </c>
      <c r="DH481" s="9">
        <f ca="1">IF(Table1[[#This Row],[Area]]= "Naran",Table1[[#This Row],[Income]],0)</f>
        <v>0</v>
      </c>
      <c r="DI481" s="9">
        <f ca="1">IF(Table1[[#This Row],[Area]]= "Peshawar",Table1[[#This Row],[Income]],0)</f>
        <v>0</v>
      </c>
      <c r="DJ481" s="9">
        <f ca="1">IF(Table1[[#This Row],[Area]]= "Queta",Table1[[#This Row],[Income]],0)</f>
        <v>0</v>
      </c>
      <c r="DK481" s="10">
        <f ca="1">IF(Table1[[#This Row],[Area]]= "Sawat",Table1[[#This Row],[Income]],0)</f>
        <v>0</v>
      </c>
      <c r="DM481" s="14"/>
      <c r="DN481" s="9">
        <f ca="1">IF(Table1[[#This Row],[Field of Work]] = "IT",Table1[[#This Row],[Income]],0)</f>
        <v>0</v>
      </c>
      <c r="DO481" s="9">
        <f ca="1">IF(Table1[[#This Row],[Field of Work]] = "Agriculture",Table1[[#This Row],[Income]],0)</f>
        <v>0</v>
      </c>
      <c r="DP481" s="9">
        <f ca="1">IF(Table1[[#This Row],[Field of Work]] = "Construction",Table1[[#This Row],[Income]],0)</f>
        <v>0</v>
      </c>
      <c r="DQ481" s="9">
        <f ca="1">IF(Table1[[#This Row],[Field of Work]] = "Health",Table1[[#This Row],[Income]],0)</f>
        <v>53310</v>
      </c>
      <c r="DR481" s="9">
        <f ca="1">IF(Table1[[#This Row],[Field of Work]] = "Teaching",Table1[[#This Row],[Income]],0)</f>
        <v>0</v>
      </c>
      <c r="DS481" s="10">
        <f ca="1">IF(Table1[[#This Row],[Field of Work]] = "General work",Table1[[#This Row],[Income]],0)</f>
        <v>0</v>
      </c>
      <c r="DV481" s="14"/>
      <c r="DW481" s="9"/>
      <c r="DX481" s="9">
        <f ca="1">IF(Table1[[#This Row],[Debts]]&gt;Table1[[#This Row],[Income]],1,0)</f>
        <v>1</v>
      </c>
      <c r="DY481" s="9"/>
      <c r="DZ481" s="9"/>
      <c r="EA481" s="9"/>
      <c r="EB481" s="9"/>
      <c r="EC481" s="10"/>
      <c r="EF481" s="14"/>
      <c r="EG481" s="9"/>
      <c r="EH481" s="9">
        <f ca="1">IF(Table1[[#This Row],[Net worth of person (R)]]&gt;$EP$4,Table1[[#This Row],[Age]],0)</f>
        <v>0</v>
      </c>
      <c r="EI481" s="9"/>
      <c r="EJ481" s="9"/>
      <c r="EK481" s="9"/>
      <c r="EL481" s="9"/>
      <c r="EM481" s="9"/>
      <c r="EN481" s="9"/>
      <c r="EO481" s="9"/>
      <c r="EP481" s="10"/>
    </row>
    <row r="482" spans="2:146" x14ac:dyDescent="0.25">
      <c r="B482">
        <f t="shared" ca="1" si="168"/>
        <v>1</v>
      </c>
      <c r="C482" t="str">
        <f t="shared" ca="1" si="169"/>
        <v>men</v>
      </c>
      <c r="D482">
        <f t="shared" ca="1" si="170"/>
        <v>33</v>
      </c>
      <c r="E482">
        <f t="shared" ca="1" si="171"/>
        <v>4</v>
      </c>
      <c r="F482" t="str">
        <f t="shared" ca="1" si="172"/>
        <v>Construction</v>
      </c>
      <c r="G482">
        <f t="shared" ca="1" si="173"/>
        <v>6</v>
      </c>
      <c r="H482" t="str">
        <f t="shared" ca="1" si="174"/>
        <v>other</v>
      </c>
      <c r="I482">
        <f t="shared" ca="1" si="175"/>
        <v>4</v>
      </c>
      <c r="J482">
        <f t="shared" ca="1" si="176"/>
        <v>2</v>
      </c>
      <c r="K482">
        <f t="shared" ca="1" si="177"/>
        <v>74594</v>
      </c>
      <c r="L482">
        <f t="shared" ca="1" si="178"/>
        <v>13</v>
      </c>
      <c r="M482" t="str">
        <f t="shared" ca="1" si="179"/>
        <v>Naran</v>
      </c>
      <c r="N482">
        <f t="shared" ca="1" si="184"/>
        <v>447564</v>
      </c>
      <c r="O482">
        <f ca="1">RAND()*Table1[[#This Row],[Value of House]]</f>
        <v>327765.64766297635</v>
      </c>
      <c r="P482">
        <f t="shared" ca="1" si="166"/>
        <v>91215.141406876763</v>
      </c>
      <c r="Q482">
        <f t="shared" ca="1" si="180"/>
        <v>78014</v>
      </c>
      <c r="R482">
        <f t="shared" ca="1" si="167"/>
        <v>142545.61869709651</v>
      </c>
      <c r="S482">
        <f t="shared" ca="1" si="185"/>
        <v>102505.49602166461</v>
      </c>
      <c r="T482">
        <f t="shared" ca="1" si="186"/>
        <v>641284.63742854132</v>
      </c>
      <c r="U482">
        <f t="shared" ca="1" si="187"/>
        <v>548325.26636007288</v>
      </c>
      <c r="V482">
        <f t="shared" ca="1" si="188"/>
        <v>92959.371068468434</v>
      </c>
      <c r="AF482" s="14">
        <f t="shared" ca="1" si="182"/>
        <v>1</v>
      </c>
      <c r="AG482" s="9">
        <f t="shared" ca="1" si="183"/>
        <v>0</v>
      </c>
      <c r="AH482" s="9"/>
      <c r="AI482" s="9"/>
      <c r="AJ482" s="9"/>
      <c r="AK482" s="10"/>
      <c r="AL482" s="9"/>
      <c r="AM482" s="14">
        <f ca="1">IF(Table1[[#This Row],[Field of Work]]= "Teaching",1,0)</f>
        <v>0</v>
      </c>
      <c r="AN482" s="9">
        <f ca="1">IF(Table1[[#This Row],[Field of Work]]= "Agriculture",1,0)</f>
        <v>0</v>
      </c>
      <c r="AO482" s="9">
        <f ca="1">IF(Table1[[#This Row],[Field of Work]]= "Construction",1,0)</f>
        <v>1</v>
      </c>
      <c r="AP482" s="9">
        <f ca="1">IF(Table1[[#This Row],[Field of Work]]= "IT",1,0)</f>
        <v>0</v>
      </c>
      <c r="AQ482" s="9">
        <f ca="1">IF(Table1[[#This Row],[Field of Work]]= "Health",1,0)</f>
        <v>0</v>
      </c>
      <c r="AR482" s="9">
        <f ca="1">IF(Table1[[#This Row],[Field of Work]]= "General work",1,0)</f>
        <v>0</v>
      </c>
      <c r="AS482" s="9"/>
      <c r="AT482" s="9"/>
      <c r="AU482" s="9"/>
      <c r="AV482" s="9"/>
      <c r="AW482" s="9"/>
      <c r="AX482" s="9"/>
      <c r="AY482" s="10"/>
      <c r="BA482" s="33">
        <f ca="1">IF(Table1[[#This Row],[Area]]= "Pindi",1,0)</f>
        <v>0</v>
      </c>
      <c r="BB482" s="9">
        <f ca="1">IF(Table1[[#This Row],[Area]]= "Attock",1,0)</f>
        <v>0</v>
      </c>
      <c r="BC482" s="9">
        <f ca="1">IF(Table1[[#This Row],[Area]]="Gujranwala",1,0)</f>
        <v>0</v>
      </c>
      <c r="BD482" s="9">
        <f ca="1">IF(Table1[[#This Row],[Area]]="Islamabad",1,0)</f>
        <v>0</v>
      </c>
      <c r="BE482" s="9">
        <f ca="1">IF(Table1[[#This Row],[Area]]="Karachi",1,0)</f>
        <v>0</v>
      </c>
      <c r="BF482" s="9">
        <f ca="1">IF(Table1[[#This Row],[Area]]="Kashmir",1,0)</f>
        <v>0</v>
      </c>
      <c r="BG482" s="9">
        <f ca="1">IF(Table1[[#This Row],[Area]]="Kohat",1,0)</f>
        <v>0</v>
      </c>
      <c r="BH482" s="9">
        <f ca="1">IF(Table1[[#This Row],[Area]]="Lahore",1,0)</f>
        <v>0</v>
      </c>
      <c r="BI482" s="9">
        <f ca="1">IF(Table1[[#This Row],[Area]]="Multan",1,0)</f>
        <v>0</v>
      </c>
      <c r="BJ482" s="9">
        <f ca="1">IF(Table1[[#This Row],[Area]]="Naran",1,0)</f>
        <v>1</v>
      </c>
      <c r="BK482" s="9">
        <f ca="1">IF(Table1[[#This Row],[Area]]="Peshawar",1,0)</f>
        <v>0</v>
      </c>
      <c r="BL482" s="9">
        <f ca="1">IF(Table1[[#This Row],[Area]]="Queta",1,0)</f>
        <v>0</v>
      </c>
      <c r="BM482" s="9">
        <f ca="1">IF(Table1[[#This Row],[Area]]="Sawat",1,0)</f>
        <v>0</v>
      </c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10"/>
      <c r="CD482" s="14"/>
      <c r="CE482" s="39">
        <f ca="1">Table1[[#This Row],[Value of Cars]]/Table1[[#This Row],[Cars]]</f>
        <v>45607.570703438381</v>
      </c>
      <c r="CF482" s="9"/>
      <c r="CG482" s="10"/>
      <c r="CH482" s="14">
        <f ca="1">IF(Table1[[#This Row],[value of Debts]]&gt;$CI$5,1,0)</f>
        <v>1</v>
      </c>
      <c r="CI482" s="9"/>
      <c r="CJ482" s="10"/>
      <c r="CM482" s="55">
        <f ca="1">Table1[[#This Row],[Mortgage Left]]/Table1[[#This Row],[Value of House]]</f>
        <v>0.73233246566519283</v>
      </c>
      <c r="CN482" s="9">
        <f t="shared" ca="1" si="181"/>
        <v>0</v>
      </c>
      <c r="CO482" s="9"/>
      <c r="CP482" s="9"/>
      <c r="CQ482" s="9"/>
      <c r="CR482" s="9"/>
      <c r="CS482" s="9"/>
      <c r="CT482" s="9"/>
      <c r="CU482" s="9"/>
      <c r="CV482" s="9"/>
      <c r="CW482" s="9"/>
      <c r="CX482" s="14"/>
      <c r="CY482" s="9">
        <f ca="1">IF(Table1[[#This Row],[Area]]= "Pindi",Table1[[#This Row],[Income]],0)</f>
        <v>0</v>
      </c>
      <c r="CZ482" s="9">
        <f ca="1">IF(Table1[[#This Row],[Area]]= "Attock",Table1[[#This Row],[Income]],0)</f>
        <v>0</v>
      </c>
      <c r="DA482" s="9">
        <f ca="1">IF(Table1[[#This Row],[Area]]= "Gujranwala",Table1[[#This Row],[Income]],0)</f>
        <v>0</v>
      </c>
      <c r="DB482" s="9">
        <f ca="1">IF(Table1[[#This Row],[Area]]= "Islamabad",Table1[[#This Row],[Income]],0)</f>
        <v>0</v>
      </c>
      <c r="DC482" s="9">
        <f ca="1">IF(Table1[[#This Row],[Area]]= "Karachi",Table1[[#This Row],[Income]],0)</f>
        <v>0</v>
      </c>
      <c r="DD482" s="9">
        <f ca="1">IF(Table1[[#This Row],[Area]]= "Kashmir",Table1[[#This Row],[Income]],0)</f>
        <v>0</v>
      </c>
      <c r="DE482" s="9">
        <f ca="1">IF(Table1[[#This Row],[Area]]= "Kohat",Table1[[#This Row],[Income]],0)</f>
        <v>0</v>
      </c>
      <c r="DF482" s="9">
        <f ca="1">IF(Table1[[#This Row],[Area]]= "Lahore",Table1[[#This Row],[Income]],0)</f>
        <v>0</v>
      </c>
      <c r="DG482" s="9">
        <f ca="1">IF(Table1[[#This Row],[Area]]= "Multan",Table1[[#This Row],[Income]],0)</f>
        <v>0</v>
      </c>
      <c r="DH482" s="9">
        <f ca="1">IF(Table1[[#This Row],[Area]]= "Naran",Table1[[#This Row],[Income]],0)</f>
        <v>74594</v>
      </c>
      <c r="DI482" s="9">
        <f ca="1">IF(Table1[[#This Row],[Area]]= "Peshawar",Table1[[#This Row],[Income]],0)</f>
        <v>0</v>
      </c>
      <c r="DJ482" s="9">
        <f ca="1">IF(Table1[[#This Row],[Area]]= "Queta",Table1[[#This Row],[Income]],0)</f>
        <v>0</v>
      </c>
      <c r="DK482" s="10">
        <f ca="1">IF(Table1[[#This Row],[Area]]= "Sawat",Table1[[#This Row],[Income]],0)</f>
        <v>0</v>
      </c>
      <c r="DM482" s="14"/>
      <c r="DN482" s="9">
        <f ca="1">IF(Table1[[#This Row],[Field of Work]] = "IT",Table1[[#This Row],[Income]],0)</f>
        <v>0</v>
      </c>
      <c r="DO482" s="9">
        <f ca="1">IF(Table1[[#This Row],[Field of Work]] = "Agriculture",Table1[[#This Row],[Income]],0)</f>
        <v>0</v>
      </c>
      <c r="DP482" s="9">
        <f ca="1">IF(Table1[[#This Row],[Field of Work]] = "Construction",Table1[[#This Row],[Income]],0)</f>
        <v>74594</v>
      </c>
      <c r="DQ482" s="9">
        <f ca="1">IF(Table1[[#This Row],[Field of Work]] = "Health",Table1[[#This Row],[Income]],0)</f>
        <v>0</v>
      </c>
      <c r="DR482" s="9">
        <f ca="1">IF(Table1[[#This Row],[Field of Work]] = "Teaching",Table1[[#This Row],[Income]],0)</f>
        <v>0</v>
      </c>
      <c r="DS482" s="10">
        <f ca="1">IF(Table1[[#This Row],[Field of Work]] = "General work",Table1[[#This Row],[Income]],0)</f>
        <v>0</v>
      </c>
      <c r="DV482" s="14"/>
      <c r="DW482" s="9"/>
      <c r="DX482" s="9">
        <f ca="1">IF(Table1[[#This Row],[Debts]]&gt;Table1[[#This Row],[Income]],1,0)</f>
        <v>1</v>
      </c>
      <c r="DY482" s="9"/>
      <c r="DZ482" s="9"/>
      <c r="EA482" s="9"/>
      <c r="EB482" s="9"/>
      <c r="EC482" s="10"/>
      <c r="EF482" s="14"/>
      <c r="EG482" s="9"/>
      <c r="EH482" s="9">
        <f ca="1">IF(Table1[[#This Row],[Net worth of person (R)]]&gt;$EP$4,Table1[[#This Row],[Age]],0)</f>
        <v>0</v>
      </c>
      <c r="EI482" s="9"/>
      <c r="EJ482" s="9"/>
      <c r="EK482" s="9"/>
      <c r="EL482" s="9"/>
      <c r="EM482" s="9"/>
      <c r="EN482" s="9"/>
      <c r="EO482" s="9"/>
      <c r="EP482" s="10"/>
    </row>
    <row r="483" spans="2:146" x14ac:dyDescent="0.25">
      <c r="B483">
        <f t="shared" ca="1" si="168"/>
        <v>1</v>
      </c>
      <c r="C483" t="str">
        <f t="shared" ca="1" si="169"/>
        <v>men</v>
      </c>
      <c r="D483">
        <f t="shared" ca="1" si="170"/>
        <v>33</v>
      </c>
      <c r="E483">
        <f t="shared" ca="1" si="171"/>
        <v>2</v>
      </c>
      <c r="F483" t="str">
        <f t="shared" ca="1" si="172"/>
        <v>IT</v>
      </c>
      <c r="G483">
        <f t="shared" ca="1" si="173"/>
        <v>4</v>
      </c>
      <c r="H483" t="str">
        <f t="shared" ca="1" si="174"/>
        <v>Technical</v>
      </c>
      <c r="I483">
        <f t="shared" ca="1" si="175"/>
        <v>1</v>
      </c>
      <c r="J483">
        <f t="shared" ca="1" si="176"/>
        <v>1</v>
      </c>
      <c r="K483">
        <f t="shared" ca="1" si="177"/>
        <v>30512</v>
      </c>
      <c r="L483">
        <f t="shared" ca="1" si="178"/>
        <v>7</v>
      </c>
      <c r="M483" t="str">
        <f t="shared" ca="1" si="179"/>
        <v>Pindi</v>
      </c>
      <c r="N483">
        <f t="shared" ca="1" si="184"/>
        <v>122048</v>
      </c>
      <c r="O483">
        <f ca="1">RAND()*Table1[[#This Row],[Value of House]]</f>
        <v>99150.867315956391</v>
      </c>
      <c r="P483">
        <f t="shared" ca="1" si="166"/>
        <v>23413.290513732067</v>
      </c>
      <c r="Q483">
        <f t="shared" ca="1" si="180"/>
        <v>2936</v>
      </c>
      <c r="R483">
        <f t="shared" ca="1" si="167"/>
        <v>25736.280358393789</v>
      </c>
      <c r="S483">
        <f t="shared" ca="1" si="185"/>
        <v>30493.690914307517</v>
      </c>
      <c r="T483">
        <f t="shared" ca="1" si="186"/>
        <v>175954.98142803958</v>
      </c>
      <c r="U483">
        <f t="shared" ca="1" si="187"/>
        <v>127823.14767435018</v>
      </c>
      <c r="V483">
        <f t="shared" ca="1" si="188"/>
        <v>48131.833753689396</v>
      </c>
      <c r="AF483" s="14">
        <f t="shared" ca="1" si="182"/>
        <v>1</v>
      </c>
      <c r="AG483" s="9">
        <f t="shared" ca="1" si="183"/>
        <v>0</v>
      </c>
      <c r="AH483" s="9"/>
      <c r="AI483" s="9"/>
      <c r="AJ483" s="9"/>
      <c r="AK483" s="10"/>
      <c r="AL483" s="9"/>
      <c r="AM483" s="14">
        <f ca="1">IF(Table1[[#This Row],[Field of Work]]= "Teaching",1,0)</f>
        <v>0</v>
      </c>
      <c r="AN483" s="9">
        <f ca="1">IF(Table1[[#This Row],[Field of Work]]= "Agriculture",1,0)</f>
        <v>0</v>
      </c>
      <c r="AO483" s="9">
        <f ca="1">IF(Table1[[#This Row],[Field of Work]]= "Construction",1,0)</f>
        <v>0</v>
      </c>
      <c r="AP483" s="9">
        <f ca="1">IF(Table1[[#This Row],[Field of Work]]= "IT",1,0)</f>
        <v>1</v>
      </c>
      <c r="AQ483" s="9">
        <f ca="1">IF(Table1[[#This Row],[Field of Work]]= "Health",1,0)</f>
        <v>0</v>
      </c>
      <c r="AR483" s="9">
        <f ca="1">IF(Table1[[#This Row],[Field of Work]]= "General work",1,0)</f>
        <v>0</v>
      </c>
      <c r="AS483" s="9"/>
      <c r="AT483" s="9"/>
      <c r="AU483" s="9"/>
      <c r="AV483" s="9"/>
      <c r="AW483" s="9"/>
      <c r="AX483" s="9"/>
      <c r="AY483" s="10"/>
      <c r="BA483" s="33">
        <f ca="1">IF(Table1[[#This Row],[Area]]= "Pindi",1,0)</f>
        <v>1</v>
      </c>
      <c r="BB483" s="9">
        <f ca="1">IF(Table1[[#This Row],[Area]]= "Attock",1,0)</f>
        <v>0</v>
      </c>
      <c r="BC483" s="9">
        <f ca="1">IF(Table1[[#This Row],[Area]]="Gujranwala",1,0)</f>
        <v>0</v>
      </c>
      <c r="BD483" s="9">
        <f ca="1">IF(Table1[[#This Row],[Area]]="Islamabad",1,0)</f>
        <v>0</v>
      </c>
      <c r="BE483" s="9">
        <f ca="1">IF(Table1[[#This Row],[Area]]="Karachi",1,0)</f>
        <v>0</v>
      </c>
      <c r="BF483" s="9">
        <f ca="1">IF(Table1[[#This Row],[Area]]="Kashmir",1,0)</f>
        <v>0</v>
      </c>
      <c r="BG483" s="9">
        <f ca="1">IF(Table1[[#This Row],[Area]]="Kohat",1,0)</f>
        <v>0</v>
      </c>
      <c r="BH483" s="9">
        <f ca="1">IF(Table1[[#This Row],[Area]]="Lahore",1,0)</f>
        <v>0</v>
      </c>
      <c r="BI483" s="9">
        <f ca="1">IF(Table1[[#This Row],[Area]]="Multan",1,0)</f>
        <v>0</v>
      </c>
      <c r="BJ483" s="9">
        <f ca="1">IF(Table1[[#This Row],[Area]]="Naran",1,0)</f>
        <v>0</v>
      </c>
      <c r="BK483" s="9">
        <f ca="1">IF(Table1[[#This Row],[Area]]="Peshawar",1,0)</f>
        <v>0</v>
      </c>
      <c r="BL483" s="9">
        <f ca="1">IF(Table1[[#This Row],[Area]]="Queta",1,0)</f>
        <v>0</v>
      </c>
      <c r="BM483" s="9">
        <f ca="1">IF(Table1[[#This Row],[Area]]="Sawat",1,0)</f>
        <v>0</v>
      </c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10"/>
      <c r="CD483" s="14"/>
      <c r="CE483" s="39">
        <f ca="1">Table1[[#This Row],[Value of Cars]]/Table1[[#This Row],[Cars]]</f>
        <v>23413.290513732067</v>
      </c>
      <c r="CF483" s="9"/>
      <c r="CG483" s="10"/>
      <c r="CH483" s="14">
        <f ca="1">IF(Table1[[#This Row],[value of Debts]]&gt;$CI$5,1,0)</f>
        <v>1</v>
      </c>
      <c r="CI483" s="9"/>
      <c r="CJ483" s="10"/>
      <c r="CM483" s="55">
        <f ca="1">Table1[[#This Row],[Mortgage Left]]/Table1[[#This Row],[Value of House]]</f>
        <v>0.81239239738427826</v>
      </c>
      <c r="CN483" s="9">
        <f t="shared" ca="1" si="181"/>
        <v>0</v>
      </c>
      <c r="CO483" s="9"/>
      <c r="CP483" s="9"/>
      <c r="CQ483" s="9"/>
      <c r="CR483" s="9"/>
      <c r="CS483" s="9"/>
      <c r="CT483" s="9"/>
      <c r="CU483" s="9"/>
      <c r="CV483" s="9"/>
      <c r="CW483" s="9"/>
      <c r="CX483" s="14"/>
      <c r="CY483" s="9">
        <f ca="1">IF(Table1[[#This Row],[Area]]= "Pindi",Table1[[#This Row],[Income]],0)</f>
        <v>30512</v>
      </c>
      <c r="CZ483" s="9">
        <f ca="1">IF(Table1[[#This Row],[Area]]= "Attock",Table1[[#This Row],[Income]],0)</f>
        <v>0</v>
      </c>
      <c r="DA483" s="9">
        <f ca="1">IF(Table1[[#This Row],[Area]]= "Gujranwala",Table1[[#This Row],[Income]],0)</f>
        <v>0</v>
      </c>
      <c r="DB483" s="9">
        <f ca="1">IF(Table1[[#This Row],[Area]]= "Islamabad",Table1[[#This Row],[Income]],0)</f>
        <v>0</v>
      </c>
      <c r="DC483" s="9">
        <f ca="1">IF(Table1[[#This Row],[Area]]= "Karachi",Table1[[#This Row],[Income]],0)</f>
        <v>0</v>
      </c>
      <c r="DD483" s="9">
        <f ca="1">IF(Table1[[#This Row],[Area]]= "Kashmir",Table1[[#This Row],[Income]],0)</f>
        <v>0</v>
      </c>
      <c r="DE483" s="9">
        <f ca="1">IF(Table1[[#This Row],[Area]]= "Kohat",Table1[[#This Row],[Income]],0)</f>
        <v>0</v>
      </c>
      <c r="DF483" s="9">
        <f ca="1">IF(Table1[[#This Row],[Area]]= "Lahore",Table1[[#This Row],[Income]],0)</f>
        <v>0</v>
      </c>
      <c r="DG483" s="9">
        <f ca="1">IF(Table1[[#This Row],[Area]]= "Multan",Table1[[#This Row],[Income]],0)</f>
        <v>0</v>
      </c>
      <c r="DH483" s="9">
        <f ca="1">IF(Table1[[#This Row],[Area]]= "Naran",Table1[[#This Row],[Income]],0)</f>
        <v>0</v>
      </c>
      <c r="DI483" s="9">
        <f ca="1">IF(Table1[[#This Row],[Area]]= "Peshawar",Table1[[#This Row],[Income]],0)</f>
        <v>0</v>
      </c>
      <c r="DJ483" s="9">
        <f ca="1">IF(Table1[[#This Row],[Area]]= "Queta",Table1[[#This Row],[Income]],0)</f>
        <v>0</v>
      </c>
      <c r="DK483" s="10">
        <f ca="1">IF(Table1[[#This Row],[Area]]= "Sawat",Table1[[#This Row],[Income]],0)</f>
        <v>0</v>
      </c>
      <c r="DM483" s="14"/>
      <c r="DN483" s="9">
        <f ca="1">IF(Table1[[#This Row],[Field of Work]] = "IT",Table1[[#This Row],[Income]],0)</f>
        <v>30512</v>
      </c>
      <c r="DO483" s="9">
        <f ca="1">IF(Table1[[#This Row],[Field of Work]] = "Agriculture",Table1[[#This Row],[Income]],0)</f>
        <v>0</v>
      </c>
      <c r="DP483" s="9">
        <f ca="1">IF(Table1[[#This Row],[Field of Work]] = "Construction",Table1[[#This Row],[Income]],0)</f>
        <v>0</v>
      </c>
      <c r="DQ483" s="9">
        <f ca="1">IF(Table1[[#This Row],[Field of Work]] = "Health",Table1[[#This Row],[Income]],0)</f>
        <v>0</v>
      </c>
      <c r="DR483" s="9">
        <f ca="1">IF(Table1[[#This Row],[Field of Work]] = "Teaching",Table1[[#This Row],[Income]],0)</f>
        <v>0</v>
      </c>
      <c r="DS483" s="10">
        <f ca="1">IF(Table1[[#This Row],[Field of Work]] = "General work",Table1[[#This Row],[Income]],0)</f>
        <v>0</v>
      </c>
      <c r="DV483" s="14"/>
      <c r="DW483" s="9"/>
      <c r="DX483" s="9">
        <f ca="1">IF(Table1[[#This Row],[Debts]]&gt;Table1[[#This Row],[Income]],1,0)</f>
        <v>0</v>
      </c>
      <c r="DY483" s="9"/>
      <c r="DZ483" s="9"/>
      <c r="EA483" s="9"/>
      <c r="EB483" s="9"/>
      <c r="EC483" s="10"/>
      <c r="EF483" s="14"/>
      <c r="EG483" s="9"/>
      <c r="EH483" s="9">
        <f ca="1">IF(Table1[[#This Row],[Net worth of person (R)]]&gt;$EP$4,Table1[[#This Row],[Age]],0)</f>
        <v>0</v>
      </c>
      <c r="EI483" s="9"/>
      <c r="EJ483" s="9"/>
      <c r="EK483" s="9"/>
      <c r="EL483" s="9"/>
      <c r="EM483" s="9"/>
      <c r="EN483" s="9"/>
      <c r="EO483" s="9"/>
      <c r="EP483" s="10"/>
    </row>
    <row r="484" spans="2:146" x14ac:dyDescent="0.25">
      <c r="B484">
        <f t="shared" ca="1" si="168"/>
        <v>2</v>
      </c>
      <c r="C484" t="str">
        <f t="shared" ca="1" si="169"/>
        <v>women</v>
      </c>
      <c r="D484">
        <f t="shared" ca="1" si="170"/>
        <v>43</v>
      </c>
      <c r="E484">
        <f t="shared" ca="1" si="171"/>
        <v>6</v>
      </c>
      <c r="F484" t="str">
        <f t="shared" ca="1" si="172"/>
        <v>Teaching</v>
      </c>
      <c r="G484">
        <f t="shared" ca="1" si="173"/>
        <v>4</v>
      </c>
      <c r="H484" t="str">
        <f t="shared" ca="1" si="174"/>
        <v>Technical</v>
      </c>
      <c r="I484">
        <f t="shared" ca="1" si="175"/>
        <v>2</v>
      </c>
      <c r="J484">
        <f t="shared" ca="1" si="176"/>
        <v>1</v>
      </c>
      <c r="K484">
        <f t="shared" ca="1" si="177"/>
        <v>47597</v>
      </c>
      <c r="L484">
        <f t="shared" ca="1" si="178"/>
        <v>8</v>
      </c>
      <c r="M484" t="str">
        <f t="shared" ca="1" si="179"/>
        <v>Pindi</v>
      </c>
      <c r="N484">
        <f t="shared" ca="1" si="184"/>
        <v>237985</v>
      </c>
      <c r="O484">
        <f ca="1">RAND()*Table1[[#This Row],[Value of House]]</f>
        <v>198856.77979626876</v>
      </c>
      <c r="P484">
        <f t="shared" ca="1" si="166"/>
        <v>3057.5771937636746</v>
      </c>
      <c r="Q484">
        <f t="shared" ca="1" si="180"/>
        <v>2407</v>
      </c>
      <c r="R484">
        <f t="shared" ca="1" si="167"/>
        <v>83649.181789185299</v>
      </c>
      <c r="S484">
        <f t="shared" ca="1" si="185"/>
        <v>63104.803643830557</v>
      </c>
      <c r="T484">
        <f t="shared" ca="1" si="186"/>
        <v>304147.38083759428</v>
      </c>
      <c r="U484">
        <f t="shared" ca="1" si="187"/>
        <v>284912.96158545406</v>
      </c>
      <c r="V484">
        <f t="shared" ca="1" si="188"/>
        <v>19234.419252140215</v>
      </c>
      <c r="AF484" s="14">
        <f t="shared" ca="1" si="182"/>
        <v>1</v>
      </c>
      <c r="AG484" s="9">
        <f t="shared" ca="1" si="183"/>
        <v>0</v>
      </c>
      <c r="AH484" s="9"/>
      <c r="AI484" s="9"/>
      <c r="AJ484" s="9"/>
      <c r="AK484" s="10"/>
      <c r="AL484" s="9"/>
      <c r="AM484" s="14">
        <f ca="1">IF(Table1[[#This Row],[Field of Work]]= "Teaching",1,0)</f>
        <v>1</v>
      </c>
      <c r="AN484" s="9">
        <f ca="1">IF(Table1[[#This Row],[Field of Work]]= "Agriculture",1,0)</f>
        <v>0</v>
      </c>
      <c r="AO484" s="9">
        <f ca="1">IF(Table1[[#This Row],[Field of Work]]= "Construction",1,0)</f>
        <v>0</v>
      </c>
      <c r="AP484" s="9">
        <f ca="1">IF(Table1[[#This Row],[Field of Work]]= "IT",1,0)</f>
        <v>0</v>
      </c>
      <c r="AQ484" s="9">
        <f ca="1">IF(Table1[[#This Row],[Field of Work]]= "Health",1,0)</f>
        <v>0</v>
      </c>
      <c r="AR484" s="9">
        <f ca="1">IF(Table1[[#This Row],[Field of Work]]= "General work",1,0)</f>
        <v>0</v>
      </c>
      <c r="AS484" s="9"/>
      <c r="AT484" s="9"/>
      <c r="AU484" s="9"/>
      <c r="AV484" s="9"/>
      <c r="AW484" s="9"/>
      <c r="AX484" s="9"/>
      <c r="AY484" s="10"/>
      <c r="BA484" s="33">
        <f ca="1">IF(Table1[[#This Row],[Area]]= "Pindi",1,0)</f>
        <v>1</v>
      </c>
      <c r="BB484" s="9">
        <f ca="1">IF(Table1[[#This Row],[Area]]= "Attock",1,0)</f>
        <v>0</v>
      </c>
      <c r="BC484" s="9">
        <f ca="1">IF(Table1[[#This Row],[Area]]="Gujranwala",1,0)</f>
        <v>0</v>
      </c>
      <c r="BD484" s="9">
        <f ca="1">IF(Table1[[#This Row],[Area]]="Islamabad",1,0)</f>
        <v>0</v>
      </c>
      <c r="BE484" s="9">
        <f ca="1">IF(Table1[[#This Row],[Area]]="Karachi",1,0)</f>
        <v>0</v>
      </c>
      <c r="BF484" s="9">
        <f ca="1">IF(Table1[[#This Row],[Area]]="Kashmir",1,0)</f>
        <v>0</v>
      </c>
      <c r="BG484" s="9">
        <f ca="1">IF(Table1[[#This Row],[Area]]="Kohat",1,0)</f>
        <v>0</v>
      </c>
      <c r="BH484" s="9">
        <f ca="1">IF(Table1[[#This Row],[Area]]="Lahore",1,0)</f>
        <v>0</v>
      </c>
      <c r="BI484" s="9">
        <f ca="1">IF(Table1[[#This Row],[Area]]="Multan",1,0)</f>
        <v>0</v>
      </c>
      <c r="BJ484" s="9">
        <f ca="1">IF(Table1[[#This Row],[Area]]="Naran",1,0)</f>
        <v>0</v>
      </c>
      <c r="BK484" s="9">
        <f ca="1">IF(Table1[[#This Row],[Area]]="Peshawar",1,0)</f>
        <v>0</v>
      </c>
      <c r="BL484" s="9">
        <f ca="1">IF(Table1[[#This Row],[Area]]="Queta",1,0)</f>
        <v>0</v>
      </c>
      <c r="BM484" s="9">
        <f ca="1">IF(Table1[[#This Row],[Area]]="Sawat",1,0)</f>
        <v>0</v>
      </c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10"/>
      <c r="CD484" s="14"/>
      <c r="CE484" s="39">
        <f ca="1">Table1[[#This Row],[Value of Cars]]/Table1[[#This Row],[Cars]]</f>
        <v>3057.5771937636746</v>
      </c>
      <c r="CF484" s="9"/>
      <c r="CG484" s="10"/>
      <c r="CH484" s="14">
        <f ca="1">IF(Table1[[#This Row],[value of Debts]]&gt;$CI$5,1,0)</f>
        <v>1</v>
      </c>
      <c r="CI484" s="9"/>
      <c r="CJ484" s="10"/>
      <c r="CM484" s="55">
        <f ca="1">Table1[[#This Row],[Mortgage Left]]/Table1[[#This Row],[Value of House]]</f>
        <v>0.83558535116191679</v>
      </c>
      <c r="CN484" s="9">
        <f t="shared" ca="1" si="181"/>
        <v>0</v>
      </c>
      <c r="CO484" s="9"/>
      <c r="CP484" s="9"/>
      <c r="CQ484" s="9"/>
      <c r="CR484" s="9"/>
      <c r="CS484" s="9"/>
      <c r="CT484" s="9"/>
      <c r="CU484" s="9"/>
      <c r="CV484" s="9"/>
      <c r="CW484" s="9"/>
      <c r="CX484" s="14"/>
      <c r="CY484" s="9">
        <f ca="1">IF(Table1[[#This Row],[Area]]= "Pindi",Table1[[#This Row],[Income]],0)</f>
        <v>47597</v>
      </c>
      <c r="CZ484" s="9">
        <f ca="1">IF(Table1[[#This Row],[Area]]= "Attock",Table1[[#This Row],[Income]],0)</f>
        <v>0</v>
      </c>
      <c r="DA484" s="9">
        <f ca="1">IF(Table1[[#This Row],[Area]]= "Gujranwala",Table1[[#This Row],[Income]],0)</f>
        <v>0</v>
      </c>
      <c r="DB484" s="9">
        <f ca="1">IF(Table1[[#This Row],[Area]]= "Islamabad",Table1[[#This Row],[Income]],0)</f>
        <v>0</v>
      </c>
      <c r="DC484" s="9">
        <f ca="1">IF(Table1[[#This Row],[Area]]= "Karachi",Table1[[#This Row],[Income]],0)</f>
        <v>0</v>
      </c>
      <c r="DD484" s="9">
        <f ca="1">IF(Table1[[#This Row],[Area]]= "Kashmir",Table1[[#This Row],[Income]],0)</f>
        <v>0</v>
      </c>
      <c r="DE484" s="9">
        <f ca="1">IF(Table1[[#This Row],[Area]]= "Kohat",Table1[[#This Row],[Income]],0)</f>
        <v>0</v>
      </c>
      <c r="DF484" s="9">
        <f ca="1">IF(Table1[[#This Row],[Area]]= "Lahore",Table1[[#This Row],[Income]],0)</f>
        <v>0</v>
      </c>
      <c r="DG484" s="9">
        <f ca="1">IF(Table1[[#This Row],[Area]]= "Multan",Table1[[#This Row],[Income]],0)</f>
        <v>0</v>
      </c>
      <c r="DH484" s="9">
        <f ca="1">IF(Table1[[#This Row],[Area]]= "Naran",Table1[[#This Row],[Income]],0)</f>
        <v>0</v>
      </c>
      <c r="DI484" s="9">
        <f ca="1">IF(Table1[[#This Row],[Area]]= "Peshawar",Table1[[#This Row],[Income]],0)</f>
        <v>0</v>
      </c>
      <c r="DJ484" s="9">
        <f ca="1">IF(Table1[[#This Row],[Area]]= "Queta",Table1[[#This Row],[Income]],0)</f>
        <v>0</v>
      </c>
      <c r="DK484" s="10">
        <f ca="1">IF(Table1[[#This Row],[Area]]= "Sawat",Table1[[#This Row],[Income]],0)</f>
        <v>0</v>
      </c>
      <c r="DM484" s="14"/>
      <c r="DN484" s="9">
        <f ca="1">IF(Table1[[#This Row],[Field of Work]] = "IT",Table1[[#This Row],[Income]],0)</f>
        <v>0</v>
      </c>
      <c r="DO484" s="9">
        <f ca="1">IF(Table1[[#This Row],[Field of Work]] = "Agriculture",Table1[[#This Row],[Income]],0)</f>
        <v>0</v>
      </c>
      <c r="DP484" s="9">
        <f ca="1">IF(Table1[[#This Row],[Field of Work]] = "Construction",Table1[[#This Row],[Income]],0)</f>
        <v>0</v>
      </c>
      <c r="DQ484" s="9">
        <f ca="1">IF(Table1[[#This Row],[Field of Work]] = "Health",Table1[[#This Row],[Income]],0)</f>
        <v>0</v>
      </c>
      <c r="DR484" s="9">
        <f ca="1">IF(Table1[[#This Row],[Field of Work]] = "Teaching",Table1[[#This Row],[Income]],0)</f>
        <v>47597</v>
      </c>
      <c r="DS484" s="10">
        <f ca="1">IF(Table1[[#This Row],[Field of Work]] = "General work",Table1[[#This Row],[Income]],0)</f>
        <v>0</v>
      </c>
      <c r="DV484" s="14"/>
      <c r="DW484" s="9"/>
      <c r="DX484" s="9">
        <f ca="1">IF(Table1[[#This Row],[Debts]]&gt;Table1[[#This Row],[Income]],1,0)</f>
        <v>1</v>
      </c>
      <c r="DY484" s="9"/>
      <c r="DZ484" s="9"/>
      <c r="EA484" s="9"/>
      <c r="EB484" s="9"/>
      <c r="EC484" s="10"/>
      <c r="EF484" s="14"/>
      <c r="EG484" s="9"/>
      <c r="EH484" s="9">
        <f ca="1">IF(Table1[[#This Row],[Net worth of person (R)]]&gt;$EP$4,Table1[[#This Row],[Age]],0)</f>
        <v>0</v>
      </c>
      <c r="EI484" s="9"/>
      <c r="EJ484" s="9"/>
      <c r="EK484" s="9"/>
      <c r="EL484" s="9"/>
      <c r="EM484" s="9"/>
      <c r="EN484" s="9"/>
      <c r="EO484" s="9"/>
      <c r="EP484" s="10"/>
    </row>
    <row r="485" spans="2:146" x14ac:dyDescent="0.25">
      <c r="B485">
        <f t="shared" ca="1" si="168"/>
        <v>1</v>
      </c>
      <c r="C485" t="str">
        <f t="shared" ca="1" si="169"/>
        <v>men</v>
      </c>
      <c r="D485">
        <f t="shared" ca="1" si="170"/>
        <v>36</v>
      </c>
      <c r="E485">
        <f t="shared" ca="1" si="171"/>
        <v>3</v>
      </c>
      <c r="F485" t="str">
        <f t="shared" ca="1" si="172"/>
        <v>Agriculture</v>
      </c>
      <c r="G485">
        <f t="shared" ca="1" si="173"/>
        <v>6</v>
      </c>
      <c r="H485" t="str">
        <f t="shared" ca="1" si="174"/>
        <v>other</v>
      </c>
      <c r="I485">
        <f t="shared" ca="1" si="175"/>
        <v>4</v>
      </c>
      <c r="J485">
        <f t="shared" ca="1" si="176"/>
        <v>1</v>
      </c>
      <c r="K485">
        <f t="shared" ca="1" si="177"/>
        <v>42912</v>
      </c>
      <c r="L485">
        <f t="shared" ca="1" si="178"/>
        <v>9</v>
      </c>
      <c r="M485" t="str">
        <f t="shared" ca="1" si="179"/>
        <v>Peshawar</v>
      </c>
      <c r="N485">
        <f t="shared" ca="1" si="184"/>
        <v>171648</v>
      </c>
      <c r="O485">
        <f ca="1">RAND()*Table1[[#This Row],[Value of House]]</f>
        <v>165481.70050972715</v>
      </c>
      <c r="P485">
        <f t="shared" ca="1" si="166"/>
        <v>20322.390816818894</v>
      </c>
      <c r="Q485">
        <f t="shared" ca="1" si="180"/>
        <v>12107</v>
      </c>
      <c r="R485">
        <f t="shared" ca="1" si="167"/>
        <v>24657.256285481941</v>
      </c>
      <c r="S485">
        <f t="shared" ca="1" si="185"/>
        <v>30885.797488944947</v>
      </c>
      <c r="T485">
        <f t="shared" ca="1" si="186"/>
        <v>222856.18830576385</v>
      </c>
      <c r="U485">
        <f t="shared" ca="1" si="187"/>
        <v>202245.95679520909</v>
      </c>
      <c r="V485">
        <f t="shared" ca="1" si="188"/>
        <v>20610.23151055476</v>
      </c>
      <c r="AF485" s="14">
        <f t="shared" ca="1" si="182"/>
        <v>0</v>
      </c>
      <c r="AG485" s="9">
        <f t="shared" ca="1" si="183"/>
        <v>1</v>
      </c>
      <c r="AH485" s="9"/>
      <c r="AI485" s="9"/>
      <c r="AJ485" s="9"/>
      <c r="AK485" s="10"/>
      <c r="AL485" s="9"/>
      <c r="AM485" s="14">
        <f ca="1">IF(Table1[[#This Row],[Field of Work]]= "Teaching",1,0)</f>
        <v>0</v>
      </c>
      <c r="AN485" s="9">
        <f ca="1">IF(Table1[[#This Row],[Field of Work]]= "Agriculture",1,0)</f>
        <v>1</v>
      </c>
      <c r="AO485" s="9">
        <f ca="1">IF(Table1[[#This Row],[Field of Work]]= "Construction",1,0)</f>
        <v>0</v>
      </c>
      <c r="AP485" s="9">
        <f ca="1">IF(Table1[[#This Row],[Field of Work]]= "IT",1,0)</f>
        <v>0</v>
      </c>
      <c r="AQ485" s="9">
        <f ca="1">IF(Table1[[#This Row],[Field of Work]]= "Health",1,0)</f>
        <v>0</v>
      </c>
      <c r="AR485" s="9">
        <f ca="1">IF(Table1[[#This Row],[Field of Work]]= "General work",1,0)</f>
        <v>0</v>
      </c>
      <c r="AS485" s="9"/>
      <c r="AT485" s="9"/>
      <c r="AU485" s="9"/>
      <c r="AV485" s="9"/>
      <c r="AW485" s="9"/>
      <c r="AX485" s="9"/>
      <c r="AY485" s="10"/>
      <c r="BA485" s="33">
        <f ca="1">IF(Table1[[#This Row],[Area]]= "Pindi",1,0)</f>
        <v>0</v>
      </c>
      <c r="BB485" s="9">
        <f ca="1">IF(Table1[[#This Row],[Area]]= "Attock",1,0)</f>
        <v>0</v>
      </c>
      <c r="BC485" s="9">
        <f ca="1">IF(Table1[[#This Row],[Area]]="Gujranwala",1,0)</f>
        <v>0</v>
      </c>
      <c r="BD485" s="9">
        <f ca="1">IF(Table1[[#This Row],[Area]]="Islamabad",1,0)</f>
        <v>0</v>
      </c>
      <c r="BE485" s="9">
        <f ca="1">IF(Table1[[#This Row],[Area]]="Karachi",1,0)</f>
        <v>0</v>
      </c>
      <c r="BF485" s="9">
        <f ca="1">IF(Table1[[#This Row],[Area]]="Kashmir",1,0)</f>
        <v>0</v>
      </c>
      <c r="BG485" s="9">
        <f ca="1">IF(Table1[[#This Row],[Area]]="Kohat",1,0)</f>
        <v>0</v>
      </c>
      <c r="BH485" s="9">
        <f ca="1">IF(Table1[[#This Row],[Area]]="Lahore",1,0)</f>
        <v>0</v>
      </c>
      <c r="BI485" s="9">
        <f ca="1">IF(Table1[[#This Row],[Area]]="Multan",1,0)</f>
        <v>0</v>
      </c>
      <c r="BJ485" s="9">
        <f ca="1">IF(Table1[[#This Row],[Area]]="Naran",1,0)</f>
        <v>0</v>
      </c>
      <c r="BK485" s="9">
        <f ca="1">IF(Table1[[#This Row],[Area]]="Peshawar",1,0)</f>
        <v>1</v>
      </c>
      <c r="BL485" s="9">
        <f ca="1">IF(Table1[[#This Row],[Area]]="Queta",1,0)</f>
        <v>0</v>
      </c>
      <c r="BM485" s="9">
        <f ca="1">IF(Table1[[#This Row],[Area]]="Sawat",1,0)</f>
        <v>0</v>
      </c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10"/>
      <c r="CD485" s="14"/>
      <c r="CE485" s="39">
        <f ca="1">Table1[[#This Row],[Value of Cars]]/Table1[[#This Row],[Cars]]</f>
        <v>20322.390816818894</v>
      </c>
      <c r="CF485" s="9"/>
      <c r="CG485" s="10"/>
      <c r="CH485" s="14">
        <f ca="1">IF(Table1[[#This Row],[value of Debts]]&gt;$CI$5,1,0)</f>
        <v>1</v>
      </c>
      <c r="CI485" s="9"/>
      <c r="CJ485" s="10"/>
      <c r="CM485" s="55">
        <f ca="1">Table1[[#This Row],[Mortgage Left]]/Table1[[#This Row],[Value of House]]</f>
        <v>0.96407590248489439</v>
      </c>
      <c r="CN485" s="9">
        <f t="shared" ca="1" si="181"/>
        <v>0</v>
      </c>
      <c r="CO485" s="9"/>
      <c r="CP485" s="9"/>
      <c r="CQ485" s="9"/>
      <c r="CR485" s="9"/>
      <c r="CS485" s="9"/>
      <c r="CT485" s="9"/>
      <c r="CU485" s="9"/>
      <c r="CV485" s="9"/>
      <c r="CW485" s="9"/>
      <c r="CX485" s="14"/>
      <c r="CY485" s="9">
        <f ca="1">IF(Table1[[#This Row],[Area]]= "Pindi",Table1[[#This Row],[Income]],0)</f>
        <v>0</v>
      </c>
      <c r="CZ485" s="9">
        <f ca="1">IF(Table1[[#This Row],[Area]]= "Attock",Table1[[#This Row],[Income]],0)</f>
        <v>0</v>
      </c>
      <c r="DA485" s="9">
        <f ca="1">IF(Table1[[#This Row],[Area]]= "Gujranwala",Table1[[#This Row],[Income]],0)</f>
        <v>0</v>
      </c>
      <c r="DB485" s="9">
        <f ca="1">IF(Table1[[#This Row],[Area]]= "Islamabad",Table1[[#This Row],[Income]],0)</f>
        <v>0</v>
      </c>
      <c r="DC485" s="9">
        <f ca="1">IF(Table1[[#This Row],[Area]]= "Karachi",Table1[[#This Row],[Income]],0)</f>
        <v>0</v>
      </c>
      <c r="DD485" s="9">
        <f ca="1">IF(Table1[[#This Row],[Area]]= "Kashmir",Table1[[#This Row],[Income]],0)</f>
        <v>0</v>
      </c>
      <c r="DE485" s="9">
        <f ca="1">IF(Table1[[#This Row],[Area]]= "Kohat",Table1[[#This Row],[Income]],0)</f>
        <v>0</v>
      </c>
      <c r="DF485" s="9">
        <f ca="1">IF(Table1[[#This Row],[Area]]= "Lahore",Table1[[#This Row],[Income]],0)</f>
        <v>0</v>
      </c>
      <c r="DG485" s="9">
        <f ca="1">IF(Table1[[#This Row],[Area]]= "Multan",Table1[[#This Row],[Income]],0)</f>
        <v>0</v>
      </c>
      <c r="DH485" s="9">
        <f ca="1">IF(Table1[[#This Row],[Area]]= "Naran",Table1[[#This Row],[Income]],0)</f>
        <v>0</v>
      </c>
      <c r="DI485" s="9">
        <f ca="1">IF(Table1[[#This Row],[Area]]= "Peshawar",Table1[[#This Row],[Income]],0)</f>
        <v>42912</v>
      </c>
      <c r="DJ485" s="9">
        <f ca="1">IF(Table1[[#This Row],[Area]]= "Queta",Table1[[#This Row],[Income]],0)</f>
        <v>0</v>
      </c>
      <c r="DK485" s="10">
        <f ca="1">IF(Table1[[#This Row],[Area]]= "Sawat",Table1[[#This Row],[Income]],0)</f>
        <v>0</v>
      </c>
      <c r="DM485" s="14"/>
      <c r="DN485" s="9">
        <f ca="1">IF(Table1[[#This Row],[Field of Work]] = "IT",Table1[[#This Row],[Income]],0)</f>
        <v>0</v>
      </c>
      <c r="DO485" s="9">
        <f ca="1">IF(Table1[[#This Row],[Field of Work]] = "Agriculture",Table1[[#This Row],[Income]],0)</f>
        <v>42912</v>
      </c>
      <c r="DP485" s="9">
        <f ca="1">IF(Table1[[#This Row],[Field of Work]] = "Construction",Table1[[#This Row],[Income]],0)</f>
        <v>0</v>
      </c>
      <c r="DQ485" s="9">
        <f ca="1">IF(Table1[[#This Row],[Field of Work]] = "Health",Table1[[#This Row],[Income]],0)</f>
        <v>0</v>
      </c>
      <c r="DR485" s="9">
        <f ca="1">IF(Table1[[#This Row],[Field of Work]] = "Teaching",Table1[[#This Row],[Income]],0)</f>
        <v>0</v>
      </c>
      <c r="DS485" s="10">
        <f ca="1">IF(Table1[[#This Row],[Field of Work]] = "General work",Table1[[#This Row],[Income]],0)</f>
        <v>0</v>
      </c>
      <c r="DV485" s="14"/>
      <c r="DW485" s="9"/>
      <c r="DX485" s="9">
        <f ca="1">IF(Table1[[#This Row],[Debts]]&gt;Table1[[#This Row],[Income]],1,0)</f>
        <v>0</v>
      </c>
      <c r="DY485" s="9"/>
      <c r="DZ485" s="9"/>
      <c r="EA485" s="9"/>
      <c r="EB485" s="9"/>
      <c r="EC485" s="10"/>
      <c r="EF485" s="14"/>
      <c r="EG485" s="9"/>
      <c r="EH485" s="9">
        <f ca="1">IF(Table1[[#This Row],[Net worth of person (R)]]&gt;$EP$4,Table1[[#This Row],[Age]],0)</f>
        <v>0</v>
      </c>
      <c r="EI485" s="9"/>
      <c r="EJ485" s="9"/>
      <c r="EK485" s="9"/>
      <c r="EL485" s="9"/>
      <c r="EM485" s="9"/>
      <c r="EN485" s="9"/>
      <c r="EO485" s="9"/>
      <c r="EP485" s="10"/>
    </row>
    <row r="486" spans="2:146" x14ac:dyDescent="0.25">
      <c r="B486">
        <f t="shared" ca="1" si="168"/>
        <v>1</v>
      </c>
      <c r="C486" t="str">
        <f t="shared" ca="1" si="169"/>
        <v>men</v>
      </c>
      <c r="D486">
        <f t="shared" ca="1" si="170"/>
        <v>25</v>
      </c>
      <c r="E486">
        <f t="shared" ca="1" si="171"/>
        <v>2</v>
      </c>
      <c r="F486" t="str">
        <f t="shared" ca="1" si="172"/>
        <v>IT</v>
      </c>
      <c r="G486">
        <f t="shared" ca="1" si="173"/>
        <v>2</v>
      </c>
      <c r="H486" t="str">
        <f t="shared" ca="1" si="174"/>
        <v>Colledge</v>
      </c>
      <c r="I486">
        <f t="shared" ca="1" si="175"/>
        <v>4</v>
      </c>
      <c r="J486">
        <f t="shared" ca="1" si="176"/>
        <v>2</v>
      </c>
      <c r="K486">
        <f t="shared" ca="1" si="177"/>
        <v>69280</v>
      </c>
      <c r="L486">
        <f t="shared" ca="1" si="178"/>
        <v>7</v>
      </c>
      <c r="M486" t="str">
        <f t="shared" ca="1" si="179"/>
        <v>Pindi</v>
      </c>
      <c r="N486">
        <f t="shared" ca="1" si="184"/>
        <v>415680</v>
      </c>
      <c r="O486">
        <f ca="1">RAND()*Table1[[#This Row],[Value of House]]</f>
        <v>212974.34540302565</v>
      </c>
      <c r="P486">
        <f t="shared" ca="1" si="166"/>
        <v>79195.440922840018</v>
      </c>
      <c r="Q486">
        <f t="shared" ca="1" si="180"/>
        <v>46815</v>
      </c>
      <c r="R486">
        <f t="shared" ca="1" si="167"/>
        <v>19780.597923867765</v>
      </c>
      <c r="S486">
        <f t="shared" ca="1" si="185"/>
        <v>2009.812309661532</v>
      </c>
      <c r="T486">
        <f t="shared" ca="1" si="186"/>
        <v>496885.25323250156</v>
      </c>
      <c r="U486">
        <f t="shared" ca="1" si="187"/>
        <v>279569.94332689344</v>
      </c>
      <c r="V486">
        <f t="shared" ca="1" si="188"/>
        <v>217315.30990560813</v>
      </c>
      <c r="AF486" s="14">
        <f t="shared" ca="1" si="182"/>
        <v>1</v>
      </c>
      <c r="AG486" s="9">
        <f t="shared" ca="1" si="183"/>
        <v>0</v>
      </c>
      <c r="AH486" s="9"/>
      <c r="AI486" s="9"/>
      <c r="AJ486" s="9"/>
      <c r="AK486" s="10"/>
      <c r="AL486" s="9"/>
      <c r="AM486" s="14">
        <f ca="1">IF(Table1[[#This Row],[Field of Work]]= "Teaching",1,0)</f>
        <v>0</v>
      </c>
      <c r="AN486" s="9">
        <f ca="1">IF(Table1[[#This Row],[Field of Work]]= "Agriculture",1,0)</f>
        <v>0</v>
      </c>
      <c r="AO486" s="9">
        <f ca="1">IF(Table1[[#This Row],[Field of Work]]= "Construction",1,0)</f>
        <v>0</v>
      </c>
      <c r="AP486" s="9">
        <f ca="1">IF(Table1[[#This Row],[Field of Work]]= "IT",1,0)</f>
        <v>1</v>
      </c>
      <c r="AQ486" s="9">
        <f ca="1">IF(Table1[[#This Row],[Field of Work]]= "Health",1,0)</f>
        <v>0</v>
      </c>
      <c r="AR486" s="9">
        <f ca="1">IF(Table1[[#This Row],[Field of Work]]= "General work",1,0)</f>
        <v>0</v>
      </c>
      <c r="AS486" s="9"/>
      <c r="AT486" s="9"/>
      <c r="AU486" s="9"/>
      <c r="AV486" s="9"/>
      <c r="AW486" s="9"/>
      <c r="AX486" s="9"/>
      <c r="AY486" s="10"/>
      <c r="BA486" s="33">
        <f ca="1">IF(Table1[[#This Row],[Area]]= "Pindi",1,0)</f>
        <v>1</v>
      </c>
      <c r="BB486" s="9">
        <f ca="1">IF(Table1[[#This Row],[Area]]= "Attock",1,0)</f>
        <v>0</v>
      </c>
      <c r="BC486" s="9">
        <f ca="1">IF(Table1[[#This Row],[Area]]="Gujranwala",1,0)</f>
        <v>0</v>
      </c>
      <c r="BD486" s="9">
        <f ca="1">IF(Table1[[#This Row],[Area]]="Islamabad",1,0)</f>
        <v>0</v>
      </c>
      <c r="BE486" s="9">
        <f ca="1">IF(Table1[[#This Row],[Area]]="Karachi",1,0)</f>
        <v>0</v>
      </c>
      <c r="BF486" s="9">
        <f ca="1">IF(Table1[[#This Row],[Area]]="Kashmir",1,0)</f>
        <v>0</v>
      </c>
      <c r="BG486" s="9">
        <f ca="1">IF(Table1[[#This Row],[Area]]="Kohat",1,0)</f>
        <v>0</v>
      </c>
      <c r="BH486" s="9">
        <f ca="1">IF(Table1[[#This Row],[Area]]="Lahore",1,0)</f>
        <v>0</v>
      </c>
      <c r="BI486" s="9">
        <f ca="1">IF(Table1[[#This Row],[Area]]="Multan",1,0)</f>
        <v>0</v>
      </c>
      <c r="BJ486" s="9">
        <f ca="1">IF(Table1[[#This Row],[Area]]="Naran",1,0)</f>
        <v>0</v>
      </c>
      <c r="BK486" s="9">
        <f ca="1">IF(Table1[[#This Row],[Area]]="Peshawar",1,0)</f>
        <v>0</v>
      </c>
      <c r="BL486" s="9">
        <f ca="1">IF(Table1[[#This Row],[Area]]="Queta",1,0)</f>
        <v>0</v>
      </c>
      <c r="BM486" s="9">
        <f ca="1">IF(Table1[[#This Row],[Area]]="Sawat",1,0)</f>
        <v>0</v>
      </c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10"/>
      <c r="CD486" s="14"/>
      <c r="CE486" s="39">
        <f ca="1">Table1[[#This Row],[Value of Cars]]/Table1[[#This Row],[Cars]]</f>
        <v>39597.720461420009</v>
      </c>
      <c r="CF486" s="9"/>
      <c r="CG486" s="10"/>
      <c r="CH486" s="14">
        <f ca="1">IF(Table1[[#This Row],[value of Debts]]&gt;$CI$5,1,0)</f>
        <v>1</v>
      </c>
      <c r="CI486" s="9"/>
      <c r="CJ486" s="10"/>
      <c r="CM486" s="55">
        <f ca="1">Table1[[#This Row],[Mortgage Left]]/Table1[[#This Row],[Value of House]]</f>
        <v>0.51235167774015022</v>
      </c>
      <c r="CN486" s="9">
        <f t="shared" ca="1" si="181"/>
        <v>0</v>
      </c>
      <c r="CO486" s="9"/>
      <c r="CP486" s="9"/>
      <c r="CQ486" s="9"/>
      <c r="CR486" s="9"/>
      <c r="CS486" s="9"/>
      <c r="CT486" s="9"/>
      <c r="CU486" s="9"/>
      <c r="CV486" s="9"/>
      <c r="CW486" s="9"/>
      <c r="CX486" s="14"/>
      <c r="CY486" s="9">
        <f ca="1">IF(Table1[[#This Row],[Area]]= "Pindi",Table1[[#This Row],[Income]],0)</f>
        <v>69280</v>
      </c>
      <c r="CZ486" s="9">
        <f ca="1">IF(Table1[[#This Row],[Area]]= "Attock",Table1[[#This Row],[Income]],0)</f>
        <v>0</v>
      </c>
      <c r="DA486" s="9">
        <f ca="1">IF(Table1[[#This Row],[Area]]= "Gujranwala",Table1[[#This Row],[Income]],0)</f>
        <v>0</v>
      </c>
      <c r="DB486" s="9">
        <f ca="1">IF(Table1[[#This Row],[Area]]= "Islamabad",Table1[[#This Row],[Income]],0)</f>
        <v>0</v>
      </c>
      <c r="DC486" s="9">
        <f ca="1">IF(Table1[[#This Row],[Area]]= "Karachi",Table1[[#This Row],[Income]],0)</f>
        <v>0</v>
      </c>
      <c r="DD486" s="9">
        <f ca="1">IF(Table1[[#This Row],[Area]]= "Kashmir",Table1[[#This Row],[Income]],0)</f>
        <v>0</v>
      </c>
      <c r="DE486" s="9">
        <f ca="1">IF(Table1[[#This Row],[Area]]= "Kohat",Table1[[#This Row],[Income]],0)</f>
        <v>0</v>
      </c>
      <c r="DF486" s="9">
        <f ca="1">IF(Table1[[#This Row],[Area]]= "Lahore",Table1[[#This Row],[Income]],0)</f>
        <v>0</v>
      </c>
      <c r="DG486" s="9">
        <f ca="1">IF(Table1[[#This Row],[Area]]= "Multan",Table1[[#This Row],[Income]],0)</f>
        <v>0</v>
      </c>
      <c r="DH486" s="9">
        <f ca="1">IF(Table1[[#This Row],[Area]]= "Naran",Table1[[#This Row],[Income]],0)</f>
        <v>0</v>
      </c>
      <c r="DI486" s="9">
        <f ca="1">IF(Table1[[#This Row],[Area]]= "Peshawar",Table1[[#This Row],[Income]],0)</f>
        <v>0</v>
      </c>
      <c r="DJ486" s="9">
        <f ca="1">IF(Table1[[#This Row],[Area]]= "Queta",Table1[[#This Row],[Income]],0)</f>
        <v>0</v>
      </c>
      <c r="DK486" s="10">
        <f ca="1">IF(Table1[[#This Row],[Area]]= "Sawat",Table1[[#This Row],[Income]],0)</f>
        <v>0</v>
      </c>
      <c r="DM486" s="14"/>
      <c r="DN486" s="9">
        <f ca="1">IF(Table1[[#This Row],[Field of Work]] = "IT",Table1[[#This Row],[Income]],0)</f>
        <v>69280</v>
      </c>
      <c r="DO486" s="9">
        <f ca="1">IF(Table1[[#This Row],[Field of Work]] = "Agriculture",Table1[[#This Row],[Income]],0)</f>
        <v>0</v>
      </c>
      <c r="DP486" s="9">
        <f ca="1">IF(Table1[[#This Row],[Field of Work]] = "Construction",Table1[[#This Row],[Income]],0)</f>
        <v>0</v>
      </c>
      <c r="DQ486" s="9">
        <f ca="1">IF(Table1[[#This Row],[Field of Work]] = "Health",Table1[[#This Row],[Income]],0)</f>
        <v>0</v>
      </c>
      <c r="DR486" s="9">
        <f ca="1">IF(Table1[[#This Row],[Field of Work]] = "Teaching",Table1[[#This Row],[Income]],0)</f>
        <v>0</v>
      </c>
      <c r="DS486" s="10">
        <f ca="1">IF(Table1[[#This Row],[Field of Work]] = "General work",Table1[[#This Row],[Income]],0)</f>
        <v>0</v>
      </c>
      <c r="DV486" s="14"/>
      <c r="DW486" s="9"/>
      <c r="DX486" s="9">
        <f ca="1">IF(Table1[[#This Row],[Debts]]&gt;Table1[[#This Row],[Income]],1,0)</f>
        <v>0</v>
      </c>
      <c r="DY486" s="9"/>
      <c r="DZ486" s="9"/>
      <c r="EA486" s="9"/>
      <c r="EB486" s="9"/>
      <c r="EC486" s="10"/>
      <c r="EF486" s="14"/>
      <c r="EG486" s="9"/>
      <c r="EH486" s="9">
        <f ca="1">IF(Table1[[#This Row],[Net worth of person (R)]]&gt;$EP$4,Table1[[#This Row],[Age]],0)</f>
        <v>25</v>
      </c>
      <c r="EI486" s="9"/>
      <c r="EJ486" s="9"/>
      <c r="EK486" s="9"/>
      <c r="EL486" s="9"/>
      <c r="EM486" s="9"/>
      <c r="EN486" s="9"/>
      <c r="EO486" s="9"/>
      <c r="EP486" s="10"/>
    </row>
    <row r="487" spans="2:146" x14ac:dyDescent="0.25">
      <c r="B487">
        <f t="shared" ca="1" si="168"/>
        <v>2</v>
      </c>
      <c r="C487" t="str">
        <f t="shared" ca="1" si="169"/>
        <v>women</v>
      </c>
      <c r="D487">
        <f t="shared" ca="1" si="170"/>
        <v>37</v>
      </c>
      <c r="E487">
        <f t="shared" ca="1" si="171"/>
        <v>5</v>
      </c>
      <c r="F487" t="str">
        <f t="shared" ca="1" si="172"/>
        <v>General work</v>
      </c>
      <c r="G487">
        <f t="shared" ca="1" si="173"/>
        <v>1</v>
      </c>
      <c r="H487" t="str">
        <f t="shared" ca="1" si="174"/>
        <v>High School</v>
      </c>
      <c r="I487">
        <f t="shared" ca="1" si="175"/>
        <v>2</v>
      </c>
      <c r="J487">
        <f t="shared" ca="1" si="176"/>
        <v>2</v>
      </c>
      <c r="K487">
        <f t="shared" ca="1" si="177"/>
        <v>63650</v>
      </c>
      <c r="L487">
        <f t="shared" ca="1" si="178"/>
        <v>2</v>
      </c>
      <c r="M487" t="str">
        <f t="shared" ca="1" si="179"/>
        <v>Karachi</v>
      </c>
      <c r="N487">
        <f t="shared" ca="1" si="184"/>
        <v>318250</v>
      </c>
      <c r="O487">
        <f ca="1">RAND()*Table1[[#This Row],[Value of House]]</f>
        <v>33125.152112931763</v>
      </c>
      <c r="P487">
        <f t="shared" ca="1" si="166"/>
        <v>35228.71520339456</v>
      </c>
      <c r="Q487">
        <f t="shared" ca="1" si="180"/>
        <v>12367</v>
      </c>
      <c r="R487">
        <f t="shared" ca="1" si="167"/>
        <v>85925.185989041856</v>
      </c>
      <c r="S487">
        <f t="shared" ca="1" si="185"/>
        <v>46080.411310245821</v>
      </c>
      <c r="T487">
        <f t="shared" ca="1" si="186"/>
        <v>399559.12651364034</v>
      </c>
      <c r="U487">
        <f t="shared" ca="1" si="187"/>
        <v>131417.33810197361</v>
      </c>
      <c r="V487">
        <f t="shared" ca="1" si="188"/>
        <v>268141.78841166676</v>
      </c>
      <c r="AF487" s="14">
        <f t="shared" ca="1" si="182"/>
        <v>1</v>
      </c>
      <c r="AG487" s="9">
        <f t="shared" ca="1" si="183"/>
        <v>0</v>
      </c>
      <c r="AH487" s="9"/>
      <c r="AI487" s="9"/>
      <c r="AJ487" s="9"/>
      <c r="AK487" s="10"/>
      <c r="AL487" s="9"/>
      <c r="AM487" s="14">
        <f ca="1">IF(Table1[[#This Row],[Field of Work]]= "Teaching",1,0)</f>
        <v>0</v>
      </c>
      <c r="AN487" s="9">
        <f ca="1">IF(Table1[[#This Row],[Field of Work]]= "Agriculture",1,0)</f>
        <v>0</v>
      </c>
      <c r="AO487" s="9">
        <f ca="1">IF(Table1[[#This Row],[Field of Work]]= "Construction",1,0)</f>
        <v>0</v>
      </c>
      <c r="AP487" s="9">
        <f ca="1">IF(Table1[[#This Row],[Field of Work]]= "IT",1,0)</f>
        <v>0</v>
      </c>
      <c r="AQ487" s="9">
        <f ca="1">IF(Table1[[#This Row],[Field of Work]]= "Health",1,0)</f>
        <v>0</v>
      </c>
      <c r="AR487" s="9">
        <f ca="1">IF(Table1[[#This Row],[Field of Work]]= "General work",1,0)</f>
        <v>1</v>
      </c>
      <c r="AS487" s="9"/>
      <c r="AT487" s="9"/>
      <c r="AU487" s="9"/>
      <c r="AV487" s="9"/>
      <c r="AW487" s="9"/>
      <c r="AX487" s="9"/>
      <c r="AY487" s="10"/>
      <c r="BA487" s="33">
        <f ca="1">IF(Table1[[#This Row],[Area]]= "Pindi",1,0)</f>
        <v>0</v>
      </c>
      <c r="BB487" s="9">
        <f ca="1">IF(Table1[[#This Row],[Area]]= "Attock",1,0)</f>
        <v>0</v>
      </c>
      <c r="BC487" s="9">
        <f ca="1">IF(Table1[[#This Row],[Area]]="Gujranwala",1,0)</f>
        <v>0</v>
      </c>
      <c r="BD487" s="9">
        <f ca="1">IF(Table1[[#This Row],[Area]]="Islamabad",1,0)</f>
        <v>0</v>
      </c>
      <c r="BE487" s="9">
        <f ca="1">IF(Table1[[#This Row],[Area]]="Karachi",1,0)</f>
        <v>1</v>
      </c>
      <c r="BF487" s="9">
        <f ca="1">IF(Table1[[#This Row],[Area]]="Kashmir",1,0)</f>
        <v>0</v>
      </c>
      <c r="BG487" s="9">
        <f ca="1">IF(Table1[[#This Row],[Area]]="Kohat",1,0)</f>
        <v>0</v>
      </c>
      <c r="BH487" s="9">
        <f ca="1">IF(Table1[[#This Row],[Area]]="Lahore",1,0)</f>
        <v>0</v>
      </c>
      <c r="BI487" s="9">
        <f ca="1">IF(Table1[[#This Row],[Area]]="Multan",1,0)</f>
        <v>0</v>
      </c>
      <c r="BJ487" s="9">
        <f ca="1">IF(Table1[[#This Row],[Area]]="Naran",1,0)</f>
        <v>0</v>
      </c>
      <c r="BK487" s="9">
        <f ca="1">IF(Table1[[#This Row],[Area]]="Peshawar",1,0)</f>
        <v>0</v>
      </c>
      <c r="BL487" s="9">
        <f ca="1">IF(Table1[[#This Row],[Area]]="Queta",1,0)</f>
        <v>0</v>
      </c>
      <c r="BM487" s="9">
        <f ca="1">IF(Table1[[#This Row],[Area]]="Sawat",1,0)</f>
        <v>0</v>
      </c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10"/>
      <c r="CD487" s="14"/>
      <c r="CE487" s="39">
        <f ca="1">Table1[[#This Row],[Value of Cars]]/Table1[[#This Row],[Cars]]</f>
        <v>17614.35760169728</v>
      </c>
      <c r="CF487" s="9"/>
      <c r="CG487" s="10"/>
      <c r="CH487" s="14">
        <f ca="1">IF(Table1[[#This Row],[value of Debts]]&gt;$CI$5,1,0)</f>
        <v>1</v>
      </c>
      <c r="CI487" s="9"/>
      <c r="CJ487" s="10"/>
      <c r="CM487" s="55">
        <f ca="1">Table1[[#This Row],[Mortgage Left]]/Table1[[#This Row],[Value of House]]</f>
        <v>0.104085316929872</v>
      </c>
      <c r="CN487" s="9">
        <f t="shared" ca="1" si="181"/>
        <v>1</v>
      </c>
      <c r="CO487" s="9"/>
      <c r="CP487" s="9"/>
      <c r="CQ487" s="9"/>
      <c r="CR487" s="9"/>
      <c r="CS487" s="9"/>
      <c r="CT487" s="9"/>
      <c r="CU487" s="9"/>
      <c r="CV487" s="9"/>
      <c r="CW487" s="9"/>
      <c r="CX487" s="14"/>
      <c r="CY487" s="9">
        <f ca="1">IF(Table1[[#This Row],[Area]]= "Pindi",Table1[[#This Row],[Income]],0)</f>
        <v>0</v>
      </c>
      <c r="CZ487" s="9">
        <f ca="1">IF(Table1[[#This Row],[Area]]= "Attock",Table1[[#This Row],[Income]],0)</f>
        <v>0</v>
      </c>
      <c r="DA487" s="9">
        <f ca="1">IF(Table1[[#This Row],[Area]]= "Gujranwala",Table1[[#This Row],[Income]],0)</f>
        <v>0</v>
      </c>
      <c r="DB487" s="9">
        <f ca="1">IF(Table1[[#This Row],[Area]]= "Islamabad",Table1[[#This Row],[Income]],0)</f>
        <v>0</v>
      </c>
      <c r="DC487" s="9">
        <f ca="1">IF(Table1[[#This Row],[Area]]= "Karachi",Table1[[#This Row],[Income]],0)</f>
        <v>63650</v>
      </c>
      <c r="DD487" s="9">
        <f ca="1">IF(Table1[[#This Row],[Area]]= "Kashmir",Table1[[#This Row],[Income]],0)</f>
        <v>0</v>
      </c>
      <c r="DE487" s="9">
        <f ca="1">IF(Table1[[#This Row],[Area]]= "Kohat",Table1[[#This Row],[Income]],0)</f>
        <v>0</v>
      </c>
      <c r="DF487" s="9">
        <f ca="1">IF(Table1[[#This Row],[Area]]= "Lahore",Table1[[#This Row],[Income]],0)</f>
        <v>0</v>
      </c>
      <c r="DG487" s="9">
        <f ca="1">IF(Table1[[#This Row],[Area]]= "Multan",Table1[[#This Row],[Income]],0)</f>
        <v>0</v>
      </c>
      <c r="DH487" s="9">
        <f ca="1">IF(Table1[[#This Row],[Area]]= "Naran",Table1[[#This Row],[Income]],0)</f>
        <v>0</v>
      </c>
      <c r="DI487" s="9">
        <f ca="1">IF(Table1[[#This Row],[Area]]= "Peshawar",Table1[[#This Row],[Income]],0)</f>
        <v>0</v>
      </c>
      <c r="DJ487" s="9">
        <f ca="1">IF(Table1[[#This Row],[Area]]= "Queta",Table1[[#This Row],[Income]],0)</f>
        <v>0</v>
      </c>
      <c r="DK487" s="10">
        <f ca="1">IF(Table1[[#This Row],[Area]]= "Sawat",Table1[[#This Row],[Income]],0)</f>
        <v>0</v>
      </c>
      <c r="DM487" s="14"/>
      <c r="DN487" s="9">
        <f ca="1">IF(Table1[[#This Row],[Field of Work]] = "IT",Table1[[#This Row],[Income]],0)</f>
        <v>0</v>
      </c>
      <c r="DO487" s="9">
        <f ca="1">IF(Table1[[#This Row],[Field of Work]] = "Agriculture",Table1[[#This Row],[Income]],0)</f>
        <v>0</v>
      </c>
      <c r="DP487" s="9">
        <f ca="1">IF(Table1[[#This Row],[Field of Work]] = "Construction",Table1[[#This Row],[Income]],0)</f>
        <v>0</v>
      </c>
      <c r="DQ487" s="9">
        <f ca="1">IF(Table1[[#This Row],[Field of Work]] = "Health",Table1[[#This Row],[Income]],0)</f>
        <v>0</v>
      </c>
      <c r="DR487" s="9">
        <f ca="1">IF(Table1[[#This Row],[Field of Work]] = "Teaching",Table1[[#This Row],[Income]],0)</f>
        <v>0</v>
      </c>
      <c r="DS487" s="10">
        <f ca="1">IF(Table1[[#This Row],[Field of Work]] = "General work",Table1[[#This Row],[Income]],0)</f>
        <v>63650</v>
      </c>
      <c r="DV487" s="14"/>
      <c r="DW487" s="9"/>
      <c r="DX487" s="9">
        <f ca="1">IF(Table1[[#This Row],[Debts]]&gt;Table1[[#This Row],[Income]],1,0)</f>
        <v>1</v>
      </c>
      <c r="DY487" s="9"/>
      <c r="DZ487" s="9"/>
      <c r="EA487" s="9"/>
      <c r="EB487" s="9"/>
      <c r="EC487" s="10"/>
      <c r="EF487" s="14"/>
      <c r="EG487" s="9"/>
      <c r="EH487" s="9">
        <f ca="1">IF(Table1[[#This Row],[Net worth of person (R)]]&gt;$EP$4,Table1[[#This Row],[Age]],0)</f>
        <v>37</v>
      </c>
      <c r="EI487" s="9"/>
      <c r="EJ487" s="9"/>
      <c r="EK487" s="9"/>
      <c r="EL487" s="9"/>
      <c r="EM487" s="9"/>
      <c r="EN487" s="9"/>
      <c r="EO487" s="9"/>
      <c r="EP487" s="10"/>
    </row>
    <row r="488" spans="2:146" x14ac:dyDescent="0.25">
      <c r="B488">
        <f t="shared" ca="1" si="168"/>
        <v>2</v>
      </c>
      <c r="C488" t="str">
        <f t="shared" ca="1" si="169"/>
        <v>women</v>
      </c>
      <c r="D488">
        <f t="shared" ca="1" si="170"/>
        <v>34</v>
      </c>
      <c r="E488">
        <f t="shared" ca="1" si="171"/>
        <v>1</v>
      </c>
      <c r="F488" t="str">
        <f t="shared" ca="1" si="172"/>
        <v>Health</v>
      </c>
      <c r="G488">
        <f t="shared" ca="1" si="173"/>
        <v>1</v>
      </c>
      <c r="H488" t="str">
        <f t="shared" ca="1" si="174"/>
        <v>High School</v>
      </c>
      <c r="I488">
        <f t="shared" ca="1" si="175"/>
        <v>1</v>
      </c>
      <c r="J488">
        <f t="shared" ca="1" si="176"/>
        <v>2</v>
      </c>
      <c r="K488">
        <f t="shared" ca="1" si="177"/>
        <v>60724</v>
      </c>
      <c r="L488">
        <f t="shared" ca="1" si="178"/>
        <v>13</v>
      </c>
      <c r="M488" t="str">
        <f t="shared" ca="1" si="179"/>
        <v>Naran</v>
      </c>
      <c r="N488">
        <f t="shared" ca="1" si="184"/>
        <v>364344</v>
      </c>
      <c r="O488">
        <f ca="1">RAND()*Table1[[#This Row],[Value of House]]</f>
        <v>311946.14448752708</v>
      </c>
      <c r="P488">
        <f t="shared" ca="1" si="166"/>
        <v>113899.68935783599</v>
      </c>
      <c r="Q488">
        <f t="shared" ca="1" si="180"/>
        <v>53542</v>
      </c>
      <c r="R488">
        <f t="shared" ca="1" si="167"/>
        <v>107171.40011827489</v>
      </c>
      <c r="S488">
        <f t="shared" ca="1" si="185"/>
        <v>22780.70946977632</v>
      </c>
      <c r="T488">
        <f t="shared" ca="1" si="186"/>
        <v>501024.39882761228</v>
      </c>
      <c r="U488">
        <f t="shared" ca="1" si="187"/>
        <v>472659.54460580199</v>
      </c>
      <c r="V488">
        <f t="shared" ca="1" si="188"/>
        <v>28364.854221810296</v>
      </c>
      <c r="AF488" s="14">
        <f t="shared" ca="1" si="182"/>
        <v>0</v>
      </c>
      <c r="AG488" s="9">
        <f t="shared" ca="1" si="183"/>
        <v>1</v>
      </c>
      <c r="AH488" s="9"/>
      <c r="AI488" s="9"/>
      <c r="AJ488" s="9"/>
      <c r="AK488" s="10"/>
      <c r="AL488" s="9"/>
      <c r="AM488" s="14">
        <f ca="1">IF(Table1[[#This Row],[Field of Work]]= "Teaching",1,0)</f>
        <v>0</v>
      </c>
      <c r="AN488" s="9">
        <f ca="1">IF(Table1[[#This Row],[Field of Work]]= "Agriculture",1,0)</f>
        <v>0</v>
      </c>
      <c r="AO488" s="9">
        <f ca="1">IF(Table1[[#This Row],[Field of Work]]= "Construction",1,0)</f>
        <v>0</v>
      </c>
      <c r="AP488" s="9">
        <f ca="1">IF(Table1[[#This Row],[Field of Work]]= "IT",1,0)</f>
        <v>0</v>
      </c>
      <c r="AQ488" s="9">
        <f ca="1">IF(Table1[[#This Row],[Field of Work]]= "Health",1,0)</f>
        <v>1</v>
      </c>
      <c r="AR488" s="9">
        <f ca="1">IF(Table1[[#This Row],[Field of Work]]= "General work",1,0)</f>
        <v>0</v>
      </c>
      <c r="AS488" s="9"/>
      <c r="AT488" s="9"/>
      <c r="AU488" s="9"/>
      <c r="AV488" s="9"/>
      <c r="AW488" s="9"/>
      <c r="AX488" s="9"/>
      <c r="AY488" s="10"/>
      <c r="BA488" s="33">
        <f ca="1">IF(Table1[[#This Row],[Area]]= "Pindi",1,0)</f>
        <v>0</v>
      </c>
      <c r="BB488" s="9">
        <f ca="1">IF(Table1[[#This Row],[Area]]= "Attock",1,0)</f>
        <v>0</v>
      </c>
      <c r="BC488" s="9">
        <f ca="1">IF(Table1[[#This Row],[Area]]="Gujranwala",1,0)</f>
        <v>0</v>
      </c>
      <c r="BD488" s="9">
        <f ca="1">IF(Table1[[#This Row],[Area]]="Islamabad",1,0)</f>
        <v>0</v>
      </c>
      <c r="BE488" s="9">
        <f ca="1">IF(Table1[[#This Row],[Area]]="Karachi",1,0)</f>
        <v>0</v>
      </c>
      <c r="BF488" s="9">
        <f ca="1">IF(Table1[[#This Row],[Area]]="Kashmir",1,0)</f>
        <v>0</v>
      </c>
      <c r="BG488" s="9">
        <f ca="1">IF(Table1[[#This Row],[Area]]="Kohat",1,0)</f>
        <v>0</v>
      </c>
      <c r="BH488" s="9">
        <f ca="1">IF(Table1[[#This Row],[Area]]="Lahore",1,0)</f>
        <v>0</v>
      </c>
      <c r="BI488" s="9">
        <f ca="1">IF(Table1[[#This Row],[Area]]="Multan",1,0)</f>
        <v>0</v>
      </c>
      <c r="BJ488" s="9">
        <f ca="1">IF(Table1[[#This Row],[Area]]="Naran",1,0)</f>
        <v>1</v>
      </c>
      <c r="BK488" s="9">
        <f ca="1">IF(Table1[[#This Row],[Area]]="Peshawar",1,0)</f>
        <v>0</v>
      </c>
      <c r="BL488" s="9">
        <f ca="1">IF(Table1[[#This Row],[Area]]="Queta",1,0)</f>
        <v>0</v>
      </c>
      <c r="BM488" s="9">
        <f ca="1">IF(Table1[[#This Row],[Area]]="Sawat",1,0)</f>
        <v>0</v>
      </c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10"/>
      <c r="CD488" s="14"/>
      <c r="CE488" s="39">
        <f ca="1">Table1[[#This Row],[Value of Cars]]/Table1[[#This Row],[Cars]]</f>
        <v>56949.844678917994</v>
      </c>
      <c r="CF488" s="9"/>
      <c r="CG488" s="10"/>
      <c r="CH488" s="14">
        <f ca="1">IF(Table1[[#This Row],[value of Debts]]&gt;$CI$5,1,0)</f>
        <v>1</v>
      </c>
      <c r="CI488" s="9"/>
      <c r="CJ488" s="10"/>
      <c r="CM488" s="55">
        <f ca="1">Table1[[#This Row],[Mortgage Left]]/Table1[[#This Row],[Value of House]]</f>
        <v>0.85618575985202738</v>
      </c>
      <c r="CN488" s="9">
        <f t="shared" ca="1" si="181"/>
        <v>0</v>
      </c>
      <c r="CO488" s="9"/>
      <c r="CP488" s="9"/>
      <c r="CQ488" s="9"/>
      <c r="CR488" s="9"/>
      <c r="CS488" s="9"/>
      <c r="CT488" s="9"/>
      <c r="CU488" s="9"/>
      <c r="CV488" s="9"/>
      <c r="CW488" s="9"/>
      <c r="CX488" s="14"/>
      <c r="CY488" s="9">
        <f ca="1">IF(Table1[[#This Row],[Area]]= "Pindi",Table1[[#This Row],[Income]],0)</f>
        <v>0</v>
      </c>
      <c r="CZ488" s="9">
        <f ca="1">IF(Table1[[#This Row],[Area]]= "Attock",Table1[[#This Row],[Income]],0)</f>
        <v>0</v>
      </c>
      <c r="DA488" s="9">
        <f ca="1">IF(Table1[[#This Row],[Area]]= "Gujranwala",Table1[[#This Row],[Income]],0)</f>
        <v>0</v>
      </c>
      <c r="DB488" s="9">
        <f ca="1">IF(Table1[[#This Row],[Area]]= "Islamabad",Table1[[#This Row],[Income]],0)</f>
        <v>0</v>
      </c>
      <c r="DC488" s="9">
        <f ca="1">IF(Table1[[#This Row],[Area]]= "Karachi",Table1[[#This Row],[Income]],0)</f>
        <v>0</v>
      </c>
      <c r="DD488" s="9">
        <f ca="1">IF(Table1[[#This Row],[Area]]= "Kashmir",Table1[[#This Row],[Income]],0)</f>
        <v>0</v>
      </c>
      <c r="DE488" s="9">
        <f ca="1">IF(Table1[[#This Row],[Area]]= "Kohat",Table1[[#This Row],[Income]],0)</f>
        <v>0</v>
      </c>
      <c r="DF488" s="9">
        <f ca="1">IF(Table1[[#This Row],[Area]]= "Lahore",Table1[[#This Row],[Income]],0)</f>
        <v>0</v>
      </c>
      <c r="DG488" s="9">
        <f ca="1">IF(Table1[[#This Row],[Area]]= "Multan",Table1[[#This Row],[Income]],0)</f>
        <v>0</v>
      </c>
      <c r="DH488" s="9">
        <f ca="1">IF(Table1[[#This Row],[Area]]= "Naran",Table1[[#This Row],[Income]],0)</f>
        <v>60724</v>
      </c>
      <c r="DI488" s="9">
        <f ca="1">IF(Table1[[#This Row],[Area]]= "Peshawar",Table1[[#This Row],[Income]],0)</f>
        <v>0</v>
      </c>
      <c r="DJ488" s="9">
        <f ca="1">IF(Table1[[#This Row],[Area]]= "Queta",Table1[[#This Row],[Income]],0)</f>
        <v>0</v>
      </c>
      <c r="DK488" s="10">
        <f ca="1">IF(Table1[[#This Row],[Area]]= "Sawat",Table1[[#This Row],[Income]],0)</f>
        <v>0</v>
      </c>
      <c r="DM488" s="14"/>
      <c r="DN488" s="9">
        <f ca="1">IF(Table1[[#This Row],[Field of Work]] = "IT",Table1[[#This Row],[Income]],0)</f>
        <v>0</v>
      </c>
      <c r="DO488" s="9">
        <f ca="1">IF(Table1[[#This Row],[Field of Work]] = "Agriculture",Table1[[#This Row],[Income]],0)</f>
        <v>0</v>
      </c>
      <c r="DP488" s="9">
        <f ca="1">IF(Table1[[#This Row],[Field of Work]] = "Construction",Table1[[#This Row],[Income]],0)</f>
        <v>0</v>
      </c>
      <c r="DQ488" s="9">
        <f ca="1">IF(Table1[[#This Row],[Field of Work]] = "Health",Table1[[#This Row],[Income]],0)</f>
        <v>60724</v>
      </c>
      <c r="DR488" s="9">
        <f ca="1">IF(Table1[[#This Row],[Field of Work]] = "Teaching",Table1[[#This Row],[Income]],0)</f>
        <v>0</v>
      </c>
      <c r="DS488" s="10">
        <f ca="1">IF(Table1[[#This Row],[Field of Work]] = "General work",Table1[[#This Row],[Income]],0)</f>
        <v>0</v>
      </c>
      <c r="DV488" s="14"/>
      <c r="DW488" s="9"/>
      <c r="DX488" s="9">
        <f ca="1">IF(Table1[[#This Row],[Debts]]&gt;Table1[[#This Row],[Income]],1,0)</f>
        <v>1</v>
      </c>
      <c r="DY488" s="9"/>
      <c r="DZ488" s="9"/>
      <c r="EA488" s="9"/>
      <c r="EB488" s="9"/>
      <c r="EC488" s="10"/>
      <c r="EF488" s="14"/>
      <c r="EG488" s="9"/>
      <c r="EH488" s="9">
        <f ca="1">IF(Table1[[#This Row],[Net worth of person (R)]]&gt;$EP$4,Table1[[#This Row],[Age]],0)</f>
        <v>0</v>
      </c>
      <c r="EI488" s="9"/>
      <c r="EJ488" s="9"/>
      <c r="EK488" s="9"/>
      <c r="EL488" s="9"/>
      <c r="EM488" s="9"/>
      <c r="EN488" s="9"/>
      <c r="EO488" s="9"/>
      <c r="EP488" s="10"/>
    </row>
    <row r="489" spans="2:146" x14ac:dyDescent="0.25">
      <c r="B489">
        <f t="shared" ca="1" si="168"/>
        <v>1</v>
      </c>
      <c r="C489" t="str">
        <f t="shared" ca="1" si="169"/>
        <v>men</v>
      </c>
      <c r="D489">
        <f t="shared" ca="1" si="170"/>
        <v>39</v>
      </c>
      <c r="E489">
        <f t="shared" ca="1" si="171"/>
        <v>5</v>
      </c>
      <c r="F489" t="str">
        <f t="shared" ca="1" si="172"/>
        <v>General work</v>
      </c>
      <c r="G489">
        <f t="shared" ca="1" si="173"/>
        <v>5</v>
      </c>
      <c r="H489" t="str">
        <f t="shared" ca="1" si="174"/>
        <v>other</v>
      </c>
      <c r="I489">
        <f t="shared" ca="1" si="175"/>
        <v>1</v>
      </c>
      <c r="J489">
        <f t="shared" ca="1" si="176"/>
        <v>3</v>
      </c>
      <c r="K489">
        <f t="shared" ca="1" si="177"/>
        <v>78604</v>
      </c>
      <c r="L489">
        <f t="shared" ca="1" si="178"/>
        <v>2</v>
      </c>
      <c r="M489" t="str">
        <f t="shared" ca="1" si="179"/>
        <v>Karachi</v>
      </c>
      <c r="N489">
        <f t="shared" ca="1" si="184"/>
        <v>471624</v>
      </c>
      <c r="O489">
        <f ca="1">RAND()*Table1[[#This Row],[Value of House]]</f>
        <v>452284.61914386298</v>
      </c>
      <c r="P489">
        <f t="shared" ca="1" si="166"/>
        <v>79979.171644527436</v>
      </c>
      <c r="Q489">
        <f t="shared" ca="1" si="180"/>
        <v>20803</v>
      </c>
      <c r="R489">
        <f t="shared" ca="1" si="167"/>
        <v>102209.72491610268</v>
      </c>
      <c r="S489">
        <f t="shared" ca="1" si="185"/>
        <v>42451.79950275107</v>
      </c>
      <c r="T489">
        <f t="shared" ca="1" si="186"/>
        <v>594054.97114727856</v>
      </c>
      <c r="U489">
        <f t="shared" ca="1" si="187"/>
        <v>575297.34405996569</v>
      </c>
      <c r="V489">
        <f t="shared" ca="1" si="188"/>
        <v>18757.627087312867</v>
      </c>
      <c r="AF489" s="14">
        <f t="shared" ca="1" si="182"/>
        <v>0</v>
      </c>
      <c r="AG489" s="9">
        <f t="shared" ca="1" si="183"/>
        <v>1</v>
      </c>
      <c r="AH489" s="9"/>
      <c r="AI489" s="9"/>
      <c r="AJ489" s="9"/>
      <c r="AK489" s="10"/>
      <c r="AL489" s="9"/>
      <c r="AM489" s="14">
        <f ca="1">IF(Table1[[#This Row],[Field of Work]]= "Teaching",1,0)</f>
        <v>0</v>
      </c>
      <c r="AN489" s="9">
        <f ca="1">IF(Table1[[#This Row],[Field of Work]]= "Agriculture",1,0)</f>
        <v>0</v>
      </c>
      <c r="AO489" s="9">
        <f ca="1">IF(Table1[[#This Row],[Field of Work]]= "Construction",1,0)</f>
        <v>0</v>
      </c>
      <c r="AP489" s="9">
        <f ca="1">IF(Table1[[#This Row],[Field of Work]]= "IT",1,0)</f>
        <v>0</v>
      </c>
      <c r="AQ489" s="9">
        <f ca="1">IF(Table1[[#This Row],[Field of Work]]= "Health",1,0)</f>
        <v>0</v>
      </c>
      <c r="AR489" s="9">
        <f ca="1">IF(Table1[[#This Row],[Field of Work]]= "General work",1,0)</f>
        <v>1</v>
      </c>
      <c r="AS489" s="9"/>
      <c r="AT489" s="9"/>
      <c r="AU489" s="9"/>
      <c r="AV489" s="9"/>
      <c r="AW489" s="9"/>
      <c r="AX489" s="9"/>
      <c r="AY489" s="10"/>
      <c r="BA489" s="33">
        <f ca="1">IF(Table1[[#This Row],[Area]]= "Pindi",1,0)</f>
        <v>0</v>
      </c>
      <c r="BB489" s="9">
        <f ca="1">IF(Table1[[#This Row],[Area]]= "Attock",1,0)</f>
        <v>0</v>
      </c>
      <c r="BC489" s="9">
        <f ca="1">IF(Table1[[#This Row],[Area]]="Gujranwala",1,0)</f>
        <v>0</v>
      </c>
      <c r="BD489" s="9">
        <f ca="1">IF(Table1[[#This Row],[Area]]="Islamabad",1,0)</f>
        <v>0</v>
      </c>
      <c r="BE489" s="9">
        <f ca="1">IF(Table1[[#This Row],[Area]]="Karachi",1,0)</f>
        <v>1</v>
      </c>
      <c r="BF489" s="9">
        <f ca="1">IF(Table1[[#This Row],[Area]]="Kashmir",1,0)</f>
        <v>0</v>
      </c>
      <c r="BG489" s="9">
        <f ca="1">IF(Table1[[#This Row],[Area]]="Kohat",1,0)</f>
        <v>0</v>
      </c>
      <c r="BH489" s="9">
        <f ca="1">IF(Table1[[#This Row],[Area]]="Lahore",1,0)</f>
        <v>0</v>
      </c>
      <c r="BI489" s="9">
        <f ca="1">IF(Table1[[#This Row],[Area]]="Multan",1,0)</f>
        <v>0</v>
      </c>
      <c r="BJ489" s="9">
        <f ca="1">IF(Table1[[#This Row],[Area]]="Naran",1,0)</f>
        <v>0</v>
      </c>
      <c r="BK489" s="9">
        <f ca="1">IF(Table1[[#This Row],[Area]]="Peshawar",1,0)</f>
        <v>0</v>
      </c>
      <c r="BL489" s="9">
        <f ca="1">IF(Table1[[#This Row],[Area]]="Queta",1,0)</f>
        <v>0</v>
      </c>
      <c r="BM489" s="9">
        <f ca="1">IF(Table1[[#This Row],[Area]]="Sawat",1,0)</f>
        <v>0</v>
      </c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10"/>
      <c r="CD489" s="14"/>
      <c r="CE489" s="39">
        <f ca="1">Table1[[#This Row],[Value of Cars]]/Table1[[#This Row],[Cars]]</f>
        <v>26659.723881509144</v>
      </c>
      <c r="CF489" s="9"/>
      <c r="CG489" s="10"/>
      <c r="CH489" s="14">
        <f ca="1">IF(Table1[[#This Row],[value of Debts]]&gt;$CI$5,1,0)</f>
        <v>1</v>
      </c>
      <c r="CI489" s="9"/>
      <c r="CJ489" s="10"/>
      <c r="CM489" s="55">
        <f ca="1">Table1[[#This Row],[Mortgage Left]]/Table1[[#This Row],[Value of House]]</f>
        <v>0.95899406973322598</v>
      </c>
      <c r="CN489" s="9">
        <f t="shared" ca="1" si="181"/>
        <v>0</v>
      </c>
      <c r="CO489" s="9"/>
      <c r="CP489" s="9"/>
      <c r="CQ489" s="9"/>
      <c r="CR489" s="9"/>
      <c r="CS489" s="9"/>
      <c r="CT489" s="9"/>
      <c r="CU489" s="9"/>
      <c r="CV489" s="9"/>
      <c r="CW489" s="9"/>
      <c r="CX489" s="14"/>
      <c r="CY489" s="9">
        <f ca="1">IF(Table1[[#This Row],[Area]]= "Pindi",Table1[[#This Row],[Income]],0)</f>
        <v>0</v>
      </c>
      <c r="CZ489" s="9">
        <f ca="1">IF(Table1[[#This Row],[Area]]= "Attock",Table1[[#This Row],[Income]],0)</f>
        <v>0</v>
      </c>
      <c r="DA489" s="9">
        <f ca="1">IF(Table1[[#This Row],[Area]]= "Gujranwala",Table1[[#This Row],[Income]],0)</f>
        <v>0</v>
      </c>
      <c r="DB489" s="9">
        <f ca="1">IF(Table1[[#This Row],[Area]]= "Islamabad",Table1[[#This Row],[Income]],0)</f>
        <v>0</v>
      </c>
      <c r="DC489" s="9">
        <f ca="1">IF(Table1[[#This Row],[Area]]= "Karachi",Table1[[#This Row],[Income]],0)</f>
        <v>78604</v>
      </c>
      <c r="DD489" s="9">
        <f ca="1">IF(Table1[[#This Row],[Area]]= "Kashmir",Table1[[#This Row],[Income]],0)</f>
        <v>0</v>
      </c>
      <c r="DE489" s="9">
        <f ca="1">IF(Table1[[#This Row],[Area]]= "Kohat",Table1[[#This Row],[Income]],0)</f>
        <v>0</v>
      </c>
      <c r="DF489" s="9">
        <f ca="1">IF(Table1[[#This Row],[Area]]= "Lahore",Table1[[#This Row],[Income]],0)</f>
        <v>0</v>
      </c>
      <c r="DG489" s="9">
        <f ca="1">IF(Table1[[#This Row],[Area]]= "Multan",Table1[[#This Row],[Income]],0)</f>
        <v>0</v>
      </c>
      <c r="DH489" s="9">
        <f ca="1">IF(Table1[[#This Row],[Area]]= "Naran",Table1[[#This Row],[Income]],0)</f>
        <v>0</v>
      </c>
      <c r="DI489" s="9">
        <f ca="1">IF(Table1[[#This Row],[Area]]= "Peshawar",Table1[[#This Row],[Income]],0)</f>
        <v>0</v>
      </c>
      <c r="DJ489" s="9">
        <f ca="1">IF(Table1[[#This Row],[Area]]= "Queta",Table1[[#This Row],[Income]],0)</f>
        <v>0</v>
      </c>
      <c r="DK489" s="10">
        <f ca="1">IF(Table1[[#This Row],[Area]]= "Sawat",Table1[[#This Row],[Income]],0)</f>
        <v>0</v>
      </c>
      <c r="DM489" s="14"/>
      <c r="DN489" s="9">
        <f ca="1">IF(Table1[[#This Row],[Field of Work]] = "IT",Table1[[#This Row],[Income]],0)</f>
        <v>0</v>
      </c>
      <c r="DO489" s="9">
        <f ca="1">IF(Table1[[#This Row],[Field of Work]] = "Agriculture",Table1[[#This Row],[Income]],0)</f>
        <v>0</v>
      </c>
      <c r="DP489" s="9">
        <f ca="1">IF(Table1[[#This Row],[Field of Work]] = "Construction",Table1[[#This Row],[Income]],0)</f>
        <v>0</v>
      </c>
      <c r="DQ489" s="9">
        <f ca="1">IF(Table1[[#This Row],[Field of Work]] = "Health",Table1[[#This Row],[Income]],0)</f>
        <v>0</v>
      </c>
      <c r="DR489" s="9">
        <f ca="1">IF(Table1[[#This Row],[Field of Work]] = "Teaching",Table1[[#This Row],[Income]],0)</f>
        <v>0</v>
      </c>
      <c r="DS489" s="10">
        <f ca="1">IF(Table1[[#This Row],[Field of Work]] = "General work",Table1[[#This Row],[Income]],0)</f>
        <v>78604</v>
      </c>
      <c r="DV489" s="14"/>
      <c r="DW489" s="9"/>
      <c r="DX489" s="9">
        <f ca="1">IF(Table1[[#This Row],[Debts]]&gt;Table1[[#This Row],[Income]],1,0)</f>
        <v>1</v>
      </c>
      <c r="DY489" s="9"/>
      <c r="DZ489" s="9"/>
      <c r="EA489" s="9"/>
      <c r="EB489" s="9"/>
      <c r="EC489" s="10"/>
      <c r="EF489" s="14"/>
      <c r="EG489" s="9"/>
      <c r="EH489" s="9">
        <f ca="1">IF(Table1[[#This Row],[Net worth of person (R)]]&gt;$EP$4,Table1[[#This Row],[Age]],0)</f>
        <v>0</v>
      </c>
      <c r="EI489" s="9"/>
      <c r="EJ489" s="9"/>
      <c r="EK489" s="9"/>
      <c r="EL489" s="9"/>
      <c r="EM489" s="9"/>
      <c r="EN489" s="9"/>
      <c r="EO489" s="9"/>
      <c r="EP489" s="10"/>
    </row>
    <row r="490" spans="2:146" x14ac:dyDescent="0.25">
      <c r="B490">
        <f t="shared" ca="1" si="168"/>
        <v>1</v>
      </c>
      <c r="C490" t="str">
        <f t="shared" ca="1" si="169"/>
        <v>men</v>
      </c>
      <c r="D490">
        <f t="shared" ca="1" si="170"/>
        <v>34</v>
      </c>
      <c r="E490">
        <f t="shared" ca="1" si="171"/>
        <v>5</v>
      </c>
      <c r="F490" t="str">
        <f t="shared" ca="1" si="172"/>
        <v>General work</v>
      </c>
      <c r="G490">
        <f t="shared" ca="1" si="173"/>
        <v>1</v>
      </c>
      <c r="H490" t="str">
        <f t="shared" ca="1" si="174"/>
        <v>High School</v>
      </c>
      <c r="I490">
        <f t="shared" ca="1" si="175"/>
        <v>1</v>
      </c>
      <c r="J490">
        <f t="shared" ca="1" si="176"/>
        <v>2</v>
      </c>
      <c r="K490">
        <f t="shared" ca="1" si="177"/>
        <v>46322</v>
      </c>
      <c r="L490">
        <f t="shared" ca="1" si="178"/>
        <v>5</v>
      </c>
      <c r="M490" t="str">
        <f t="shared" ca="1" si="179"/>
        <v>Sawat</v>
      </c>
      <c r="N490">
        <f t="shared" ca="1" si="184"/>
        <v>185288</v>
      </c>
      <c r="O490">
        <f ca="1">RAND()*Table1[[#This Row],[Value of House]]</f>
        <v>120399.69497064671</v>
      </c>
      <c r="P490">
        <f t="shared" ca="1" si="166"/>
        <v>2724.6951403020062</v>
      </c>
      <c r="Q490">
        <f t="shared" ca="1" si="180"/>
        <v>1955</v>
      </c>
      <c r="R490">
        <f t="shared" ca="1" si="167"/>
        <v>73462.63223415277</v>
      </c>
      <c r="S490">
        <f t="shared" ca="1" si="185"/>
        <v>53451.029523323465</v>
      </c>
      <c r="T490">
        <f t="shared" ca="1" si="186"/>
        <v>241463.72466362547</v>
      </c>
      <c r="U490">
        <f t="shared" ca="1" si="187"/>
        <v>195817.32720479948</v>
      </c>
      <c r="V490">
        <f t="shared" ca="1" si="188"/>
        <v>45646.397458825988</v>
      </c>
      <c r="AF490" s="14">
        <f t="shared" ca="1" si="182"/>
        <v>1</v>
      </c>
      <c r="AG490" s="9">
        <f t="shared" ca="1" si="183"/>
        <v>0</v>
      </c>
      <c r="AH490" s="9"/>
      <c r="AI490" s="9"/>
      <c r="AJ490" s="9"/>
      <c r="AK490" s="10"/>
      <c r="AL490" s="9"/>
      <c r="AM490" s="14">
        <f ca="1">IF(Table1[[#This Row],[Field of Work]]= "Teaching",1,0)</f>
        <v>0</v>
      </c>
      <c r="AN490" s="9">
        <f ca="1">IF(Table1[[#This Row],[Field of Work]]= "Agriculture",1,0)</f>
        <v>0</v>
      </c>
      <c r="AO490" s="9">
        <f ca="1">IF(Table1[[#This Row],[Field of Work]]= "Construction",1,0)</f>
        <v>0</v>
      </c>
      <c r="AP490" s="9">
        <f ca="1">IF(Table1[[#This Row],[Field of Work]]= "IT",1,0)</f>
        <v>0</v>
      </c>
      <c r="AQ490" s="9">
        <f ca="1">IF(Table1[[#This Row],[Field of Work]]= "Health",1,0)</f>
        <v>0</v>
      </c>
      <c r="AR490" s="9">
        <f ca="1">IF(Table1[[#This Row],[Field of Work]]= "General work",1,0)</f>
        <v>1</v>
      </c>
      <c r="AS490" s="9"/>
      <c r="AT490" s="9"/>
      <c r="AU490" s="9"/>
      <c r="AV490" s="9"/>
      <c r="AW490" s="9"/>
      <c r="AX490" s="9"/>
      <c r="AY490" s="10"/>
      <c r="BA490" s="33">
        <f ca="1">IF(Table1[[#This Row],[Area]]= "Pindi",1,0)</f>
        <v>0</v>
      </c>
      <c r="BB490" s="9">
        <f ca="1">IF(Table1[[#This Row],[Area]]= "Attock",1,0)</f>
        <v>0</v>
      </c>
      <c r="BC490" s="9">
        <f ca="1">IF(Table1[[#This Row],[Area]]="Gujranwala",1,0)</f>
        <v>0</v>
      </c>
      <c r="BD490" s="9">
        <f ca="1">IF(Table1[[#This Row],[Area]]="Islamabad",1,0)</f>
        <v>0</v>
      </c>
      <c r="BE490" s="9">
        <f ca="1">IF(Table1[[#This Row],[Area]]="Karachi",1,0)</f>
        <v>0</v>
      </c>
      <c r="BF490" s="9">
        <f ca="1">IF(Table1[[#This Row],[Area]]="Kashmir",1,0)</f>
        <v>0</v>
      </c>
      <c r="BG490" s="9">
        <f ca="1">IF(Table1[[#This Row],[Area]]="Kohat",1,0)</f>
        <v>0</v>
      </c>
      <c r="BH490" s="9">
        <f ca="1">IF(Table1[[#This Row],[Area]]="Lahore",1,0)</f>
        <v>0</v>
      </c>
      <c r="BI490" s="9">
        <f ca="1">IF(Table1[[#This Row],[Area]]="Multan",1,0)</f>
        <v>0</v>
      </c>
      <c r="BJ490" s="9">
        <f ca="1">IF(Table1[[#This Row],[Area]]="Naran",1,0)</f>
        <v>0</v>
      </c>
      <c r="BK490" s="9">
        <f ca="1">IF(Table1[[#This Row],[Area]]="Peshawar",1,0)</f>
        <v>0</v>
      </c>
      <c r="BL490" s="9">
        <f ca="1">IF(Table1[[#This Row],[Area]]="Queta",1,0)</f>
        <v>0</v>
      </c>
      <c r="BM490" s="9">
        <f ca="1">IF(Table1[[#This Row],[Area]]="Sawat",1,0)</f>
        <v>1</v>
      </c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10"/>
      <c r="CD490" s="14"/>
      <c r="CE490" s="39">
        <f ca="1">Table1[[#This Row],[Value of Cars]]/Table1[[#This Row],[Cars]]</f>
        <v>1362.3475701510031</v>
      </c>
      <c r="CF490" s="9"/>
      <c r="CG490" s="10"/>
      <c r="CH490" s="14">
        <f ca="1">IF(Table1[[#This Row],[value of Debts]]&gt;$CI$5,1,0)</f>
        <v>1</v>
      </c>
      <c r="CI490" s="9"/>
      <c r="CJ490" s="10"/>
      <c r="CM490" s="55">
        <f ca="1">Table1[[#This Row],[Mortgage Left]]/Table1[[#This Row],[Value of House]]</f>
        <v>0.6497975852221769</v>
      </c>
      <c r="CN490" s="9">
        <f t="shared" ca="1" si="181"/>
        <v>0</v>
      </c>
      <c r="CO490" s="9"/>
      <c r="CP490" s="9"/>
      <c r="CQ490" s="9"/>
      <c r="CR490" s="9"/>
      <c r="CS490" s="9"/>
      <c r="CT490" s="9"/>
      <c r="CU490" s="9"/>
      <c r="CV490" s="9"/>
      <c r="CW490" s="9"/>
      <c r="CX490" s="14"/>
      <c r="CY490" s="9">
        <f ca="1">IF(Table1[[#This Row],[Area]]= "Pindi",Table1[[#This Row],[Income]],0)</f>
        <v>0</v>
      </c>
      <c r="CZ490" s="9">
        <f ca="1">IF(Table1[[#This Row],[Area]]= "Attock",Table1[[#This Row],[Income]],0)</f>
        <v>0</v>
      </c>
      <c r="DA490" s="9">
        <f ca="1">IF(Table1[[#This Row],[Area]]= "Gujranwala",Table1[[#This Row],[Income]],0)</f>
        <v>0</v>
      </c>
      <c r="DB490" s="9">
        <f ca="1">IF(Table1[[#This Row],[Area]]= "Islamabad",Table1[[#This Row],[Income]],0)</f>
        <v>0</v>
      </c>
      <c r="DC490" s="9">
        <f ca="1">IF(Table1[[#This Row],[Area]]= "Karachi",Table1[[#This Row],[Income]],0)</f>
        <v>0</v>
      </c>
      <c r="DD490" s="9">
        <f ca="1">IF(Table1[[#This Row],[Area]]= "Kashmir",Table1[[#This Row],[Income]],0)</f>
        <v>0</v>
      </c>
      <c r="DE490" s="9">
        <f ca="1">IF(Table1[[#This Row],[Area]]= "Kohat",Table1[[#This Row],[Income]],0)</f>
        <v>0</v>
      </c>
      <c r="DF490" s="9">
        <f ca="1">IF(Table1[[#This Row],[Area]]= "Lahore",Table1[[#This Row],[Income]],0)</f>
        <v>0</v>
      </c>
      <c r="DG490" s="9">
        <f ca="1">IF(Table1[[#This Row],[Area]]= "Multan",Table1[[#This Row],[Income]],0)</f>
        <v>0</v>
      </c>
      <c r="DH490" s="9">
        <f ca="1">IF(Table1[[#This Row],[Area]]= "Naran",Table1[[#This Row],[Income]],0)</f>
        <v>0</v>
      </c>
      <c r="DI490" s="9">
        <f ca="1">IF(Table1[[#This Row],[Area]]= "Peshawar",Table1[[#This Row],[Income]],0)</f>
        <v>0</v>
      </c>
      <c r="DJ490" s="9">
        <f ca="1">IF(Table1[[#This Row],[Area]]= "Queta",Table1[[#This Row],[Income]],0)</f>
        <v>0</v>
      </c>
      <c r="DK490" s="10">
        <f ca="1">IF(Table1[[#This Row],[Area]]= "Sawat",Table1[[#This Row],[Income]],0)</f>
        <v>46322</v>
      </c>
      <c r="DM490" s="14"/>
      <c r="DN490" s="9">
        <f ca="1">IF(Table1[[#This Row],[Field of Work]] = "IT",Table1[[#This Row],[Income]],0)</f>
        <v>0</v>
      </c>
      <c r="DO490" s="9">
        <f ca="1">IF(Table1[[#This Row],[Field of Work]] = "Agriculture",Table1[[#This Row],[Income]],0)</f>
        <v>0</v>
      </c>
      <c r="DP490" s="9">
        <f ca="1">IF(Table1[[#This Row],[Field of Work]] = "Construction",Table1[[#This Row],[Income]],0)</f>
        <v>0</v>
      </c>
      <c r="DQ490" s="9">
        <f ca="1">IF(Table1[[#This Row],[Field of Work]] = "Health",Table1[[#This Row],[Income]],0)</f>
        <v>0</v>
      </c>
      <c r="DR490" s="9">
        <f ca="1">IF(Table1[[#This Row],[Field of Work]] = "Teaching",Table1[[#This Row],[Income]],0)</f>
        <v>0</v>
      </c>
      <c r="DS490" s="10">
        <f ca="1">IF(Table1[[#This Row],[Field of Work]] = "General work",Table1[[#This Row],[Income]],0)</f>
        <v>46322</v>
      </c>
      <c r="DV490" s="14"/>
      <c r="DW490" s="9"/>
      <c r="DX490" s="9">
        <f ca="1">IF(Table1[[#This Row],[Debts]]&gt;Table1[[#This Row],[Income]],1,0)</f>
        <v>1</v>
      </c>
      <c r="DY490" s="9"/>
      <c r="DZ490" s="9"/>
      <c r="EA490" s="9"/>
      <c r="EB490" s="9"/>
      <c r="EC490" s="10"/>
      <c r="EF490" s="14"/>
      <c r="EG490" s="9"/>
      <c r="EH490" s="9">
        <f ca="1">IF(Table1[[#This Row],[Net worth of person (R)]]&gt;$EP$4,Table1[[#This Row],[Age]],0)</f>
        <v>0</v>
      </c>
      <c r="EI490" s="9"/>
      <c r="EJ490" s="9"/>
      <c r="EK490" s="9"/>
      <c r="EL490" s="9"/>
      <c r="EM490" s="9"/>
      <c r="EN490" s="9"/>
      <c r="EO490" s="9"/>
      <c r="EP490" s="10"/>
    </row>
    <row r="491" spans="2:146" x14ac:dyDescent="0.25">
      <c r="B491">
        <f t="shared" ca="1" si="168"/>
        <v>1</v>
      </c>
      <c r="C491" t="str">
        <f t="shared" ca="1" si="169"/>
        <v>men</v>
      </c>
      <c r="D491">
        <f t="shared" ca="1" si="170"/>
        <v>37</v>
      </c>
      <c r="E491">
        <f t="shared" ca="1" si="171"/>
        <v>2</v>
      </c>
      <c r="F491" t="str">
        <f t="shared" ca="1" si="172"/>
        <v>IT</v>
      </c>
      <c r="G491">
        <f t="shared" ca="1" si="173"/>
        <v>1</v>
      </c>
      <c r="H491" t="str">
        <f t="shared" ca="1" si="174"/>
        <v>High School</v>
      </c>
      <c r="I491">
        <f t="shared" ca="1" si="175"/>
        <v>2</v>
      </c>
      <c r="J491">
        <f t="shared" ca="1" si="176"/>
        <v>1</v>
      </c>
      <c r="K491">
        <f t="shared" ca="1" si="177"/>
        <v>34230</v>
      </c>
      <c r="L491">
        <f t="shared" ca="1" si="178"/>
        <v>6</v>
      </c>
      <c r="M491" t="str">
        <f t="shared" ca="1" si="179"/>
        <v>Islamabad</v>
      </c>
      <c r="N491">
        <f t="shared" ca="1" si="184"/>
        <v>205380</v>
      </c>
      <c r="O491">
        <f ca="1">RAND()*Table1[[#This Row],[Value of House]]</f>
        <v>190536.79068247732</v>
      </c>
      <c r="P491">
        <f t="shared" ca="1" si="166"/>
        <v>9631.5792610050539</v>
      </c>
      <c r="Q491">
        <f t="shared" ca="1" si="180"/>
        <v>3393</v>
      </c>
      <c r="R491">
        <f t="shared" ca="1" si="167"/>
        <v>3454.7496549912494</v>
      </c>
      <c r="S491">
        <f t="shared" ca="1" si="185"/>
        <v>24549.066694260076</v>
      </c>
      <c r="T491">
        <f t="shared" ca="1" si="186"/>
        <v>239560.64595526512</v>
      </c>
      <c r="U491">
        <f t="shared" ca="1" si="187"/>
        <v>197384.54033746858</v>
      </c>
      <c r="V491">
        <f t="shared" ca="1" si="188"/>
        <v>42176.105617796537</v>
      </c>
      <c r="AF491" s="14">
        <f t="shared" ca="1" si="182"/>
        <v>1</v>
      </c>
      <c r="AG491" s="9">
        <f t="shared" ca="1" si="183"/>
        <v>0</v>
      </c>
      <c r="AH491" s="9"/>
      <c r="AI491" s="9"/>
      <c r="AJ491" s="9"/>
      <c r="AK491" s="10"/>
      <c r="AL491" s="9"/>
      <c r="AM491" s="14">
        <f ca="1">IF(Table1[[#This Row],[Field of Work]]= "Teaching",1,0)</f>
        <v>0</v>
      </c>
      <c r="AN491" s="9">
        <f ca="1">IF(Table1[[#This Row],[Field of Work]]= "Agriculture",1,0)</f>
        <v>0</v>
      </c>
      <c r="AO491" s="9">
        <f ca="1">IF(Table1[[#This Row],[Field of Work]]= "Construction",1,0)</f>
        <v>0</v>
      </c>
      <c r="AP491" s="9">
        <f ca="1">IF(Table1[[#This Row],[Field of Work]]= "IT",1,0)</f>
        <v>1</v>
      </c>
      <c r="AQ491" s="9">
        <f ca="1">IF(Table1[[#This Row],[Field of Work]]= "Health",1,0)</f>
        <v>0</v>
      </c>
      <c r="AR491" s="9">
        <f ca="1">IF(Table1[[#This Row],[Field of Work]]= "General work",1,0)</f>
        <v>0</v>
      </c>
      <c r="AS491" s="9"/>
      <c r="AT491" s="9"/>
      <c r="AU491" s="9"/>
      <c r="AV491" s="9"/>
      <c r="AW491" s="9"/>
      <c r="AX491" s="9"/>
      <c r="AY491" s="10"/>
      <c r="BA491" s="33">
        <f ca="1">IF(Table1[[#This Row],[Area]]= "Pindi",1,0)</f>
        <v>0</v>
      </c>
      <c r="BB491" s="9">
        <f ca="1">IF(Table1[[#This Row],[Area]]= "Attock",1,0)</f>
        <v>0</v>
      </c>
      <c r="BC491" s="9">
        <f ca="1">IF(Table1[[#This Row],[Area]]="Gujranwala",1,0)</f>
        <v>0</v>
      </c>
      <c r="BD491" s="9">
        <f ca="1">IF(Table1[[#This Row],[Area]]="Islamabad",1,0)</f>
        <v>1</v>
      </c>
      <c r="BE491" s="9">
        <f ca="1">IF(Table1[[#This Row],[Area]]="Karachi",1,0)</f>
        <v>0</v>
      </c>
      <c r="BF491" s="9">
        <f ca="1">IF(Table1[[#This Row],[Area]]="Kashmir",1,0)</f>
        <v>0</v>
      </c>
      <c r="BG491" s="9">
        <f ca="1">IF(Table1[[#This Row],[Area]]="Kohat",1,0)</f>
        <v>0</v>
      </c>
      <c r="BH491" s="9">
        <f ca="1">IF(Table1[[#This Row],[Area]]="Lahore",1,0)</f>
        <v>0</v>
      </c>
      <c r="BI491" s="9">
        <f ca="1">IF(Table1[[#This Row],[Area]]="Multan",1,0)</f>
        <v>0</v>
      </c>
      <c r="BJ491" s="9">
        <f ca="1">IF(Table1[[#This Row],[Area]]="Naran",1,0)</f>
        <v>0</v>
      </c>
      <c r="BK491" s="9">
        <f ca="1">IF(Table1[[#This Row],[Area]]="Peshawar",1,0)</f>
        <v>0</v>
      </c>
      <c r="BL491" s="9">
        <f ca="1">IF(Table1[[#This Row],[Area]]="Queta",1,0)</f>
        <v>0</v>
      </c>
      <c r="BM491" s="9">
        <f ca="1">IF(Table1[[#This Row],[Area]]="Sawat",1,0)</f>
        <v>0</v>
      </c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10"/>
      <c r="CD491" s="14"/>
      <c r="CE491" s="39">
        <f ca="1">Table1[[#This Row],[Value of Cars]]/Table1[[#This Row],[Cars]]</f>
        <v>9631.5792610050539</v>
      </c>
      <c r="CF491" s="9"/>
      <c r="CG491" s="10"/>
      <c r="CH491" s="14">
        <f ca="1">IF(Table1[[#This Row],[value of Debts]]&gt;$CI$5,1,0)</f>
        <v>1</v>
      </c>
      <c r="CI491" s="9"/>
      <c r="CJ491" s="10"/>
      <c r="CM491" s="55">
        <f ca="1">Table1[[#This Row],[Mortgage Left]]/Table1[[#This Row],[Value of House]]</f>
        <v>0.92772806837314892</v>
      </c>
      <c r="CN491" s="9">
        <f t="shared" ca="1" si="181"/>
        <v>0</v>
      </c>
      <c r="CO491" s="9"/>
      <c r="CP491" s="9"/>
      <c r="CQ491" s="9"/>
      <c r="CR491" s="9"/>
      <c r="CS491" s="9"/>
      <c r="CT491" s="9"/>
      <c r="CU491" s="9"/>
      <c r="CV491" s="9"/>
      <c r="CW491" s="9"/>
      <c r="CX491" s="14"/>
      <c r="CY491" s="9">
        <f ca="1">IF(Table1[[#This Row],[Area]]= "Pindi",Table1[[#This Row],[Income]],0)</f>
        <v>0</v>
      </c>
      <c r="CZ491" s="9">
        <f ca="1">IF(Table1[[#This Row],[Area]]= "Attock",Table1[[#This Row],[Income]],0)</f>
        <v>0</v>
      </c>
      <c r="DA491" s="9">
        <f ca="1">IF(Table1[[#This Row],[Area]]= "Gujranwala",Table1[[#This Row],[Income]],0)</f>
        <v>0</v>
      </c>
      <c r="DB491" s="9">
        <f ca="1">IF(Table1[[#This Row],[Area]]= "Islamabad",Table1[[#This Row],[Income]],0)</f>
        <v>34230</v>
      </c>
      <c r="DC491" s="9">
        <f ca="1">IF(Table1[[#This Row],[Area]]= "Karachi",Table1[[#This Row],[Income]],0)</f>
        <v>0</v>
      </c>
      <c r="DD491" s="9">
        <f ca="1">IF(Table1[[#This Row],[Area]]= "Kashmir",Table1[[#This Row],[Income]],0)</f>
        <v>0</v>
      </c>
      <c r="DE491" s="9">
        <f ca="1">IF(Table1[[#This Row],[Area]]= "Kohat",Table1[[#This Row],[Income]],0)</f>
        <v>0</v>
      </c>
      <c r="DF491" s="9">
        <f ca="1">IF(Table1[[#This Row],[Area]]= "Lahore",Table1[[#This Row],[Income]],0)</f>
        <v>0</v>
      </c>
      <c r="DG491" s="9">
        <f ca="1">IF(Table1[[#This Row],[Area]]= "Multan",Table1[[#This Row],[Income]],0)</f>
        <v>0</v>
      </c>
      <c r="DH491" s="9">
        <f ca="1">IF(Table1[[#This Row],[Area]]= "Naran",Table1[[#This Row],[Income]],0)</f>
        <v>0</v>
      </c>
      <c r="DI491" s="9">
        <f ca="1">IF(Table1[[#This Row],[Area]]= "Peshawar",Table1[[#This Row],[Income]],0)</f>
        <v>0</v>
      </c>
      <c r="DJ491" s="9">
        <f ca="1">IF(Table1[[#This Row],[Area]]= "Queta",Table1[[#This Row],[Income]],0)</f>
        <v>0</v>
      </c>
      <c r="DK491" s="10">
        <f ca="1">IF(Table1[[#This Row],[Area]]= "Sawat",Table1[[#This Row],[Income]],0)</f>
        <v>0</v>
      </c>
      <c r="DM491" s="14"/>
      <c r="DN491" s="9">
        <f ca="1">IF(Table1[[#This Row],[Field of Work]] = "IT",Table1[[#This Row],[Income]],0)</f>
        <v>34230</v>
      </c>
      <c r="DO491" s="9">
        <f ca="1">IF(Table1[[#This Row],[Field of Work]] = "Agriculture",Table1[[#This Row],[Income]],0)</f>
        <v>0</v>
      </c>
      <c r="DP491" s="9">
        <f ca="1">IF(Table1[[#This Row],[Field of Work]] = "Construction",Table1[[#This Row],[Income]],0)</f>
        <v>0</v>
      </c>
      <c r="DQ491" s="9">
        <f ca="1">IF(Table1[[#This Row],[Field of Work]] = "Health",Table1[[#This Row],[Income]],0)</f>
        <v>0</v>
      </c>
      <c r="DR491" s="9">
        <f ca="1">IF(Table1[[#This Row],[Field of Work]] = "Teaching",Table1[[#This Row],[Income]],0)</f>
        <v>0</v>
      </c>
      <c r="DS491" s="10">
        <f ca="1">IF(Table1[[#This Row],[Field of Work]] = "General work",Table1[[#This Row],[Income]],0)</f>
        <v>0</v>
      </c>
      <c r="DV491" s="14"/>
      <c r="DW491" s="9"/>
      <c r="DX491" s="9">
        <f ca="1">IF(Table1[[#This Row],[Debts]]&gt;Table1[[#This Row],[Income]],1,0)</f>
        <v>0</v>
      </c>
      <c r="DY491" s="9"/>
      <c r="DZ491" s="9"/>
      <c r="EA491" s="9"/>
      <c r="EB491" s="9"/>
      <c r="EC491" s="10"/>
      <c r="EF491" s="14"/>
      <c r="EG491" s="9"/>
      <c r="EH491" s="9">
        <f ca="1">IF(Table1[[#This Row],[Net worth of person (R)]]&gt;$EP$4,Table1[[#This Row],[Age]],0)</f>
        <v>0</v>
      </c>
      <c r="EI491" s="9"/>
      <c r="EJ491" s="9"/>
      <c r="EK491" s="9"/>
      <c r="EL491" s="9"/>
      <c r="EM491" s="9"/>
      <c r="EN491" s="9"/>
      <c r="EO491" s="9"/>
      <c r="EP491" s="10"/>
    </row>
    <row r="492" spans="2:146" x14ac:dyDescent="0.25">
      <c r="B492">
        <f t="shared" ca="1" si="168"/>
        <v>2</v>
      </c>
      <c r="C492" t="str">
        <f t="shared" ca="1" si="169"/>
        <v>women</v>
      </c>
      <c r="D492">
        <f t="shared" ca="1" si="170"/>
        <v>41</v>
      </c>
      <c r="E492">
        <f t="shared" ca="1" si="171"/>
        <v>4</v>
      </c>
      <c r="F492" t="str">
        <f t="shared" ca="1" si="172"/>
        <v>Construction</v>
      </c>
      <c r="G492">
        <f t="shared" ca="1" si="173"/>
        <v>1</v>
      </c>
      <c r="H492" t="str">
        <f t="shared" ca="1" si="174"/>
        <v>High School</v>
      </c>
      <c r="I492">
        <f t="shared" ca="1" si="175"/>
        <v>3</v>
      </c>
      <c r="J492">
        <f t="shared" ca="1" si="176"/>
        <v>1</v>
      </c>
      <c r="K492">
        <f t="shared" ca="1" si="177"/>
        <v>85169</v>
      </c>
      <c r="L492">
        <f t="shared" ca="1" si="178"/>
        <v>5</v>
      </c>
      <c r="M492" t="str">
        <f t="shared" ca="1" si="179"/>
        <v>Sawat</v>
      </c>
      <c r="N492">
        <f t="shared" ca="1" si="184"/>
        <v>511014</v>
      </c>
      <c r="O492">
        <f ca="1">RAND()*Table1[[#This Row],[Value of House]]</f>
        <v>279311.94433209545</v>
      </c>
      <c r="P492">
        <f t="shared" ca="1" si="166"/>
        <v>54159.637639512999</v>
      </c>
      <c r="Q492">
        <f t="shared" ca="1" si="180"/>
        <v>39382</v>
      </c>
      <c r="R492">
        <f t="shared" ca="1" si="167"/>
        <v>48830.466530791135</v>
      </c>
      <c r="S492">
        <f t="shared" ca="1" si="185"/>
        <v>57078.294853471321</v>
      </c>
      <c r="T492">
        <f t="shared" ca="1" si="186"/>
        <v>622251.93249298434</v>
      </c>
      <c r="U492">
        <f t="shared" ca="1" si="187"/>
        <v>367524.41086288658</v>
      </c>
      <c r="V492">
        <f t="shared" ca="1" si="188"/>
        <v>254727.52163009776</v>
      </c>
      <c r="AF492" s="14">
        <f t="shared" ca="1" si="182"/>
        <v>1</v>
      </c>
      <c r="AG492" s="9">
        <f t="shared" ca="1" si="183"/>
        <v>0</v>
      </c>
      <c r="AH492" s="9"/>
      <c r="AI492" s="9"/>
      <c r="AJ492" s="9"/>
      <c r="AK492" s="10"/>
      <c r="AL492" s="9"/>
      <c r="AM492" s="14">
        <f ca="1">IF(Table1[[#This Row],[Field of Work]]= "Teaching",1,0)</f>
        <v>0</v>
      </c>
      <c r="AN492" s="9">
        <f ca="1">IF(Table1[[#This Row],[Field of Work]]= "Agriculture",1,0)</f>
        <v>0</v>
      </c>
      <c r="AO492" s="9">
        <f ca="1">IF(Table1[[#This Row],[Field of Work]]= "Construction",1,0)</f>
        <v>1</v>
      </c>
      <c r="AP492" s="9">
        <f ca="1">IF(Table1[[#This Row],[Field of Work]]= "IT",1,0)</f>
        <v>0</v>
      </c>
      <c r="AQ492" s="9">
        <f ca="1">IF(Table1[[#This Row],[Field of Work]]= "Health",1,0)</f>
        <v>0</v>
      </c>
      <c r="AR492" s="9">
        <f ca="1">IF(Table1[[#This Row],[Field of Work]]= "General work",1,0)</f>
        <v>0</v>
      </c>
      <c r="AS492" s="9"/>
      <c r="AT492" s="9"/>
      <c r="AU492" s="9"/>
      <c r="AV492" s="9"/>
      <c r="AW492" s="9"/>
      <c r="AX492" s="9"/>
      <c r="AY492" s="10"/>
      <c r="BA492" s="33">
        <f ca="1">IF(Table1[[#This Row],[Area]]= "Pindi",1,0)</f>
        <v>0</v>
      </c>
      <c r="BB492" s="9">
        <f ca="1">IF(Table1[[#This Row],[Area]]= "Attock",1,0)</f>
        <v>0</v>
      </c>
      <c r="BC492" s="9">
        <f ca="1">IF(Table1[[#This Row],[Area]]="Gujranwala",1,0)</f>
        <v>0</v>
      </c>
      <c r="BD492" s="9">
        <f ca="1">IF(Table1[[#This Row],[Area]]="Islamabad",1,0)</f>
        <v>0</v>
      </c>
      <c r="BE492" s="9">
        <f ca="1">IF(Table1[[#This Row],[Area]]="Karachi",1,0)</f>
        <v>0</v>
      </c>
      <c r="BF492" s="9">
        <f ca="1">IF(Table1[[#This Row],[Area]]="Kashmir",1,0)</f>
        <v>0</v>
      </c>
      <c r="BG492" s="9">
        <f ca="1">IF(Table1[[#This Row],[Area]]="Kohat",1,0)</f>
        <v>0</v>
      </c>
      <c r="BH492" s="9">
        <f ca="1">IF(Table1[[#This Row],[Area]]="Lahore",1,0)</f>
        <v>0</v>
      </c>
      <c r="BI492" s="9">
        <f ca="1">IF(Table1[[#This Row],[Area]]="Multan",1,0)</f>
        <v>0</v>
      </c>
      <c r="BJ492" s="9">
        <f ca="1">IF(Table1[[#This Row],[Area]]="Naran",1,0)</f>
        <v>0</v>
      </c>
      <c r="BK492" s="9">
        <f ca="1">IF(Table1[[#This Row],[Area]]="Peshawar",1,0)</f>
        <v>0</v>
      </c>
      <c r="BL492" s="9">
        <f ca="1">IF(Table1[[#This Row],[Area]]="Queta",1,0)</f>
        <v>0</v>
      </c>
      <c r="BM492" s="9">
        <f ca="1">IF(Table1[[#This Row],[Area]]="Sawat",1,0)</f>
        <v>1</v>
      </c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10"/>
      <c r="CD492" s="14"/>
      <c r="CE492" s="39">
        <f ca="1">Table1[[#This Row],[Value of Cars]]/Table1[[#This Row],[Cars]]</f>
        <v>54159.637639512999</v>
      </c>
      <c r="CF492" s="9"/>
      <c r="CG492" s="10"/>
      <c r="CH492" s="14">
        <f ca="1">IF(Table1[[#This Row],[value of Debts]]&gt;$CI$5,1,0)</f>
        <v>1</v>
      </c>
      <c r="CI492" s="9"/>
      <c r="CJ492" s="10"/>
      <c r="CM492" s="55">
        <f ca="1">Table1[[#This Row],[Mortgage Left]]/Table1[[#This Row],[Value of House]]</f>
        <v>0.54658374199551374</v>
      </c>
      <c r="CN492" s="9">
        <f t="shared" ca="1" si="181"/>
        <v>0</v>
      </c>
      <c r="CO492" s="9"/>
      <c r="CP492" s="9"/>
      <c r="CQ492" s="9"/>
      <c r="CR492" s="9"/>
      <c r="CS492" s="9"/>
      <c r="CT492" s="9"/>
      <c r="CU492" s="9"/>
      <c r="CV492" s="9"/>
      <c r="CW492" s="9"/>
      <c r="CX492" s="14"/>
      <c r="CY492" s="9">
        <f ca="1">IF(Table1[[#This Row],[Area]]= "Pindi",Table1[[#This Row],[Income]],0)</f>
        <v>0</v>
      </c>
      <c r="CZ492" s="9">
        <f ca="1">IF(Table1[[#This Row],[Area]]= "Attock",Table1[[#This Row],[Income]],0)</f>
        <v>0</v>
      </c>
      <c r="DA492" s="9">
        <f ca="1">IF(Table1[[#This Row],[Area]]= "Gujranwala",Table1[[#This Row],[Income]],0)</f>
        <v>0</v>
      </c>
      <c r="DB492" s="9">
        <f ca="1">IF(Table1[[#This Row],[Area]]= "Islamabad",Table1[[#This Row],[Income]],0)</f>
        <v>0</v>
      </c>
      <c r="DC492" s="9">
        <f ca="1">IF(Table1[[#This Row],[Area]]= "Karachi",Table1[[#This Row],[Income]],0)</f>
        <v>0</v>
      </c>
      <c r="DD492" s="9">
        <f ca="1">IF(Table1[[#This Row],[Area]]= "Kashmir",Table1[[#This Row],[Income]],0)</f>
        <v>0</v>
      </c>
      <c r="DE492" s="9">
        <f ca="1">IF(Table1[[#This Row],[Area]]= "Kohat",Table1[[#This Row],[Income]],0)</f>
        <v>0</v>
      </c>
      <c r="DF492" s="9">
        <f ca="1">IF(Table1[[#This Row],[Area]]= "Lahore",Table1[[#This Row],[Income]],0)</f>
        <v>0</v>
      </c>
      <c r="DG492" s="9">
        <f ca="1">IF(Table1[[#This Row],[Area]]= "Multan",Table1[[#This Row],[Income]],0)</f>
        <v>0</v>
      </c>
      <c r="DH492" s="9">
        <f ca="1">IF(Table1[[#This Row],[Area]]= "Naran",Table1[[#This Row],[Income]],0)</f>
        <v>0</v>
      </c>
      <c r="DI492" s="9">
        <f ca="1">IF(Table1[[#This Row],[Area]]= "Peshawar",Table1[[#This Row],[Income]],0)</f>
        <v>0</v>
      </c>
      <c r="DJ492" s="9">
        <f ca="1">IF(Table1[[#This Row],[Area]]= "Queta",Table1[[#This Row],[Income]],0)</f>
        <v>0</v>
      </c>
      <c r="DK492" s="10">
        <f ca="1">IF(Table1[[#This Row],[Area]]= "Sawat",Table1[[#This Row],[Income]],0)</f>
        <v>85169</v>
      </c>
      <c r="DM492" s="14"/>
      <c r="DN492" s="9">
        <f ca="1">IF(Table1[[#This Row],[Field of Work]] = "IT",Table1[[#This Row],[Income]],0)</f>
        <v>0</v>
      </c>
      <c r="DO492" s="9">
        <f ca="1">IF(Table1[[#This Row],[Field of Work]] = "Agriculture",Table1[[#This Row],[Income]],0)</f>
        <v>0</v>
      </c>
      <c r="DP492" s="9">
        <f ca="1">IF(Table1[[#This Row],[Field of Work]] = "Construction",Table1[[#This Row],[Income]],0)</f>
        <v>85169</v>
      </c>
      <c r="DQ492" s="9">
        <f ca="1">IF(Table1[[#This Row],[Field of Work]] = "Health",Table1[[#This Row],[Income]],0)</f>
        <v>0</v>
      </c>
      <c r="DR492" s="9">
        <f ca="1">IF(Table1[[#This Row],[Field of Work]] = "Teaching",Table1[[#This Row],[Income]],0)</f>
        <v>0</v>
      </c>
      <c r="DS492" s="10">
        <f ca="1">IF(Table1[[#This Row],[Field of Work]] = "General work",Table1[[#This Row],[Income]],0)</f>
        <v>0</v>
      </c>
      <c r="DV492" s="14"/>
      <c r="DW492" s="9"/>
      <c r="DX492" s="9">
        <f ca="1">IF(Table1[[#This Row],[Debts]]&gt;Table1[[#This Row],[Income]],1,0)</f>
        <v>0</v>
      </c>
      <c r="DY492" s="9"/>
      <c r="DZ492" s="9"/>
      <c r="EA492" s="9"/>
      <c r="EB492" s="9"/>
      <c r="EC492" s="10"/>
      <c r="EF492" s="14"/>
      <c r="EG492" s="9"/>
      <c r="EH492" s="9">
        <f ca="1">IF(Table1[[#This Row],[Net worth of person (R)]]&gt;$EP$4,Table1[[#This Row],[Age]],0)</f>
        <v>41</v>
      </c>
      <c r="EI492" s="9"/>
      <c r="EJ492" s="9"/>
      <c r="EK492" s="9"/>
      <c r="EL492" s="9"/>
      <c r="EM492" s="9"/>
      <c r="EN492" s="9"/>
      <c r="EO492" s="9"/>
      <c r="EP492" s="10"/>
    </row>
    <row r="493" spans="2:146" x14ac:dyDescent="0.25">
      <c r="B493">
        <f t="shared" ca="1" si="168"/>
        <v>1</v>
      </c>
      <c r="C493" t="str">
        <f t="shared" ca="1" si="169"/>
        <v>men</v>
      </c>
      <c r="D493">
        <f t="shared" ca="1" si="170"/>
        <v>45</v>
      </c>
      <c r="E493">
        <f t="shared" ca="1" si="171"/>
        <v>6</v>
      </c>
      <c r="F493" t="str">
        <f t="shared" ca="1" si="172"/>
        <v>Teaching</v>
      </c>
      <c r="G493">
        <f t="shared" ca="1" si="173"/>
        <v>1</v>
      </c>
      <c r="H493" t="str">
        <f t="shared" ca="1" si="174"/>
        <v>High School</v>
      </c>
      <c r="I493">
        <f t="shared" ca="1" si="175"/>
        <v>0</v>
      </c>
      <c r="J493">
        <f t="shared" ca="1" si="176"/>
        <v>2</v>
      </c>
      <c r="K493">
        <f t="shared" ca="1" si="177"/>
        <v>51795</v>
      </c>
      <c r="L493">
        <f t="shared" ca="1" si="178"/>
        <v>4</v>
      </c>
      <c r="M493" t="str">
        <f t="shared" ca="1" si="179"/>
        <v>Multan</v>
      </c>
      <c r="N493">
        <f t="shared" ca="1" si="184"/>
        <v>207180</v>
      </c>
      <c r="O493">
        <f ca="1">RAND()*Table1[[#This Row],[Value of House]]</f>
        <v>2863.9058509390393</v>
      </c>
      <c r="P493">
        <f t="shared" ca="1" si="166"/>
        <v>43305.577548576897</v>
      </c>
      <c r="Q493">
        <f t="shared" ca="1" si="180"/>
        <v>36396</v>
      </c>
      <c r="R493">
        <f t="shared" ca="1" si="167"/>
        <v>87691.2186748479</v>
      </c>
      <c r="S493">
        <f t="shared" ca="1" si="185"/>
        <v>72956.419500413525</v>
      </c>
      <c r="T493">
        <f t="shared" ca="1" si="186"/>
        <v>323441.99704899045</v>
      </c>
      <c r="U493">
        <f t="shared" ca="1" si="187"/>
        <v>126951.12452578693</v>
      </c>
      <c r="V493">
        <f t="shared" ca="1" si="188"/>
        <v>196490.87252320352</v>
      </c>
      <c r="AF493" s="14">
        <f t="shared" ca="1" si="182"/>
        <v>0</v>
      </c>
      <c r="AG493" s="9">
        <f t="shared" ca="1" si="183"/>
        <v>1</v>
      </c>
      <c r="AH493" s="9"/>
      <c r="AI493" s="9"/>
      <c r="AJ493" s="9"/>
      <c r="AK493" s="10"/>
      <c r="AL493" s="9"/>
      <c r="AM493" s="14">
        <f ca="1">IF(Table1[[#This Row],[Field of Work]]= "Teaching",1,0)</f>
        <v>1</v>
      </c>
      <c r="AN493" s="9">
        <f ca="1">IF(Table1[[#This Row],[Field of Work]]= "Agriculture",1,0)</f>
        <v>0</v>
      </c>
      <c r="AO493" s="9">
        <f ca="1">IF(Table1[[#This Row],[Field of Work]]= "Construction",1,0)</f>
        <v>0</v>
      </c>
      <c r="AP493" s="9">
        <f ca="1">IF(Table1[[#This Row],[Field of Work]]= "IT",1,0)</f>
        <v>0</v>
      </c>
      <c r="AQ493" s="9">
        <f ca="1">IF(Table1[[#This Row],[Field of Work]]= "Health",1,0)</f>
        <v>0</v>
      </c>
      <c r="AR493" s="9">
        <f ca="1">IF(Table1[[#This Row],[Field of Work]]= "General work",1,0)</f>
        <v>0</v>
      </c>
      <c r="AS493" s="9"/>
      <c r="AT493" s="9"/>
      <c r="AU493" s="9"/>
      <c r="AV493" s="9"/>
      <c r="AW493" s="9"/>
      <c r="AX493" s="9"/>
      <c r="AY493" s="10"/>
      <c r="BA493" s="33">
        <f ca="1">IF(Table1[[#This Row],[Area]]= "Pindi",1,0)</f>
        <v>0</v>
      </c>
      <c r="BB493" s="9">
        <f ca="1">IF(Table1[[#This Row],[Area]]= "Attock",1,0)</f>
        <v>0</v>
      </c>
      <c r="BC493" s="9">
        <f ca="1">IF(Table1[[#This Row],[Area]]="Gujranwala",1,0)</f>
        <v>0</v>
      </c>
      <c r="BD493" s="9">
        <f ca="1">IF(Table1[[#This Row],[Area]]="Islamabad",1,0)</f>
        <v>0</v>
      </c>
      <c r="BE493" s="9">
        <f ca="1">IF(Table1[[#This Row],[Area]]="Karachi",1,0)</f>
        <v>0</v>
      </c>
      <c r="BF493" s="9">
        <f ca="1">IF(Table1[[#This Row],[Area]]="Kashmir",1,0)</f>
        <v>0</v>
      </c>
      <c r="BG493" s="9">
        <f ca="1">IF(Table1[[#This Row],[Area]]="Kohat",1,0)</f>
        <v>0</v>
      </c>
      <c r="BH493" s="9">
        <f ca="1">IF(Table1[[#This Row],[Area]]="Lahore",1,0)</f>
        <v>0</v>
      </c>
      <c r="BI493" s="9">
        <f ca="1">IF(Table1[[#This Row],[Area]]="Multan",1,0)</f>
        <v>1</v>
      </c>
      <c r="BJ493" s="9">
        <f ca="1">IF(Table1[[#This Row],[Area]]="Naran",1,0)</f>
        <v>0</v>
      </c>
      <c r="BK493" s="9">
        <f ca="1">IF(Table1[[#This Row],[Area]]="Peshawar",1,0)</f>
        <v>0</v>
      </c>
      <c r="BL493" s="9">
        <f ca="1">IF(Table1[[#This Row],[Area]]="Queta",1,0)</f>
        <v>0</v>
      </c>
      <c r="BM493" s="9">
        <f ca="1">IF(Table1[[#This Row],[Area]]="Sawat",1,0)</f>
        <v>0</v>
      </c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10"/>
      <c r="CD493" s="14"/>
      <c r="CE493" s="39">
        <f ca="1">Table1[[#This Row],[Value of Cars]]/Table1[[#This Row],[Cars]]</f>
        <v>21652.788774288449</v>
      </c>
      <c r="CF493" s="9"/>
      <c r="CG493" s="10"/>
      <c r="CH493" s="14">
        <f ca="1">IF(Table1[[#This Row],[value of Debts]]&gt;$CI$5,1,0)</f>
        <v>1</v>
      </c>
      <c r="CI493" s="9"/>
      <c r="CJ493" s="10"/>
      <c r="CM493" s="55">
        <f ca="1">Table1[[#This Row],[Mortgage Left]]/Table1[[#This Row],[Value of House]]</f>
        <v>1.3823273727864849E-2</v>
      </c>
      <c r="CN493" s="9">
        <f t="shared" ca="1" si="181"/>
        <v>1</v>
      </c>
      <c r="CO493" s="9"/>
      <c r="CP493" s="9"/>
      <c r="CQ493" s="9"/>
      <c r="CR493" s="9"/>
      <c r="CS493" s="9"/>
      <c r="CT493" s="9"/>
      <c r="CU493" s="9"/>
      <c r="CV493" s="9"/>
      <c r="CW493" s="9"/>
      <c r="CX493" s="14"/>
      <c r="CY493" s="9">
        <f ca="1">IF(Table1[[#This Row],[Area]]= "Pindi",Table1[[#This Row],[Income]],0)</f>
        <v>0</v>
      </c>
      <c r="CZ493" s="9">
        <f ca="1">IF(Table1[[#This Row],[Area]]= "Attock",Table1[[#This Row],[Income]],0)</f>
        <v>0</v>
      </c>
      <c r="DA493" s="9">
        <f ca="1">IF(Table1[[#This Row],[Area]]= "Gujranwala",Table1[[#This Row],[Income]],0)</f>
        <v>0</v>
      </c>
      <c r="DB493" s="9">
        <f ca="1">IF(Table1[[#This Row],[Area]]= "Islamabad",Table1[[#This Row],[Income]],0)</f>
        <v>0</v>
      </c>
      <c r="DC493" s="9">
        <f ca="1">IF(Table1[[#This Row],[Area]]= "Karachi",Table1[[#This Row],[Income]],0)</f>
        <v>0</v>
      </c>
      <c r="DD493" s="9">
        <f ca="1">IF(Table1[[#This Row],[Area]]= "Kashmir",Table1[[#This Row],[Income]],0)</f>
        <v>0</v>
      </c>
      <c r="DE493" s="9">
        <f ca="1">IF(Table1[[#This Row],[Area]]= "Kohat",Table1[[#This Row],[Income]],0)</f>
        <v>0</v>
      </c>
      <c r="DF493" s="9">
        <f ca="1">IF(Table1[[#This Row],[Area]]= "Lahore",Table1[[#This Row],[Income]],0)</f>
        <v>0</v>
      </c>
      <c r="DG493" s="9">
        <f ca="1">IF(Table1[[#This Row],[Area]]= "Multan",Table1[[#This Row],[Income]],0)</f>
        <v>51795</v>
      </c>
      <c r="DH493" s="9">
        <f ca="1">IF(Table1[[#This Row],[Area]]= "Naran",Table1[[#This Row],[Income]],0)</f>
        <v>0</v>
      </c>
      <c r="DI493" s="9">
        <f ca="1">IF(Table1[[#This Row],[Area]]= "Peshawar",Table1[[#This Row],[Income]],0)</f>
        <v>0</v>
      </c>
      <c r="DJ493" s="9">
        <f ca="1">IF(Table1[[#This Row],[Area]]= "Queta",Table1[[#This Row],[Income]],0)</f>
        <v>0</v>
      </c>
      <c r="DK493" s="10">
        <f ca="1">IF(Table1[[#This Row],[Area]]= "Sawat",Table1[[#This Row],[Income]],0)</f>
        <v>0</v>
      </c>
      <c r="DM493" s="14"/>
      <c r="DN493" s="9">
        <f ca="1">IF(Table1[[#This Row],[Field of Work]] = "IT",Table1[[#This Row],[Income]],0)</f>
        <v>0</v>
      </c>
      <c r="DO493" s="9">
        <f ca="1">IF(Table1[[#This Row],[Field of Work]] = "Agriculture",Table1[[#This Row],[Income]],0)</f>
        <v>0</v>
      </c>
      <c r="DP493" s="9">
        <f ca="1">IF(Table1[[#This Row],[Field of Work]] = "Construction",Table1[[#This Row],[Income]],0)</f>
        <v>0</v>
      </c>
      <c r="DQ493" s="9">
        <f ca="1">IF(Table1[[#This Row],[Field of Work]] = "Health",Table1[[#This Row],[Income]],0)</f>
        <v>0</v>
      </c>
      <c r="DR493" s="9">
        <f ca="1">IF(Table1[[#This Row],[Field of Work]] = "Teaching",Table1[[#This Row],[Income]],0)</f>
        <v>51795</v>
      </c>
      <c r="DS493" s="10">
        <f ca="1">IF(Table1[[#This Row],[Field of Work]] = "General work",Table1[[#This Row],[Income]],0)</f>
        <v>0</v>
      </c>
      <c r="DV493" s="14"/>
      <c r="DW493" s="9"/>
      <c r="DX493" s="9">
        <f ca="1">IF(Table1[[#This Row],[Debts]]&gt;Table1[[#This Row],[Income]],1,0)</f>
        <v>1</v>
      </c>
      <c r="DY493" s="9"/>
      <c r="DZ493" s="9"/>
      <c r="EA493" s="9"/>
      <c r="EB493" s="9"/>
      <c r="EC493" s="10"/>
      <c r="EF493" s="14"/>
      <c r="EG493" s="9"/>
      <c r="EH493" s="9">
        <f ca="1">IF(Table1[[#This Row],[Net worth of person (R)]]&gt;$EP$4,Table1[[#This Row],[Age]],0)</f>
        <v>45</v>
      </c>
      <c r="EI493" s="9"/>
      <c r="EJ493" s="9"/>
      <c r="EK493" s="9"/>
      <c r="EL493" s="9"/>
      <c r="EM493" s="9"/>
      <c r="EN493" s="9"/>
      <c r="EO493" s="9"/>
      <c r="EP493" s="10"/>
    </row>
    <row r="494" spans="2:146" x14ac:dyDescent="0.25">
      <c r="B494">
        <f t="shared" ca="1" si="168"/>
        <v>1</v>
      </c>
      <c r="C494" t="str">
        <f t="shared" ca="1" si="169"/>
        <v>men</v>
      </c>
      <c r="D494">
        <f t="shared" ca="1" si="170"/>
        <v>33</v>
      </c>
      <c r="E494">
        <f t="shared" ca="1" si="171"/>
        <v>1</v>
      </c>
      <c r="F494" t="str">
        <f t="shared" ca="1" si="172"/>
        <v>Health</v>
      </c>
      <c r="G494">
        <f t="shared" ca="1" si="173"/>
        <v>4</v>
      </c>
      <c r="H494" t="str">
        <f t="shared" ca="1" si="174"/>
        <v>Technical</v>
      </c>
      <c r="I494">
        <f t="shared" ca="1" si="175"/>
        <v>0</v>
      </c>
      <c r="J494">
        <f t="shared" ca="1" si="176"/>
        <v>2</v>
      </c>
      <c r="K494">
        <f t="shared" ca="1" si="177"/>
        <v>74996</v>
      </c>
      <c r="L494">
        <f t="shared" ca="1" si="178"/>
        <v>2</v>
      </c>
      <c r="M494" t="str">
        <f t="shared" ca="1" si="179"/>
        <v>Karachi</v>
      </c>
      <c r="N494">
        <f t="shared" ca="1" si="184"/>
        <v>299984</v>
      </c>
      <c r="O494">
        <f ca="1">RAND()*Table1[[#This Row],[Value of House]]</f>
        <v>254112.65321482948</v>
      </c>
      <c r="P494">
        <f t="shared" ca="1" si="166"/>
        <v>55032.697270687451</v>
      </c>
      <c r="Q494">
        <f t="shared" ca="1" si="180"/>
        <v>33984</v>
      </c>
      <c r="R494">
        <f t="shared" ca="1" si="167"/>
        <v>58628.333685592232</v>
      </c>
      <c r="S494">
        <f t="shared" ca="1" si="185"/>
        <v>62907.022794889934</v>
      </c>
      <c r="T494">
        <f t="shared" ca="1" si="186"/>
        <v>417923.72006557736</v>
      </c>
      <c r="U494">
        <f t="shared" ca="1" si="187"/>
        <v>346724.98690042173</v>
      </c>
      <c r="V494">
        <f t="shared" ca="1" si="188"/>
        <v>71198.733165155631</v>
      </c>
      <c r="AF494" s="14">
        <f t="shared" ca="1" si="182"/>
        <v>1</v>
      </c>
      <c r="AG494" s="9">
        <f t="shared" ca="1" si="183"/>
        <v>0</v>
      </c>
      <c r="AH494" s="9"/>
      <c r="AI494" s="9"/>
      <c r="AJ494" s="9"/>
      <c r="AK494" s="10"/>
      <c r="AL494" s="9"/>
      <c r="AM494" s="14">
        <f ca="1">IF(Table1[[#This Row],[Field of Work]]= "Teaching",1,0)</f>
        <v>0</v>
      </c>
      <c r="AN494" s="9">
        <f ca="1">IF(Table1[[#This Row],[Field of Work]]= "Agriculture",1,0)</f>
        <v>0</v>
      </c>
      <c r="AO494" s="9">
        <f ca="1">IF(Table1[[#This Row],[Field of Work]]= "Construction",1,0)</f>
        <v>0</v>
      </c>
      <c r="AP494" s="9">
        <f ca="1">IF(Table1[[#This Row],[Field of Work]]= "IT",1,0)</f>
        <v>0</v>
      </c>
      <c r="AQ494" s="9">
        <f ca="1">IF(Table1[[#This Row],[Field of Work]]= "Health",1,0)</f>
        <v>1</v>
      </c>
      <c r="AR494" s="9">
        <f ca="1">IF(Table1[[#This Row],[Field of Work]]= "General work",1,0)</f>
        <v>0</v>
      </c>
      <c r="AS494" s="9"/>
      <c r="AT494" s="9"/>
      <c r="AU494" s="9"/>
      <c r="AV494" s="9"/>
      <c r="AW494" s="9"/>
      <c r="AX494" s="9"/>
      <c r="AY494" s="10"/>
      <c r="BA494" s="33">
        <f ca="1">IF(Table1[[#This Row],[Area]]= "Pindi",1,0)</f>
        <v>0</v>
      </c>
      <c r="BB494" s="9">
        <f ca="1">IF(Table1[[#This Row],[Area]]= "Attock",1,0)</f>
        <v>0</v>
      </c>
      <c r="BC494" s="9">
        <f ca="1">IF(Table1[[#This Row],[Area]]="Gujranwala",1,0)</f>
        <v>0</v>
      </c>
      <c r="BD494" s="9">
        <f ca="1">IF(Table1[[#This Row],[Area]]="Islamabad",1,0)</f>
        <v>0</v>
      </c>
      <c r="BE494" s="9">
        <f ca="1">IF(Table1[[#This Row],[Area]]="Karachi",1,0)</f>
        <v>1</v>
      </c>
      <c r="BF494" s="9">
        <f ca="1">IF(Table1[[#This Row],[Area]]="Kashmir",1,0)</f>
        <v>0</v>
      </c>
      <c r="BG494" s="9">
        <f ca="1">IF(Table1[[#This Row],[Area]]="Kohat",1,0)</f>
        <v>0</v>
      </c>
      <c r="BH494" s="9">
        <f ca="1">IF(Table1[[#This Row],[Area]]="Lahore",1,0)</f>
        <v>0</v>
      </c>
      <c r="BI494" s="9">
        <f ca="1">IF(Table1[[#This Row],[Area]]="Multan",1,0)</f>
        <v>0</v>
      </c>
      <c r="BJ494" s="9">
        <f ca="1">IF(Table1[[#This Row],[Area]]="Naran",1,0)</f>
        <v>0</v>
      </c>
      <c r="BK494" s="9">
        <f ca="1">IF(Table1[[#This Row],[Area]]="Peshawar",1,0)</f>
        <v>0</v>
      </c>
      <c r="BL494" s="9">
        <f ca="1">IF(Table1[[#This Row],[Area]]="Queta",1,0)</f>
        <v>0</v>
      </c>
      <c r="BM494" s="9">
        <f ca="1">IF(Table1[[#This Row],[Area]]="Sawat",1,0)</f>
        <v>0</v>
      </c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10"/>
      <c r="CD494" s="14"/>
      <c r="CE494" s="39">
        <f ca="1">Table1[[#This Row],[Value of Cars]]/Table1[[#This Row],[Cars]]</f>
        <v>27516.348635343726</v>
      </c>
      <c r="CF494" s="9"/>
      <c r="CG494" s="10"/>
      <c r="CH494" s="14">
        <f ca="1">IF(Table1[[#This Row],[value of Debts]]&gt;$CI$5,1,0)</f>
        <v>1</v>
      </c>
      <c r="CI494" s="9"/>
      <c r="CJ494" s="10"/>
      <c r="CM494" s="55">
        <f ca="1">Table1[[#This Row],[Mortgage Left]]/Table1[[#This Row],[Value of House]]</f>
        <v>0.84708735537505164</v>
      </c>
      <c r="CN494" s="9">
        <f t="shared" ca="1" si="181"/>
        <v>0</v>
      </c>
      <c r="CO494" s="9"/>
      <c r="CP494" s="9"/>
      <c r="CQ494" s="9"/>
      <c r="CR494" s="9"/>
      <c r="CS494" s="9"/>
      <c r="CT494" s="9"/>
      <c r="CU494" s="9"/>
      <c r="CV494" s="9"/>
      <c r="CW494" s="9"/>
      <c r="CX494" s="14"/>
      <c r="CY494" s="9">
        <f ca="1">IF(Table1[[#This Row],[Area]]= "Pindi",Table1[[#This Row],[Income]],0)</f>
        <v>0</v>
      </c>
      <c r="CZ494" s="9">
        <f ca="1">IF(Table1[[#This Row],[Area]]= "Attock",Table1[[#This Row],[Income]],0)</f>
        <v>0</v>
      </c>
      <c r="DA494" s="9">
        <f ca="1">IF(Table1[[#This Row],[Area]]= "Gujranwala",Table1[[#This Row],[Income]],0)</f>
        <v>0</v>
      </c>
      <c r="DB494" s="9">
        <f ca="1">IF(Table1[[#This Row],[Area]]= "Islamabad",Table1[[#This Row],[Income]],0)</f>
        <v>0</v>
      </c>
      <c r="DC494" s="9">
        <f ca="1">IF(Table1[[#This Row],[Area]]= "Karachi",Table1[[#This Row],[Income]],0)</f>
        <v>74996</v>
      </c>
      <c r="DD494" s="9">
        <f ca="1">IF(Table1[[#This Row],[Area]]= "Kashmir",Table1[[#This Row],[Income]],0)</f>
        <v>0</v>
      </c>
      <c r="DE494" s="9">
        <f ca="1">IF(Table1[[#This Row],[Area]]= "Kohat",Table1[[#This Row],[Income]],0)</f>
        <v>0</v>
      </c>
      <c r="DF494" s="9">
        <f ca="1">IF(Table1[[#This Row],[Area]]= "Lahore",Table1[[#This Row],[Income]],0)</f>
        <v>0</v>
      </c>
      <c r="DG494" s="9">
        <f ca="1">IF(Table1[[#This Row],[Area]]= "Multan",Table1[[#This Row],[Income]],0)</f>
        <v>0</v>
      </c>
      <c r="DH494" s="9">
        <f ca="1">IF(Table1[[#This Row],[Area]]= "Naran",Table1[[#This Row],[Income]],0)</f>
        <v>0</v>
      </c>
      <c r="DI494" s="9">
        <f ca="1">IF(Table1[[#This Row],[Area]]= "Peshawar",Table1[[#This Row],[Income]],0)</f>
        <v>0</v>
      </c>
      <c r="DJ494" s="9">
        <f ca="1">IF(Table1[[#This Row],[Area]]= "Queta",Table1[[#This Row],[Income]],0)</f>
        <v>0</v>
      </c>
      <c r="DK494" s="10">
        <f ca="1">IF(Table1[[#This Row],[Area]]= "Sawat",Table1[[#This Row],[Income]],0)</f>
        <v>0</v>
      </c>
      <c r="DM494" s="14"/>
      <c r="DN494" s="9">
        <f ca="1">IF(Table1[[#This Row],[Field of Work]] = "IT",Table1[[#This Row],[Income]],0)</f>
        <v>0</v>
      </c>
      <c r="DO494" s="9">
        <f ca="1">IF(Table1[[#This Row],[Field of Work]] = "Agriculture",Table1[[#This Row],[Income]],0)</f>
        <v>0</v>
      </c>
      <c r="DP494" s="9">
        <f ca="1">IF(Table1[[#This Row],[Field of Work]] = "Construction",Table1[[#This Row],[Income]],0)</f>
        <v>0</v>
      </c>
      <c r="DQ494" s="9">
        <f ca="1">IF(Table1[[#This Row],[Field of Work]] = "Health",Table1[[#This Row],[Income]],0)</f>
        <v>74996</v>
      </c>
      <c r="DR494" s="9">
        <f ca="1">IF(Table1[[#This Row],[Field of Work]] = "Teaching",Table1[[#This Row],[Income]],0)</f>
        <v>0</v>
      </c>
      <c r="DS494" s="10">
        <f ca="1">IF(Table1[[#This Row],[Field of Work]] = "General work",Table1[[#This Row],[Income]],0)</f>
        <v>0</v>
      </c>
      <c r="DV494" s="14"/>
      <c r="DW494" s="9"/>
      <c r="DX494" s="9">
        <f ca="1">IF(Table1[[#This Row],[Debts]]&gt;Table1[[#This Row],[Income]],1,0)</f>
        <v>0</v>
      </c>
      <c r="DY494" s="9"/>
      <c r="DZ494" s="9"/>
      <c r="EA494" s="9"/>
      <c r="EB494" s="9"/>
      <c r="EC494" s="10"/>
      <c r="EF494" s="14"/>
      <c r="EG494" s="9"/>
      <c r="EH494" s="9">
        <f ca="1">IF(Table1[[#This Row],[Net worth of person (R)]]&gt;$EP$4,Table1[[#This Row],[Age]],0)</f>
        <v>0</v>
      </c>
      <c r="EI494" s="9"/>
      <c r="EJ494" s="9"/>
      <c r="EK494" s="9"/>
      <c r="EL494" s="9"/>
      <c r="EM494" s="9"/>
      <c r="EN494" s="9"/>
      <c r="EO494" s="9"/>
      <c r="EP494" s="10"/>
    </row>
    <row r="495" spans="2:146" x14ac:dyDescent="0.25">
      <c r="B495">
        <f t="shared" ca="1" si="168"/>
        <v>2</v>
      </c>
      <c r="C495" t="str">
        <f t="shared" ca="1" si="169"/>
        <v>women</v>
      </c>
      <c r="D495">
        <f t="shared" ca="1" si="170"/>
        <v>37</v>
      </c>
      <c r="E495">
        <f t="shared" ca="1" si="171"/>
        <v>5</v>
      </c>
      <c r="F495" t="str">
        <f t="shared" ca="1" si="172"/>
        <v>General work</v>
      </c>
      <c r="G495">
        <f t="shared" ca="1" si="173"/>
        <v>1</v>
      </c>
      <c r="H495" t="str">
        <f t="shared" ca="1" si="174"/>
        <v>High School</v>
      </c>
      <c r="I495">
        <f t="shared" ca="1" si="175"/>
        <v>2</v>
      </c>
      <c r="J495">
        <f t="shared" ca="1" si="176"/>
        <v>2</v>
      </c>
      <c r="K495">
        <f t="shared" ca="1" si="177"/>
        <v>35242</v>
      </c>
      <c r="L495">
        <f t="shared" ca="1" si="178"/>
        <v>4</v>
      </c>
      <c r="M495" t="str">
        <f t="shared" ca="1" si="179"/>
        <v>Multan</v>
      </c>
      <c r="N495">
        <f t="shared" ca="1" si="184"/>
        <v>140968</v>
      </c>
      <c r="O495">
        <f ca="1">RAND()*Table1[[#This Row],[Value of House]]</f>
        <v>40392.703515175417</v>
      </c>
      <c r="P495">
        <f t="shared" ca="1" si="166"/>
        <v>9870.7679702706828</v>
      </c>
      <c r="Q495">
        <f t="shared" ca="1" si="180"/>
        <v>1405</v>
      </c>
      <c r="R495">
        <f t="shared" ca="1" si="167"/>
        <v>54544.332224556339</v>
      </c>
      <c r="S495">
        <f t="shared" ca="1" si="185"/>
        <v>23266.618746337765</v>
      </c>
      <c r="T495">
        <f t="shared" ca="1" si="186"/>
        <v>174105.38671660845</v>
      </c>
      <c r="U495">
        <f t="shared" ca="1" si="187"/>
        <v>96342.035739731757</v>
      </c>
      <c r="V495">
        <f t="shared" ca="1" si="188"/>
        <v>77763.350976876696</v>
      </c>
      <c r="AF495" s="14">
        <f t="shared" ca="1" si="182"/>
        <v>1</v>
      </c>
      <c r="AG495" s="9">
        <f t="shared" ca="1" si="183"/>
        <v>0</v>
      </c>
      <c r="AH495" s="9"/>
      <c r="AI495" s="9"/>
      <c r="AJ495" s="9"/>
      <c r="AK495" s="10"/>
      <c r="AL495" s="9"/>
      <c r="AM495" s="14">
        <f ca="1">IF(Table1[[#This Row],[Field of Work]]= "Teaching",1,0)</f>
        <v>0</v>
      </c>
      <c r="AN495" s="9">
        <f ca="1">IF(Table1[[#This Row],[Field of Work]]= "Agriculture",1,0)</f>
        <v>0</v>
      </c>
      <c r="AO495" s="9">
        <f ca="1">IF(Table1[[#This Row],[Field of Work]]= "Construction",1,0)</f>
        <v>0</v>
      </c>
      <c r="AP495" s="9">
        <f ca="1">IF(Table1[[#This Row],[Field of Work]]= "IT",1,0)</f>
        <v>0</v>
      </c>
      <c r="AQ495" s="9">
        <f ca="1">IF(Table1[[#This Row],[Field of Work]]= "Health",1,0)</f>
        <v>0</v>
      </c>
      <c r="AR495" s="9">
        <f ca="1">IF(Table1[[#This Row],[Field of Work]]= "General work",1,0)</f>
        <v>1</v>
      </c>
      <c r="AS495" s="9"/>
      <c r="AT495" s="9"/>
      <c r="AU495" s="9"/>
      <c r="AV495" s="9"/>
      <c r="AW495" s="9"/>
      <c r="AX495" s="9"/>
      <c r="AY495" s="10"/>
      <c r="BA495" s="33">
        <f ca="1">IF(Table1[[#This Row],[Area]]= "Pindi",1,0)</f>
        <v>0</v>
      </c>
      <c r="BB495" s="9">
        <f ca="1">IF(Table1[[#This Row],[Area]]= "Attock",1,0)</f>
        <v>0</v>
      </c>
      <c r="BC495" s="9">
        <f ca="1">IF(Table1[[#This Row],[Area]]="Gujranwala",1,0)</f>
        <v>0</v>
      </c>
      <c r="BD495" s="9">
        <f ca="1">IF(Table1[[#This Row],[Area]]="Islamabad",1,0)</f>
        <v>0</v>
      </c>
      <c r="BE495" s="9">
        <f ca="1">IF(Table1[[#This Row],[Area]]="Karachi",1,0)</f>
        <v>0</v>
      </c>
      <c r="BF495" s="9">
        <f ca="1">IF(Table1[[#This Row],[Area]]="Kashmir",1,0)</f>
        <v>0</v>
      </c>
      <c r="BG495" s="9">
        <f ca="1">IF(Table1[[#This Row],[Area]]="Kohat",1,0)</f>
        <v>0</v>
      </c>
      <c r="BH495" s="9">
        <f ca="1">IF(Table1[[#This Row],[Area]]="Lahore",1,0)</f>
        <v>0</v>
      </c>
      <c r="BI495" s="9">
        <f ca="1">IF(Table1[[#This Row],[Area]]="Multan",1,0)</f>
        <v>1</v>
      </c>
      <c r="BJ495" s="9">
        <f ca="1">IF(Table1[[#This Row],[Area]]="Naran",1,0)</f>
        <v>0</v>
      </c>
      <c r="BK495" s="9">
        <f ca="1">IF(Table1[[#This Row],[Area]]="Peshawar",1,0)</f>
        <v>0</v>
      </c>
      <c r="BL495" s="9">
        <f ca="1">IF(Table1[[#This Row],[Area]]="Queta",1,0)</f>
        <v>0</v>
      </c>
      <c r="BM495" s="9">
        <f ca="1">IF(Table1[[#This Row],[Area]]="Sawat",1,0)</f>
        <v>0</v>
      </c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10"/>
      <c r="CD495" s="14"/>
      <c r="CE495" s="39">
        <f ca="1">Table1[[#This Row],[Value of Cars]]/Table1[[#This Row],[Cars]]</f>
        <v>4935.3839851353414</v>
      </c>
      <c r="CF495" s="9"/>
      <c r="CG495" s="10"/>
      <c r="CH495" s="14">
        <f ca="1">IF(Table1[[#This Row],[value of Debts]]&gt;$CI$5,1,0)</f>
        <v>0</v>
      </c>
      <c r="CI495" s="9"/>
      <c r="CJ495" s="10"/>
      <c r="CM495" s="55">
        <f ca="1">Table1[[#This Row],[Mortgage Left]]/Table1[[#This Row],[Value of House]]</f>
        <v>0.28653810450013772</v>
      </c>
      <c r="CN495" s="9">
        <f t="shared" ca="1" si="181"/>
        <v>1</v>
      </c>
      <c r="CO495" s="9"/>
      <c r="CP495" s="9"/>
      <c r="CQ495" s="9"/>
      <c r="CR495" s="9"/>
      <c r="CS495" s="9"/>
      <c r="CT495" s="9"/>
      <c r="CU495" s="9"/>
      <c r="CV495" s="9"/>
      <c r="CW495" s="9"/>
      <c r="CX495" s="14"/>
      <c r="CY495" s="9">
        <f ca="1">IF(Table1[[#This Row],[Area]]= "Pindi",Table1[[#This Row],[Income]],0)</f>
        <v>0</v>
      </c>
      <c r="CZ495" s="9">
        <f ca="1">IF(Table1[[#This Row],[Area]]= "Attock",Table1[[#This Row],[Income]],0)</f>
        <v>0</v>
      </c>
      <c r="DA495" s="9">
        <f ca="1">IF(Table1[[#This Row],[Area]]= "Gujranwala",Table1[[#This Row],[Income]],0)</f>
        <v>0</v>
      </c>
      <c r="DB495" s="9">
        <f ca="1">IF(Table1[[#This Row],[Area]]= "Islamabad",Table1[[#This Row],[Income]],0)</f>
        <v>0</v>
      </c>
      <c r="DC495" s="9">
        <f ca="1">IF(Table1[[#This Row],[Area]]= "Karachi",Table1[[#This Row],[Income]],0)</f>
        <v>0</v>
      </c>
      <c r="DD495" s="9">
        <f ca="1">IF(Table1[[#This Row],[Area]]= "Kashmir",Table1[[#This Row],[Income]],0)</f>
        <v>0</v>
      </c>
      <c r="DE495" s="9">
        <f ca="1">IF(Table1[[#This Row],[Area]]= "Kohat",Table1[[#This Row],[Income]],0)</f>
        <v>0</v>
      </c>
      <c r="DF495" s="9">
        <f ca="1">IF(Table1[[#This Row],[Area]]= "Lahore",Table1[[#This Row],[Income]],0)</f>
        <v>0</v>
      </c>
      <c r="DG495" s="9">
        <f ca="1">IF(Table1[[#This Row],[Area]]= "Multan",Table1[[#This Row],[Income]],0)</f>
        <v>35242</v>
      </c>
      <c r="DH495" s="9">
        <f ca="1">IF(Table1[[#This Row],[Area]]= "Naran",Table1[[#This Row],[Income]],0)</f>
        <v>0</v>
      </c>
      <c r="DI495" s="9">
        <f ca="1">IF(Table1[[#This Row],[Area]]= "Peshawar",Table1[[#This Row],[Income]],0)</f>
        <v>0</v>
      </c>
      <c r="DJ495" s="9">
        <f ca="1">IF(Table1[[#This Row],[Area]]= "Queta",Table1[[#This Row],[Income]],0)</f>
        <v>0</v>
      </c>
      <c r="DK495" s="10">
        <f ca="1">IF(Table1[[#This Row],[Area]]= "Sawat",Table1[[#This Row],[Income]],0)</f>
        <v>0</v>
      </c>
      <c r="DM495" s="14"/>
      <c r="DN495" s="9">
        <f ca="1">IF(Table1[[#This Row],[Field of Work]] = "IT",Table1[[#This Row],[Income]],0)</f>
        <v>0</v>
      </c>
      <c r="DO495" s="9">
        <f ca="1">IF(Table1[[#This Row],[Field of Work]] = "Agriculture",Table1[[#This Row],[Income]],0)</f>
        <v>0</v>
      </c>
      <c r="DP495" s="9">
        <f ca="1">IF(Table1[[#This Row],[Field of Work]] = "Construction",Table1[[#This Row],[Income]],0)</f>
        <v>0</v>
      </c>
      <c r="DQ495" s="9">
        <f ca="1">IF(Table1[[#This Row],[Field of Work]] = "Health",Table1[[#This Row],[Income]],0)</f>
        <v>0</v>
      </c>
      <c r="DR495" s="9">
        <f ca="1">IF(Table1[[#This Row],[Field of Work]] = "Teaching",Table1[[#This Row],[Income]],0)</f>
        <v>0</v>
      </c>
      <c r="DS495" s="10">
        <f ca="1">IF(Table1[[#This Row],[Field of Work]] = "General work",Table1[[#This Row],[Income]],0)</f>
        <v>35242</v>
      </c>
      <c r="DV495" s="14"/>
      <c r="DW495" s="9"/>
      <c r="DX495" s="9">
        <f ca="1">IF(Table1[[#This Row],[Debts]]&gt;Table1[[#This Row],[Income]],1,0)</f>
        <v>1</v>
      </c>
      <c r="DY495" s="9"/>
      <c r="DZ495" s="9"/>
      <c r="EA495" s="9"/>
      <c r="EB495" s="9"/>
      <c r="EC495" s="10"/>
      <c r="EF495" s="14"/>
      <c r="EG495" s="9"/>
      <c r="EH495" s="9">
        <f ca="1">IF(Table1[[#This Row],[Net worth of person (R)]]&gt;$EP$4,Table1[[#This Row],[Age]],0)</f>
        <v>0</v>
      </c>
      <c r="EI495" s="9"/>
      <c r="EJ495" s="9"/>
      <c r="EK495" s="9"/>
      <c r="EL495" s="9"/>
      <c r="EM495" s="9"/>
      <c r="EN495" s="9"/>
      <c r="EO495" s="9"/>
      <c r="EP495" s="10"/>
    </row>
    <row r="496" spans="2:146" x14ac:dyDescent="0.25">
      <c r="B496">
        <f t="shared" ca="1" si="168"/>
        <v>1</v>
      </c>
      <c r="C496" t="str">
        <f t="shared" ca="1" si="169"/>
        <v>men</v>
      </c>
      <c r="D496">
        <f t="shared" ca="1" si="170"/>
        <v>38</v>
      </c>
      <c r="E496">
        <f t="shared" ca="1" si="171"/>
        <v>2</v>
      </c>
      <c r="F496" t="str">
        <f t="shared" ca="1" si="172"/>
        <v>IT</v>
      </c>
      <c r="G496">
        <f t="shared" ca="1" si="173"/>
        <v>6</v>
      </c>
      <c r="H496" t="str">
        <f t="shared" ca="1" si="174"/>
        <v>other</v>
      </c>
      <c r="I496">
        <f t="shared" ca="1" si="175"/>
        <v>0</v>
      </c>
      <c r="J496">
        <f t="shared" ca="1" si="176"/>
        <v>3</v>
      </c>
      <c r="K496">
        <f t="shared" ca="1" si="177"/>
        <v>61605</v>
      </c>
      <c r="L496">
        <f t="shared" ca="1" si="178"/>
        <v>2</v>
      </c>
      <c r="M496" t="str">
        <f t="shared" ca="1" si="179"/>
        <v>Karachi</v>
      </c>
      <c r="N496">
        <f t="shared" ca="1" si="184"/>
        <v>369630</v>
      </c>
      <c r="O496">
        <f ca="1">RAND()*Table1[[#This Row],[Value of House]]</f>
        <v>125280.50865276089</v>
      </c>
      <c r="P496">
        <f t="shared" ca="1" si="166"/>
        <v>77045.857204412358</v>
      </c>
      <c r="Q496">
        <f t="shared" ca="1" si="180"/>
        <v>70424</v>
      </c>
      <c r="R496">
        <f t="shared" ca="1" si="167"/>
        <v>85589.458325394837</v>
      </c>
      <c r="S496">
        <f t="shared" ca="1" si="185"/>
        <v>113.07693453989546</v>
      </c>
      <c r="T496">
        <f t="shared" ca="1" si="186"/>
        <v>446788.93413895223</v>
      </c>
      <c r="U496">
        <f t="shared" ca="1" si="187"/>
        <v>281293.96697815572</v>
      </c>
      <c r="V496">
        <f t="shared" ca="1" si="188"/>
        <v>165494.96716079651</v>
      </c>
      <c r="AF496" s="14">
        <f t="shared" ca="1" si="182"/>
        <v>0</v>
      </c>
      <c r="AG496" s="9">
        <f t="shared" ca="1" si="183"/>
        <v>1</v>
      </c>
      <c r="AH496" s="9"/>
      <c r="AI496" s="9"/>
      <c r="AJ496" s="9"/>
      <c r="AK496" s="10"/>
      <c r="AL496" s="9"/>
      <c r="AM496" s="14">
        <f ca="1">IF(Table1[[#This Row],[Field of Work]]= "Teaching",1,0)</f>
        <v>0</v>
      </c>
      <c r="AN496" s="9">
        <f ca="1">IF(Table1[[#This Row],[Field of Work]]= "Agriculture",1,0)</f>
        <v>0</v>
      </c>
      <c r="AO496" s="9">
        <f ca="1">IF(Table1[[#This Row],[Field of Work]]= "Construction",1,0)</f>
        <v>0</v>
      </c>
      <c r="AP496" s="9">
        <f ca="1">IF(Table1[[#This Row],[Field of Work]]= "IT",1,0)</f>
        <v>1</v>
      </c>
      <c r="AQ496" s="9">
        <f ca="1">IF(Table1[[#This Row],[Field of Work]]= "Health",1,0)</f>
        <v>0</v>
      </c>
      <c r="AR496" s="9">
        <f ca="1">IF(Table1[[#This Row],[Field of Work]]= "General work",1,0)</f>
        <v>0</v>
      </c>
      <c r="AS496" s="9"/>
      <c r="AT496" s="9"/>
      <c r="AU496" s="9"/>
      <c r="AV496" s="9"/>
      <c r="AW496" s="9"/>
      <c r="AX496" s="9"/>
      <c r="AY496" s="10"/>
      <c r="BA496" s="33">
        <f ca="1">IF(Table1[[#This Row],[Area]]= "Pindi",1,0)</f>
        <v>0</v>
      </c>
      <c r="BB496" s="9">
        <f ca="1">IF(Table1[[#This Row],[Area]]= "Attock",1,0)</f>
        <v>0</v>
      </c>
      <c r="BC496" s="9">
        <f ca="1">IF(Table1[[#This Row],[Area]]="Gujranwala",1,0)</f>
        <v>0</v>
      </c>
      <c r="BD496" s="9">
        <f ca="1">IF(Table1[[#This Row],[Area]]="Islamabad",1,0)</f>
        <v>0</v>
      </c>
      <c r="BE496" s="9">
        <f ca="1">IF(Table1[[#This Row],[Area]]="Karachi",1,0)</f>
        <v>1</v>
      </c>
      <c r="BF496" s="9">
        <f ca="1">IF(Table1[[#This Row],[Area]]="Kashmir",1,0)</f>
        <v>0</v>
      </c>
      <c r="BG496" s="9">
        <f ca="1">IF(Table1[[#This Row],[Area]]="Kohat",1,0)</f>
        <v>0</v>
      </c>
      <c r="BH496" s="9">
        <f ca="1">IF(Table1[[#This Row],[Area]]="Lahore",1,0)</f>
        <v>0</v>
      </c>
      <c r="BI496" s="9">
        <f ca="1">IF(Table1[[#This Row],[Area]]="Multan",1,0)</f>
        <v>0</v>
      </c>
      <c r="BJ496" s="9">
        <f ca="1">IF(Table1[[#This Row],[Area]]="Naran",1,0)</f>
        <v>0</v>
      </c>
      <c r="BK496" s="9">
        <f ca="1">IF(Table1[[#This Row],[Area]]="Peshawar",1,0)</f>
        <v>0</v>
      </c>
      <c r="BL496" s="9">
        <f ca="1">IF(Table1[[#This Row],[Area]]="Queta",1,0)</f>
        <v>0</v>
      </c>
      <c r="BM496" s="9">
        <f ca="1">IF(Table1[[#This Row],[Area]]="Sawat",1,0)</f>
        <v>0</v>
      </c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10"/>
      <c r="CD496" s="14"/>
      <c r="CE496" s="39">
        <f ca="1">Table1[[#This Row],[Value of Cars]]/Table1[[#This Row],[Cars]]</f>
        <v>25681.952401470786</v>
      </c>
      <c r="CF496" s="9"/>
      <c r="CG496" s="10"/>
      <c r="CH496" s="14">
        <f ca="1">IF(Table1[[#This Row],[value of Debts]]&gt;$CI$5,1,0)</f>
        <v>1</v>
      </c>
      <c r="CI496" s="9"/>
      <c r="CJ496" s="10"/>
      <c r="CM496" s="55">
        <f ca="1">Table1[[#This Row],[Mortgage Left]]/Table1[[#This Row],[Value of House]]</f>
        <v>0.33893490423602224</v>
      </c>
      <c r="CN496" s="9">
        <f t="shared" ca="1" si="181"/>
        <v>0</v>
      </c>
      <c r="CO496" s="9"/>
      <c r="CP496" s="9"/>
      <c r="CQ496" s="9"/>
      <c r="CR496" s="9"/>
      <c r="CS496" s="9"/>
      <c r="CT496" s="9"/>
      <c r="CU496" s="9"/>
      <c r="CV496" s="9"/>
      <c r="CW496" s="9"/>
      <c r="CX496" s="14"/>
      <c r="CY496" s="9">
        <f ca="1">IF(Table1[[#This Row],[Area]]= "Pindi",Table1[[#This Row],[Income]],0)</f>
        <v>0</v>
      </c>
      <c r="CZ496" s="9">
        <f ca="1">IF(Table1[[#This Row],[Area]]= "Attock",Table1[[#This Row],[Income]],0)</f>
        <v>0</v>
      </c>
      <c r="DA496" s="9">
        <f ca="1">IF(Table1[[#This Row],[Area]]= "Gujranwala",Table1[[#This Row],[Income]],0)</f>
        <v>0</v>
      </c>
      <c r="DB496" s="9">
        <f ca="1">IF(Table1[[#This Row],[Area]]= "Islamabad",Table1[[#This Row],[Income]],0)</f>
        <v>0</v>
      </c>
      <c r="DC496" s="9">
        <f ca="1">IF(Table1[[#This Row],[Area]]= "Karachi",Table1[[#This Row],[Income]],0)</f>
        <v>61605</v>
      </c>
      <c r="DD496" s="9">
        <f ca="1">IF(Table1[[#This Row],[Area]]= "Kashmir",Table1[[#This Row],[Income]],0)</f>
        <v>0</v>
      </c>
      <c r="DE496" s="9">
        <f ca="1">IF(Table1[[#This Row],[Area]]= "Kohat",Table1[[#This Row],[Income]],0)</f>
        <v>0</v>
      </c>
      <c r="DF496" s="9">
        <f ca="1">IF(Table1[[#This Row],[Area]]= "Lahore",Table1[[#This Row],[Income]],0)</f>
        <v>0</v>
      </c>
      <c r="DG496" s="9">
        <f ca="1">IF(Table1[[#This Row],[Area]]= "Multan",Table1[[#This Row],[Income]],0)</f>
        <v>0</v>
      </c>
      <c r="DH496" s="9">
        <f ca="1">IF(Table1[[#This Row],[Area]]= "Naran",Table1[[#This Row],[Income]],0)</f>
        <v>0</v>
      </c>
      <c r="DI496" s="9">
        <f ca="1">IF(Table1[[#This Row],[Area]]= "Peshawar",Table1[[#This Row],[Income]],0)</f>
        <v>0</v>
      </c>
      <c r="DJ496" s="9">
        <f ca="1">IF(Table1[[#This Row],[Area]]= "Queta",Table1[[#This Row],[Income]],0)</f>
        <v>0</v>
      </c>
      <c r="DK496" s="10">
        <f ca="1">IF(Table1[[#This Row],[Area]]= "Sawat",Table1[[#This Row],[Income]],0)</f>
        <v>0</v>
      </c>
      <c r="DM496" s="14"/>
      <c r="DN496" s="9">
        <f ca="1">IF(Table1[[#This Row],[Field of Work]] = "IT",Table1[[#This Row],[Income]],0)</f>
        <v>61605</v>
      </c>
      <c r="DO496" s="9">
        <f ca="1">IF(Table1[[#This Row],[Field of Work]] = "Agriculture",Table1[[#This Row],[Income]],0)</f>
        <v>0</v>
      </c>
      <c r="DP496" s="9">
        <f ca="1">IF(Table1[[#This Row],[Field of Work]] = "Construction",Table1[[#This Row],[Income]],0)</f>
        <v>0</v>
      </c>
      <c r="DQ496" s="9">
        <f ca="1">IF(Table1[[#This Row],[Field of Work]] = "Health",Table1[[#This Row],[Income]],0)</f>
        <v>0</v>
      </c>
      <c r="DR496" s="9">
        <f ca="1">IF(Table1[[#This Row],[Field of Work]] = "Teaching",Table1[[#This Row],[Income]],0)</f>
        <v>0</v>
      </c>
      <c r="DS496" s="10">
        <f ca="1">IF(Table1[[#This Row],[Field of Work]] = "General work",Table1[[#This Row],[Income]],0)</f>
        <v>0</v>
      </c>
      <c r="DV496" s="14"/>
      <c r="DW496" s="9"/>
      <c r="DX496" s="9">
        <f ca="1">IF(Table1[[#This Row],[Debts]]&gt;Table1[[#This Row],[Income]],1,0)</f>
        <v>1</v>
      </c>
      <c r="DY496" s="9"/>
      <c r="DZ496" s="9"/>
      <c r="EA496" s="9"/>
      <c r="EB496" s="9"/>
      <c r="EC496" s="10"/>
      <c r="EF496" s="14"/>
      <c r="EG496" s="9"/>
      <c r="EH496" s="9">
        <f ca="1">IF(Table1[[#This Row],[Net worth of person (R)]]&gt;$EP$4,Table1[[#This Row],[Age]],0)</f>
        <v>38</v>
      </c>
      <c r="EI496" s="9"/>
      <c r="EJ496" s="9"/>
      <c r="EK496" s="9"/>
      <c r="EL496" s="9"/>
      <c r="EM496" s="9"/>
      <c r="EN496" s="9"/>
      <c r="EO496" s="9"/>
      <c r="EP496" s="10"/>
    </row>
    <row r="497" spans="2:146" x14ac:dyDescent="0.25">
      <c r="B497">
        <f t="shared" ca="1" si="168"/>
        <v>1</v>
      </c>
      <c r="C497" t="str">
        <f t="shared" ca="1" si="169"/>
        <v>men</v>
      </c>
      <c r="D497">
        <f t="shared" ca="1" si="170"/>
        <v>41</v>
      </c>
      <c r="E497">
        <f t="shared" ca="1" si="171"/>
        <v>4</v>
      </c>
      <c r="F497" t="str">
        <f t="shared" ca="1" si="172"/>
        <v>Construction</v>
      </c>
      <c r="G497">
        <f t="shared" ca="1" si="173"/>
        <v>6</v>
      </c>
      <c r="H497" t="str">
        <f t="shared" ca="1" si="174"/>
        <v>other</v>
      </c>
      <c r="I497">
        <f t="shared" ca="1" si="175"/>
        <v>4</v>
      </c>
      <c r="J497">
        <f t="shared" ca="1" si="176"/>
        <v>2</v>
      </c>
      <c r="K497">
        <f t="shared" ca="1" si="177"/>
        <v>30188</v>
      </c>
      <c r="L497">
        <f t="shared" ca="1" si="178"/>
        <v>5</v>
      </c>
      <c r="M497" t="str">
        <f t="shared" ca="1" si="179"/>
        <v>Sawat</v>
      </c>
      <c r="N497">
        <f t="shared" ca="1" si="184"/>
        <v>120752</v>
      </c>
      <c r="O497">
        <f ca="1">RAND()*Table1[[#This Row],[Value of House]]</f>
        <v>87176.207264621364</v>
      </c>
      <c r="P497">
        <f t="shared" ca="1" si="166"/>
        <v>1403.2417151747457</v>
      </c>
      <c r="Q497">
        <f t="shared" ca="1" si="180"/>
        <v>20</v>
      </c>
      <c r="R497">
        <f t="shared" ca="1" si="167"/>
        <v>55835.336071152247</v>
      </c>
      <c r="S497">
        <f t="shared" ca="1" si="185"/>
        <v>37929.786886535388</v>
      </c>
      <c r="T497">
        <f t="shared" ca="1" si="186"/>
        <v>160085.02860171013</v>
      </c>
      <c r="U497">
        <f t="shared" ca="1" si="187"/>
        <v>143031.5433357736</v>
      </c>
      <c r="V497">
        <f t="shared" ca="1" si="188"/>
        <v>17053.485265936528</v>
      </c>
      <c r="AF497" s="14">
        <f t="shared" ca="1" si="182"/>
        <v>1</v>
      </c>
      <c r="AG497" s="9">
        <f t="shared" ca="1" si="183"/>
        <v>0</v>
      </c>
      <c r="AH497" s="9"/>
      <c r="AI497" s="9"/>
      <c r="AJ497" s="9"/>
      <c r="AK497" s="10"/>
      <c r="AL497" s="9"/>
      <c r="AM497" s="14">
        <f ca="1">IF(Table1[[#This Row],[Field of Work]]= "Teaching",1,0)</f>
        <v>0</v>
      </c>
      <c r="AN497" s="9">
        <f ca="1">IF(Table1[[#This Row],[Field of Work]]= "Agriculture",1,0)</f>
        <v>0</v>
      </c>
      <c r="AO497" s="9">
        <f ca="1">IF(Table1[[#This Row],[Field of Work]]= "Construction",1,0)</f>
        <v>1</v>
      </c>
      <c r="AP497" s="9">
        <f ca="1">IF(Table1[[#This Row],[Field of Work]]= "IT",1,0)</f>
        <v>0</v>
      </c>
      <c r="AQ497" s="9">
        <f ca="1">IF(Table1[[#This Row],[Field of Work]]= "Health",1,0)</f>
        <v>0</v>
      </c>
      <c r="AR497" s="9">
        <f ca="1">IF(Table1[[#This Row],[Field of Work]]= "General work",1,0)</f>
        <v>0</v>
      </c>
      <c r="AS497" s="9"/>
      <c r="AT497" s="9"/>
      <c r="AU497" s="9"/>
      <c r="AV497" s="9"/>
      <c r="AW497" s="9"/>
      <c r="AX497" s="9"/>
      <c r="AY497" s="10"/>
      <c r="BA497" s="33">
        <f ca="1">IF(Table1[[#This Row],[Area]]= "Pindi",1,0)</f>
        <v>0</v>
      </c>
      <c r="BB497" s="9">
        <f ca="1">IF(Table1[[#This Row],[Area]]= "Attock",1,0)</f>
        <v>0</v>
      </c>
      <c r="BC497" s="9">
        <f ca="1">IF(Table1[[#This Row],[Area]]="Gujranwala",1,0)</f>
        <v>0</v>
      </c>
      <c r="BD497" s="9">
        <f ca="1">IF(Table1[[#This Row],[Area]]="Islamabad",1,0)</f>
        <v>0</v>
      </c>
      <c r="BE497" s="9">
        <f ca="1">IF(Table1[[#This Row],[Area]]="Karachi",1,0)</f>
        <v>0</v>
      </c>
      <c r="BF497" s="9">
        <f ca="1">IF(Table1[[#This Row],[Area]]="Kashmir",1,0)</f>
        <v>0</v>
      </c>
      <c r="BG497" s="9">
        <f ca="1">IF(Table1[[#This Row],[Area]]="Kohat",1,0)</f>
        <v>0</v>
      </c>
      <c r="BH497" s="9">
        <f ca="1">IF(Table1[[#This Row],[Area]]="Lahore",1,0)</f>
        <v>0</v>
      </c>
      <c r="BI497" s="9">
        <f ca="1">IF(Table1[[#This Row],[Area]]="Multan",1,0)</f>
        <v>0</v>
      </c>
      <c r="BJ497" s="9">
        <f ca="1">IF(Table1[[#This Row],[Area]]="Naran",1,0)</f>
        <v>0</v>
      </c>
      <c r="BK497" s="9">
        <f ca="1">IF(Table1[[#This Row],[Area]]="Peshawar",1,0)</f>
        <v>0</v>
      </c>
      <c r="BL497" s="9">
        <f ca="1">IF(Table1[[#This Row],[Area]]="Queta",1,0)</f>
        <v>0</v>
      </c>
      <c r="BM497" s="9">
        <f ca="1">IF(Table1[[#This Row],[Area]]="Sawat",1,0)</f>
        <v>1</v>
      </c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10"/>
      <c r="CD497" s="14"/>
      <c r="CE497" s="39">
        <f ca="1">Table1[[#This Row],[Value of Cars]]/Table1[[#This Row],[Cars]]</f>
        <v>701.62085758737283</v>
      </c>
      <c r="CF497" s="9"/>
      <c r="CG497" s="10"/>
      <c r="CH497" s="14">
        <f ca="1">IF(Table1[[#This Row],[value of Debts]]&gt;$CI$5,1,0)</f>
        <v>1</v>
      </c>
      <c r="CI497" s="9"/>
      <c r="CJ497" s="10"/>
      <c r="CM497" s="55">
        <f ca="1">Table1[[#This Row],[Mortgage Left]]/Table1[[#This Row],[Value of House]]</f>
        <v>0.7219442101548742</v>
      </c>
      <c r="CN497" s="9">
        <f t="shared" ca="1" si="181"/>
        <v>0</v>
      </c>
      <c r="CO497" s="9"/>
      <c r="CP497" s="9"/>
      <c r="CQ497" s="9"/>
      <c r="CR497" s="9"/>
      <c r="CS497" s="9"/>
      <c r="CT497" s="9"/>
      <c r="CU497" s="9"/>
      <c r="CV497" s="9"/>
      <c r="CW497" s="9"/>
      <c r="CX497" s="14"/>
      <c r="CY497" s="9">
        <f ca="1">IF(Table1[[#This Row],[Area]]= "Pindi",Table1[[#This Row],[Income]],0)</f>
        <v>0</v>
      </c>
      <c r="CZ497" s="9">
        <f ca="1">IF(Table1[[#This Row],[Area]]= "Attock",Table1[[#This Row],[Income]],0)</f>
        <v>0</v>
      </c>
      <c r="DA497" s="9">
        <f ca="1">IF(Table1[[#This Row],[Area]]= "Gujranwala",Table1[[#This Row],[Income]],0)</f>
        <v>0</v>
      </c>
      <c r="DB497" s="9">
        <f ca="1">IF(Table1[[#This Row],[Area]]= "Islamabad",Table1[[#This Row],[Income]],0)</f>
        <v>0</v>
      </c>
      <c r="DC497" s="9">
        <f ca="1">IF(Table1[[#This Row],[Area]]= "Karachi",Table1[[#This Row],[Income]],0)</f>
        <v>0</v>
      </c>
      <c r="DD497" s="9">
        <f ca="1">IF(Table1[[#This Row],[Area]]= "Kashmir",Table1[[#This Row],[Income]],0)</f>
        <v>0</v>
      </c>
      <c r="DE497" s="9">
        <f ca="1">IF(Table1[[#This Row],[Area]]= "Kohat",Table1[[#This Row],[Income]],0)</f>
        <v>0</v>
      </c>
      <c r="DF497" s="9">
        <f ca="1">IF(Table1[[#This Row],[Area]]= "Lahore",Table1[[#This Row],[Income]],0)</f>
        <v>0</v>
      </c>
      <c r="DG497" s="9">
        <f ca="1">IF(Table1[[#This Row],[Area]]= "Multan",Table1[[#This Row],[Income]],0)</f>
        <v>0</v>
      </c>
      <c r="DH497" s="9">
        <f ca="1">IF(Table1[[#This Row],[Area]]= "Naran",Table1[[#This Row],[Income]],0)</f>
        <v>0</v>
      </c>
      <c r="DI497" s="9">
        <f ca="1">IF(Table1[[#This Row],[Area]]= "Peshawar",Table1[[#This Row],[Income]],0)</f>
        <v>0</v>
      </c>
      <c r="DJ497" s="9">
        <f ca="1">IF(Table1[[#This Row],[Area]]= "Queta",Table1[[#This Row],[Income]],0)</f>
        <v>0</v>
      </c>
      <c r="DK497" s="10">
        <f ca="1">IF(Table1[[#This Row],[Area]]= "Sawat",Table1[[#This Row],[Income]],0)</f>
        <v>30188</v>
      </c>
      <c r="DM497" s="14"/>
      <c r="DN497" s="9">
        <f ca="1">IF(Table1[[#This Row],[Field of Work]] = "IT",Table1[[#This Row],[Income]],0)</f>
        <v>0</v>
      </c>
      <c r="DO497" s="9">
        <f ca="1">IF(Table1[[#This Row],[Field of Work]] = "Agriculture",Table1[[#This Row],[Income]],0)</f>
        <v>0</v>
      </c>
      <c r="DP497" s="9">
        <f ca="1">IF(Table1[[#This Row],[Field of Work]] = "Construction",Table1[[#This Row],[Income]],0)</f>
        <v>30188</v>
      </c>
      <c r="DQ497" s="9">
        <f ca="1">IF(Table1[[#This Row],[Field of Work]] = "Health",Table1[[#This Row],[Income]],0)</f>
        <v>0</v>
      </c>
      <c r="DR497" s="9">
        <f ca="1">IF(Table1[[#This Row],[Field of Work]] = "Teaching",Table1[[#This Row],[Income]],0)</f>
        <v>0</v>
      </c>
      <c r="DS497" s="10">
        <f ca="1">IF(Table1[[#This Row],[Field of Work]] = "General work",Table1[[#This Row],[Income]],0)</f>
        <v>0</v>
      </c>
      <c r="DV497" s="14"/>
      <c r="DW497" s="9"/>
      <c r="DX497" s="9">
        <f ca="1">IF(Table1[[#This Row],[Debts]]&gt;Table1[[#This Row],[Income]],1,0)</f>
        <v>1</v>
      </c>
      <c r="DY497" s="9"/>
      <c r="DZ497" s="9"/>
      <c r="EA497" s="9"/>
      <c r="EB497" s="9"/>
      <c r="EC497" s="10"/>
      <c r="EF497" s="14"/>
      <c r="EG497" s="9"/>
      <c r="EH497" s="9">
        <f ca="1">IF(Table1[[#This Row],[Net worth of person (R)]]&gt;$EP$4,Table1[[#This Row],[Age]],0)</f>
        <v>0</v>
      </c>
      <c r="EI497" s="9"/>
      <c r="EJ497" s="9"/>
      <c r="EK497" s="9"/>
      <c r="EL497" s="9"/>
      <c r="EM497" s="9"/>
      <c r="EN497" s="9"/>
      <c r="EO497" s="9"/>
      <c r="EP497" s="10"/>
    </row>
    <row r="498" spans="2:146" x14ac:dyDescent="0.25">
      <c r="B498">
        <f t="shared" ca="1" si="168"/>
        <v>1</v>
      </c>
      <c r="C498" t="str">
        <f t="shared" ca="1" si="169"/>
        <v>men</v>
      </c>
      <c r="D498">
        <f t="shared" ca="1" si="170"/>
        <v>35</v>
      </c>
      <c r="E498">
        <f t="shared" ca="1" si="171"/>
        <v>4</v>
      </c>
      <c r="F498" t="str">
        <f t="shared" ca="1" si="172"/>
        <v>Construction</v>
      </c>
      <c r="G498">
        <f t="shared" ca="1" si="173"/>
        <v>1</v>
      </c>
      <c r="H498" t="str">
        <f t="shared" ca="1" si="174"/>
        <v>High School</v>
      </c>
      <c r="I498">
        <f t="shared" ca="1" si="175"/>
        <v>3</v>
      </c>
      <c r="J498">
        <f t="shared" ca="1" si="176"/>
        <v>1</v>
      </c>
      <c r="K498">
        <f t="shared" ca="1" si="177"/>
        <v>43634</v>
      </c>
      <c r="L498">
        <f t="shared" ca="1" si="178"/>
        <v>4</v>
      </c>
      <c r="M498" t="str">
        <f t="shared" ca="1" si="179"/>
        <v>Multan</v>
      </c>
      <c r="N498">
        <f t="shared" ca="1" si="184"/>
        <v>130902</v>
      </c>
      <c r="O498">
        <f ca="1">RAND()*Table1[[#This Row],[Value of House]]</f>
        <v>110995.00497470648</v>
      </c>
      <c r="P498">
        <f t="shared" ca="1" si="166"/>
        <v>19686.583415952795</v>
      </c>
      <c r="Q498">
        <f t="shared" ca="1" si="180"/>
        <v>9751</v>
      </c>
      <c r="R498">
        <f t="shared" ca="1" si="167"/>
        <v>29453.809269712718</v>
      </c>
      <c r="S498">
        <f t="shared" ca="1" si="185"/>
        <v>39260.15711502976</v>
      </c>
      <c r="T498">
        <f t="shared" ca="1" si="186"/>
        <v>189848.74053098256</v>
      </c>
      <c r="U498">
        <f t="shared" ca="1" si="187"/>
        <v>150199.81424441919</v>
      </c>
      <c r="V498">
        <f t="shared" ca="1" si="188"/>
        <v>39648.926286563365</v>
      </c>
      <c r="AF498" s="14">
        <f t="shared" ca="1" si="182"/>
        <v>1</v>
      </c>
      <c r="AG498" s="9">
        <f t="shared" ca="1" si="183"/>
        <v>0</v>
      </c>
      <c r="AH498" s="9"/>
      <c r="AI498" s="9"/>
      <c r="AJ498" s="9"/>
      <c r="AK498" s="10"/>
      <c r="AL498" s="9"/>
      <c r="AM498" s="14">
        <f ca="1">IF(Table1[[#This Row],[Field of Work]]= "Teaching",1,0)</f>
        <v>0</v>
      </c>
      <c r="AN498" s="9">
        <f ca="1">IF(Table1[[#This Row],[Field of Work]]= "Agriculture",1,0)</f>
        <v>0</v>
      </c>
      <c r="AO498" s="9">
        <f ca="1">IF(Table1[[#This Row],[Field of Work]]= "Construction",1,0)</f>
        <v>1</v>
      </c>
      <c r="AP498" s="9">
        <f ca="1">IF(Table1[[#This Row],[Field of Work]]= "IT",1,0)</f>
        <v>0</v>
      </c>
      <c r="AQ498" s="9">
        <f ca="1">IF(Table1[[#This Row],[Field of Work]]= "Health",1,0)</f>
        <v>0</v>
      </c>
      <c r="AR498" s="9">
        <f ca="1">IF(Table1[[#This Row],[Field of Work]]= "General work",1,0)</f>
        <v>0</v>
      </c>
      <c r="AS498" s="9"/>
      <c r="AT498" s="9"/>
      <c r="AU498" s="9"/>
      <c r="AV498" s="9"/>
      <c r="AW498" s="9"/>
      <c r="AX498" s="9"/>
      <c r="AY498" s="10"/>
      <c r="BA498" s="33">
        <f ca="1">IF(Table1[[#This Row],[Area]]= "Pindi",1,0)</f>
        <v>0</v>
      </c>
      <c r="BB498" s="9">
        <f ca="1">IF(Table1[[#This Row],[Area]]= "Attock",1,0)</f>
        <v>0</v>
      </c>
      <c r="BC498" s="9">
        <f ca="1">IF(Table1[[#This Row],[Area]]="Gujranwala",1,0)</f>
        <v>0</v>
      </c>
      <c r="BD498" s="9">
        <f ca="1">IF(Table1[[#This Row],[Area]]="Islamabad",1,0)</f>
        <v>0</v>
      </c>
      <c r="BE498" s="9">
        <f ca="1">IF(Table1[[#This Row],[Area]]="Karachi",1,0)</f>
        <v>0</v>
      </c>
      <c r="BF498" s="9">
        <f ca="1">IF(Table1[[#This Row],[Area]]="Kashmir",1,0)</f>
        <v>0</v>
      </c>
      <c r="BG498" s="9">
        <f ca="1">IF(Table1[[#This Row],[Area]]="Kohat",1,0)</f>
        <v>0</v>
      </c>
      <c r="BH498" s="9">
        <f ca="1">IF(Table1[[#This Row],[Area]]="Lahore",1,0)</f>
        <v>0</v>
      </c>
      <c r="BI498" s="9">
        <f ca="1">IF(Table1[[#This Row],[Area]]="Multan",1,0)</f>
        <v>1</v>
      </c>
      <c r="BJ498" s="9">
        <f ca="1">IF(Table1[[#This Row],[Area]]="Naran",1,0)</f>
        <v>0</v>
      </c>
      <c r="BK498" s="9">
        <f ca="1">IF(Table1[[#This Row],[Area]]="Peshawar",1,0)</f>
        <v>0</v>
      </c>
      <c r="BL498" s="9">
        <f ca="1">IF(Table1[[#This Row],[Area]]="Queta",1,0)</f>
        <v>0</v>
      </c>
      <c r="BM498" s="9">
        <f ca="1">IF(Table1[[#This Row],[Area]]="Sawat",1,0)</f>
        <v>0</v>
      </c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10"/>
      <c r="CD498" s="14"/>
      <c r="CE498" s="39">
        <f ca="1">Table1[[#This Row],[Value of Cars]]/Table1[[#This Row],[Cars]]</f>
        <v>19686.583415952795</v>
      </c>
      <c r="CF498" s="9"/>
      <c r="CG498" s="10"/>
      <c r="CH498" s="14">
        <f ca="1">IF(Table1[[#This Row],[value of Debts]]&gt;$CI$5,1,0)</f>
        <v>1</v>
      </c>
      <c r="CI498" s="9"/>
      <c r="CJ498" s="10"/>
      <c r="CM498" s="55">
        <f ca="1">Table1[[#This Row],[Mortgage Left]]/Table1[[#This Row],[Value of House]]</f>
        <v>0.84792443946392326</v>
      </c>
      <c r="CN498" s="9">
        <f t="shared" ca="1" si="181"/>
        <v>0</v>
      </c>
      <c r="CO498" s="9"/>
      <c r="CP498" s="9"/>
      <c r="CQ498" s="9"/>
      <c r="CR498" s="9"/>
      <c r="CS498" s="9"/>
      <c r="CT498" s="9"/>
      <c r="CU498" s="9"/>
      <c r="CV498" s="9"/>
      <c r="CW498" s="9"/>
      <c r="CX498" s="14"/>
      <c r="CY498" s="9">
        <f ca="1">IF(Table1[[#This Row],[Area]]= "Pindi",Table1[[#This Row],[Income]],0)</f>
        <v>0</v>
      </c>
      <c r="CZ498" s="9">
        <f ca="1">IF(Table1[[#This Row],[Area]]= "Attock",Table1[[#This Row],[Income]],0)</f>
        <v>0</v>
      </c>
      <c r="DA498" s="9">
        <f ca="1">IF(Table1[[#This Row],[Area]]= "Gujranwala",Table1[[#This Row],[Income]],0)</f>
        <v>0</v>
      </c>
      <c r="DB498" s="9">
        <f ca="1">IF(Table1[[#This Row],[Area]]= "Islamabad",Table1[[#This Row],[Income]],0)</f>
        <v>0</v>
      </c>
      <c r="DC498" s="9">
        <f ca="1">IF(Table1[[#This Row],[Area]]= "Karachi",Table1[[#This Row],[Income]],0)</f>
        <v>0</v>
      </c>
      <c r="DD498" s="9">
        <f ca="1">IF(Table1[[#This Row],[Area]]= "Kashmir",Table1[[#This Row],[Income]],0)</f>
        <v>0</v>
      </c>
      <c r="DE498" s="9">
        <f ca="1">IF(Table1[[#This Row],[Area]]= "Kohat",Table1[[#This Row],[Income]],0)</f>
        <v>0</v>
      </c>
      <c r="DF498" s="9">
        <f ca="1">IF(Table1[[#This Row],[Area]]= "Lahore",Table1[[#This Row],[Income]],0)</f>
        <v>0</v>
      </c>
      <c r="DG498" s="9">
        <f ca="1">IF(Table1[[#This Row],[Area]]= "Multan",Table1[[#This Row],[Income]],0)</f>
        <v>43634</v>
      </c>
      <c r="DH498" s="9">
        <f ca="1">IF(Table1[[#This Row],[Area]]= "Naran",Table1[[#This Row],[Income]],0)</f>
        <v>0</v>
      </c>
      <c r="DI498" s="9">
        <f ca="1">IF(Table1[[#This Row],[Area]]= "Peshawar",Table1[[#This Row],[Income]],0)</f>
        <v>0</v>
      </c>
      <c r="DJ498" s="9">
        <f ca="1">IF(Table1[[#This Row],[Area]]= "Queta",Table1[[#This Row],[Income]],0)</f>
        <v>0</v>
      </c>
      <c r="DK498" s="10">
        <f ca="1">IF(Table1[[#This Row],[Area]]= "Sawat",Table1[[#This Row],[Income]],0)</f>
        <v>0</v>
      </c>
      <c r="DM498" s="14"/>
      <c r="DN498" s="9">
        <f ca="1">IF(Table1[[#This Row],[Field of Work]] = "IT",Table1[[#This Row],[Income]],0)</f>
        <v>0</v>
      </c>
      <c r="DO498" s="9">
        <f ca="1">IF(Table1[[#This Row],[Field of Work]] = "Agriculture",Table1[[#This Row],[Income]],0)</f>
        <v>0</v>
      </c>
      <c r="DP498" s="9">
        <f ca="1">IF(Table1[[#This Row],[Field of Work]] = "Construction",Table1[[#This Row],[Income]],0)</f>
        <v>43634</v>
      </c>
      <c r="DQ498" s="9">
        <f ca="1">IF(Table1[[#This Row],[Field of Work]] = "Health",Table1[[#This Row],[Income]],0)</f>
        <v>0</v>
      </c>
      <c r="DR498" s="9">
        <f ca="1">IF(Table1[[#This Row],[Field of Work]] = "Teaching",Table1[[#This Row],[Income]],0)</f>
        <v>0</v>
      </c>
      <c r="DS498" s="10">
        <f ca="1">IF(Table1[[#This Row],[Field of Work]] = "General work",Table1[[#This Row],[Income]],0)</f>
        <v>0</v>
      </c>
      <c r="DV498" s="14"/>
      <c r="DW498" s="9"/>
      <c r="DX498" s="9">
        <f ca="1">IF(Table1[[#This Row],[Debts]]&gt;Table1[[#This Row],[Income]],1,0)</f>
        <v>0</v>
      </c>
      <c r="DY498" s="9"/>
      <c r="DZ498" s="9"/>
      <c r="EA498" s="9"/>
      <c r="EB498" s="9"/>
      <c r="EC498" s="10"/>
      <c r="EF498" s="14"/>
      <c r="EG498" s="9"/>
      <c r="EH498" s="9">
        <f ca="1">IF(Table1[[#This Row],[Net worth of person (R)]]&gt;$EP$4,Table1[[#This Row],[Age]],0)</f>
        <v>0</v>
      </c>
      <c r="EI498" s="9"/>
      <c r="EJ498" s="9"/>
      <c r="EK498" s="9"/>
      <c r="EL498" s="9"/>
      <c r="EM498" s="9"/>
      <c r="EN498" s="9"/>
      <c r="EO498" s="9"/>
      <c r="EP498" s="10"/>
    </row>
    <row r="499" spans="2:146" x14ac:dyDescent="0.25">
      <c r="B499">
        <f t="shared" ca="1" si="168"/>
        <v>1</v>
      </c>
      <c r="C499" t="str">
        <f t="shared" ca="1" si="169"/>
        <v>men</v>
      </c>
      <c r="D499">
        <f t="shared" ca="1" si="170"/>
        <v>41</v>
      </c>
      <c r="E499">
        <f t="shared" ca="1" si="171"/>
        <v>3</v>
      </c>
      <c r="F499" t="str">
        <f t="shared" ca="1" si="172"/>
        <v>Agriculture</v>
      </c>
      <c r="G499">
        <f t="shared" ca="1" si="173"/>
        <v>6</v>
      </c>
      <c r="H499" t="str">
        <f t="shared" ca="1" si="174"/>
        <v>other</v>
      </c>
      <c r="I499">
        <f t="shared" ca="1" si="175"/>
        <v>3</v>
      </c>
      <c r="J499">
        <f t="shared" ca="1" si="176"/>
        <v>3</v>
      </c>
      <c r="K499">
        <f t="shared" ca="1" si="177"/>
        <v>89508</v>
      </c>
      <c r="L499">
        <f t="shared" ca="1" si="178"/>
        <v>13</v>
      </c>
      <c r="M499" t="str">
        <f t="shared" ca="1" si="179"/>
        <v>Naran</v>
      </c>
      <c r="N499">
        <f t="shared" ca="1" si="184"/>
        <v>358032</v>
      </c>
      <c r="O499">
        <f ca="1">RAND()*Table1[[#This Row],[Value of House]]</f>
        <v>163646.23180412702</v>
      </c>
      <c r="P499">
        <f t="shared" ca="1" si="166"/>
        <v>235330.16929591849</v>
      </c>
      <c r="Q499">
        <f t="shared" ca="1" si="180"/>
        <v>159378</v>
      </c>
      <c r="R499">
        <f t="shared" ca="1" si="167"/>
        <v>147801.41476633283</v>
      </c>
      <c r="S499">
        <f t="shared" ca="1" si="185"/>
        <v>54457.702316043018</v>
      </c>
      <c r="T499">
        <f t="shared" ca="1" si="186"/>
        <v>647819.8716119614</v>
      </c>
      <c r="U499">
        <f t="shared" ca="1" si="187"/>
        <v>470825.64657045982</v>
      </c>
      <c r="V499">
        <f t="shared" ca="1" si="188"/>
        <v>176994.22504150157</v>
      </c>
      <c r="AF499" s="14">
        <f t="shared" ca="1" si="182"/>
        <v>1</v>
      </c>
      <c r="AG499" s="9">
        <f t="shared" ca="1" si="183"/>
        <v>0</v>
      </c>
      <c r="AH499" s="9"/>
      <c r="AI499" s="9"/>
      <c r="AJ499" s="9"/>
      <c r="AK499" s="10"/>
      <c r="AL499" s="9"/>
      <c r="AM499" s="14">
        <f ca="1">IF(Table1[[#This Row],[Field of Work]]= "Teaching",1,0)</f>
        <v>0</v>
      </c>
      <c r="AN499" s="9">
        <f ca="1">IF(Table1[[#This Row],[Field of Work]]= "Agriculture",1,0)</f>
        <v>1</v>
      </c>
      <c r="AO499" s="9">
        <f ca="1">IF(Table1[[#This Row],[Field of Work]]= "Construction",1,0)</f>
        <v>0</v>
      </c>
      <c r="AP499" s="9">
        <f ca="1">IF(Table1[[#This Row],[Field of Work]]= "IT",1,0)</f>
        <v>0</v>
      </c>
      <c r="AQ499" s="9">
        <f ca="1">IF(Table1[[#This Row],[Field of Work]]= "Health",1,0)</f>
        <v>0</v>
      </c>
      <c r="AR499" s="9">
        <f ca="1">IF(Table1[[#This Row],[Field of Work]]= "General work",1,0)</f>
        <v>0</v>
      </c>
      <c r="AS499" s="9"/>
      <c r="AT499" s="9"/>
      <c r="AU499" s="9"/>
      <c r="AV499" s="9"/>
      <c r="AW499" s="9"/>
      <c r="AX499" s="9"/>
      <c r="AY499" s="10"/>
      <c r="BA499" s="33">
        <f ca="1">IF(Table1[[#This Row],[Area]]= "Pindi",1,0)</f>
        <v>0</v>
      </c>
      <c r="BB499" s="9">
        <f ca="1">IF(Table1[[#This Row],[Area]]= "Attock",1,0)</f>
        <v>0</v>
      </c>
      <c r="BC499" s="9">
        <f ca="1">IF(Table1[[#This Row],[Area]]="Gujranwala",1,0)</f>
        <v>0</v>
      </c>
      <c r="BD499" s="9">
        <f ca="1">IF(Table1[[#This Row],[Area]]="Islamabad",1,0)</f>
        <v>0</v>
      </c>
      <c r="BE499" s="9">
        <f ca="1">IF(Table1[[#This Row],[Area]]="Karachi",1,0)</f>
        <v>0</v>
      </c>
      <c r="BF499" s="9">
        <f ca="1">IF(Table1[[#This Row],[Area]]="Kashmir",1,0)</f>
        <v>0</v>
      </c>
      <c r="BG499" s="9">
        <f ca="1">IF(Table1[[#This Row],[Area]]="Kohat",1,0)</f>
        <v>0</v>
      </c>
      <c r="BH499" s="9">
        <f ca="1">IF(Table1[[#This Row],[Area]]="Lahore",1,0)</f>
        <v>0</v>
      </c>
      <c r="BI499" s="9">
        <f ca="1">IF(Table1[[#This Row],[Area]]="Multan",1,0)</f>
        <v>0</v>
      </c>
      <c r="BJ499" s="9">
        <f ca="1">IF(Table1[[#This Row],[Area]]="Naran",1,0)</f>
        <v>1</v>
      </c>
      <c r="BK499" s="9">
        <f ca="1">IF(Table1[[#This Row],[Area]]="Peshawar",1,0)</f>
        <v>0</v>
      </c>
      <c r="BL499" s="9">
        <f ca="1">IF(Table1[[#This Row],[Area]]="Queta",1,0)</f>
        <v>0</v>
      </c>
      <c r="BM499" s="9">
        <f ca="1">IF(Table1[[#This Row],[Area]]="Sawat",1,0)</f>
        <v>0</v>
      </c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10"/>
      <c r="CD499" s="14"/>
      <c r="CE499" s="39">
        <f ca="1">Table1[[#This Row],[Value of Cars]]/Table1[[#This Row],[Cars]]</f>
        <v>78443.389765306158</v>
      </c>
      <c r="CF499" s="9"/>
      <c r="CG499" s="10"/>
      <c r="CH499" s="14">
        <f ca="1">IF(Table1[[#This Row],[value of Debts]]&gt;$CI$5,1,0)</f>
        <v>1</v>
      </c>
      <c r="CI499" s="9"/>
      <c r="CJ499" s="10"/>
      <c r="CM499" s="55">
        <f ca="1">Table1[[#This Row],[Mortgage Left]]/Table1[[#This Row],[Value of House]]</f>
        <v>0.45707152378593818</v>
      </c>
      <c r="CN499" s="9">
        <f t="shared" ca="1" si="181"/>
        <v>0</v>
      </c>
      <c r="CO499" s="9"/>
      <c r="CP499" s="9"/>
      <c r="CQ499" s="9"/>
      <c r="CR499" s="9"/>
      <c r="CS499" s="9"/>
      <c r="CT499" s="9"/>
      <c r="CU499" s="9"/>
      <c r="CV499" s="9"/>
      <c r="CW499" s="9"/>
      <c r="CX499" s="14"/>
      <c r="CY499" s="9">
        <f ca="1">IF(Table1[[#This Row],[Area]]= "Pindi",Table1[[#This Row],[Income]],0)</f>
        <v>0</v>
      </c>
      <c r="CZ499" s="9">
        <f ca="1">IF(Table1[[#This Row],[Area]]= "Attock",Table1[[#This Row],[Income]],0)</f>
        <v>0</v>
      </c>
      <c r="DA499" s="9">
        <f ca="1">IF(Table1[[#This Row],[Area]]= "Gujranwala",Table1[[#This Row],[Income]],0)</f>
        <v>0</v>
      </c>
      <c r="DB499" s="9">
        <f ca="1">IF(Table1[[#This Row],[Area]]= "Islamabad",Table1[[#This Row],[Income]],0)</f>
        <v>0</v>
      </c>
      <c r="DC499" s="9">
        <f ca="1">IF(Table1[[#This Row],[Area]]= "Karachi",Table1[[#This Row],[Income]],0)</f>
        <v>0</v>
      </c>
      <c r="DD499" s="9">
        <f ca="1">IF(Table1[[#This Row],[Area]]= "Kashmir",Table1[[#This Row],[Income]],0)</f>
        <v>0</v>
      </c>
      <c r="DE499" s="9">
        <f ca="1">IF(Table1[[#This Row],[Area]]= "Kohat",Table1[[#This Row],[Income]],0)</f>
        <v>0</v>
      </c>
      <c r="DF499" s="9">
        <f ca="1">IF(Table1[[#This Row],[Area]]= "Lahore",Table1[[#This Row],[Income]],0)</f>
        <v>0</v>
      </c>
      <c r="DG499" s="9">
        <f ca="1">IF(Table1[[#This Row],[Area]]= "Multan",Table1[[#This Row],[Income]],0)</f>
        <v>0</v>
      </c>
      <c r="DH499" s="9">
        <f ca="1">IF(Table1[[#This Row],[Area]]= "Naran",Table1[[#This Row],[Income]],0)</f>
        <v>89508</v>
      </c>
      <c r="DI499" s="9">
        <f ca="1">IF(Table1[[#This Row],[Area]]= "Peshawar",Table1[[#This Row],[Income]],0)</f>
        <v>0</v>
      </c>
      <c r="DJ499" s="9">
        <f ca="1">IF(Table1[[#This Row],[Area]]= "Queta",Table1[[#This Row],[Income]],0)</f>
        <v>0</v>
      </c>
      <c r="DK499" s="10">
        <f ca="1">IF(Table1[[#This Row],[Area]]= "Sawat",Table1[[#This Row],[Income]],0)</f>
        <v>0</v>
      </c>
      <c r="DM499" s="14"/>
      <c r="DN499" s="9">
        <f ca="1">IF(Table1[[#This Row],[Field of Work]] = "IT",Table1[[#This Row],[Income]],0)</f>
        <v>0</v>
      </c>
      <c r="DO499" s="9">
        <f ca="1">IF(Table1[[#This Row],[Field of Work]] = "Agriculture",Table1[[#This Row],[Income]],0)</f>
        <v>89508</v>
      </c>
      <c r="DP499" s="9">
        <f ca="1">IF(Table1[[#This Row],[Field of Work]] = "Construction",Table1[[#This Row],[Income]],0)</f>
        <v>0</v>
      </c>
      <c r="DQ499" s="9">
        <f ca="1">IF(Table1[[#This Row],[Field of Work]] = "Health",Table1[[#This Row],[Income]],0)</f>
        <v>0</v>
      </c>
      <c r="DR499" s="9">
        <f ca="1">IF(Table1[[#This Row],[Field of Work]] = "Teaching",Table1[[#This Row],[Income]],0)</f>
        <v>0</v>
      </c>
      <c r="DS499" s="10">
        <f ca="1">IF(Table1[[#This Row],[Field of Work]] = "General work",Table1[[#This Row],[Income]],0)</f>
        <v>0</v>
      </c>
      <c r="DV499" s="14"/>
      <c r="DW499" s="9"/>
      <c r="DX499" s="9">
        <f ca="1">IF(Table1[[#This Row],[Debts]]&gt;Table1[[#This Row],[Income]],1,0)</f>
        <v>1</v>
      </c>
      <c r="DY499" s="9"/>
      <c r="DZ499" s="9"/>
      <c r="EA499" s="9"/>
      <c r="EB499" s="9"/>
      <c r="EC499" s="10"/>
      <c r="EF499" s="14"/>
      <c r="EG499" s="9"/>
      <c r="EH499" s="9">
        <f ca="1">IF(Table1[[#This Row],[Net worth of person (R)]]&gt;$EP$4,Table1[[#This Row],[Age]],0)</f>
        <v>41</v>
      </c>
      <c r="EI499" s="9"/>
      <c r="EJ499" s="9"/>
      <c r="EK499" s="9"/>
      <c r="EL499" s="9"/>
      <c r="EM499" s="9"/>
      <c r="EN499" s="9"/>
      <c r="EO499" s="9"/>
      <c r="EP499" s="10"/>
    </row>
    <row r="500" spans="2:146" x14ac:dyDescent="0.25">
      <c r="B500">
        <f t="shared" ca="1" si="168"/>
        <v>1</v>
      </c>
      <c r="C500" t="str">
        <f t="shared" ca="1" si="169"/>
        <v>men</v>
      </c>
      <c r="D500">
        <f t="shared" ca="1" si="170"/>
        <v>45</v>
      </c>
      <c r="E500">
        <f t="shared" ca="1" si="171"/>
        <v>5</v>
      </c>
      <c r="F500" t="str">
        <f t="shared" ca="1" si="172"/>
        <v>General work</v>
      </c>
      <c r="G500">
        <f t="shared" ca="1" si="173"/>
        <v>1</v>
      </c>
      <c r="H500" t="str">
        <f t="shared" ca="1" si="174"/>
        <v>High School</v>
      </c>
      <c r="I500">
        <f t="shared" ca="1" si="175"/>
        <v>1</v>
      </c>
      <c r="J500">
        <f t="shared" ca="1" si="176"/>
        <v>2</v>
      </c>
      <c r="K500">
        <f t="shared" ca="1" si="177"/>
        <v>82062</v>
      </c>
      <c r="L500">
        <f t="shared" ca="1" si="178"/>
        <v>12</v>
      </c>
      <c r="M500" t="str">
        <f t="shared" ca="1" si="179"/>
        <v>Kohat</v>
      </c>
      <c r="N500">
        <f t="shared" ca="1" si="184"/>
        <v>492372</v>
      </c>
      <c r="O500">
        <f ca="1">RAND()*Table1[[#This Row],[Value of House]]</f>
        <v>425180.72356650472</v>
      </c>
      <c r="P500">
        <f t="shared" ca="1" si="166"/>
        <v>92950.86196819786</v>
      </c>
      <c r="Q500">
        <f t="shared" ca="1" si="180"/>
        <v>60124</v>
      </c>
      <c r="R500">
        <f t="shared" ca="1" si="167"/>
        <v>117657.39103088222</v>
      </c>
      <c r="S500">
        <f t="shared" ca="1" si="185"/>
        <v>102377.77204323257</v>
      </c>
      <c r="T500">
        <f t="shared" ca="1" si="186"/>
        <v>687700.63401143043</v>
      </c>
      <c r="U500">
        <f t="shared" ca="1" si="187"/>
        <v>602962.11459738691</v>
      </c>
      <c r="V500">
        <f t="shared" ca="1" si="188"/>
        <v>84738.51941404352</v>
      </c>
      <c r="AF500" s="14">
        <f t="shared" ca="1" si="182"/>
        <v>1</v>
      </c>
      <c r="AG500" s="9">
        <f t="shared" ca="1" si="183"/>
        <v>0</v>
      </c>
      <c r="AH500" s="9"/>
      <c r="AI500" s="9"/>
      <c r="AJ500" s="9"/>
      <c r="AK500" s="10"/>
      <c r="AL500" s="9"/>
      <c r="AM500" s="14">
        <f ca="1">IF(Table1[[#This Row],[Field of Work]]= "Teaching",1,0)</f>
        <v>0</v>
      </c>
      <c r="AN500" s="9">
        <f ca="1">IF(Table1[[#This Row],[Field of Work]]= "Agriculture",1,0)</f>
        <v>0</v>
      </c>
      <c r="AO500" s="9">
        <f ca="1">IF(Table1[[#This Row],[Field of Work]]= "Construction",1,0)</f>
        <v>0</v>
      </c>
      <c r="AP500" s="9">
        <f ca="1">IF(Table1[[#This Row],[Field of Work]]= "IT",1,0)</f>
        <v>0</v>
      </c>
      <c r="AQ500" s="9">
        <f ca="1">IF(Table1[[#This Row],[Field of Work]]= "Health",1,0)</f>
        <v>0</v>
      </c>
      <c r="AR500" s="9">
        <f ca="1">IF(Table1[[#This Row],[Field of Work]]= "General work",1,0)</f>
        <v>1</v>
      </c>
      <c r="AS500" s="9"/>
      <c r="AT500" s="9"/>
      <c r="AU500" s="9"/>
      <c r="AV500" s="9"/>
      <c r="AW500" s="9"/>
      <c r="AX500" s="9"/>
      <c r="AY500" s="10"/>
      <c r="BA500" s="33">
        <f ca="1">IF(Table1[[#This Row],[Area]]= "Pindi",1,0)</f>
        <v>0</v>
      </c>
      <c r="BB500" s="9">
        <f ca="1">IF(Table1[[#This Row],[Area]]= "Attock",1,0)</f>
        <v>0</v>
      </c>
      <c r="BC500" s="9">
        <f ca="1">IF(Table1[[#This Row],[Area]]="Gujranwala",1,0)</f>
        <v>0</v>
      </c>
      <c r="BD500" s="9">
        <f ca="1">IF(Table1[[#This Row],[Area]]="Islamabad",1,0)</f>
        <v>0</v>
      </c>
      <c r="BE500" s="9">
        <f ca="1">IF(Table1[[#This Row],[Area]]="Karachi",1,0)</f>
        <v>0</v>
      </c>
      <c r="BF500" s="9">
        <f ca="1">IF(Table1[[#This Row],[Area]]="Kashmir",1,0)</f>
        <v>0</v>
      </c>
      <c r="BG500" s="9">
        <f ca="1">IF(Table1[[#This Row],[Area]]="Kohat",1,0)</f>
        <v>1</v>
      </c>
      <c r="BH500" s="9">
        <f ca="1">IF(Table1[[#This Row],[Area]]="Lahore",1,0)</f>
        <v>0</v>
      </c>
      <c r="BI500" s="9">
        <f ca="1">IF(Table1[[#This Row],[Area]]="Multan",1,0)</f>
        <v>0</v>
      </c>
      <c r="BJ500" s="9">
        <f ca="1">IF(Table1[[#This Row],[Area]]="Naran",1,0)</f>
        <v>0</v>
      </c>
      <c r="BK500" s="9">
        <f ca="1">IF(Table1[[#This Row],[Area]]="Peshawar",1,0)</f>
        <v>0</v>
      </c>
      <c r="BL500" s="9">
        <f ca="1">IF(Table1[[#This Row],[Area]]="Queta",1,0)</f>
        <v>0</v>
      </c>
      <c r="BM500" s="9">
        <f ca="1">IF(Table1[[#This Row],[Area]]="Sawat",1,0)</f>
        <v>0</v>
      </c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10"/>
      <c r="CD500" s="14"/>
      <c r="CE500" s="39">
        <f ca="1">Table1[[#This Row],[Value of Cars]]/Table1[[#This Row],[Cars]]</f>
        <v>46475.43098409893</v>
      </c>
      <c r="CF500" s="9"/>
      <c r="CG500" s="10"/>
      <c r="CH500" s="14">
        <f ca="1">IF(Table1[[#This Row],[value of Debts]]&gt;$CI$5,1,0)</f>
        <v>1</v>
      </c>
      <c r="CI500" s="9"/>
      <c r="CJ500" s="10"/>
      <c r="CM500" s="55">
        <f ca="1">Table1[[#This Row],[Mortgage Left]]/Table1[[#This Row],[Value of House]]</f>
        <v>0.86353554541384303</v>
      </c>
      <c r="CN500" s="9">
        <f t="shared" ca="1" si="181"/>
        <v>0</v>
      </c>
      <c r="CO500" s="9"/>
      <c r="CP500" s="9"/>
      <c r="CQ500" s="9"/>
      <c r="CR500" s="9"/>
      <c r="CS500" s="9"/>
      <c r="CT500" s="9"/>
      <c r="CU500" s="9"/>
      <c r="CV500" s="9"/>
      <c r="CW500" s="9"/>
      <c r="CX500" s="14"/>
      <c r="CY500" s="9">
        <f ca="1">IF(Table1[[#This Row],[Area]]= "Pindi",Table1[[#This Row],[Income]],0)</f>
        <v>0</v>
      </c>
      <c r="CZ500" s="9">
        <f ca="1">IF(Table1[[#This Row],[Area]]= "Attock",Table1[[#This Row],[Income]],0)</f>
        <v>0</v>
      </c>
      <c r="DA500" s="9">
        <f ca="1">IF(Table1[[#This Row],[Area]]= "Gujranwala",Table1[[#This Row],[Income]],0)</f>
        <v>0</v>
      </c>
      <c r="DB500" s="9">
        <f ca="1">IF(Table1[[#This Row],[Area]]= "Islamabad",Table1[[#This Row],[Income]],0)</f>
        <v>0</v>
      </c>
      <c r="DC500" s="9">
        <f ca="1">IF(Table1[[#This Row],[Area]]= "Karachi",Table1[[#This Row],[Income]],0)</f>
        <v>0</v>
      </c>
      <c r="DD500" s="9">
        <f ca="1">IF(Table1[[#This Row],[Area]]= "Kashmir",Table1[[#This Row],[Income]],0)</f>
        <v>0</v>
      </c>
      <c r="DE500" s="9">
        <f ca="1">IF(Table1[[#This Row],[Area]]= "Kohat",Table1[[#This Row],[Income]],0)</f>
        <v>82062</v>
      </c>
      <c r="DF500" s="9">
        <f ca="1">IF(Table1[[#This Row],[Area]]= "Lahore",Table1[[#This Row],[Income]],0)</f>
        <v>0</v>
      </c>
      <c r="DG500" s="9">
        <f ca="1">IF(Table1[[#This Row],[Area]]= "Multan",Table1[[#This Row],[Income]],0)</f>
        <v>0</v>
      </c>
      <c r="DH500" s="9">
        <f ca="1">IF(Table1[[#This Row],[Area]]= "Naran",Table1[[#This Row],[Income]],0)</f>
        <v>0</v>
      </c>
      <c r="DI500" s="9">
        <f ca="1">IF(Table1[[#This Row],[Area]]= "Peshawar",Table1[[#This Row],[Income]],0)</f>
        <v>0</v>
      </c>
      <c r="DJ500" s="9">
        <f ca="1">IF(Table1[[#This Row],[Area]]= "Queta",Table1[[#This Row],[Income]],0)</f>
        <v>0</v>
      </c>
      <c r="DK500" s="10">
        <f ca="1">IF(Table1[[#This Row],[Area]]= "Sawat",Table1[[#This Row],[Income]],0)</f>
        <v>0</v>
      </c>
      <c r="DM500" s="14"/>
      <c r="DN500" s="9">
        <f ca="1">IF(Table1[[#This Row],[Field of Work]] = "IT",Table1[[#This Row],[Income]],0)</f>
        <v>0</v>
      </c>
      <c r="DO500" s="9">
        <f ca="1">IF(Table1[[#This Row],[Field of Work]] = "Agriculture",Table1[[#This Row],[Income]],0)</f>
        <v>0</v>
      </c>
      <c r="DP500" s="9">
        <f ca="1">IF(Table1[[#This Row],[Field of Work]] = "Construction",Table1[[#This Row],[Income]],0)</f>
        <v>0</v>
      </c>
      <c r="DQ500" s="9">
        <f ca="1">IF(Table1[[#This Row],[Field of Work]] = "Health",Table1[[#This Row],[Income]],0)</f>
        <v>0</v>
      </c>
      <c r="DR500" s="9">
        <f ca="1">IF(Table1[[#This Row],[Field of Work]] = "Teaching",Table1[[#This Row],[Income]],0)</f>
        <v>0</v>
      </c>
      <c r="DS500" s="10">
        <f ca="1">IF(Table1[[#This Row],[Field of Work]] = "General work",Table1[[#This Row],[Income]],0)</f>
        <v>82062</v>
      </c>
      <c r="DV500" s="14"/>
      <c r="DW500" s="9"/>
      <c r="DX500" s="9">
        <f ca="1">IF(Table1[[#This Row],[Debts]]&gt;Table1[[#This Row],[Income]],1,0)</f>
        <v>1</v>
      </c>
      <c r="DY500" s="9"/>
      <c r="DZ500" s="9"/>
      <c r="EA500" s="9"/>
      <c r="EB500" s="9"/>
      <c r="EC500" s="10"/>
      <c r="EF500" s="14"/>
      <c r="EG500" s="9"/>
      <c r="EH500" s="9">
        <f ca="1">IF(Table1[[#This Row],[Net worth of person (R)]]&gt;$EP$4,Table1[[#This Row],[Age]],0)</f>
        <v>0</v>
      </c>
      <c r="EI500" s="9"/>
      <c r="EJ500" s="9"/>
      <c r="EK500" s="9"/>
      <c r="EL500" s="9"/>
      <c r="EM500" s="9"/>
      <c r="EN500" s="9"/>
      <c r="EO500" s="9"/>
      <c r="EP500" s="10"/>
    </row>
    <row r="501" spans="2:146" ht="15.75" thickBot="1" x14ac:dyDescent="0.3">
      <c r="B501">
        <f t="shared" ca="1" si="168"/>
        <v>2</v>
      </c>
      <c r="C501" t="str">
        <f t="shared" ca="1" si="169"/>
        <v>women</v>
      </c>
      <c r="D501">
        <f t="shared" ca="1" si="170"/>
        <v>28</v>
      </c>
      <c r="E501">
        <f t="shared" ca="1" si="171"/>
        <v>6</v>
      </c>
      <c r="F501" t="str">
        <f t="shared" ca="1" si="172"/>
        <v>Teaching</v>
      </c>
      <c r="G501">
        <f t="shared" ca="1" si="173"/>
        <v>5</v>
      </c>
      <c r="H501" t="str">
        <f t="shared" ca="1" si="174"/>
        <v>other</v>
      </c>
      <c r="I501">
        <f t="shared" ca="1" si="175"/>
        <v>0</v>
      </c>
      <c r="J501">
        <f t="shared" ca="1" si="176"/>
        <v>2</v>
      </c>
      <c r="K501">
        <f t="shared" ca="1" si="177"/>
        <v>47848</v>
      </c>
      <c r="L501">
        <f t="shared" ca="1" si="178"/>
        <v>8</v>
      </c>
      <c r="M501" t="str">
        <f t="shared" ca="1" si="179"/>
        <v>Pindi</v>
      </c>
      <c r="N501">
        <f t="shared" ca="1" si="184"/>
        <v>143544</v>
      </c>
      <c r="O501">
        <f ca="1">RAND()*Table1[[#This Row],[Value of House]]</f>
        <v>11259.922696653815</v>
      </c>
      <c r="P501">
        <f t="shared" ca="1" si="166"/>
        <v>34839.777946609305</v>
      </c>
      <c r="Q501">
        <f t="shared" ca="1" si="180"/>
        <v>3169</v>
      </c>
      <c r="R501">
        <f t="shared" ca="1" si="167"/>
        <v>51664.325720193556</v>
      </c>
      <c r="S501">
        <f t="shared" ca="1" si="185"/>
        <v>50152.841137200026</v>
      </c>
      <c r="T501">
        <f t="shared" ca="1" si="186"/>
        <v>228536.61908380932</v>
      </c>
      <c r="U501">
        <f t="shared" ca="1" si="187"/>
        <v>66093.248416847375</v>
      </c>
      <c r="V501">
        <f t="shared" ca="1" si="188"/>
        <v>162443.37066696194</v>
      </c>
      <c r="AF501" s="15">
        <f t="shared" ca="1" si="182"/>
        <v>1</v>
      </c>
      <c r="AG501" s="16">
        <f t="shared" ca="1" si="183"/>
        <v>0</v>
      </c>
      <c r="AH501" s="16"/>
      <c r="AI501" s="16"/>
      <c r="AJ501" s="16"/>
      <c r="AK501" s="17"/>
      <c r="AL501" s="9"/>
      <c r="AM501" s="15">
        <f ca="1">IF(Table1[[#This Row],[Field of Work]]= "Teaching",1,0)</f>
        <v>1</v>
      </c>
      <c r="AN501" s="16">
        <f ca="1">IF(Table1[[#This Row],[Field of Work]]= "Agriculture",1,0)</f>
        <v>0</v>
      </c>
      <c r="AO501" s="16">
        <f ca="1">IF(Table1[[#This Row],[Field of Work]]= "Construction",1,0)</f>
        <v>0</v>
      </c>
      <c r="AP501" s="16">
        <f ca="1">IF(Table1[[#This Row],[Field of Work]]= "IT",1,0)</f>
        <v>0</v>
      </c>
      <c r="AQ501" s="16">
        <f ca="1">IF(Table1[[#This Row],[Field of Work]]= "Health",1,0)</f>
        <v>0</v>
      </c>
      <c r="AR501" s="16">
        <f ca="1">IF(Table1[[#This Row],[Field of Work]]= "General work",1,0)</f>
        <v>0</v>
      </c>
      <c r="AS501" s="16"/>
      <c r="AT501" s="16"/>
      <c r="AU501" s="16"/>
      <c r="AV501" s="16"/>
      <c r="AW501" s="16"/>
      <c r="AX501" s="16"/>
      <c r="AY501" s="17"/>
      <c r="BA501" s="34">
        <f ca="1">IF(Table1[[#This Row],[Area]]= "Pindi",1,0)</f>
        <v>1</v>
      </c>
      <c r="BB501" s="16">
        <f ca="1">IF(Table1[[#This Row],[Area]]= "Attock",1,0)</f>
        <v>0</v>
      </c>
      <c r="BC501" s="16">
        <f ca="1">IF(Table1[[#This Row],[Area]]="Gujranwala",1,0)</f>
        <v>0</v>
      </c>
      <c r="BD501" s="16">
        <f ca="1">IF(Table1[[#This Row],[Area]]="Islamabad",1,0)</f>
        <v>0</v>
      </c>
      <c r="BE501" s="16">
        <f ca="1">IF(Table1[[#This Row],[Area]]="Karachi",1,0)</f>
        <v>0</v>
      </c>
      <c r="BF501" s="16">
        <f ca="1">IF(Table1[[#This Row],[Area]]="Kashmir",1,0)</f>
        <v>0</v>
      </c>
      <c r="BG501" s="16">
        <f ca="1">IF(Table1[[#This Row],[Area]]="Kohat",1,0)</f>
        <v>0</v>
      </c>
      <c r="BH501" s="16">
        <f ca="1">IF(Table1[[#This Row],[Area]]="Lahore",1,0)</f>
        <v>0</v>
      </c>
      <c r="BI501" s="16">
        <f ca="1">IF(Table1[[#This Row],[Area]]="Multan",1,0)</f>
        <v>0</v>
      </c>
      <c r="BJ501" s="16">
        <f ca="1">IF(Table1[[#This Row],[Area]]="Naran",1,0)</f>
        <v>0</v>
      </c>
      <c r="BK501" s="16">
        <f ca="1">IF(Table1[[#This Row],[Area]]="Peshawar",1,0)</f>
        <v>0</v>
      </c>
      <c r="BL501" s="16">
        <f ca="1">IF(Table1[[#This Row],[Area]]="Queta",1,0)</f>
        <v>0</v>
      </c>
      <c r="BM501" s="16">
        <f ca="1">IF(Table1[[#This Row],[Area]]="Sawat",1,0)</f>
        <v>0</v>
      </c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7"/>
      <c r="CD501" s="15"/>
      <c r="CE501" s="41">
        <f ca="1">Table1[[#This Row],[Value of Cars]]/Table1[[#This Row],[Cars]]</f>
        <v>17419.888973304653</v>
      </c>
      <c r="CF501" s="16"/>
      <c r="CG501" s="17"/>
      <c r="CH501" s="15">
        <f ca="1">IF(Table1[[#This Row],[value of Debts]]&gt;$CI$5,1,0)</f>
        <v>0</v>
      </c>
      <c r="CI501" s="16"/>
      <c r="CJ501" s="17"/>
      <c r="CM501" s="56">
        <f ca="1">Table1[[#This Row],[Mortgage Left]]/Table1[[#This Row],[Value of House]]</f>
        <v>7.8442308258469984E-2</v>
      </c>
      <c r="CN501" s="16">
        <f t="shared" ca="1" si="181"/>
        <v>1</v>
      </c>
      <c r="CO501" s="16"/>
      <c r="CP501" s="16"/>
      <c r="CQ501" s="16"/>
      <c r="CR501" s="16"/>
      <c r="CS501" s="16"/>
      <c r="CT501" s="16"/>
      <c r="CU501" s="16"/>
      <c r="CV501" s="16"/>
      <c r="CW501" s="16"/>
      <c r="CX501" s="14"/>
      <c r="CY501" s="9">
        <f ca="1">IF(Table1[[#This Row],[Area]]= "Pindi",Table1[[#This Row],[Income]],0)</f>
        <v>47848</v>
      </c>
      <c r="CZ501" s="9">
        <f ca="1">IF(Table1[[#This Row],[Area]]= "Attock",Table1[[#This Row],[Income]],0)</f>
        <v>0</v>
      </c>
      <c r="DA501" s="9">
        <f ca="1">IF(Table1[[#This Row],[Area]]= "Gujranwala",Table1[[#This Row],[Income]],0)</f>
        <v>0</v>
      </c>
      <c r="DB501" s="9">
        <f ca="1">IF(Table1[[#This Row],[Area]]= "Islamabad",Table1[[#This Row],[Income]],0)</f>
        <v>0</v>
      </c>
      <c r="DC501" s="9">
        <f ca="1">IF(Table1[[#This Row],[Area]]= "Karachi",Table1[[#This Row],[Income]],0)</f>
        <v>0</v>
      </c>
      <c r="DD501" s="9">
        <f ca="1">IF(Table1[[#This Row],[Area]]= "Kashmir",Table1[[#This Row],[Income]],0)</f>
        <v>0</v>
      </c>
      <c r="DE501" s="9">
        <f ca="1">IF(Table1[[#This Row],[Area]]= "Kohat",Table1[[#This Row],[Income]],0)</f>
        <v>0</v>
      </c>
      <c r="DF501" s="9">
        <f ca="1">IF(Table1[[#This Row],[Area]]= "Lahore",Table1[[#This Row],[Income]],0)</f>
        <v>0</v>
      </c>
      <c r="DG501" s="9">
        <f ca="1">IF(Table1[[#This Row],[Area]]= "Multan",Table1[[#This Row],[Income]],0)</f>
        <v>0</v>
      </c>
      <c r="DH501" s="9">
        <f ca="1">IF(Table1[[#This Row],[Area]]= "Naran",Table1[[#This Row],[Income]],0)</f>
        <v>0</v>
      </c>
      <c r="DI501" s="9">
        <f ca="1">IF(Table1[[#This Row],[Area]]= "Peshawar",Table1[[#This Row],[Income]],0)</f>
        <v>0</v>
      </c>
      <c r="DJ501" s="9">
        <f ca="1">IF(Table1[[#This Row],[Area]]= "Queta",Table1[[#This Row],[Income]],0)</f>
        <v>0</v>
      </c>
      <c r="DK501" s="10">
        <f ca="1">IF(Table1[[#This Row],[Area]]= "Sawat",Table1[[#This Row],[Income]],0)</f>
        <v>0</v>
      </c>
      <c r="DM501" s="14"/>
      <c r="DN501" s="9">
        <f ca="1">IF(Table1[[#This Row],[Field of Work]] = "IT",Table1[[#This Row],[Income]],0)</f>
        <v>0</v>
      </c>
      <c r="DO501" s="9">
        <f ca="1">IF(Table1[[#This Row],[Field of Work]] = "Agriculture",Table1[[#This Row],[Income]],0)</f>
        <v>0</v>
      </c>
      <c r="DP501" s="9">
        <f ca="1">IF(Table1[[#This Row],[Field of Work]] = "Construction",Table1[[#This Row],[Income]],0)</f>
        <v>0</v>
      </c>
      <c r="DQ501" s="9">
        <f ca="1">IF(Table1[[#This Row],[Field of Work]] = "Health",Table1[[#This Row],[Income]],0)</f>
        <v>0</v>
      </c>
      <c r="DR501" s="9">
        <f ca="1">IF(Table1[[#This Row],[Field of Work]] = "Teaching",Table1[[#This Row],[Income]],0)</f>
        <v>47848</v>
      </c>
      <c r="DS501" s="10">
        <f ca="1">IF(Table1[[#This Row],[Field of Work]] = "General work",Table1[[#This Row],[Income]],0)</f>
        <v>0</v>
      </c>
      <c r="DV501" s="15"/>
      <c r="DW501" s="16"/>
      <c r="DX501" s="16">
        <f ca="1">IF(Table1[[#This Row],[Debts]]&gt;Table1[[#This Row],[Income]],1,0)</f>
        <v>1</v>
      </c>
      <c r="DY501" s="16"/>
      <c r="DZ501" s="16"/>
      <c r="EA501" s="16"/>
      <c r="EB501" s="16"/>
      <c r="EC501" s="17"/>
      <c r="EF501" s="15"/>
      <c r="EG501" s="16" t="s">
        <v>88</v>
      </c>
      <c r="EH501" s="72">
        <f ca="1">AVERAGEIF(EH6:EH500,"&lt;&gt;0")</f>
        <v>35.214814814814815</v>
      </c>
      <c r="EI501" s="16"/>
      <c r="EJ501" s="16"/>
      <c r="EK501" s="16"/>
      <c r="EL501" s="16"/>
      <c r="EM501" s="16"/>
      <c r="EN501" s="16"/>
      <c r="EO501" s="16"/>
      <c r="EP501" s="17"/>
    </row>
    <row r="502" spans="2:146" x14ac:dyDescent="0.25">
      <c r="CX502" s="14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9"/>
      <c r="DK502" s="10"/>
      <c r="DM502" s="14"/>
      <c r="DN502" s="9"/>
      <c r="DO502" s="9"/>
      <c r="DP502" s="9"/>
      <c r="DQ502" s="9"/>
      <c r="DR502" s="9"/>
      <c r="DS502" s="10"/>
    </row>
    <row r="503" spans="2:146" x14ac:dyDescent="0.25">
      <c r="CX503" s="14"/>
      <c r="CY503" s="9"/>
      <c r="CZ503" s="9"/>
      <c r="DA503" s="9"/>
      <c r="DB503" s="9"/>
      <c r="DC503" s="9"/>
      <c r="DD503" s="9"/>
      <c r="DE503" s="9"/>
      <c r="DF503" s="9"/>
      <c r="DG503" s="9"/>
      <c r="DH503" s="9"/>
      <c r="DI503" s="9"/>
      <c r="DJ503" s="9"/>
      <c r="DK503" s="10"/>
      <c r="DM503" s="14"/>
      <c r="DN503" s="9"/>
      <c r="DO503" s="9"/>
      <c r="DP503" s="9"/>
      <c r="DQ503" s="9"/>
      <c r="DR503" s="9"/>
      <c r="DS503" s="10"/>
    </row>
    <row r="504" spans="2:146" x14ac:dyDescent="0.25">
      <c r="CX504" s="14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9"/>
      <c r="DK504" s="10"/>
      <c r="DM504" s="14"/>
      <c r="DN504" s="9"/>
      <c r="DO504" s="9"/>
      <c r="DP504" s="9"/>
      <c r="DQ504" s="9"/>
      <c r="DR504" s="9"/>
      <c r="DS504" s="10"/>
    </row>
    <row r="505" spans="2:146" ht="15.75" thickBot="1" x14ac:dyDescent="0.3">
      <c r="CX505" s="61" t="s">
        <v>80</v>
      </c>
      <c r="CY505" s="62">
        <f ca="1">AVERAGEIF(CY6:CY501,"&lt;&gt;0")</f>
        <v>55575.453333333331</v>
      </c>
      <c r="CZ505" s="16">
        <f ca="1">AVERAGEIF(CZ6:CZ501,"&lt;&gt;0")</f>
        <v>56800.159090909088</v>
      </c>
      <c r="DA505" s="16">
        <f ca="1">AVERAGEIF(DA6:DA501,"&lt;&gt;0")</f>
        <v>55118.620689655174</v>
      </c>
      <c r="DB505" s="16">
        <f ca="1">AVERAGEIF(DB6:DB501,"&lt;&gt;0")</f>
        <v>63627.794117647056</v>
      </c>
      <c r="DC505" s="16">
        <f ca="1">AVERAGEIF(DC6:DC501,"&lt;&gt;0")</f>
        <v>61507.37837837838</v>
      </c>
      <c r="DD505" s="16">
        <f ca="1">AVERAGEIF(DD6:DD501,"&lt;&gt;0")</f>
        <v>56520.375</v>
      </c>
      <c r="DE505" s="16">
        <f ca="1">AVERAGEIF(CY6:CY501,"&lt;&gt;0")</f>
        <v>55575.453333333331</v>
      </c>
      <c r="DF505" s="16">
        <f ca="1">AVERAGEIF(DF6:DF501,"&lt;&gt;0")</f>
        <v>54734.666666666664</v>
      </c>
      <c r="DG505" s="16">
        <f ca="1">AVERAGEIF(DG6:DG501,"&lt;&gt;0")</f>
        <v>53954.551724137928</v>
      </c>
      <c r="DH505" s="16">
        <f ca="1">AVERAGEIF(DH6:DH501,"&lt;&gt;0")</f>
        <v>60308.552631578947</v>
      </c>
      <c r="DI505" s="16">
        <f ca="1">AVERAGEIF(DI6:DI501,"&lt;&gt;0")</f>
        <v>54387.914285714287</v>
      </c>
      <c r="DJ505" s="16">
        <f ca="1">AVERAGEIF(DJ6:DJ501,"&lt;&gt;0")</f>
        <v>57724.551724137928</v>
      </c>
      <c r="DK505" s="17">
        <f ca="1">AVERAGEIF(DK6:DK501,"&lt;&gt;0")</f>
        <v>58025.61363636364</v>
      </c>
      <c r="DM505" s="15" t="s">
        <v>83</v>
      </c>
      <c r="DN505" s="16">
        <f ca="1">AVERAGEIF(DN6:DN501,"&lt;&gt;0")</f>
        <v>56677.944444444445</v>
      </c>
      <c r="DO505" s="16">
        <f t="shared" ref="DO505:DS505" ca="1" si="189">AVERAGEIF(DO6:DO501,"&lt;&gt;0")</f>
        <v>58121.518518518518</v>
      </c>
      <c r="DP505" s="16">
        <f t="shared" ca="1" si="189"/>
        <v>57221.851351351354</v>
      </c>
      <c r="DQ505" s="16">
        <f t="shared" ca="1" si="189"/>
        <v>52760.797101449272</v>
      </c>
      <c r="DR505" s="16">
        <f t="shared" ca="1" si="189"/>
        <v>58333.3125</v>
      </c>
      <c r="DS505" s="17">
        <f ca="1">AVERAGEIF(DS6:DS501,"&lt;&gt;0")</f>
        <v>61475.651162790695</v>
      </c>
    </row>
  </sheetData>
  <mergeCells count="11">
    <mergeCell ref="EF4:EM4"/>
    <mergeCell ref="DC2:DE2"/>
    <mergeCell ref="CY4:DJ4"/>
    <mergeCell ref="DO4:DR4"/>
    <mergeCell ref="DV4:EC4"/>
    <mergeCell ref="BC3:BI3"/>
    <mergeCell ref="BJ3:BP3"/>
    <mergeCell ref="BQ3:BW3"/>
    <mergeCell ref="AF5:AG5"/>
    <mergeCell ref="AF3:AK3"/>
    <mergeCell ref="AO3:AY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C3692-1B6E-4A0A-B789-6ADF0F5E70A0}">
  <dimension ref="B3:CH33"/>
  <sheetViews>
    <sheetView topLeftCell="B1" zoomScale="45" zoomScaleNormal="87" workbookViewId="0">
      <selection activeCell="CM28" sqref="CM28"/>
    </sheetView>
  </sheetViews>
  <sheetFormatPr defaultRowHeight="15" x14ac:dyDescent="0.25"/>
  <sheetData>
    <row r="3" spans="2:86" x14ac:dyDescent="0.25">
      <c r="BI3" s="2"/>
    </row>
    <row r="5" spans="2:86" ht="15.75" thickBot="1" x14ac:dyDescent="0.3"/>
    <row r="6" spans="2:86" x14ac:dyDescent="0.25">
      <c r="D6" s="81" t="s">
        <v>90</v>
      </c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1"/>
    </row>
    <row r="7" spans="2:86" ht="15.75" customHeight="1" thickBot="1" x14ac:dyDescent="0.4">
      <c r="D7" s="122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4"/>
      <c r="AE7" t="s">
        <v>98</v>
      </c>
      <c r="AN7" t="s">
        <v>25</v>
      </c>
      <c r="AQ7" s="164" t="s">
        <v>97</v>
      </c>
      <c r="AR7" s="164"/>
      <c r="AS7" s="164"/>
      <c r="AT7" s="164"/>
      <c r="AU7" s="164"/>
      <c r="AV7" s="164"/>
      <c r="AW7" s="164"/>
      <c r="AX7" s="164"/>
      <c r="AY7" s="164"/>
      <c r="AZ7" s="164"/>
      <c r="BA7" s="164"/>
      <c r="BB7" s="164"/>
      <c r="BC7" s="164"/>
      <c r="BD7" s="164"/>
      <c r="BE7" s="164"/>
      <c r="BF7" s="164"/>
      <c r="BG7" s="164"/>
      <c r="BH7" s="164"/>
      <c r="BI7" s="164"/>
      <c r="BJ7" s="164"/>
      <c r="BK7" s="164"/>
      <c r="BL7" s="164"/>
      <c r="BM7" s="164"/>
      <c r="BN7" s="164"/>
      <c r="BO7" s="164"/>
      <c r="BP7" s="164"/>
      <c r="BQ7" s="164"/>
      <c r="BR7" s="164"/>
      <c r="BS7" s="164"/>
      <c r="BT7" s="164"/>
      <c r="BU7" s="164"/>
      <c r="BV7" s="164"/>
      <c r="BW7" s="164"/>
      <c r="BX7" s="164"/>
      <c r="BY7" s="164"/>
      <c r="BZ7" s="164"/>
      <c r="CA7" s="164"/>
      <c r="CB7" s="164"/>
      <c r="CC7" s="164"/>
      <c r="CD7" s="164"/>
      <c r="CE7" s="164"/>
      <c r="CF7" s="164"/>
      <c r="CG7" s="163"/>
      <c r="CH7" s="163"/>
    </row>
    <row r="8" spans="2:86" ht="15.75" customHeight="1" thickBot="1" x14ac:dyDescent="0.4">
      <c r="D8" s="80" t="s">
        <v>92</v>
      </c>
      <c r="E8" s="125"/>
      <c r="F8" s="125"/>
      <c r="G8" s="126"/>
      <c r="H8" s="80" t="s">
        <v>93</v>
      </c>
      <c r="I8" s="125"/>
      <c r="J8" s="125"/>
      <c r="K8" s="126"/>
      <c r="L8" s="127" t="s">
        <v>91</v>
      </c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6"/>
      <c r="AQ8" s="164"/>
      <c r="AR8" s="164"/>
      <c r="AS8" s="164"/>
      <c r="AT8" s="164"/>
      <c r="AU8" s="164"/>
      <c r="AV8" s="164"/>
      <c r="AW8" s="164"/>
      <c r="AX8" s="164"/>
      <c r="AY8" s="164"/>
      <c r="AZ8" s="164"/>
      <c r="BA8" s="164"/>
      <c r="BB8" s="164"/>
      <c r="BC8" s="164"/>
      <c r="BD8" s="164"/>
      <c r="BE8" s="164"/>
      <c r="BF8" s="164"/>
      <c r="BG8" s="164"/>
      <c r="BH8" s="164"/>
      <c r="BI8" s="164"/>
      <c r="BJ8" s="164"/>
      <c r="BK8" s="164"/>
      <c r="BL8" s="164"/>
      <c r="BM8" s="164"/>
      <c r="BN8" s="164"/>
      <c r="BO8" s="164"/>
      <c r="BP8" s="164"/>
      <c r="BQ8" s="164"/>
      <c r="BR8" s="164"/>
      <c r="BS8" s="164"/>
      <c r="BT8" s="164"/>
      <c r="BU8" s="164"/>
      <c r="BV8" s="164"/>
      <c r="BW8" s="164"/>
      <c r="BX8" s="164"/>
      <c r="BY8" s="164"/>
      <c r="BZ8" s="164"/>
      <c r="CA8" s="164"/>
      <c r="CB8" s="164"/>
      <c r="CC8" s="164"/>
      <c r="CD8" s="164"/>
      <c r="CE8" s="164"/>
      <c r="CF8" s="164"/>
      <c r="CG8" s="163"/>
      <c r="CH8" s="163"/>
    </row>
    <row r="9" spans="2:86" ht="15.75" customHeight="1" thickBot="1" x14ac:dyDescent="0.3">
      <c r="D9" s="128"/>
      <c r="E9" s="129"/>
      <c r="F9" s="129"/>
      <c r="G9" s="130"/>
      <c r="H9" s="128"/>
      <c r="I9" s="129"/>
      <c r="J9" s="129"/>
      <c r="K9" s="130"/>
      <c r="L9" s="128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30"/>
      <c r="AH9" s="9"/>
      <c r="AI9" s="9"/>
      <c r="AJ9" s="9"/>
      <c r="AK9" s="9"/>
      <c r="AL9" s="9"/>
      <c r="AM9" s="9"/>
      <c r="AN9" s="9"/>
      <c r="AO9" s="9"/>
      <c r="AP9" s="9"/>
      <c r="AQ9" s="165" t="s">
        <v>100</v>
      </c>
      <c r="AR9" s="166"/>
      <c r="AS9" s="166"/>
      <c r="AT9" s="166"/>
      <c r="AU9" s="166"/>
      <c r="AV9" s="166"/>
      <c r="AW9" s="166"/>
      <c r="AX9" s="166"/>
      <c r="AY9" s="166"/>
      <c r="AZ9" s="166"/>
      <c r="BA9" s="166"/>
      <c r="BB9" s="166"/>
      <c r="BC9" s="166"/>
      <c r="BD9" s="166"/>
      <c r="BE9" s="166"/>
      <c r="BF9" s="166"/>
      <c r="BG9" s="166"/>
      <c r="BH9" s="166"/>
      <c r="BI9" s="166"/>
      <c r="BJ9" s="166"/>
      <c r="BK9" s="166"/>
      <c r="BL9" s="166"/>
      <c r="BM9" s="166"/>
      <c r="BN9" s="166"/>
      <c r="BO9" s="171"/>
      <c r="BP9" s="171"/>
      <c r="BQ9" s="80" t="s">
        <v>93</v>
      </c>
      <c r="BR9" s="196"/>
      <c r="BS9" s="196"/>
      <c r="BT9" s="197"/>
      <c r="BU9" s="80" t="s">
        <v>81</v>
      </c>
      <c r="BV9" s="196"/>
      <c r="BW9" s="196"/>
      <c r="BX9" s="196"/>
      <c r="BY9" s="196"/>
      <c r="BZ9" s="196"/>
      <c r="CA9" s="196"/>
      <c r="CB9" s="196"/>
      <c r="CC9" s="196"/>
      <c r="CD9" s="196"/>
      <c r="CE9" s="196"/>
      <c r="CF9" s="197"/>
    </row>
    <row r="10" spans="2:86" ht="15.75" thickBot="1" x14ac:dyDescent="0.3">
      <c r="D10" s="79" t="s">
        <v>48</v>
      </c>
      <c r="E10" s="131"/>
      <c r="F10" s="79" t="s">
        <v>46</v>
      </c>
      <c r="G10" s="131"/>
      <c r="H10" s="90">
        <f ca="1">'Project 1'!AL5</f>
        <v>35.278225806451616</v>
      </c>
      <c r="I10" s="91"/>
      <c r="J10" s="91"/>
      <c r="K10" s="87"/>
      <c r="L10" s="84" t="s">
        <v>8</v>
      </c>
      <c r="M10" s="85"/>
      <c r="N10" s="84" t="s">
        <v>4</v>
      </c>
      <c r="O10" s="85"/>
      <c r="P10" s="84" t="s">
        <v>6</v>
      </c>
      <c r="Q10" s="85"/>
      <c r="R10" s="84" t="s">
        <v>3</v>
      </c>
      <c r="S10" s="85"/>
      <c r="T10" s="84" t="s">
        <v>5</v>
      </c>
      <c r="U10" s="85"/>
      <c r="V10" s="84" t="s">
        <v>7</v>
      </c>
      <c r="W10" s="85"/>
      <c r="AH10" s="9"/>
      <c r="AI10" s="9"/>
      <c r="AJ10" s="9"/>
      <c r="AK10" s="9"/>
      <c r="AL10" s="9"/>
      <c r="AM10" s="9"/>
      <c r="AN10" s="9"/>
      <c r="AO10" s="9"/>
      <c r="AP10" s="9"/>
      <c r="AQ10" s="167"/>
      <c r="AR10" s="168"/>
      <c r="AS10" s="168"/>
      <c r="AT10" s="168"/>
      <c r="AU10" s="168"/>
      <c r="AV10" s="168"/>
      <c r="AW10" s="168"/>
      <c r="AX10" s="168"/>
      <c r="AY10" s="168"/>
      <c r="AZ10" s="168"/>
      <c r="BA10" s="168"/>
      <c r="BB10" s="168"/>
      <c r="BC10" s="168"/>
      <c r="BD10" s="168"/>
      <c r="BE10" s="168"/>
      <c r="BF10" s="168"/>
      <c r="BG10" s="168"/>
      <c r="BH10" s="168"/>
      <c r="BI10" s="168"/>
      <c r="BJ10" s="168"/>
      <c r="BK10" s="168"/>
      <c r="BL10" s="168"/>
      <c r="BM10" s="168"/>
      <c r="BN10" s="168"/>
      <c r="BO10" s="172"/>
      <c r="BP10" s="172"/>
      <c r="BQ10" s="198"/>
      <c r="BR10" s="194"/>
      <c r="BS10" s="194"/>
      <c r="BT10" s="195"/>
      <c r="BU10" s="198"/>
      <c r="BV10" s="194"/>
      <c r="BW10" s="194"/>
      <c r="BX10" s="194"/>
      <c r="BY10" s="194"/>
      <c r="BZ10" s="194"/>
      <c r="CA10" s="194"/>
      <c r="CB10" s="194"/>
      <c r="CC10" s="194"/>
      <c r="CD10" s="194"/>
      <c r="CE10" s="194"/>
      <c r="CF10" s="195"/>
    </row>
    <row r="11" spans="2:86" ht="15.75" thickBot="1" x14ac:dyDescent="0.3">
      <c r="B11" s="119"/>
      <c r="D11" s="86">
        <f ca="1">'Project 1'!AJ7</f>
        <v>254</v>
      </c>
      <c r="E11" s="87"/>
      <c r="F11" s="86">
        <f ca="1">'Project 1'!AK7</f>
        <v>241</v>
      </c>
      <c r="G11" s="87"/>
      <c r="H11" s="92"/>
      <c r="I11" s="93"/>
      <c r="J11" s="93"/>
      <c r="K11" s="94"/>
      <c r="L11" s="132">
        <f ca="1">'Project 1'!AT6</f>
        <v>96</v>
      </c>
      <c r="M11" s="133"/>
      <c r="N11" s="132">
        <f ca="1">'Project 1'!AW6</f>
        <v>90</v>
      </c>
      <c r="O11" s="133"/>
      <c r="P11" s="132">
        <f ca="1">'Project 1'!AV6</f>
        <v>74</v>
      </c>
      <c r="Q11" s="133"/>
      <c r="R11" s="132">
        <f ca="1">'Project 1'!AX6</f>
        <v>69</v>
      </c>
      <c r="S11" s="133"/>
      <c r="T11" s="132">
        <f ca="1">'Project 1'!AU6</f>
        <v>81</v>
      </c>
      <c r="U11" s="133"/>
      <c r="V11" s="132">
        <f ca="1">'Project 1'!AY6</f>
        <v>86</v>
      </c>
      <c r="W11" s="133"/>
      <c r="AH11" s="9"/>
      <c r="AI11" s="9"/>
      <c r="AJ11" s="9"/>
      <c r="AK11" s="9"/>
      <c r="AL11" s="9"/>
      <c r="AM11" s="9"/>
      <c r="AN11" s="28"/>
      <c r="AO11" s="28"/>
      <c r="AP11" s="28"/>
      <c r="AQ11" s="162" t="s">
        <v>25</v>
      </c>
      <c r="AR11" s="160"/>
      <c r="AS11" s="161" t="s">
        <v>31</v>
      </c>
      <c r="AT11" s="160"/>
      <c r="AU11" s="162" t="s">
        <v>99</v>
      </c>
      <c r="AV11" s="160"/>
      <c r="AW11" s="162" t="s">
        <v>24</v>
      </c>
      <c r="AX11" s="160"/>
      <c r="AY11" s="162" t="s">
        <v>20</v>
      </c>
      <c r="AZ11" s="160"/>
      <c r="BA11" s="74" t="s">
        <v>61</v>
      </c>
      <c r="BB11" s="76"/>
      <c r="BC11" s="74" t="s">
        <v>29</v>
      </c>
      <c r="BD11" s="76"/>
      <c r="BE11" s="74" t="s">
        <v>19</v>
      </c>
      <c r="BF11" s="76"/>
      <c r="BG11" s="74" t="s">
        <v>22</v>
      </c>
      <c r="BH11" s="76"/>
      <c r="BI11" s="74" t="s">
        <v>30</v>
      </c>
      <c r="BJ11" s="76"/>
      <c r="BK11" s="74" t="s">
        <v>26</v>
      </c>
      <c r="BL11" s="76"/>
      <c r="BM11" s="74" t="s">
        <v>27</v>
      </c>
      <c r="BN11" s="76"/>
      <c r="BO11" s="116" t="s">
        <v>23</v>
      </c>
      <c r="BP11" s="173"/>
      <c r="BQ11" s="90">
        <f ca="1">'Project 1'!AL5</f>
        <v>35.278225806451616</v>
      </c>
      <c r="BR11" s="174"/>
      <c r="BS11" s="174"/>
      <c r="BT11" s="189"/>
      <c r="BU11" s="84" t="s">
        <v>8</v>
      </c>
      <c r="BV11" s="85"/>
      <c r="BW11" s="84" t="s">
        <v>4</v>
      </c>
      <c r="BX11" s="85"/>
      <c r="BY11" s="84" t="s">
        <v>6</v>
      </c>
      <c r="BZ11" s="85"/>
      <c r="CA11" s="84" t="s">
        <v>3</v>
      </c>
      <c r="CB11" s="85"/>
      <c r="CC11" s="84" t="s">
        <v>5</v>
      </c>
      <c r="CD11" s="85"/>
      <c r="CE11" s="84" t="s">
        <v>7</v>
      </c>
      <c r="CF11" s="85"/>
    </row>
    <row r="12" spans="2:86" ht="15.75" thickBot="1" x14ac:dyDescent="0.3">
      <c r="D12" s="88"/>
      <c r="E12" s="89"/>
      <c r="F12" s="88"/>
      <c r="G12" s="89"/>
      <c r="H12" s="88"/>
      <c r="I12" s="95"/>
      <c r="J12" s="95"/>
      <c r="K12" s="89"/>
      <c r="L12" s="134"/>
      <c r="M12" s="135"/>
      <c r="N12" s="134"/>
      <c r="O12" s="135"/>
      <c r="P12" s="134"/>
      <c r="Q12" s="135"/>
      <c r="R12" s="134"/>
      <c r="S12" s="135"/>
      <c r="T12" s="134"/>
      <c r="U12" s="135"/>
      <c r="V12" s="134"/>
      <c r="W12" s="135"/>
      <c r="AH12" s="9"/>
      <c r="AI12" s="9"/>
      <c r="AJ12" s="9"/>
      <c r="AK12" s="9"/>
      <c r="AL12" s="9"/>
      <c r="AM12" s="9"/>
      <c r="AN12" s="9"/>
      <c r="AO12" s="9"/>
      <c r="AP12" s="9"/>
      <c r="AQ12" s="212">
        <f ca="1">'Project 1'!CY505</f>
        <v>55575.453333333331</v>
      </c>
      <c r="AR12" s="213"/>
      <c r="AS12" s="206">
        <f ca="1">'Project 1'!CZ505</f>
        <v>56800.159090909088</v>
      </c>
      <c r="AT12" s="210"/>
      <c r="AU12" s="206">
        <f ca="1">'Project 1'!DA505</f>
        <v>55118.620689655174</v>
      </c>
      <c r="AV12" s="210"/>
      <c r="AW12" s="206">
        <f ca="1">'Project 1'!DB505</f>
        <v>63627.794117647056</v>
      </c>
      <c r="AX12" s="210"/>
      <c r="AY12" s="206">
        <f ca="1">'Project 1'!DC505</f>
        <v>61507.37837837838</v>
      </c>
      <c r="AZ12" s="210"/>
      <c r="BA12" s="206">
        <f ca="1">'Project 1'!DD505</f>
        <v>56520.375</v>
      </c>
      <c r="BB12" s="210"/>
      <c r="BC12" s="206">
        <f ca="1">'Project 1'!DE505</f>
        <v>55575.453333333331</v>
      </c>
      <c r="BD12" s="210"/>
      <c r="BE12" s="206">
        <f ca="1">'Project 1'!DF505</f>
        <v>54734.666666666664</v>
      </c>
      <c r="BF12" s="210"/>
      <c r="BG12" s="206">
        <f ca="1">'Project 1'!DG505</f>
        <v>53954.551724137928</v>
      </c>
      <c r="BH12" s="210"/>
      <c r="BI12" s="206">
        <f ca="1">'Project 1'!DH505</f>
        <v>60308.552631578947</v>
      </c>
      <c r="BJ12" s="210"/>
      <c r="BK12" s="206">
        <f ca="1">'Project 1'!DI505</f>
        <v>54387.914285714287</v>
      </c>
      <c r="BL12" s="210"/>
      <c r="BM12" s="206">
        <f ca="1">'Project 1'!DJ505</f>
        <v>57724.551724137928</v>
      </c>
      <c r="BN12" s="210"/>
      <c r="BO12" s="206">
        <f ca="1">'Project 1'!DK505</f>
        <v>58025.61363636364</v>
      </c>
      <c r="BP12" s="207"/>
      <c r="BQ12" s="199"/>
      <c r="BR12" s="190"/>
      <c r="BS12" s="190"/>
      <c r="BT12" s="191"/>
      <c r="BU12" s="202">
        <f ca="1">'Project 1'!DR505</f>
        <v>58333.3125</v>
      </c>
      <c r="BV12" s="203"/>
      <c r="BW12" s="202">
        <f ca="1">'Project 1'!DN505</f>
        <v>56677.944444444445</v>
      </c>
      <c r="BX12" s="203"/>
      <c r="BY12" s="202">
        <f ca="1">'Project 1'!DP505</f>
        <v>57221.851351351354</v>
      </c>
      <c r="BZ12" s="203"/>
      <c r="CA12" s="202">
        <f ca="1">'Project 1'!DQ505</f>
        <v>52760.797101449272</v>
      </c>
      <c r="CB12" s="203"/>
      <c r="CC12" s="202">
        <f ca="1">'Project 1'!DO505</f>
        <v>58121.518518518518</v>
      </c>
      <c r="CD12" s="203"/>
      <c r="CE12" s="202">
        <f ca="1">'Project 1'!DS505</f>
        <v>61475.651162790695</v>
      </c>
      <c r="CF12" s="203"/>
    </row>
    <row r="13" spans="2:86" ht="15.75" thickBot="1" x14ac:dyDescent="0.3">
      <c r="D13" s="136"/>
      <c r="E13" s="137"/>
      <c r="F13" s="137"/>
      <c r="G13" s="138"/>
      <c r="H13" s="83" t="s">
        <v>94</v>
      </c>
      <c r="I13" s="139"/>
      <c r="J13" s="139"/>
      <c r="K13" s="140"/>
      <c r="L13" s="141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3"/>
      <c r="AH13" s="9"/>
      <c r="AI13" s="9"/>
      <c r="AJ13" s="9"/>
      <c r="AK13" s="9"/>
      <c r="AL13" s="9"/>
      <c r="AM13" s="9"/>
      <c r="AN13" s="9"/>
      <c r="AO13" s="9"/>
      <c r="AP13" s="9"/>
      <c r="AQ13" s="214"/>
      <c r="AR13" s="215"/>
      <c r="AS13" s="208"/>
      <c r="AT13" s="211"/>
      <c r="AU13" s="208"/>
      <c r="AV13" s="211"/>
      <c r="AW13" s="208"/>
      <c r="AX13" s="211"/>
      <c r="AY13" s="208"/>
      <c r="AZ13" s="211"/>
      <c r="BA13" s="208"/>
      <c r="BB13" s="211"/>
      <c r="BC13" s="208"/>
      <c r="BD13" s="211"/>
      <c r="BE13" s="208"/>
      <c r="BF13" s="211"/>
      <c r="BG13" s="208"/>
      <c r="BH13" s="211"/>
      <c r="BI13" s="208"/>
      <c r="BJ13" s="211"/>
      <c r="BK13" s="208"/>
      <c r="BL13" s="211"/>
      <c r="BM13" s="208"/>
      <c r="BN13" s="211"/>
      <c r="BO13" s="208"/>
      <c r="BP13" s="209"/>
      <c r="BQ13" s="200"/>
      <c r="BR13" s="192"/>
      <c r="BS13" s="192"/>
      <c r="BT13" s="193"/>
      <c r="BU13" s="204"/>
      <c r="BV13" s="205"/>
      <c r="BW13" s="204"/>
      <c r="BX13" s="205"/>
      <c r="BY13" s="204"/>
      <c r="BZ13" s="205"/>
      <c r="CA13" s="204"/>
      <c r="CB13" s="205"/>
      <c r="CC13" s="204"/>
      <c r="CD13" s="205"/>
      <c r="CE13" s="204"/>
      <c r="CF13" s="205"/>
    </row>
    <row r="14" spans="2:86" ht="15.75" customHeight="1" thickBot="1" x14ac:dyDescent="0.3">
      <c r="D14" s="144"/>
      <c r="E14" s="145"/>
      <c r="F14" s="145"/>
      <c r="G14" s="146"/>
      <c r="H14" s="147"/>
      <c r="I14" s="148"/>
      <c r="J14" s="148"/>
      <c r="K14" s="149"/>
      <c r="L14" s="150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2"/>
      <c r="AQ14" s="73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6"/>
      <c r="BO14" s="83" t="s">
        <v>94</v>
      </c>
      <c r="BP14" s="159"/>
      <c r="BQ14" s="159"/>
      <c r="BR14" s="159"/>
      <c r="BS14" s="159"/>
      <c r="BT14" s="184"/>
      <c r="BU14" s="175"/>
      <c r="BV14" s="176"/>
      <c r="BW14" s="176"/>
      <c r="BX14" s="176"/>
      <c r="BY14" s="176"/>
      <c r="BZ14" s="176"/>
      <c r="CA14" s="176"/>
      <c r="CB14" s="176"/>
      <c r="CC14" s="176"/>
      <c r="CD14" s="176"/>
      <c r="CE14" s="176"/>
      <c r="CF14" s="177"/>
    </row>
    <row r="15" spans="2:86" x14ac:dyDescent="0.25">
      <c r="D15" s="144"/>
      <c r="E15" s="145"/>
      <c r="F15" s="145"/>
      <c r="G15" s="146"/>
      <c r="H15" s="96">
        <f ca="1">'Project 1'!CC6</f>
        <v>57602.165322580644</v>
      </c>
      <c r="I15" s="97"/>
      <c r="J15" s="97"/>
      <c r="K15" s="98"/>
      <c r="L15" s="150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2"/>
      <c r="AQ15" s="77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78"/>
      <c r="BO15" s="188"/>
      <c r="BP15" s="185"/>
      <c r="BQ15" s="185"/>
      <c r="BR15" s="185"/>
      <c r="BS15" s="185"/>
      <c r="BT15" s="186"/>
      <c r="BU15" s="178"/>
      <c r="BV15" s="179"/>
      <c r="BW15" s="179"/>
      <c r="BX15" s="179"/>
      <c r="BY15" s="179"/>
      <c r="BZ15" s="179"/>
      <c r="CA15" s="179"/>
      <c r="CB15" s="179"/>
      <c r="CC15" s="179"/>
      <c r="CD15" s="179"/>
      <c r="CE15" s="179"/>
      <c r="CF15" s="180"/>
    </row>
    <row r="16" spans="2:86" ht="15" customHeight="1" x14ac:dyDescent="0.25">
      <c r="D16" s="144"/>
      <c r="E16" s="145"/>
      <c r="F16" s="145"/>
      <c r="G16" s="146"/>
      <c r="H16" s="99"/>
      <c r="I16" s="100"/>
      <c r="J16" s="100"/>
      <c r="K16" s="101"/>
      <c r="L16" s="150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2"/>
      <c r="AQ16" s="77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78"/>
      <c r="BO16" s="99">
        <f ca="1">'Project 1'!DE6</f>
        <v>27721</v>
      </c>
      <c r="BP16" s="100"/>
      <c r="BQ16" s="100"/>
      <c r="BR16" s="100"/>
      <c r="BS16" s="100"/>
      <c r="BT16" s="101"/>
      <c r="BU16" s="178"/>
      <c r="BV16" s="179"/>
      <c r="BW16" s="179"/>
      <c r="BX16" s="179"/>
      <c r="BY16" s="179"/>
      <c r="BZ16" s="179"/>
      <c r="CA16" s="179"/>
      <c r="CB16" s="179"/>
      <c r="CC16" s="179"/>
      <c r="CD16" s="179"/>
      <c r="CE16" s="179"/>
      <c r="CF16" s="180"/>
    </row>
    <row r="17" spans="4:84" ht="15.75" customHeight="1" thickBot="1" x14ac:dyDescent="0.3">
      <c r="D17" s="144"/>
      <c r="E17" s="145"/>
      <c r="F17" s="145"/>
      <c r="G17" s="146"/>
      <c r="H17" s="102"/>
      <c r="I17" s="103"/>
      <c r="J17" s="103"/>
      <c r="K17" s="104"/>
      <c r="L17" s="150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2"/>
      <c r="AQ17" s="77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78"/>
      <c r="BO17" s="99"/>
      <c r="BP17" s="100"/>
      <c r="BQ17" s="100"/>
      <c r="BR17" s="100"/>
      <c r="BS17" s="100"/>
      <c r="BT17" s="101"/>
      <c r="BU17" s="178"/>
      <c r="BV17" s="179"/>
      <c r="BW17" s="179"/>
      <c r="BX17" s="179"/>
      <c r="BY17" s="179"/>
      <c r="BZ17" s="179"/>
      <c r="CA17" s="179"/>
      <c r="CB17" s="179"/>
      <c r="CC17" s="179"/>
      <c r="CD17" s="179"/>
      <c r="CE17" s="179"/>
      <c r="CF17" s="180"/>
    </row>
    <row r="18" spans="4:84" ht="15.75" customHeight="1" x14ac:dyDescent="0.25">
      <c r="D18" s="144"/>
      <c r="E18" s="145"/>
      <c r="F18" s="145"/>
      <c r="G18" s="146"/>
      <c r="H18" s="82" t="s">
        <v>95</v>
      </c>
      <c r="I18" s="114"/>
      <c r="J18" s="114"/>
      <c r="K18" s="115"/>
      <c r="L18" s="150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2"/>
      <c r="AQ18" s="77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78"/>
      <c r="BO18" s="99"/>
      <c r="BP18" s="100"/>
      <c r="BQ18" s="100"/>
      <c r="BR18" s="100"/>
      <c r="BS18" s="100"/>
      <c r="BT18" s="101"/>
      <c r="BU18" s="178"/>
      <c r="BV18" s="179"/>
      <c r="BW18" s="179"/>
      <c r="BX18" s="179"/>
      <c r="BY18" s="179"/>
      <c r="BZ18" s="179"/>
      <c r="CA18" s="179"/>
      <c r="CB18" s="179"/>
      <c r="CC18" s="179"/>
      <c r="CD18" s="179"/>
      <c r="CE18" s="179"/>
      <c r="CF18" s="180"/>
    </row>
    <row r="19" spans="4:84" ht="15.75" thickBot="1" x14ac:dyDescent="0.3">
      <c r="D19" s="144"/>
      <c r="E19" s="145"/>
      <c r="F19" s="145"/>
      <c r="G19" s="146"/>
      <c r="H19" s="116"/>
      <c r="I19" s="117"/>
      <c r="J19" s="117"/>
      <c r="K19" s="118"/>
      <c r="L19" s="150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2"/>
      <c r="AQ19" s="77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78"/>
      <c r="BO19" s="169" t="s">
        <v>95</v>
      </c>
      <c r="BP19" s="187"/>
      <c r="BQ19" s="187"/>
      <c r="BR19" s="187"/>
      <c r="BS19" s="187"/>
      <c r="BT19" s="170"/>
      <c r="BU19" s="178"/>
      <c r="BV19" s="179"/>
      <c r="BW19" s="179"/>
      <c r="BX19" s="179"/>
      <c r="BY19" s="179"/>
      <c r="BZ19" s="179"/>
      <c r="CA19" s="179"/>
      <c r="CB19" s="179"/>
      <c r="CC19" s="179"/>
      <c r="CD19" s="179"/>
      <c r="CE19" s="179"/>
      <c r="CF19" s="180"/>
    </row>
    <row r="20" spans="4:84" x14ac:dyDescent="0.25">
      <c r="D20" s="144"/>
      <c r="E20" s="145"/>
      <c r="F20" s="145"/>
      <c r="G20" s="146"/>
      <c r="H20" s="105">
        <f ca="1">'Project 1'!CG6</f>
        <v>30225.777031700189</v>
      </c>
      <c r="I20" s="106"/>
      <c r="J20" s="106"/>
      <c r="K20" s="107"/>
      <c r="L20" s="150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2"/>
      <c r="AQ20" s="77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78"/>
      <c r="BO20" s="169"/>
      <c r="BP20" s="187"/>
      <c r="BQ20" s="187"/>
      <c r="BR20" s="187"/>
      <c r="BS20" s="187"/>
      <c r="BT20" s="170"/>
      <c r="BU20" s="178"/>
      <c r="BV20" s="179"/>
      <c r="BW20" s="179"/>
      <c r="BX20" s="179"/>
      <c r="BY20" s="179"/>
      <c r="BZ20" s="179"/>
      <c r="CA20" s="179"/>
      <c r="CB20" s="179"/>
      <c r="CC20" s="179"/>
      <c r="CD20" s="179"/>
      <c r="CE20" s="179"/>
      <c r="CF20" s="180"/>
    </row>
    <row r="21" spans="4:84" x14ac:dyDescent="0.25">
      <c r="D21" s="144"/>
      <c r="E21" s="145"/>
      <c r="F21" s="145"/>
      <c r="G21" s="146"/>
      <c r="H21" s="108"/>
      <c r="I21" s="109"/>
      <c r="J21" s="109"/>
      <c r="K21" s="110"/>
      <c r="L21" s="150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2"/>
      <c r="AQ21" s="77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78"/>
      <c r="BO21" s="108">
        <f ca="1">'Project 1'!DI6</f>
        <v>0</v>
      </c>
      <c r="BP21" s="109"/>
      <c r="BQ21" s="109"/>
      <c r="BR21" s="109"/>
      <c r="BS21" s="109"/>
      <c r="BT21" s="110"/>
      <c r="BU21" s="178"/>
      <c r="BV21" s="179"/>
      <c r="BW21" s="179"/>
      <c r="BX21" s="179"/>
      <c r="BY21" s="179"/>
      <c r="BZ21" s="179"/>
      <c r="CA21" s="179"/>
      <c r="CB21" s="179"/>
      <c r="CC21" s="179"/>
      <c r="CD21" s="179"/>
      <c r="CE21" s="179"/>
      <c r="CF21" s="180"/>
    </row>
    <row r="22" spans="4:84" ht="15.75" thickBot="1" x14ac:dyDescent="0.3">
      <c r="D22" s="144"/>
      <c r="E22" s="145"/>
      <c r="F22" s="145"/>
      <c r="G22" s="146"/>
      <c r="H22" s="111"/>
      <c r="I22" s="112"/>
      <c r="J22" s="112"/>
      <c r="K22" s="113"/>
      <c r="L22" s="150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2"/>
      <c r="AQ22" s="77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78"/>
      <c r="BO22" s="108"/>
      <c r="BP22" s="109"/>
      <c r="BQ22" s="109"/>
      <c r="BR22" s="109"/>
      <c r="BS22" s="109"/>
      <c r="BT22" s="110"/>
      <c r="BU22" s="178"/>
      <c r="BV22" s="179"/>
      <c r="BW22" s="179"/>
      <c r="BX22" s="179"/>
      <c r="BY22" s="179"/>
      <c r="BZ22" s="179"/>
      <c r="CA22" s="179"/>
      <c r="CB22" s="179"/>
      <c r="CC22" s="179"/>
      <c r="CD22" s="179"/>
      <c r="CE22" s="179"/>
      <c r="CF22" s="180"/>
    </row>
    <row r="23" spans="4:84" x14ac:dyDescent="0.25">
      <c r="D23" s="144"/>
      <c r="E23" s="145"/>
      <c r="F23" s="145"/>
      <c r="G23" s="146"/>
      <c r="H23" s="83" t="s">
        <v>96</v>
      </c>
      <c r="I23" s="139"/>
      <c r="J23" s="139"/>
      <c r="K23" s="140"/>
      <c r="L23" s="150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2"/>
      <c r="AQ23" s="77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78"/>
      <c r="BO23" s="108"/>
      <c r="BP23" s="109"/>
      <c r="BQ23" s="109"/>
      <c r="BR23" s="109"/>
      <c r="BS23" s="109"/>
      <c r="BT23" s="110"/>
      <c r="BU23" s="178"/>
      <c r="BV23" s="179"/>
      <c r="BW23" s="179"/>
      <c r="BX23" s="179"/>
      <c r="BY23" s="179"/>
      <c r="BZ23" s="179"/>
      <c r="CA23" s="179"/>
      <c r="CB23" s="179"/>
      <c r="CC23" s="179"/>
      <c r="CD23" s="179"/>
      <c r="CE23" s="179"/>
      <c r="CF23" s="180"/>
    </row>
    <row r="24" spans="4:84" ht="15.75" customHeight="1" thickBot="1" x14ac:dyDescent="0.3">
      <c r="D24" s="144"/>
      <c r="E24" s="145"/>
      <c r="F24" s="145"/>
      <c r="G24" s="146"/>
      <c r="H24" s="147"/>
      <c r="I24" s="148"/>
      <c r="J24" s="148"/>
      <c r="K24" s="149"/>
      <c r="L24" s="150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2"/>
      <c r="AQ24" s="77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78"/>
      <c r="BO24" s="188" t="s">
        <v>101</v>
      </c>
      <c r="BP24" s="185"/>
      <c r="BQ24" s="185"/>
      <c r="BR24" s="185"/>
      <c r="BS24" s="185"/>
      <c r="BT24" s="186"/>
      <c r="BU24" s="178"/>
      <c r="BV24" s="179"/>
      <c r="BW24" s="179"/>
      <c r="BX24" s="179"/>
      <c r="BY24" s="179"/>
      <c r="BZ24" s="179"/>
      <c r="CA24" s="179"/>
      <c r="CB24" s="179"/>
      <c r="CC24" s="179"/>
      <c r="CD24" s="179"/>
      <c r="CE24" s="179"/>
      <c r="CF24" s="180"/>
    </row>
    <row r="25" spans="4:84" x14ac:dyDescent="0.25">
      <c r="D25" s="144"/>
      <c r="E25" s="145"/>
      <c r="F25" s="145"/>
      <c r="G25" s="146"/>
      <c r="H25" s="86">
        <f ca="1">'Project 1'!CJ6</f>
        <v>415</v>
      </c>
      <c r="I25" s="91"/>
      <c r="J25" s="91"/>
      <c r="K25" s="87"/>
      <c r="L25" s="150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2"/>
      <c r="AQ25" s="77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78"/>
      <c r="BO25" s="188"/>
      <c r="BP25" s="185"/>
      <c r="BQ25" s="185"/>
      <c r="BR25" s="185"/>
      <c r="BS25" s="185"/>
      <c r="BT25" s="186"/>
      <c r="BU25" s="178"/>
      <c r="BV25" s="179"/>
      <c r="BW25" s="179"/>
      <c r="BX25" s="179"/>
      <c r="BY25" s="179"/>
      <c r="BZ25" s="179"/>
      <c r="CA25" s="179"/>
      <c r="CB25" s="179"/>
      <c r="CC25" s="179"/>
      <c r="CD25" s="179"/>
      <c r="CE25" s="179"/>
      <c r="CF25" s="180"/>
    </row>
    <row r="26" spans="4:84" x14ac:dyDescent="0.25">
      <c r="D26" s="144"/>
      <c r="E26" s="145"/>
      <c r="F26" s="145"/>
      <c r="G26" s="146"/>
      <c r="H26" s="92"/>
      <c r="I26" s="93"/>
      <c r="J26" s="93"/>
      <c r="K26" s="94"/>
      <c r="L26" s="150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2"/>
      <c r="AQ26" s="77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78"/>
      <c r="BO26" s="201">
        <f ca="1">'Project 1'!DY5</f>
        <v>0.5252525252525253</v>
      </c>
      <c r="BP26" s="93"/>
      <c r="BQ26" s="93"/>
      <c r="BR26" s="93"/>
      <c r="BS26" s="93"/>
      <c r="BT26" s="94"/>
      <c r="BU26" s="178"/>
      <c r="BV26" s="179"/>
      <c r="BW26" s="179"/>
      <c r="BX26" s="179"/>
      <c r="BY26" s="179"/>
      <c r="BZ26" s="179"/>
      <c r="CA26" s="179"/>
      <c r="CB26" s="179"/>
      <c r="CC26" s="179"/>
      <c r="CD26" s="179"/>
      <c r="CE26" s="179"/>
      <c r="CF26" s="180"/>
    </row>
    <row r="27" spans="4:84" ht="15.75" thickBot="1" x14ac:dyDescent="0.3">
      <c r="D27" s="144"/>
      <c r="E27" s="145"/>
      <c r="F27" s="145"/>
      <c r="G27" s="146"/>
      <c r="H27" s="88"/>
      <c r="I27" s="95"/>
      <c r="J27" s="95"/>
      <c r="K27" s="89"/>
      <c r="L27" s="150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2"/>
      <c r="AQ27" s="77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78"/>
      <c r="BO27" s="92"/>
      <c r="BP27" s="93"/>
      <c r="BQ27" s="93"/>
      <c r="BR27" s="93"/>
      <c r="BS27" s="93"/>
      <c r="BT27" s="94"/>
      <c r="BU27" s="178"/>
      <c r="BV27" s="179"/>
      <c r="BW27" s="179"/>
      <c r="BX27" s="179"/>
      <c r="BY27" s="179"/>
      <c r="BZ27" s="179"/>
      <c r="CA27" s="179"/>
      <c r="CB27" s="179"/>
      <c r="CC27" s="179"/>
      <c r="CD27" s="179"/>
      <c r="CE27" s="179"/>
      <c r="CF27" s="180"/>
    </row>
    <row r="28" spans="4:84" x14ac:dyDescent="0.25">
      <c r="D28" s="144"/>
      <c r="E28" s="145"/>
      <c r="F28" s="145"/>
      <c r="G28" s="146"/>
      <c r="H28" s="83" t="s">
        <v>67</v>
      </c>
      <c r="I28" s="139"/>
      <c r="J28" s="139"/>
      <c r="K28" s="140"/>
      <c r="L28" s="150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2"/>
      <c r="AQ28" s="77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78"/>
      <c r="BO28" s="92"/>
      <c r="BP28" s="93"/>
      <c r="BQ28" s="93"/>
      <c r="BR28" s="93"/>
      <c r="BS28" s="93"/>
      <c r="BT28" s="94"/>
      <c r="BU28" s="178"/>
      <c r="BV28" s="179"/>
      <c r="BW28" s="179"/>
      <c r="BX28" s="179"/>
      <c r="BY28" s="179"/>
      <c r="BZ28" s="179"/>
      <c r="CA28" s="179"/>
      <c r="CB28" s="179"/>
      <c r="CC28" s="179"/>
      <c r="CD28" s="179"/>
      <c r="CE28" s="179"/>
      <c r="CF28" s="180"/>
    </row>
    <row r="29" spans="4:84" ht="15.75" customHeight="1" thickBot="1" x14ac:dyDescent="0.3">
      <c r="D29" s="144"/>
      <c r="E29" s="145"/>
      <c r="F29" s="145"/>
      <c r="G29" s="146"/>
      <c r="H29" s="147"/>
      <c r="I29" s="148"/>
      <c r="J29" s="148"/>
      <c r="K29" s="149"/>
      <c r="L29" s="150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2"/>
      <c r="AQ29" s="77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78"/>
      <c r="BO29" s="188" t="s">
        <v>102</v>
      </c>
      <c r="BP29" s="185"/>
      <c r="BQ29" s="185"/>
      <c r="BR29" s="185"/>
      <c r="BS29" s="185"/>
      <c r="BT29" s="186"/>
      <c r="BU29" s="178"/>
      <c r="BV29" s="179"/>
      <c r="BW29" s="179"/>
      <c r="BX29" s="179"/>
      <c r="BY29" s="179"/>
      <c r="BZ29" s="179"/>
      <c r="CA29" s="179"/>
      <c r="CB29" s="179"/>
      <c r="CC29" s="179"/>
      <c r="CD29" s="179"/>
      <c r="CE29" s="179"/>
      <c r="CF29" s="180"/>
    </row>
    <row r="30" spans="4:84" x14ac:dyDescent="0.25">
      <c r="D30" s="144"/>
      <c r="E30" s="145"/>
      <c r="F30" s="145"/>
      <c r="G30" s="146"/>
      <c r="H30" s="86">
        <f ca="1">'Project 1'!CT6</f>
        <v>137</v>
      </c>
      <c r="I30" s="91"/>
      <c r="J30" s="91"/>
      <c r="K30" s="87"/>
      <c r="L30" s="150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2"/>
      <c r="AQ30" s="77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78"/>
      <c r="BO30" s="188"/>
      <c r="BP30" s="185"/>
      <c r="BQ30" s="185"/>
      <c r="BR30" s="185"/>
      <c r="BS30" s="185"/>
      <c r="BT30" s="186"/>
      <c r="BU30" s="178"/>
      <c r="BV30" s="179"/>
      <c r="BW30" s="179"/>
      <c r="BX30" s="179"/>
      <c r="BY30" s="179"/>
      <c r="BZ30" s="179"/>
      <c r="CA30" s="179"/>
      <c r="CB30" s="179"/>
      <c r="CC30" s="179"/>
      <c r="CD30" s="179"/>
      <c r="CE30" s="179"/>
      <c r="CF30" s="180"/>
    </row>
    <row r="31" spans="4:84" x14ac:dyDescent="0.25">
      <c r="D31" s="144"/>
      <c r="E31" s="145"/>
      <c r="F31" s="145"/>
      <c r="G31" s="146"/>
      <c r="H31" s="92"/>
      <c r="I31" s="93"/>
      <c r="J31" s="93"/>
      <c r="K31" s="94"/>
      <c r="L31" s="150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2"/>
      <c r="AQ31" s="77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78"/>
      <c r="BO31" s="199">
        <f ca="1">'Project 1'!EH501</f>
        <v>35.214814814814815</v>
      </c>
      <c r="BP31" s="93"/>
      <c r="BQ31" s="93"/>
      <c r="BR31" s="93"/>
      <c r="BS31" s="93"/>
      <c r="BT31" s="94"/>
      <c r="BU31" s="178"/>
      <c r="BV31" s="179"/>
      <c r="BW31" s="179"/>
      <c r="BX31" s="179"/>
      <c r="BY31" s="179"/>
      <c r="BZ31" s="179"/>
      <c r="CA31" s="179"/>
      <c r="CB31" s="179"/>
      <c r="CC31" s="179"/>
      <c r="CD31" s="179"/>
      <c r="CE31" s="179"/>
      <c r="CF31" s="180"/>
    </row>
    <row r="32" spans="4:84" ht="15.75" thickBot="1" x14ac:dyDescent="0.3">
      <c r="D32" s="153"/>
      <c r="E32" s="154"/>
      <c r="F32" s="154"/>
      <c r="G32" s="155"/>
      <c r="H32" s="88"/>
      <c r="I32" s="95"/>
      <c r="J32" s="95"/>
      <c r="K32" s="89"/>
      <c r="L32" s="156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8"/>
      <c r="AQ32" s="77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78"/>
      <c r="BO32" s="92"/>
      <c r="BP32" s="93"/>
      <c r="BQ32" s="93"/>
      <c r="BR32" s="93"/>
      <c r="BS32" s="93"/>
      <c r="BT32" s="94"/>
      <c r="BU32" s="178"/>
      <c r="BV32" s="179"/>
      <c r="BW32" s="179"/>
      <c r="BX32" s="179"/>
      <c r="BY32" s="179"/>
      <c r="BZ32" s="179"/>
      <c r="CA32" s="179"/>
      <c r="CB32" s="179"/>
      <c r="CC32" s="179"/>
      <c r="CD32" s="179"/>
      <c r="CE32" s="179"/>
      <c r="CF32" s="180"/>
    </row>
    <row r="33" spans="43:84" ht="15.75" thickBot="1" x14ac:dyDescent="0.3">
      <c r="AQ33" s="74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6"/>
      <c r="BO33" s="88"/>
      <c r="BP33" s="95"/>
      <c r="BQ33" s="95"/>
      <c r="BR33" s="95"/>
      <c r="BS33" s="95"/>
      <c r="BT33" s="89"/>
      <c r="BU33" s="181"/>
      <c r="BV33" s="182"/>
      <c r="BW33" s="182"/>
      <c r="BX33" s="182"/>
      <c r="BY33" s="182"/>
      <c r="BZ33" s="182"/>
      <c r="CA33" s="182"/>
      <c r="CB33" s="182"/>
      <c r="CC33" s="182"/>
      <c r="CD33" s="182"/>
      <c r="CE33" s="182"/>
      <c r="CF33" s="183"/>
    </row>
  </sheetData>
  <mergeCells count="84">
    <mergeCell ref="AQ7:CF8"/>
    <mergeCell ref="BU9:CF10"/>
    <mergeCell ref="BU11:BV11"/>
    <mergeCell ref="BU12:BV13"/>
    <mergeCell ref="AQ14:BN33"/>
    <mergeCell ref="BO26:BT28"/>
    <mergeCell ref="BO29:BT30"/>
    <mergeCell ref="BO31:BT33"/>
    <mergeCell ref="BQ11:BT13"/>
    <mergeCell ref="BQ9:BT10"/>
    <mergeCell ref="BO9:BP10"/>
    <mergeCell ref="BO14:BT15"/>
    <mergeCell ref="BO16:BT18"/>
    <mergeCell ref="BO19:BT20"/>
    <mergeCell ref="BO21:BT23"/>
    <mergeCell ref="BO24:BT25"/>
    <mergeCell ref="AY12:AZ13"/>
    <mergeCell ref="AW12:AX13"/>
    <mergeCell ref="AU12:AV13"/>
    <mergeCell ref="AS12:AT13"/>
    <mergeCell ref="AQ12:AR13"/>
    <mergeCell ref="AQ9:BN10"/>
    <mergeCell ref="BM12:BN13"/>
    <mergeCell ref="BK12:BL13"/>
    <mergeCell ref="BI12:BJ13"/>
    <mergeCell ref="BG12:BH13"/>
    <mergeCell ref="BE12:BF13"/>
    <mergeCell ref="BC12:BD13"/>
    <mergeCell ref="BA12:BB13"/>
    <mergeCell ref="BA11:BB11"/>
    <mergeCell ref="AY11:AZ11"/>
    <mergeCell ref="AW11:AX11"/>
    <mergeCell ref="AU11:AV11"/>
    <mergeCell ref="AS11:AT11"/>
    <mergeCell ref="AQ11:AR11"/>
    <mergeCell ref="BM11:BN11"/>
    <mergeCell ref="BK11:BL11"/>
    <mergeCell ref="BI11:BJ11"/>
    <mergeCell ref="BG11:BH11"/>
    <mergeCell ref="BE11:BF11"/>
    <mergeCell ref="BC11:BD11"/>
    <mergeCell ref="CE11:CF11"/>
    <mergeCell ref="BO12:BP13"/>
    <mergeCell ref="BW12:BX13"/>
    <mergeCell ref="BY12:BZ13"/>
    <mergeCell ref="CA12:CB13"/>
    <mergeCell ref="CC12:CD13"/>
    <mergeCell ref="CE12:CF13"/>
    <mergeCell ref="BW11:BX11"/>
    <mergeCell ref="BY11:BZ11"/>
    <mergeCell ref="CA11:CB11"/>
    <mergeCell ref="CC11:CD11"/>
    <mergeCell ref="P11:Q12"/>
    <mergeCell ref="R11:S12"/>
    <mergeCell ref="T11:U12"/>
    <mergeCell ref="V11:W12"/>
    <mergeCell ref="L13:W32"/>
    <mergeCell ref="BO11:BP11"/>
    <mergeCell ref="H23:K24"/>
    <mergeCell ref="H25:K27"/>
    <mergeCell ref="H28:K29"/>
    <mergeCell ref="H30:K32"/>
    <mergeCell ref="L10:M10"/>
    <mergeCell ref="N10:O10"/>
    <mergeCell ref="L11:M12"/>
    <mergeCell ref="N11:O12"/>
    <mergeCell ref="L8:W9"/>
    <mergeCell ref="H10:K12"/>
    <mergeCell ref="H13:K14"/>
    <mergeCell ref="H15:K17"/>
    <mergeCell ref="H18:K19"/>
    <mergeCell ref="H20:K22"/>
    <mergeCell ref="P10:Q10"/>
    <mergeCell ref="R10:S10"/>
    <mergeCell ref="T10:U10"/>
    <mergeCell ref="V10:W10"/>
    <mergeCell ref="D6:W7"/>
    <mergeCell ref="D8:G9"/>
    <mergeCell ref="D10:E10"/>
    <mergeCell ref="F10:G10"/>
    <mergeCell ref="D11:E12"/>
    <mergeCell ref="F11:G12"/>
    <mergeCell ref="D13:G32"/>
    <mergeCell ref="H8:K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1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Faraz</dc:creator>
  <cp:lastModifiedBy>Ahmad Faraz</cp:lastModifiedBy>
  <dcterms:created xsi:type="dcterms:W3CDTF">2021-09-26T13:41:13Z</dcterms:created>
  <dcterms:modified xsi:type="dcterms:W3CDTF">2021-09-27T01:17:38Z</dcterms:modified>
</cp:coreProperties>
</file>