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E:\EXCEL\"/>
    </mc:Choice>
  </mc:AlternateContent>
  <xr:revisionPtr revIDLastSave="0" documentId="13_ncr:1_{63173B79-03A2-4F8E-9890-63C63CBB3A20}" xr6:coauthVersionLast="47" xr6:coauthVersionMax="47" xr10:uidLastSave="{00000000-0000-0000-0000-000000000000}"/>
  <bookViews>
    <workbookView xWindow="-120" yWindow="-120" windowWidth="20730" windowHeight="11160" activeTab="4" xr2:uid="{0B306D78-C265-489B-A369-9A5D0FCC0391}"/>
  </bookViews>
  <sheets>
    <sheet name="Forecasting" sheetId="1" r:id="rId1"/>
    <sheet name="Correlation Analysis" sheetId="3" r:id="rId2"/>
    <sheet name="Descriptive Stats" sheetId="4" r:id="rId3"/>
    <sheet name="Scatter" sheetId="5" r:id="rId4"/>
    <sheet name="Regression" sheetId="6"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2" i="6" l="1"/>
  <c r="D33" i="6" s="1"/>
  <c r="D13" i="6"/>
  <c r="D14" i="6" s="1"/>
  <c r="C32" i="5"/>
  <c r="C33" i="5" s="1"/>
  <c r="C13" i="5"/>
  <c r="C14" i="5" s="1"/>
  <c r="C32" i="4"/>
  <c r="C33" i="4" s="1"/>
  <c r="C13" i="4"/>
  <c r="C14" i="4" s="1"/>
  <c r="G19" i="1" l="1"/>
  <c r="H19" i="1"/>
  <c r="I19" i="1"/>
  <c r="G20" i="1"/>
  <c r="H20" i="1"/>
  <c r="I20" i="1"/>
  <c r="G21" i="1"/>
  <c r="H21" i="1"/>
  <c r="I21" i="1"/>
  <c r="G22" i="1"/>
  <c r="H22" i="1"/>
  <c r="I22" i="1"/>
  <c r="G23" i="1"/>
  <c r="H23" i="1"/>
  <c r="I23" i="1"/>
  <c r="G24" i="1"/>
  <c r="H24" i="1"/>
  <c r="I24" i="1"/>
  <c r="G25" i="1"/>
  <c r="H25" i="1"/>
  <c r="I25" i="1"/>
  <c r="G26" i="1"/>
  <c r="H26" i="1"/>
  <c r="I26" i="1"/>
</calcChain>
</file>

<file path=xl/sharedStrings.xml><?xml version="1.0" encoding="utf-8"?>
<sst xmlns="http://schemas.openxmlformats.org/spreadsheetml/2006/main" count="83" uniqueCount="50">
  <si>
    <t>Hotel Resort Business</t>
  </si>
  <si>
    <t>Date</t>
  </si>
  <si>
    <t>Revenue (in millions)</t>
  </si>
  <si>
    <t>Forecast(Revenue (in millions))</t>
  </si>
  <si>
    <t>Lower Confidence Bound(Revenue (in millions))</t>
  </si>
  <si>
    <t>Upper Confidence Bound(Revenue (in millions))</t>
  </si>
  <si>
    <t>Apple</t>
  </si>
  <si>
    <t>Microsoft</t>
  </si>
  <si>
    <t>Amazon</t>
  </si>
  <si>
    <t>Exxon Mobil</t>
  </si>
  <si>
    <t>Online Ads</t>
  </si>
  <si>
    <t>Revenue</t>
  </si>
  <si>
    <t>Mean</t>
  </si>
  <si>
    <t>Standard Error</t>
  </si>
  <si>
    <t>Median</t>
  </si>
  <si>
    <t>Mode</t>
  </si>
  <si>
    <t>Standard Deviation</t>
  </si>
  <si>
    <t>Sample Variance</t>
  </si>
  <si>
    <t>Kurtosis</t>
  </si>
  <si>
    <t>Skewness</t>
  </si>
  <si>
    <t>Range</t>
  </si>
  <si>
    <t>Minimum</t>
  </si>
  <si>
    <t>Maximum</t>
  </si>
  <si>
    <t>Sum</t>
  </si>
  <si>
    <t>Count</t>
  </si>
  <si>
    <t>Sales</t>
  </si>
  <si>
    <t>Newspaper Ads</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</si>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</sst>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C09]#,##0"/>
  </numFmts>
  <fonts count="5" x14ac:knownFonts="1">
    <font>
      <sz val="11"/>
      <color theme="1"/>
      <name val="Gill Sans MT"/>
      <family val="2"/>
      <scheme val="minor"/>
    </font>
    <font>
      <sz val="11"/>
      <color theme="1"/>
      <name val="Gill Sans MT"/>
      <family val="2"/>
      <scheme val="minor"/>
    </font>
    <font>
      <b/>
      <sz val="12"/>
      <color theme="0"/>
      <name val="Gill Sans MT"/>
      <family val="2"/>
      <scheme val="minor"/>
    </font>
    <font>
      <b/>
      <i/>
      <sz val="12"/>
      <color theme="1"/>
      <name val="Gill Sans MT"/>
      <family val="2"/>
      <scheme val="minor"/>
    </font>
    <font>
      <i/>
      <sz val="11"/>
      <color theme="1"/>
      <name val="Gill Sans MT"/>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5"/>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rgb="FF92D05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20">
    <xf numFmtId="0" fontId="0" fillId="0" borderId="0" xfId="0"/>
    <xf numFmtId="0" fontId="3" fillId="2" borderId="0" xfId="0" applyFont="1" applyFill="1" applyAlignment="1">
      <alignment horizontal="center"/>
    </xf>
    <xf numFmtId="0" fontId="3" fillId="2" borderId="0" xfId="0" applyFont="1" applyFill="1"/>
    <xf numFmtId="14" fontId="0" fillId="0" borderId="0" xfId="0" applyNumberFormat="1"/>
    <xf numFmtId="164" fontId="0" fillId="0" borderId="0" xfId="1" applyNumberFormat="1" applyFont="1" applyAlignment="1">
      <alignment horizontal="center"/>
    </xf>
    <xf numFmtId="0" fontId="2" fillId="3" borderId="0" xfId="0" applyFont="1" applyFill="1" applyAlignment="1">
      <alignment horizontal="center"/>
    </xf>
    <xf numFmtId="164" fontId="0" fillId="0" borderId="0" xfId="0" applyNumberFormat="1"/>
    <xf numFmtId="0" fontId="2" fillId="4" borderId="0" xfId="0" applyFont="1" applyFill="1" applyAlignment="1">
      <alignment horizontal="center"/>
    </xf>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Alignment="1">
      <alignment horizontal="center"/>
    </xf>
    <xf numFmtId="0" fontId="2" fillId="5" borderId="0" xfId="0" applyFont="1" applyFill="1" applyAlignment="1">
      <alignment horizontal="center"/>
    </xf>
    <xf numFmtId="2" fontId="0" fillId="0" borderId="0" xfId="0" applyNumberFormat="1" applyFill="1" applyBorder="1" applyAlignment="1"/>
    <xf numFmtId="0" fontId="0" fillId="0" borderId="0" xfId="0" applyNumberFormat="1" applyFill="1" applyBorder="1" applyAlignment="1"/>
    <xf numFmtId="0" fontId="0" fillId="0" borderId="1" xfId="0" applyNumberFormat="1" applyFill="1" applyBorder="1" applyAlignment="1"/>
    <xf numFmtId="0" fontId="2" fillId="6" borderId="0" xfId="0" applyFont="1" applyFill="1" applyAlignment="1">
      <alignment horizontal="center"/>
    </xf>
    <xf numFmtId="1" fontId="0" fillId="0" borderId="0" xfId="0" applyNumberFormat="1" applyAlignment="1">
      <alignment horizontal="center"/>
    </xf>
    <xf numFmtId="0" fontId="2" fillId="7" borderId="0" xfId="0" applyFont="1" applyFill="1" applyAlignment="1">
      <alignment horizontal="center" vertical="center"/>
    </xf>
    <xf numFmtId="0" fontId="4" fillId="0" borderId="2" xfId="0" applyFont="1" applyFill="1" applyBorder="1" applyAlignment="1">
      <alignment horizontal="centerContinuous"/>
    </xf>
  </cellXfs>
  <cellStyles count="2">
    <cellStyle name="Comma" xfId="1" builtinId="3"/>
    <cellStyle name="Normal" xfId="0" builtinId="0"/>
  </cellStyles>
  <dxfs count="8">
    <dxf>
      <fill>
        <patternFill patternType="solid">
          <fgColor indexed="64"/>
          <bgColor rgb="FF92D050"/>
        </patternFill>
      </fill>
    </dxf>
    <dxf>
      <font>
        <b val="0"/>
        <i val="0"/>
        <strike val="0"/>
        <condense val="0"/>
        <extend val="0"/>
        <outline val="0"/>
        <shadow val="0"/>
        <u val="none"/>
        <vertAlign val="baseline"/>
        <sz val="12"/>
        <color theme="1"/>
        <name val="Gill Sans MT"/>
        <family val="2"/>
        <scheme val="minor"/>
      </font>
      <numFmt numFmtId="164" formatCode="[$$-C09]#,##0"/>
      <alignment horizontal="center" vertical="bottom" textRotation="0" wrapText="0" indent="0" justifyLastLine="0" shrinkToFit="0" readingOrder="0"/>
    </dxf>
    <dxf>
      <alignment horizontal="center" vertical="bottom" textRotation="0" wrapText="0" indent="0" justifyLastLine="0" shrinkToFit="0" readingOrder="0"/>
    </dxf>
    <dxf>
      <numFmt numFmtId="1" formatCode="0"/>
      <alignment horizontal="center" vertical="bottom" textRotation="0" wrapText="0" indent="0" justifyLastLine="0" shrinkToFit="0" readingOrder="0"/>
    </dxf>
    <dxf>
      <numFmt numFmtId="164" formatCode="[$$-C09]#,##0"/>
    </dxf>
    <dxf>
      <numFmt numFmtId="164" formatCode="[$$-C09]#,##0"/>
    </dxf>
    <dxf>
      <numFmt numFmtId="164" formatCode="[$$-C09]#,##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Forecasting!$F$2</c:f>
              <c:strCache>
                <c:ptCount val="1"/>
                <c:pt idx="0">
                  <c:v>Revenue (in millions)</c:v>
                </c:pt>
              </c:strCache>
            </c:strRef>
          </c:tx>
          <c:spPr>
            <a:ln w="28575" cap="rnd">
              <a:solidFill>
                <a:schemeClr val="accent1"/>
              </a:solidFill>
              <a:round/>
            </a:ln>
            <a:effectLst/>
          </c:spPr>
          <c:marker>
            <c:symbol val="none"/>
          </c:marker>
          <c:val>
            <c:numRef>
              <c:f>Forecasting!$F$3:$F$26</c:f>
              <c:numCache>
                <c:formatCode>[$$-C09]#,##0</c:formatCode>
                <c:ptCount val="24"/>
                <c:pt idx="0">
                  <c:v>5012</c:v>
                </c:pt>
                <c:pt idx="1">
                  <c:v>6258</c:v>
                </c:pt>
                <c:pt idx="2">
                  <c:v>5548</c:v>
                </c:pt>
                <c:pt idx="3">
                  <c:v>4258</c:v>
                </c:pt>
                <c:pt idx="4">
                  <c:v>3789</c:v>
                </c:pt>
                <c:pt idx="5">
                  <c:v>5663</c:v>
                </c:pt>
                <c:pt idx="6">
                  <c:v>3999</c:v>
                </c:pt>
                <c:pt idx="7">
                  <c:v>3523</c:v>
                </c:pt>
                <c:pt idx="8">
                  <c:v>3789</c:v>
                </c:pt>
                <c:pt idx="9">
                  <c:v>6587</c:v>
                </c:pt>
                <c:pt idx="10">
                  <c:v>3946</c:v>
                </c:pt>
                <c:pt idx="11">
                  <c:v>3889</c:v>
                </c:pt>
                <c:pt idx="12">
                  <c:v>4199</c:v>
                </c:pt>
                <c:pt idx="13">
                  <c:v>6689</c:v>
                </c:pt>
                <c:pt idx="14">
                  <c:v>5123</c:v>
                </c:pt>
                <c:pt idx="15">
                  <c:v>4899</c:v>
                </c:pt>
              </c:numCache>
            </c:numRef>
          </c:val>
          <c:smooth val="0"/>
          <c:extLst>
            <c:ext xmlns:c16="http://schemas.microsoft.com/office/drawing/2014/chart" uri="{C3380CC4-5D6E-409C-BE32-E72D297353CC}">
              <c16:uniqueId val="{00000000-77C6-4A67-9F37-72FE763DAD41}"/>
            </c:ext>
          </c:extLst>
        </c:ser>
        <c:ser>
          <c:idx val="1"/>
          <c:order val="1"/>
          <c:tx>
            <c:strRef>
              <c:f>Forecasting!$G$2</c:f>
              <c:strCache>
                <c:ptCount val="1"/>
                <c:pt idx="0">
                  <c:v>Forecast(Revenue (in millions))</c:v>
                </c:pt>
              </c:strCache>
            </c:strRef>
          </c:tx>
          <c:spPr>
            <a:ln w="25400" cap="rnd">
              <a:solidFill>
                <a:schemeClr val="accent2"/>
              </a:solidFill>
              <a:round/>
            </a:ln>
            <a:effectLst/>
          </c:spPr>
          <c:marker>
            <c:symbol val="none"/>
          </c:marker>
          <c:cat>
            <c:numRef>
              <c:f>Forecasting!$E$3:$E$26</c:f>
              <c:numCache>
                <c:formatCode>m/d/yyyy</c:formatCode>
                <c:ptCount val="24"/>
                <c:pt idx="0">
                  <c:v>43555</c:v>
                </c:pt>
                <c:pt idx="1">
                  <c:v>43646</c:v>
                </c:pt>
                <c:pt idx="2">
                  <c:v>43738</c:v>
                </c:pt>
                <c:pt idx="3">
                  <c:v>43830</c:v>
                </c:pt>
                <c:pt idx="4">
                  <c:v>43921</c:v>
                </c:pt>
                <c:pt idx="5">
                  <c:v>44012</c:v>
                </c:pt>
                <c:pt idx="6">
                  <c:v>44104</c:v>
                </c:pt>
                <c:pt idx="7">
                  <c:v>44196</c:v>
                </c:pt>
                <c:pt idx="8">
                  <c:v>44286</c:v>
                </c:pt>
                <c:pt idx="9">
                  <c:v>44377</c:v>
                </c:pt>
                <c:pt idx="10">
                  <c:v>44469</c:v>
                </c:pt>
                <c:pt idx="11">
                  <c:v>44561</c:v>
                </c:pt>
                <c:pt idx="12">
                  <c:v>44651</c:v>
                </c:pt>
                <c:pt idx="13">
                  <c:v>44742</c:v>
                </c:pt>
                <c:pt idx="14">
                  <c:v>44834</c:v>
                </c:pt>
                <c:pt idx="15">
                  <c:v>44926</c:v>
                </c:pt>
                <c:pt idx="16">
                  <c:v>45016</c:v>
                </c:pt>
                <c:pt idx="17">
                  <c:v>45108</c:v>
                </c:pt>
                <c:pt idx="18">
                  <c:v>45200</c:v>
                </c:pt>
                <c:pt idx="19">
                  <c:v>45291</c:v>
                </c:pt>
                <c:pt idx="20">
                  <c:v>45382</c:v>
                </c:pt>
                <c:pt idx="21">
                  <c:v>45474</c:v>
                </c:pt>
                <c:pt idx="22">
                  <c:v>45566</c:v>
                </c:pt>
                <c:pt idx="23">
                  <c:v>45657</c:v>
                </c:pt>
              </c:numCache>
            </c:numRef>
          </c:cat>
          <c:val>
            <c:numRef>
              <c:f>Forecasting!$G$3:$G$26</c:f>
              <c:numCache>
                <c:formatCode>General</c:formatCode>
                <c:ptCount val="24"/>
                <c:pt idx="15" formatCode="[$$-C09]#,##0">
                  <c:v>4899</c:v>
                </c:pt>
                <c:pt idx="16" formatCode="[$$-C09]#,##0">
                  <c:v>4660.3838503979396</c:v>
                </c:pt>
                <c:pt idx="17" formatCode="[$$-C09]#,##0">
                  <c:v>6833.9266855583028</c:v>
                </c:pt>
                <c:pt idx="18" formatCode="[$$-C09]#,##0">
                  <c:v>5694.5271600630931</c:v>
                </c:pt>
                <c:pt idx="19" formatCode="[$$-C09]#,##0">
                  <c:v>4728.9210586734207</c:v>
                </c:pt>
                <c:pt idx="20" formatCode="[$$-C09]#,##0">
                  <c:v>4655.1677060173824</c:v>
                </c:pt>
                <c:pt idx="21" formatCode="[$$-C09]#,##0">
                  <c:v>6828.7105411777466</c:v>
                </c:pt>
                <c:pt idx="22" formatCode="[$$-C09]#,##0">
                  <c:v>5689.311015682536</c:v>
                </c:pt>
                <c:pt idx="23" formatCode="[$$-C09]#,##0">
                  <c:v>4723.7049142928636</c:v>
                </c:pt>
              </c:numCache>
            </c:numRef>
          </c:val>
          <c:smooth val="0"/>
          <c:extLst>
            <c:ext xmlns:c16="http://schemas.microsoft.com/office/drawing/2014/chart" uri="{C3380CC4-5D6E-409C-BE32-E72D297353CC}">
              <c16:uniqueId val="{00000001-77C6-4A67-9F37-72FE763DAD41}"/>
            </c:ext>
          </c:extLst>
        </c:ser>
        <c:ser>
          <c:idx val="2"/>
          <c:order val="2"/>
          <c:tx>
            <c:strRef>
              <c:f>Forecasting!$H$2</c:f>
              <c:strCache>
                <c:ptCount val="1"/>
                <c:pt idx="0">
                  <c:v>Lower Confidence Bound(Revenue (in millions))</c:v>
                </c:pt>
              </c:strCache>
            </c:strRef>
          </c:tx>
          <c:spPr>
            <a:ln w="12700" cap="rnd">
              <a:solidFill>
                <a:srgbClr val="DE478E"/>
              </a:solidFill>
              <a:prstDash val="solid"/>
              <a:round/>
            </a:ln>
            <a:effectLst/>
          </c:spPr>
          <c:marker>
            <c:symbol val="none"/>
          </c:marker>
          <c:cat>
            <c:numRef>
              <c:f>Forecasting!$E$3:$E$26</c:f>
              <c:numCache>
                <c:formatCode>m/d/yyyy</c:formatCode>
                <c:ptCount val="24"/>
                <c:pt idx="0">
                  <c:v>43555</c:v>
                </c:pt>
                <c:pt idx="1">
                  <c:v>43646</c:v>
                </c:pt>
                <c:pt idx="2">
                  <c:v>43738</c:v>
                </c:pt>
                <c:pt idx="3">
                  <c:v>43830</c:v>
                </c:pt>
                <c:pt idx="4">
                  <c:v>43921</c:v>
                </c:pt>
                <c:pt idx="5">
                  <c:v>44012</c:v>
                </c:pt>
                <c:pt idx="6">
                  <c:v>44104</c:v>
                </c:pt>
                <c:pt idx="7">
                  <c:v>44196</c:v>
                </c:pt>
                <c:pt idx="8">
                  <c:v>44286</c:v>
                </c:pt>
                <c:pt idx="9">
                  <c:v>44377</c:v>
                </c:pt>
                <c:pt idx="10">
                  <c:v>44469</c:v>
                </c:pt>
                <c:pt idx="11">
                  <c:v>44561</c:v>
                </c:pt>
                <c:pt idx="12">
                  <c:v>44651</c:v>
                </c:pt>
                <c:pt idx="13">
                  <c:v>44742</c:v>
                </c:pt>
                <c:pt idx="14">
                  <c:v>44834</c:v>
                </c:pt>
                <c:pt idx="15">
                  <c:v>44926</c:v>
                </c:pt>
                <c:pt idx="16">
                  <c:v>45016</c:v>
                </c:pt>
                <c:pt idx="17">
                  <c:v>45108</c:v>
                </c:pt>
                <c:pt idx="18">
                  <c:v>45200</c:v>
                </c:pt>
                <c:pt idx="19">
                  <c:v>45291</c:v>
                </c:pt>
                <c:pt idx="20">
                  <c:v>45382</c:v>
                </c:pt>
                <c:pt idx="21">
                  <c:v>45474</c:v>
                </c:pt>
                <c:pt idx="22">
                  <c:v>45566</c:v>
                </c:pt>
                <c:pt idx="23">
                  <c:v>45657</c:v>
                </c:pt>
              </c:numCache>
            </c:numRef>
          </c:cat>
          <c:val>
            <c:numRef>
              <c:f>Forecasting!$H$3:$H$26</c:f>
              <c:numCache>
                <c:formatCode>General</c:formatCode>
                <c:ptCount val="24"/>
                <c:pt idx="15" formatCode="[$$-C09]#,##0">
                  <c:v>4899</c:v>
                </c:pt>
                <c:pt idx="16" formatCode="[$$-C09]#,##0">
                  <c:v>3490.6161677055716</c:v>
                </c:pt>
                <c:pt idx="17" formatCode="[$$-C09]#,##0">
                  <c:v>5370.3121642808192</c:v>
                </c:pt>
                <c:pt idx="18" formatCode="[$$-C09]#,##0">
                  <c:v>3986.3006297848269</c:v>
                </c:pt>
                <c:pt idx="19" formatCode="[$$-C09]#,##0">
                  <c:v>2806.4303815202229</c:v>
                </c:pt>
                <c:pt idx="20" formatCode="[$$-C09]#,##0">
                  <c:v>2539.0308094158318</c:v>
                </c:pt>
                <c:pt idx="21" formatCode="[$$-C09]#,##0">
                  <c:v>4535.2196808131539</c:v>
                </c:pt>
                <c:pt idx="22" formatCode="[$$-C09]#,##0">
                  <c:v>3230.808298320967</c:v>
                </c:pt>
                <c:pt idx="23" formatCode="[$$-C09]#,##0">
                  <c:v>2110.1931090839807</c:v>
                </c:pt>
              </c:numCache>
            </c:numRef>
          </c:val>
          <c:smooth val="0"/>
          <c:extLst>
            <c:ext xmlns:c16="http://schemas.microsoft.com/office/drawing/2014/chart" uri="{C3380CC4-5D6E-409C-BE32-E72D297353CC}">
              <c16:uniqueId val="{00000002-77C6-4A67-9F37-72FE763DAD41}"/>
            </c:ext>
          </c:extLst>
        </c:ser>
        <c:ser>
          <c:idx val="3"/>
          <c:order val="3"/>
          <c:tx>
            <c:strRef>
              <c:f>Forecasting!$I$2</c:f>
              <c:strCache>
                <c:ptCount val="1"/>
                <c:pt idx="0">
                  <c:v>Upper Confidence Bound(Revenue (in millions))</c:v>
                </c:pt>
              </c:strCache>
            </c:strRef>
          </c:tx>
          <c:spPr>
            <a:ln w="12700" cap="rnd">
              <a:solidFill>
                <a:srgbClr val="DE478E"/>
              </a:solidFill>
              <a:prstDash val="solid"/>
              <a:round/>
            </a:ln>
            <a:effectLst/>
          </c:spPr>
          <c:marker>
            <c:symbol val="none"/>
          </c:marker>
          <c:cat>
            <c:numRef>
              <c:f>Forecasting!$E$3:$E$26</c:f>
              <c:numCache>
                <c:formatCode>m/d/yyyy</c:formatCode>
                <c:ptCount val="24"/>
                <c:pt idx="0">
                  <c:v>43555</c:v>
                </c:pt>
                <c:pt idx="1">
                  <c:v>43646</c:v>
                </c:pt>
                <c:pt idx="2">
                  <c:v>43738</c:v>
                </c:pt>
                <c:pt idx="3">
                  <c:v>43830</c:v>
                </c:pt>
                <c:pt idx="4">
                  <c:v>43921</c:v>
                </c:pt>
                <c:pt idx="5">
                  <c:v>44012</c:v>
                </c:pt>
                <c:pt idx="6">
                  <c:v>44104</c:v>
                </c:pt>
                <c:pt idx="7">
                  <c:v>44196</c:v>
                </c:pt>
                <c:pt idx="8">
                  <c:v>44286</c:v>
                </c:pt>
                <c:pt idx="9">
                  <c:v>44377</c:v>
                </c:pt>
                <c:pt idx="10">
                  <c:v>44469</c:v>
                </c:pt>
                <c:pt idx="11">
                  <c:v>44561</c:v>
                </c:pt>
                <c:pt idx="12">
                  <c:v>44651</c:v>
                </c:pt>
                <c:pt idx="13">
                  <c:v>44742</c:v>
                </c:pt>
                <c:pt idx="14">
                  <c:v>44834</c:v>
                </c:pt>
                <c:pt idx="15">
                  <c:v>44926</c:v>
                </c:pt>
                <c:pt idx="16">
                  <c:v>45016</c:v>
                </c:pt>
                <c:pt idx="17">
                  <c:v>45108</c:v>
                </c:pt>
                <c:pt idx="18">
                  <c:v>45200</c:v>
                </c:pt>
                <c:pt idx="19">
                  <c:v>45291</c:v>
                </c:pt>
                <c:pt idx="20">
                  <c:v>45382</c:v>
                </c:pt>
                <c:pt idx="21">
                  <c:v>45474</c:v>
                </c:pt>
                <c:pt idx="22">
                  <c:v>45566</c:v>
                </c:pt>
                <c:pt idx="23">
                  <c:v>45657</c:v>
                </c:pt>
              </c:numCache>
            </c:numRef>
          </c:cat>
          <c:val>
            <c:numRef>
              <c:f>Forecasting!$I$3:$I$26</c:f>
              <c:numCache>
                <c:formatCode>General</c:formatCode>
                <c:ptCount val="24"/>
                <c:pt idx="15" formatCode="[$$-C09]#,##0">
                  <c:v>4899</c:v>
                </c:pt>
                <c:pt idx="16" formatCode="[$$-C09]#,##0">
                  <c:v>5830.1515330903076</c:v>
                </c:pt>
                <c:pt idx="17" formatCode="[$$-C09]#,##0">
                  <c:v>8297.5412068357855</c:v>
                </c:pt>
                <c:pt idx="18" formatCode="[$$-C09]#,##0">
                  <c:v>7402.7536903413593</c:v>
                </c:pt>
                <c:pt idx="19" formatCode="[$$-C09]#,##0">
                  <c:v>6651.4117358266185</c:v>
                </c:pt>
                <c:pt idx="20" formatCode="[$$-C09]#,##0">
                  <c:v>6771.3046026189331</c:v>
                </c:pt>
                <c:pt idx="21" formatCode="[$$-C09]#,##0">
                  <c:v>9122.2014015423392</c:v>
                </c:pt>
                <c:pt idx="22" formatCode="[$$-C09]#,##0">
                  <c:v>8147.813733044105</c:v>
                </c:pt>
                <c:pt idx="23" formatCode="[$$-C09]#,##0">
                  <c:v>7337.2167195017464</c:v>
                </c:pt>
              </c:numCache>
            </c:numRef>
          </c:val>
          <c:smooth val="0"/>
          <c:extLst>
            <c:ext xmlns:c16="http://schemas.microsoft.com/office/drawing/2014/chart" uri="{C3380CC4-5D6E-409C-BE32-E72D297353CC}">
              <c16:uniqueId val="{00000003-77C6-4A67-9F37-72FE763DAD41}"/>
            </c:ext>
          </c:extLst>
        </c:ser>
        <c:dLbls>
          <c:showLegendKey val="0"/>
          <c:showVal val="0"/>
          <c:showCatName val="0"/>
          <c:showSerName val="0"/>
          <c:showPercent val="0"/>
          <c:showBubbleSize val="0"/>
        </c:dLbls>
        <c:smooth val="0"/>
        <c:axId val="435938832"/>
        <c:axId val="435941712"/>
      </c:lineChart>
      <c:catAx>
        <c:axId val="435938832"/>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41712"/>
        <c:crosses val="autoZero"/>
        <c:auto val="1"/>
        <c:lblAlgn val="ctr"/>
        <c:lblOffset val="100"/>
        <c:noMultiLvlLbl val="0"/>
      </c:catAx>
      <c:valAx>
        <c:axId val="435941712"/>
        <c:scaling>
          <c:orientation val="minMax"/>
        </c:scaling>
        <c:delete val="0"/>
        <c:axPos val="l"/>
        <c:majorGridlines>
          <c:spPr>
            <a:ln w="9525" cap="flat" cmpd="sng" algn="ctr">
              <a:solidFill>
                <a:schemeClr val="tx1">
                  <a:lumMod val="15000"/>
                  <a:lumOff val="85000"/>
                </a:schemeClr>
              </a:solidFill>
              <a:round/>
            </a:ln>
            <a:effectLst/>
          </c:spPr>
        </c:majorGridlines>
        <c:numFmt formatCode="[$$-C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9388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Scatter!$C$2</c:f>
              <c:strCache>
                <c:ptCount val="1"/>
                <c:pt idx="0">
                  <c:v>Sales</c:v>
                </c:pt>
              </c:strCache>
            </c:strRef>
          </c:tx>
          <c:spPr>
            <a:ln w="25400" cap="rnd">
              <a:noFill/>
              <a:round/>
            </a:ln>
            <a:effectLst/>
          </c:spPr>
          <c:marker>
            <c:symbol val="circle"/>
            <c:size val="5"/>
            <c:spPr>
              <a:gradFill rotWithShape="1">
                <a:gsLst>
                  <a:gs pos="0">
                    <a:schemeClr val="accent1">
                      <a:tint val="98000"/>
                      <a:satMod val="110000"/>
                      <a:lumMod val="104000"/>
                    </a:schemeClr>
                  </a:gs>
                  <a:gs pos="69000">
                    <a:schemeClr val="accent1">
                      <a:shade val="88000"/>
                      <a:satMod val="130000"/>
                      <a:lumMod val="92000"/>
                    </a:schemeClr>
                  </a:gs>
                  <a:gs pos="100000">
                    <a:schemeClr val="accent1">
                      <a:shade val="78000"/>
                      <a:satMod val="130000"/>
                      <a:lumMod val="92000"/>
                    </a:schemeClr>
                  </a:gs>
                </a:gsLst>
                <a:lin ang="5400000" scaled="0"/>
              </a:gradFill>
              <a:ln w="9525">
                <a:solidFill>
                  <a:schemeClr val="accent1"/>
                </a:solidFill>
                <a:round/>
              </a:ln>
              <a:effectLst/>
            </c:spPr>
          </c:marker>
          <c:trendline>
            <c:spPr>
              <a:ln w="9525" cap="rnd">
                <a:solidFill>
                  <a:schemeClr val="accent1"/>
                </a:solidFill>
              </a:ln>
              <a:effectLst/>
            </c:spPr>
            <c:trendlineType val="linear"/>
            <c:dispRSqr val="1"/>
            <c:dispEq val="1"/>
            <c:trendlineLbl>
              <c:layout>
                <c:manualLayout>
                  <c:x val="-7.9848921059076441E-2"/>
                  <c:y val="-6.841317479730002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trendlineLbl>
          </c:trendline>
          <c:xVal>
            <c:numRef>
              <c:f>Scatter!$B$3:$B$33</c:f>
              <c:numCache>
                <c:formatCode>General</c:formatCode>
                <c:ptCount val="31"/>
                <c:pt idx="0">
                  <c:v>12</c:v>
                </c:pt>
                <c:pt idx="1">
                  <c:v>15</c:v>
                </c:pt>
                <c:pt idx="2">
                  <c:v>15</c:v>
                </c:pt>
                <c:pt idx="3">
                  <c:v>10</c:v>
                </c:pt>
                <c:pt idx="4">
                  <c:v>14</c:v>
                </c:pt>
                <c:pt idx="5">
                  <c:v>34</c:v>
                </c:pt>
                <c:pt idx="6">
                  <c:v>45</c:v>
                </c:pt>
                <c:pt idx="7">
                  <c:v>20</c:v>
                </c:pt>
                <c:pt idx="8">
                  <c:v>45</c:v>
                </c:pt>
                <c:pt idx="9">
                  <c:v>48</c:v>
                </c:pt>
                <c:pt idx="10">
                  <c:v>55</c:v>
                </c:pt>
                <c:pt idx="11">
                  <c:v>60</c:v>
                </c:pt>
                <c:pt idx="12">
                  <c:v>62</c:v>
                </c:pt>
                <c:pt idx="13">
                  <c:v>61</c:v>
                </c:pt>
                <c:pt idx="14">
                  <c:v>69</c:v>
                </c:pt>
                <c:pt idx="15">
                  <c:v>50</c:v>
                </c:pt>
                <c:pt idx="16">
                  <c:v>45</c:v>
                </c:pt>
                <c:pt idx="17">
                  <c:v>40</c:v>
                </c:pt>
                <c:pt idx="18">
                  <c:v>65</c:v>
                </c:pt>
                <c:pt idx="19">
                  <c:v>70</c:v>
                </c:pt>
                <c:pt idx="20">
                  <c:v>70</c:v>
                </c:pt>
                <c:pt idx="21">
                  <c:v>25</c:v>
                </c:pt>
                <c:pt idx="22">
                  <c:v>65</c:v>
                </c:pt>
                <c:pt idx="23">
                  <c:v>70</c:v>
                </c:pt>
                <c:pt idx="24">
                  <c:v>75</c:v>
                </c:pt>
                <c:pt idx="25">
                  <c:v>75</c:v>
                </c:pt>
                <c:pt idx="26">
                  <c:v>72</c:v>
                </c:pt>
                <c:pt idx="27">
                  <c:v>70</c:v>
                </c:pt>
                <c:pt idx="28">
                  <c:v>40</c:v>
                </c:pt>
                <c:pt idx="29">
                  <c:v>40</c:v>
                </c:pt>
                <c:pt idx="30">
                  <c:v>38</c:v>
                </c:pt>
              </c:numCache>
            </c:numRef>
          </c:xVal>
          <c:yVal>
            <c:numRef>
              <c:f>Scatter!$C$3:$C$33</c:f>
              <c:numCache>
                <c:formatCode>[$$-C09]#,##0</c:formatCode>
                <c:ptCount val="31"/>
                <c:pt idx="0">
                  <c:v>10555</c:v>
                </c:pt>
                <c:pt idx="1">
                  <c:v>12499</c:v>
                </c:pt>
                <c:pt idx="2">
                  <c:v>12400</c:v>
                </c:pt>
                <c:pt idx="3">
                  <c:v>11000</c:v>
                </c:pt>
                <c:pt idx="4">
                  <c:v>12399</c:v>
                </c:pt>
                <c:pt idx="5">
                  <c:v>19880</c:v>
                </c:pt>
                <c:pt idx="6">
                  <c:v>22569</c:v>
                </c:pt>
                <c:pt idx="7">
                  <c:v>12008</c:v>
                </c:pt>
                <c:pt idx="8">
                  <c:v>23663</c:v>
                </c:pt>
                <c:pt idx="9">
                  <c:v>24585</c:v>
                </c:pt>
                <c:pt idx="10">
                  <c:v>27043.500000000004</c:v>
                </c:pt>
                <c:pt idx="11">
                  <c:v>29747.850000000006</c:v>
                </c:pt>
                <c:pt idx="12">
                  <c:v>28778</c:v>
                </c:pt>
                <c:pt idx="13">
                  <c:v>21136</c:v>
                </c:pt>
                <c:pt idx="14">
                  <c:v>23458</c:v>
                </c:pt>
                <c:pt idx="15">
                  <c:v>22588</c:v>
                </c:pt>
                <c:pt idx="16">
                  <c:v>19550</c:v>
                </c:pt>
                <c:pt idx="17">
                  <c:v>22202</c:v>
                </c:pt>
                <c:pt idx="18">
                  <c:v>30668</c:v>
                </c:pt>
                <c:pt idx="19">
                  <c:v>31549</c:v>
                </c:pt>
                <c:pt idx="20">
                  <c:v>29998</c:v>
                </c:pt>
                <c:pt idx="21">
                  <c:v>12558</c:v>
                </c:pt>
                <c:pt idx="22">
                  <c:v>25372</c:v>
                </c:pt>
                <c:pt idx="23">
                  <c:v>32220</c:v>
                </c:pt>
                <c:pt idx="24">
                  <c:v>33698</c:v>
                </c:pt>
                <c:pt idx="25">
                  <c:v>35925</c:v>
                </c:pt>
                <c:pt idx="26">
                  <c:v>31458</c:v>
                </c:pt>
                <c:pt idx="27">
                  <c:v>28778</c:v>
                </c:pt>
                <c:pt idx="28">
                  <c:v>33277</c:v>
                </c:pt>
                <c:pt idx="29">
                  <c:v>32611.46</c:v>
                </c:pt>
                <c:pt idx="30">
                  <c:v>31959.230799999998</c:v>
                </c:pt>
              </c:numCache>
            </c:numRef>
          </c:yVal>
          <c:smooth val="0"/>
          <c:extLst>
            <c:ext xmlns:c16="http://schemas.microsoft.com/office/drawing/2014/chart" uri="{C3380CC4-5D6E-409C-BE32-E72D297353CC}">
              <c16:uniqueId val="{00000000-E53E-4607-8410-F8DB97D5CBFB}"/>
            </c:ext>
          </c:extLst>
        </c:ser>
        <c:dLbls>
          <c:showLegendKey val="0"/>
          <c:showVal val="0"/>
          <c:showCatName val="0"/>
          <c:showSerName val="0"/>
          <c:showPercent val="0"/>
          <c:showBubbleSize val="0"/>
        </c:dLbls>
        <c:axId val="592370216"/>
        <c:axId val="592372736"/>
      </c:scatterChart>
      <c:valAx>
        <c:axId val="592370216"/>
        <c:scaling>
          <c:orientation val="minMax"/>
        </c:scaling>
        <c:delete val="0"/>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2372736"/>
        <c:crosses val="autoZero"/>
        <c:crossBetween val="midCat"/>
      </c:valAx>
      <c:valAx>
        <c:axId val="592372736"/>
        <c:scaling>
          <c:orientation val="minMax"/>
        </c:scaling>
        <c:delete val="0"/>
        <c:axPos val="l"/>
        <c:majorGridlines>
          <c:spPr>
            <a:ln w="9525" cap="flat" cmpd="sng" algn="ctr">
              <a:solidFill>
                <a:schemeClr val="tx2">
                  <a:lumMod val="15000"/>
                  <a:lumOff val="85000"/>
                </a:schemeClr>
              </a:solidFill>
              <a:round/>
            </a:ln>
            <a:effectLst/>
          </c:spPr>
        </c:majorGridlines>
        <c:numFmt formatCode="[$$-C09]#,##0" sourceLinked="1"/>
        <c:majorTickMark val="none"/>
        <c:minorTickMark val="none"/>
        <c:tickLblPos val="nextTo"/>
        <c:spPr>
          <a:noFill/>
          <a:ln>
            <a:solidFill>
              <a:schemeClr val="tx2">
                <a:lumMod val="40000"/>
                <a:lumOff val="60000"/>
              </a:schemeClr>
            </a:solid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9237021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9525" cap="rnd">
        <a:solidFill>
          <a:schemeClr val="phClr"/>
        </a:solidFill>
        <a:round/>
      </a:ln>
    </cs:spPr>
  </cs:dataPointLine>
  <cs:dataPointMarker>
    <cs:lnRef idx="0">
      <cs:styleClr val="auto"/>
    </cs:lnRef>
    <cs:fillRef idx="3">
      <cs:styleClr val="auto"/>
    </cs:fillRef>
    <cs:effectRef idx="2"/>
    <cs:fontRef idx="minor">
      <a:schemeClr val="tx2"/>
    </cs:fontRef>
    <cs:spPr>
      <a:ln w="9525">
        <a:solidFill>
          <a:schemeClr val="phClr"/>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9525" cap="rnd">
        <a:solidFill>
          <a:schemeClr val="phClr"/>
        </a:solidFill>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spPr>
      <a:ln>
        <a:solidFill>
          <a:schemeClr val="tx2">
            <a:lumMod val="40000"/>
            <a:lumOff val="60000"/>
          </a:schemeClr>
        </a:solidFill>
      </a:ln>
    </cs:spPr>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1191541</xdr:colOff>
      <xdr:row>29</xdr:row>
      <xdr:rowOff>41187</xdr:rowOff>
    </xdr:from>
    <xdr:to>
      <xdr:col>6</xdr:col>
      <xdr:colOff>1719217</xdr:colOff>
      <xdr:row>43</xdr:row>
      <xdr:rowOff>43799</xdr:rowOff>
    </xdr:to>
    <xdr:graphicFrame macro="">
      <xdr:nvGraphicFramePr>
        <xdr:cNvPr id="3" name="Chart 2">
          <a:extLst>
            <a:ext uri="{FF2B5EF4-FFF2-40B4-BE49-F238E27FC236}">
              <a16:creationId xmlns:a16="http://schemas.microsoft.com/office/drawing/2014/main" id="{84BF91C5-AF03-4ABC-9CD7-8CE501CA7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2299475</xdr:colOff>
      <xdr:row>29</xdr:row>
      <xdr:rowOff>3201</xdr:rowOff>
    </xdr:from>
    <xdr:to>
      <xdr:col>8</xdr:col>
      <xdr:colOff>828612</xdr:colOff>
      <xdr:row>46</xdr:row>
      <xdr:rowOff>216660</xdr:rowOff>
    </xdr:to>
    <xdr:sp macro="" textlink="">
      <xdr:nvSpPr>
        <xdr:cNvPr id="4" name="TextBox 3">
          <a:extLst>
            <a:ext uri="{FF2B5EF4-FFF2-40B4-BE49-F238E27FC236}">
              <a16:creationId xmlns:a16="http://schemas.microsoft.com/office/drawing/2014/main" id="{B5881668-0FC9-E4C9-6B14-215E1D1A436F}"/>
            </a:ext>
          </a:extLst>
        </xdr:cNvPr>
        <xdr:cNvSpPr txBox="1"/>
      </xdr:nvSpPr>
      <xdr:spPr>
        <a:xfrm>
          <a:off x="9820941" y="6736391"/>
          <a:ext cx="5525085" cy="41219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ID" sz="1200" b="1">
              <a:latin typeface="Times New Roman" panose="02020603050405020304" pitchFamily="18" charset="0"/>
              <a:cs typeface="Times New Roman" panose="02020603050405020304" pitchFamily="18" charset="0"/>
            </a:rPr>
            <a:t>Forecasted Revenue:</a:t>
          </a:r>
          <a:endParaRPr lang="en-ID" sz="1200" b="0">
            <a:latin typeface="Times New Roman" panose="02020603050405020304" pitchFamily="18" charset="0"/>
            <a:cs typeface="Times New Roman" panose="02020603050405020304" pitchFamily="18" charset="0"/>
          </a:endParaRPr>
        </a:p>
        <a:p>
          <a:pPr algn="just"/>
          <a:r>
            <a:rPr lang="en-ID" sz="1200">
              <a:latin typeface="Times New Roman" panose="02020603050405020304" pitchFamily="18" charset="0"/>
              <a:cs typeface="Times New Roman" panose="02020603050405020304" pitchFamily="18" charset="0"/>
            </a:rPr>
            <a:t>Our forecasted revenue shows steady performance over the coming periods. For instance, we anticipate revenues of </a:t>
          </a:r>
          <a:r>
            <a:rPr lang="en-ID" sz="1200" b="1">
              <a:latin typeface="Times New Roman" panose="02020603050405020304" pitchFamily="18" charset="0"/>
              <a:cs typeface="Times New Roman" panose="02020603050405020304" pitchFamily="18" charset="0"/>
            </a:rPr>
            <a:t>$4.899M</a:t>
          </a:r>
          <a:r>
            <a:rPr lang="en-ID" sz="1200">
              <a:latin typeface="Times New Roman" panose="02020603050405020304" pitchFamily="18" charset="0"/>
              <a:cs typeface="Times New Roman" panose="02020603050405020304" pitchFamily="18" charset="0"/>
            </a:rPr>
            <a:t>, </a:t>
          </a:r>
          <a:r>
            <a:rPr lang="en-ID" sz="1200" b="1">
              <a:latin typeface="Times New Roman" panose="02020603050405020304" pitchFamily="18" charset="0"/>
              <a:cs typeface="Times New Roman" panose="02020603050405020304" pitchFamily="18" charset="0"/>
            </a:rPr>
            <a:t>$4.660M</a:t>
          </a:r>
          <a:r>
            <a:rPr lang="en-ID" sz="1200">
              <a:latin typeface="Times New Roman" panose="02020603050405020304" pitchFamily="18" charset="0"/>
              <a:cs typeface="Times New Roman" panose="02020603050405020304" pitchFamily="18" charset="0"/>
            </a:rPr>
            <a:t>, </a:t>
          </a:r>
          <a:r>
            <a:rPr lang="en-ID" sz="1200" b="1">
              <a:latin typeface="Times New Roman" panose="02020603050405020304" pitchFamily="18" charset="0"/>
              <a:cs typeface="Times New Roman" panose="02020603050405020304" pitchFamily="18" charset="0"/>
            </a:rPr>
            <a:t>$6.834M</a:t>
          </a:r>
          <a:r>
            <a:rPr lang="en-ID" sz="1200">
              <a:latin typeface="Times New Roman" panose="02020603050405020304" pitchFamily="18" charset="0"/>
              <a:cs typeface="Times New Roman" panose="02020603050405020304" pitchFamily="18" charset="0"/>
            </a:rPr>
            <a:t>, and </a:t>
          </a:r>
          <a:r>
            <a:rPr lang="en-ID" sz="1200" b="1">
              <a:latin typeface="Times New Roman" panose="02020603050405020304" pitchFamily="18" charset="0"/>
              <a:cs typeface="Times New Roman" panose="02020603050405020304" pitchFamily="18" charset="0"/>
            </a:rPr>
            <a:t>$5.695M</a:t>
          </a:r>
          <a:r>
            <a:rPr lang="en-ID" sz="1200">
              <a:latin typeface="Times New Roman" panose="02020603050405020304" pitchFamily="18" charset="0"/>
              <a:cs typeface="Times New Roman" panose="02020603050405020304" pitchFamily="18" charset="0"/>
            </a:rPr>
            <a:t> in the next four periods, respectively. While there is some fluctuation, the overall trend highlights a moderate level of consistency, giving us a strong foundation for planning.</a:t>
          </a:r>
        </a:p>
        <a:p>
          <a:pPr algn="l"/>
          <a:endParaRPr lang="en-ID" sz="1200" b="1">
            <a:latin typeface="Times New Roman" panose="02020603050405020304" pitchFamily="18" charset="0"/>
            <a:cs typeface="Times New Roman" panose="02020603050405020304" pitchFamily="18" charset="0"/>
          </a:endParaRPr>
        </a:p>
        <a:p>
          <a:pPr algn="l"/>
          <a:r>
            <a:rPr lang="en-ID" sz="1200" b="1">
              <a:latin typeface="Times New Roman" panose="02020603050405020304" pitchFamily="18" charset="0"/>
              <a:cs typeface="Times New Roman" panose="02020603050405020304" pitchFamily="18" charset="0"/>
            </a:rPr>
            <a:t>Confidence Intervals:</a:t>
          </a:r>
          <a:br>
            <a:rPr lang="en-ID" sz="1200">
              <a:latin typeface="Times New Roman" panose="02020603050405020304" pitchFamily="18" charset="0"/>
              <a:cs typeface="Times New Roman" panose="02020603050405020304" pitchFamily="18" charset="0"/>
            </a:rPr>
          </a:br>
          <a:r>
            <a:rPr lang="en-ID" sz="1200">
              <a:latin typeface="Times New Roman" panose="02020603050405020304" pitchFamily="18" charset="0"/>
              <a:cs typeface="Times New Roman" panose="02020603050405020304" pitchFamily="18" charset="0"/>
            </a:rPr>
            <a:t>To ensure robustness in our projections, we have included confidence intervals:</a:t>
          </a:r>
        </a:p>
        <a:p>
          <a:pPr algn="l"/>
          <a:endParaRPr lang="en-ID" sz="1200" b="1">
            <a:latin typeface="Times New Roman" panose="02020603050405020304" pitchFamily="18" charset="0"/>
            <a:cs typeface="Times New Roman" panose="02020603050405020304" pitchFamily="18" charset="0"/>
          </a:endParaRPr>
        </a:p>
        <a:p>
          <a:pPr algn="l"/>
          <a:r>
            <a:rPr lang="en-ID" sz="1200" b="1">
              <a:latin typeface="Times New Roman" panose="02020603050405020304" pitchFamily="18" charset="0"/>
              <a:cs typeface="Times New Roman" panose="02020603050405020304" pitchFamily="18" charset="0"/>
            </a:rPr>
            <a:t>Lower Confidence Bound:</a:t>
          </a:r>
          <a:endParaRPr lang="en-ID" sz="1200" b="0">
            <a:latin typeface="Times New Roman" panose="02020603050405020304" pitchFamily="18" charset="0"/>
            <a:cs typeface="Times New Roman" panose="02020603050405020304" pitchFamily="18" charset="0"/>
          </a:endParaRPr>
        </a:p>
        <a:p>
          <a:pPr algn="just"/>
          <a:r>
            <a:rPr lang="en-ID" sz="1200">
              <a:latin typeface="Times New Roman" panose="02020603050405020304" pitchFamily="18" charset="0"/>
              <a:cs typeface="Times New Roman" panose="02020603050405020304" pitchFamily="18" charset="0"/>
            </a:rPr>
            <a:t>These represent a more conservative estimate, where revenues might fall as low as </a:t>
          </a:r>
          <a:r>
            <a:rPr lang="en-ID" sz="1200" b="1">
              <a:latin typeface="Times New Roman" panose="02020603050405020304" pitchFamily="18" charset="0"/>
              <a:cs typeface="Times New Roman" panose="02020603050405020304" pitchFamily="18" charset="0"/>
            </a:rPr>
            <a:t>$3.491M</a:t>
          </a:r>
          <a:r>
            <a:rPr lang="en-ID" sz="1200">
              <a:latin typeface="Times New Roman" panose="02020603050405020304" pitchFamily="18" charset="0"/>
              <a:cs typeface="Times New Roman" panose="02020603050405020304" pitchFamily="18" charset="0"/>
            </a:rPr>
            <a:t> or even </a:t>
          </a:r>
          <a:r>
            <a:rPr lang="en-ID" sz="1200" b="1">
              <a:latin typeface="Times New Roman" panose="02020603050405020304" pitchFamily="18" charset="0"/>
              <a:cs typeface="Times New Roman" panose="02020603050405020304" pitchFamily="18" charset="0"/>
            </a:rPr>
            <a:t>$2.806M</a:t>
          </a:r>
          <a:r>
            <a:rPr lang="en-ID" sz="1200">
              <a:latin typeface="Times New Roman" panose="02020603050405020304" pitchFamily="18" charset="0"/>
              <a:cs typeface="Times New Roman" panose="02020603050405020304" pitchFamily="18" charset="0"/>
            </a:rPr>
            <a:t> in certain scenarios. This highlights the importance of preparing for potential challenges or unexpected downturns.</a:t>
          </a:r>
        </a:p>
        <a:p>
          <a:pPr algn="l"/>
          <a:endParaRPr lang="en-ID" sz="1200" b="1">
            <a:latin typeface="Times New Roman" panose="02020603050405020304" pitchFamily="18" charset="0"/>
            <a:cs typeface="Times New Roman" panose="02020603050405020304" pitchFamily="18" charset="0"/>
          </a:endParaRPr>
        </a:p>
        <a:p>
          <a:pPr algn="l"/>
          <a:r>
            <a:rPr lang="en-ID" sz="1200" b="1">
              <a:latin typeface="Times New Roman" panose="02020603050405020304" pitchFamily="18" charset="0"/>
              <a:cs typeface="Times New Roman" panose="02020603050405020304" pitchFamily="18" charset="0"/>
            </a:rPr>
            <a:t>Upper Confidence Bound:</a:t>
          </a:r>
          <a:endParaRPr lang="en-ID" sz="1200" b="0">
            <a:latin typeface="Times New Roman" panose="02020603050405020304" pitchFamily="18" charset="0"/>
            <a:cs typeface="Times New Roman" panose="02020603050405020304" pitchFamily="18" charset="0"/>
          </a:endParaRPr>
        </a:p>
        <a:p>
          <a:pPr algn="just"/>
          <a:r>
            <a:rPr lang="en-ID" sz="1200">
              <a:latin typeface="Times New Roman" panose="02020603050405020304" pitchFamily="18" charset="0"/>
              <a:cs typeface="Times New Roman" panose="02020603050405020304" pitchFamily="18" charset="0"/>
            </a:rPr>
            <a:t>Conversely, there is potential for revenues to reach as high as </a:t>
          </a:r>
          <a:r>
            <a:rPr lang="en-ID" sz="1200" b="1">
              <a:latin typeface="Times New Roman" panose="02020603050405020304" pitchFamily="18" charset="0"/>
              <a:cs typeface="Times New Roman" panose="02020603050405020304" pitchFamily="18" charset="0"/>
            </a:rPr>
            <a:t>$8.298M</a:t>
          </a:r>
          <a:r>
            <a:rPr lang="en-ID" sz="1200">
              <a:latin typeface="Times New Roman" panose="02020603050405020304" pitchFamily="18" charset="0"/>
              <a:cs typeface="Times New Roman" panose="02020603050405020304" pitchFamily="18" charset="0"/>
            </a:rPr>
            <a:t> or </a:t>
          </a:r>
          <a:r>
            <a:rPr lang="en-ID" sz="1200" b="1">
              <a:latin typeface="Times New Roman" panose="02020603050405020304" pitchFamily="18" charset="0"/>
              <a:cs typeface="Times New Roman" panose="02020603050405020304" pitchFamily="18" charset="0"/>
            </a:rPr>
            <a:t>$6.771M</a:t>
          </a:r>
          <a:r>
            <a:rPr lang="en-ID" sz="1200">
              <a:latin typeface="Times New Roman" panose="02020603050405020304" pitchFamily="18" charset="0"/>
              <a:cs typeface="Times New Roman" panose="02020603050405020304" pitchFamily="18" charset="0"/>
            </a:rPr>
            <a:t> in optimistic scenarios, driven by favorable market conditions or improved operational efficiencies.</a:t>
          </a:r>
        </a:p>
        <a:p>
          <a:pPr algn="l"/>
          <a:endParaRPr lang="en-ID" sz="1200" kern="120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195385</xdr:colOff>
      <xdr:row>8</xdr:row>
      <xdr:rowOff>195384</xdr:rowOff>
    </xdr:from>
    <xdr:to>
      <xdr:col>16</xdr:col>
      <xdr:colOff>61058</xdr:colOff>
      <xdr:row>29</xdr:row>
      <xdr:rowOff>122116</xdr:rowOff>
    </xdr:to>
    <xdr:sp macro="" textlink="">
      <xdr:nvSpPr>
        <xdr:cNvPr id="2" name="TextBox 1">
          <a:extLst>
            <a:ext uri="{FF2B5EF4-FFF2-40B4-BE49-F238E27FC236}">
              <a16:creationId xmlns:a16="http://schemas.microsoft.com/office/drawing/2014/main" id="{5D77B10E-90FA-DF3C-7E55-C543340B4AD0}"/>
            </a:ext>
          </a:extLst>
        </xdr:cNvPr>
        <xdr:cNvSpPr txBox="1"/>
      </xdr:nvSpPr>
      <xdr:spPr>
        <a:xfrm>
          <a:off x="6362212" y="2002692"/>
          <a:ext cx="5336442" cy="45426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100" b="1" kern="1200"/>
            <a:t>Apple and Microsoft: A Synchronous Duet</a:t>
          </a:r>
        </a:p>
        <a:p>
          <a:pPr algn="just"/>
          <a:r>
            <a:rPr lang="en-ID" sz="1100" kern="1200"/>
            <a:t>A correlation of 0.93 indicates a very strong relationship between Apple and Microsoft. This indicates that the performance of these two companies often moves in one direction. Similar technology trends and a focus on global markets may be the main reason for this</a:t>
          </a:r>
        </a:p>
        <a:p>
          <a:pPr algn="just"/>
          <a:r>
            <a:rPr lang="en-ID" sz="1100" kern="1200"/>
            <a:t>synergy.</a:t>
          </a:r>
        </a:p>
        <a:p>
          <a:pPr algn="just"/>
          <a:endParaRPr lang="en-ID" sz="1100" kern="1200"/>
        </a:p>
        <a:p>
          <a:pPr algn="just"/>
          <a:r>
            <a:rPr lang="en-ID" sz="1100" b="1" kern="1200"/>
            <a:t>Amazon: A Major Player with Significant Connections</a:t>
          </a:r>
        </a:p>
        <a:p>
          <a:pPr algn="just"/>
          <a:r>
            <a:rPr lang="en-ID" sz="1100" kern="1200"/>
            <a:t>- Its relationship with Apple (0.72) and Microsoft (0.70) reflects a fairly close relationship. This can be explained by their reliance on complementary technology ecosystems, especially in the e-commerce, cloud computing, and consumer services sectors.</a:t>
          </a:r>
        </a:p>
        <a:p>
          <a:pPr algn="just"/>
          <a:endParaRPr lang="en-ID" sz="1100" kern="1200"/>
        </a:p>
        <a:p>
          <a:pPr algn="just"/>
          <a:r>
            <a:rPr lang="en-ID" sz="1100" kern="1200"/>
            <a:t>-</a:t>
          </a:r>
          <a:r>
            <a:rPr lang="en-ID" sz="1100" kern="1200" baseline="0"/>
            <a:t> </a:t>
          </a:r>
          <a:r>
            <a:rPr lang="en-ID" sz="1100" kern="1200"/>
            <a:t>The correlation with Exxon Mobil (0.62) also shows a moderate correlation, perhaps due to the co-impact of global economic conditions.</a:t>
          </a:r>
        </a:p>
        <a:p>
          <a:pPr algn="just"/>
          <a:endParaRPr lang="en-ID" sz="1100" kern="1200"/>
        </a:p>
        <a:p>
          <a:pPr algn="just"/>
          <a:r>
            <a:rPr lang="en-ID" sz="1100" b="1" kern="1200"/>
            <a:t>Exxon Cars: The Energy Outlier</a:t>
          </a:r>
        </a:p>
        <a:p>
          <a:pPr algn="just"/>
          <a:r>
            <a:rPr lang="en-ID" sz="1100" kern="1200"/>
            <a:t>Exxon Mobil has a lower correlation with technology companies such as Apple (0.57) and Microsoft (0.59). This makes sense because of the differences in key sectors (energy vs. technology). However, this correlation suggests that macroeconomic factors such as oil prices, inflation, and monetary policy can affect these companies similarly.</a:t>
          </a:r>
        </a:p>
        <a:p>
          <a:pPr algn="just"/>
          <a:endParaRPr lang="en-ID" sz="1100" kern="1200"/>
        </a:p>
        <a:p>
          <a:pPr algn="just"/>
          <a:endParaRPr lang="en-ID" sz="1100" kern="1200"/>
        </a:p>
        <a:p>
          <a:pPr algn="just"/>
          <a:r>
            <a:rPr lang="en-ID" sz="1100" kern="1200"/>
            <a:t>The close relationship between technology companies highlights the existence of mutually influencing market patterns. Exxon Mobil, despite its different sectors, still has some connections due to the impact of the global economy.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133685</xdr:colOff>
      <xdr:row>3</xdr:row>
      <xdr:rowOff>16711</xdr:rowOff>
    </xdr:from>
    <xdr:to>
      <xdr:col>14</xdr:col>
      <xdr:colOff>416719</xdr:colOff>
      <xdr:row>16</xdr:row>
      <xdr:rowOff>148828</xdr:rowOff>
    </xdr:to>
    <xdr:sp macro="" textlink="">
      <xdr:nvSpPr>
        <xdr:cNvPr id="2" name="TextBox 1">
          <a:extLst>
            <a:ext uri="{FF2B5EF4-FFF2-40B4-BE49-F238E27FC236}">
              <a16:creationId xmlns:a16="http://schemas.microsoft.com/office/drawing/2014/main" id="{E57B71C7-9540-6095-05E0-672C0F4347E1}"/>
            </a:ext>
          </a:extLst>
        </xdr:cNvPr>
        <xdr:cNvSpPr txBox="1"/>
      </xdr:nvSpPr>
      <xdr:spPr>
        <a:xfrm>
          <a:off x="5918138" y="711242"/>
          <a:ext cx="5878972" cy="296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D" sz="1100" b="1" kern="1200"/>
            <a:t>Online Ads: The Dynamics of Advertising Investment</a:t>
          </a:r>
        </a:p>
        <a:p>
          <a:r>
            <a:rPr lang="en-ID" sz="1100" b="1" kern="1200"/>
            <a:t>Mean</a:t>
          </a:r>
        </a:p>
        <a:p>
          <a:pPr algn="just"/>
          <a:r>
            <a:rPr lang="en-ID" sz="1100" kern="1200"/>
            <a:t>The average spend for ads was 47.58, with the highest spending reaching 75 and the lowest being only 10.</a:t>
          </a:r>
        </a:p>
        <a:p>
          <a:endParaRPr lang="en-ID" sz="1100" kern="1200"/>
        </a:p>
        <a:p>
          <a:r>
            <a:rPr lang="en-ID" sz="1100" b="1" kern="1200"/>
            <a:t>Data Distribution</a:t>
          </a:r>
        </a:p>
        <a:p>
          <a:r>
            <a:rPr lang="en-ID" sz="1100" kern="1200"/>
            <a:t>- A standard deviation of 21.17 indicates a fairly high variability in ad spend.</a:t>
          </a:r>
        </a:p>
        <a:p>
          <a:r>
            <a:rPr lang="en-ID" sz="1100" kern="1200"/>
            <a:t>- A range of 65 depicts a large gap between the minimum and the maximum.</a:t>
          </a:r>
        </a:p>
        <a:p>
          <a:endParaRPr lang="en-ID" sz="1100" kern="1200"/>
        </a:p>
        <a:p>
          <a:r>
            <a:rPr lang="en-ID" sz="1100" b="1" kern="1200"/>
            <a:t>Data Balance</a:t>
          </a:r>
        </a:p>
        <a:p>
          <a:r>
            <a:rPr lang="en-ID" sz="1100" kern="1200"/>
            <a:t>- A skewness of -0.42 indicates a slight tilt to the left, meaning that most of the data is above average.</a:t>
          </a:r>
        </a:p>
        <a:p>
          <a:r>
            <a:rPr lang="en-ID" sz="1100" kern="1200"/>
            <a:t>- A curtosis of -1.09 indicates a flattened distribution compared to the normal distribution.</a:t>
          </a:r>
        </a:p>
        <a:p>
          <a:endParaRPr lang="en-ID" sz="1100" kern="1200"/>
        </a:p>
        <a:p>
          <a:r>
            <a:rPr lang="en-ID" sz="1100" b="1" kern="1200"/>
            <a:t>Dominant Pattern</a:t>
          </a:r>
        </a:p>
        <a:p>
          <a:pPr algn="just"/>
          <a:r>
            <a:rPr lang="en-ID" sz="1100" kern="1200"/>
            <a:t>The median is 48, while the mode is 70, which indicates that the highest frequency of spending is at a higher value than the median.</a:t>
          </a:r>
        </a:p>
      </xdr:txBody>
    </xdr:sp>
    <xdr:clientData/>
  </xdr:twoCellAnchor>
  <xdr:twoCellAnchor>
    <xdr:from>
      <xdr:col>7</xdr:col>
      <xdr:colOff>52573</xdr:colOff>
      <xdr:row>20</xdr:row>
      <xdr:rowOff>55645</xdr:rowOff>
    </xdr:from>
    <xdr:to>
      <xdr:col>14</xdr:col>
      <xdr:colOff>335607</xdr:colOff>
      <xdr:row>34</xdr:row>
      <xdr:rowOff>149412</xdr:rowOff>
    </xdr:to>
    <xdr:sp macro="" textlink="">
      <xdr:nvSpPr>
        <xdr:cNvPr id="3" name="TextBox 2">
          <a:extLst>
            <a:ext uri="{FF2B5EF4-FFF2-40B4-BE49-F238E27FC236}">
              <a16:creationId xmlns:a16="http://schemas.microsoft.com/office/drawing/2014/main" id="{2C54A2A7-4691-4DBA-B775-B8AED0206977}"/>
            </a:ext>
          </a:extLst>
        </xdr:cNvPr>
        <xdr:cNvSpPr txBox="1"/>
      </xdr:nvSpPr>
      <xdr:spPr>
        <a:xfrm>
          <a:off x="5842279" y="4475743"/>
          <a:ext cx="5879750" cy="31442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D" sz="1100" b="1" kern="1200"/>
            <a:t>Revenue: An Overview of Revenue</a:t>
          </a:r>
        </a:p>
        <a:p>
          <a:pPr algn="just"/>
          <a:r>
            <a:rPr lang="en-ID" sz="1100" b="1" kern="1200"/>
            <a:t>Mean</a:t>
          </a:r>
        </a:p>
        <a:p>
          <a:pPr algn="just"/>
          <a:r>
            <a:rPr lang="en-ID" sz="1100" b="0" kern="1200"/>
            <a:t>The average revenue was 24,068.81, with a maximum value of 35,925 and a minimum of 10,555.</a:t>
          </a:r>
        </a:p>
        <a:p>
          <a:pPr algn="just"/>
          <a:endParaRPr lang="en-ID" sz="1100" b="0" kern="1200"/>
        </a:p>
        <a:p>
          <a:pPr algn="just"/>
          <a:r>
            <a:rPr lang="en-ID" sz="1100" b="1" kern="1200"/>
            <a:t>Data Distribution</a:t>
          </a:r>
        </a:p>
        <a:p>
          <a:pPr algn="just"/>
          <a:r>
            <a:rPr lang="en-ID" sz="1100" b="0" kern="1200"/>
            <a:t>- The standard deviation of 7,935.26 indicates a fairly high variability, reflecting a significant difference in revenue performance.</a:t>
          </a:r>
        </a:p>
        <a:p>
          <a:pPr algn="just"/>
          <a:r>
            <a:rPr lang="en-ID" sz="1100" b="0" kern="1200"/>
            <a:t>- A range of 25,370 indicates a large gap between the minimum and the maximum.</a:t>
          </a:r>
        </a:p>
        <a:p>
          <a:pPr algn="just"/>
          <a:endParaRPr lang="en-ID" sz="1100" b="0" kern="1200"/>
        </a:p>
        <a:p>
          <a:pPr algn="just"/>
          <a:r>
            <a:rPr lang="en-ID" sz="1100" b="1" kern="1200"/>
            <a:t>Data Balance</a:t>
          </a:r>
        </a:p>
        <a:p>
          <a:pPr algn="just"/>
          <a:r>
            <a:rPr lang="en-ID" sz="1100" b="0" kern="1200"/>
            <a:t>- A skewness of -0.44 indicates a slight tilt to the left, meaning that most of the earnings are above average.</a:t>
          </a:r>
        </a:p>
        <a:p>
          <a:pPr algn="just"/>
          <a:r>
            <a:rPr lang="en-ID" sz="1100" b="0" kern="1200"/>
            <a:t>- A curtosis of -1.09 indicates a flattened distribution compared to the normal distribution.</a:t>
          </a:r>
        </a:p>
        <a:p>
          <a:pPr algn="just"/>
          <a:endParaRPr lang="en-ID" sz="1100" b="0" kern="1200"/>
        </a:p>
        <a:p>
          <a:pPr algn="just"/>
          <a:r>
            <a:rPr lang="en-ID" sz="1100" b="1" kern="1200"/>
            <a:t>Dominant Pattern</a:t>
          </a:r>
        </a:p>
        <a:p>
          <a:pPr algn="just"/>
          <a:r>
            <a:rPr lang="en-ID" sz="1100" b="0" kern="1200"/>
            <a:t>The median is 24,585, indicating that most of the revenue values are close to the average, with the highest mode at 28,778</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323852</xdr:colOff>
      <xdr:row>1</xdr:row>
      <xdr:rowOff>89152</xdr:rowOff>
    </xdr:from>
    <xdr:to>
      <xdr:col>10</xdr:col>
      <xdr:colOff>111135</xdr:colOff>
      <xdr:row>13</xdr:row>
      <xdr:rowOff>183443</xdr:rowOff>
    </xdr:to>
    <xdr:graphicFrame macro="">
      <xdr:nvGraphicFramePr>
        <xdr:cNvPr id="2" name="Chart 1">
          <a:extLst>
            <a:ext uri="{FF2B5EF4-FFF2-40B4-BE49-F238E27FC236}">
              <a16:creationId xmlns:a16="http://schemas.microsoft.com/office/drawing/2014/main" id="{F75F6DBC-3156-DEC3-1874-21E79C9A9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536620</xdr:colOff>
      <xdr:row>16</xdr:row>
      <xdr:rowOff>107325</xdr:rowOff>
    </xdr:from>
    <xdr:to>
      <xdr:col>11</xdr:col>
      <xdr:colOff>384785</xdr:colOff>
      <xdr:row>24</xdr:row>
      <xdr:rowOff>125605</xdr:rowOff>
    </xdr:to>
    <xdr:sp macro="" textlink="">
      <xdr:nvSpPr>
        <xdr:cNvPr id="3" name="TextBox 2">
          <a:extLst>
            <a:ext uri="{FF2B5EF4-FFF2-40B4-BE49-F238E27FC236}">
              <a16:creationId xmlns:a16="http://schemas.microsoft.com/office/drawing/2014/main" id="{62782121-1D73-8D52-7B96-068CB0DA49DB}"/>
            </a:ext>
          </a:extLst>
        </xdr:cNvPr>
        <xdr:cNvSpPr txBox="1"/>
      </xdr:nvSpPr>
      <xdr:spPr>
        <a:xfrm>
          <a:off x="2599319" y="3665007"/>
          <a:ext cx="5348694" cy="178450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D"/>
            <a:t>The scatter plot analysis provides a clear visualization of the relationship between "Online Ads" and "Sales." From the data, the linear regression equation y = 311.72x + 9237</a:t>
          </a:r>
          <a:r>
            <a:rPr lang="en-ID" baseline="0"/>
            <a:t> </a:t>
          </a:r>
          <a:r>
            <a:rPr lang="en-ID"/>
            <a:t>suggests that for every additional unit spent on online advertisements, the sales increase by approximately $311.72. The intercept value of $9237 indicates the baseline sales level when no advertising is conducted.</a:t>
          </a:r>
        </a:p>
        <a:p>
          <a:pPr algn="just"/>
          <a:endParaRPr lang="en-ID"/>
        </a:p>
        <a:p>
          <a:pPr algn="just"/>
          <a:r>
            <a:rPr lang="en-ID"/>
            <a:t>The R^</a:t>
          </a:r>
          <a:r>
            <a:rPr lang="en-ID" sz="1100"/>
            <a:t>2</a:t>
          </a:r>
          <a:r>
            <a:rPr lang="en-ID"/>
            <a:t> value of 0.6917 implies that approximately 69.17% of the variance in sales can be explained by the online advertisement spend. This shows a moderately strong positive relationship between the two variables.</a:t>
          </a:r>
        </a:p>
        <a:p>
          <a:pPr algn="just"/>
          <a:endParaRPr lang="en-ID" sz="1100" kern="12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639960</xdr:colOff>
      <xdr:row>23</xdr:row>
      <xdr:rowOff>14882</xdr:rowOff>
    </xdr:from>
    <xdr:to>
      <xdr:col>15</xdr:col>
      <xdr:colOff>506015</xdr:colOff>
      <xdr:row>36</xdr:row>
      <xdr:rowOff>208359</xdr:rowOff>
    </xdr:to>
    <xdr:sp macro="" textlink="">
      <xdr:nvSpPr>
        <xdr:cNvPr id="2" name="TextBox 1">
          <a:extLst>
            <a:ext uri="{FF2B5EF4-FFF2-40B4-BE49-F238E27FC236}">
              <a16:creationId xmlns:a16="http://schemas.microsoft.com/office/drawing/2014/main" id="{E002677C-D155-0E96-B2F2-072E83F7ADE2}"/>
            </a:ext>
          </a:extLst>
        </xdr:cNvPr>
        <xdr:cNvSpPr txBox="1"/>
      </xdr:nvSpPr>
      <xdr:spPr>
        <a:xfrm>
          <a:off x="3378398" y="5179218"/>
          <a:ext cx="7396758" cy="3095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just"/>
          <a:r>
            <a:rPr lang="en-ID" b="1"/>
            <a:t>Overall Model Performance</a:t>
          </a:r>
        </a:p>
        <a:p>
          <a:pPr algn="just"/>
          <a:r>
            <a:rPr lang="en-ID" b="0"/>
            <a:t>- The Multiple R value is 0.848, indicating a strong correlation between the independent variables (Newspaper Ads and Online Ads) and the dependent variable (Revenue).</a:t>
          </a:r>
        </a:p>
        <a:p>
          <a:pPr algn="just"/>
          <a:r>
            <a:rPr lang="en-ID" b="0"/>
            <a:t>- The R Square value is 0.720, showing that approximately 72% of the variability in revenue can be explained by our model.</a:t>
          </a:r>
        </a:p>
        <a:p>
          <a:pPr algn="just"/>
          <a:r>
            <a:rPr lang="en-ID" b="0"/>
            <a:t>- The model's Adjusted R Square of 0.700 reinforces its reliability while accounting for the number of predictors.</a:t>
          </a:r>
        </a:p>
        <a:p>
          <a:pPr algn="just"/>
          <a:r>
            <a:rPr lang="en-ID" b="0"/>
            <a:t>- A Significance F value of 1.86E-08 in the ANOVA table confirms that the regression model is statistically significant.</a:t>
          </a:r>
        </a:p>
        <a:p>
          <a:pPr algn="just"/>
          <a:endParaRPr lang="en-ID" b="0"/>
        </a:p>
        <a:p>
          <a:pPr algn="just"/>
          <a:r>
            <a:rPr lang="en-ID" b="1"/>
            <a:t>Coefficients Analysis</a:t>
          </a:r>
        </a:p>
        <a:p>
          <a:pPr algn="just"/>
          <a:r>
            <a:rPr lang="en-ID" b="0"/>
            <a:t>- The intercept of 13,772.44 suggests that, in the absence of advertising efforts, the base revenue is approximately $13,772.</a:t>
          </a:r>
        </a:p>
        <a:p>
          <a:pPr algn="just"/>
          <a:r>
            <a:rPr lang="en-ID" b="0"/>
            <a:t>- For every additional unit spent on Online Ads, revenue increases by $365.96, with a very strong significance (P-value = 5E-08). The 95% confidence interval for this impact ranges between $264.27 and $467.65.</a:t>
          </a:r>
        </a:p>
        <a:p>
          <a:pPr algn="just"/>
          <a:r>
            <a:rPr lang="en-ID" b="0"/>
            <a:t>- Interestingly, the coefficient for Newspaper Ads is negative (-482.62) and not statistically significant (P-value = 0.106). This could imply that increasing newspaper ad spending has no clear positive effect on revenue within this dataset.</a:t>
          </a:r>
        </a:p>
        <a:p>
          <a:pPr algn="just"/>
          <a:endParaRPr lang="en-ID" b="0"/>
        </a:p>
        <a:p>
          <a:pPr algn="just"/>
          <a:r>
            <a:rPr lang="en-ID" b="1"/>
            <a:t>Model Reliability</a:t>
          </a:r>
        </a:p>
        <a:p>
          <a:pPr algn="just"/>
          <a:r>
            <a:rPr lang="en-ID" b="0"/>
            <a:t>The Standard Error of 4,349.64 indicates a reasonable level of precision for revenue prediction.</a:t>
          </a:r>
        </a:p>
        <a:p>
          <a:pPr algn="just"/>
          <a:endParaRPr lang="en-ID" sz="1100" b="0" kern="12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A53AC5-D035-49E6-ACBA-C3F118B92E8F}" name="Table1" displayName="Table1" ref="E2:I26" totalsRowShown="0">
  <autoFilter ref="E2:I26" xr:uid="{FEA53AC5-D035-49E6-ACBA-C3F118B92E8F}"/>
  <tableColumns count="5">
    <tableColumn id="1" xr3:uid="{1B34A0E6-23AB-49F1-9440-540F446D744F}" name="Date" dataDxfId="7"/>
    <tableColumn id="2" xr3:uid="{0DE744BE-70D8-4802-B0D7-98EFD378245B}" name="Revenue (in millions)"/>
    <tableColumn id="3" xr3:uid="{6C8F26DF-1959-4B78-80E4-CF15AC092731}" name="Forecast(Revenue (in millions))" dataDxfId="6">
      <calculatedColumnFormula>_xlfn.FORECAST.ETS(E3,$F$3:$F$18,$E$3:$E$18,1,1)</calculatedColumnFormula>
    </tableColumn>
    <tableColumn id="4" xr3:uid="{05D1C65C-5229-4138-98B6-FC167C97D0AA}" name="Lower Confidence Bound(Revenue (in millions))" dataDxfId="5">
      <calculatedColumnFormula>G3-_xlfn.FORECAST.ETS.CONFINT(E3,$F$3:$F$18,$E$3:$E$18,0.95,1,1)</calculatedColumnFormula>
    </tableColumn>
    <tableColumn id="5" xr3:uid="{27524451-FC2B-4030-A284-FEB613501DA0}" name="Upper Confidence Bound(Revenue (in millions))" dataDxfId="4">
      <calculatedColumnFormula>G3+_xlfn.FORECAST.ETS.CONFINT(E3,$F$3:$F$18,$E$3:$E$18,0.95,1,1)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BCAE0A5-E734-437D-B1A7-82E718312A7A}" name="Table2" displayName="Table2" ref="B2:D33" totalsRowShown="0" headerRowDxfId="0">
  <autoFilter ref="B2:D33" xr:uid="{7BCAE0A5-E734-437D-B1A7-82E718312A7A}"/>
  <tableColumns count="3">
    <tableColumn id="1" xr3:uid="{DC9B3D72-5066-455F-B748-BA66CF00B60A}" name="Newspaper Ads" dataDxfId="3"/>
    <tableColumn id="2" xr3:uid="{0CA627CA-5B86-41CC-BB67-414815E064F1}" name="Online Ads" dataDxfId="2"/>
    <tableColumn id="3" xr3:uid="{5733499E-2758-45A0-8C65-76B5E144AB33}" name="Revenue" dataDxfId="1" dataCellStyle="Comma"/>
  </tableColumns>
  <tableStyleInfo showFirstColumn="0" showLastColumn="0" showRowStripes="1" showColumnStripes="0"/>
</table>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43000" r="43000" b="10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E0C67-FB68-4F4F-B31A-E59A35068AF1}">
  <dimension ref="B2:I26"/>
  <sheetViews>
    <sheetView topLeftCell="A17" zoomScale="49" workbookViewId="0">
      <selection activeCell="O16" sqref="O16"/>
    </sheetView>
  </sheetViews>
  <sheetFormatPr defaultRowHeight="17.25" x14ac:dyDescent="0.35"/>
  <cols>
    <col min="1" max="1" width="9" customWidth="1"/>
    <col min="2" max="2" width="11.5" bestFit="1" customWidth="1"/>
    <col min="3" max="3" width="28.25" bestFit="1" customWidth="1"/>
    <col min="4" max="4" width="11.625" bestFit="1" customWidth="1"/>
    <col min="5" max="5" width="11.5" bestFit="1" customWidth="1"/>
    <col min="6" max="6" width="26.5" bestFit="1" customWidth="1"/>
    <col min="7" max="7" width="37.625" bestFit="1" customWidth="1"/>
    <col min="8" max="8" width="54.25" bestFit="1" customWidth="1"/>
    <col min="9" max="9" width="54.5" bestFit="1" customWidth="1"/>
    <col min="10" max="10" width="8.25" customWidth="1"/>
    <col min="11" max="11" width="16" customWidth="1"/>
  </cols>
  <sheetData>
    <row r="2" spans="2:9" ht="19.5" x14ac:dyDescent="0.4">
      <c r="B2" s="5" t="s">
        <v>0</v>
      </c>
      <c r="C2" s="5"/>
      <c r="E2" t="s">
        <v>1</v>
      </c>
      <c r="F2" t="s">
        <v>2</v>
      </c>
      <c r="G2" t="s">
        <v>3</v>
      </c>
      <c r="H2" t="s">
        <v>4</v>
      </c>
      <c r="I2" t="s">
        <v>5</v>
      </c>
    </row>
    <row r="3" spans="2:9" ht="19.5" x14ac:dyDescent="0.4">
      <c r="B3" s="1" t="s">
        <v>1</v>
      </c>
      <c r="C3" s="2" t="s">
        <v>2</v>
      </c>
      <c r="E3" s="3">
        <v>43555</v>
      </c>
      <c r="F3" s="6">
        <v>5012</v>
      </c>
    </row>
    <row r="4" spans="2:9" x14ac:dyDescent="0.35">
      <c r="B4" s="3">
        <v>44926</v>
      </c>
      <c r="C4" s="4">
        <v>4899</v>
      </c>
      <c r="E4" s="3">
        <v>43646</v>
      </c>
      <c r="F4" s="6">
        <v>6258</v>
      </c>
    </row>
    <row r="5" spans="2:9" x14ac:dyDescent="0.35">
      <c r="B5" s="3">
        <v>44834</v>
      </c>
      <c r="C5" s="4">
        <v>5123</v>
      </c>
      <c r="E5" s="3">
        <v>43738</v>
      </c>
      <c r="F5" s="6">
        <v>5548</v>
      </c>
    </row>
    <row r="6" spans="2:9" x14ac:dyDescent="0.35">
      <c r="B6" s="3">
        <v>44742</v>
      </c>
      <c r="C6" s="4">
        <v>6689</v>
      </c>
      <c r="E6" s="3">
        <v>43830</v>
      </c>
      <c r="F6" s="6">
        <v>4258</v>
      </c>
    </row>
    <row r="7" spans="2:9" x14ac:dyDescent="0.35">
      <c r="B7" s="3">
        <v>44651</v>
      </c>
      <c r="C7" s="4">
        <v>4199</v>
      </c>
      <c r="E7" s="3">
        <v>43921</v>
      </c>
      <c r="F7" s="6">
        <v>3789</v>
      </c>
    </row>
    <row r="8" spans="2:9" x14ac:dyDescent="0.35">
      <c r="B8" s="3">
        <v>44561</v>
      </c>
      <c r="C8" s="4">
        <v>3889</v>
      </c>
      <c r="E8" s="3">
        <v>44012</v>
      </c>
      <c r="F8" s="6">
        <v>5663</v>
      </c>
    </row>
    <row r="9" spans="2:9" x14ac:dyDescent="0.35">
      <c r="B9" s="3">
        <v>44469</v>
      </c>
      <c r="C9" s="4">
        <v>3946</v>
      </c>
      <c r="E9" s="3">
        <v>44104</v>
      </c>
      <c r="F9" s="6">
        <v>3999</v>
      </c>
    </row>
    <row r="10" spans="2:9" x14ac:dyDescent="0.35">
      <c r="B10" s="3">
        <v>44377</v>
      </c>
      <c r="C10" s="4">
        <v>6587</v>
      </c>
      <c r="E10" s="3">
        <v>44196</v>
      </c>
      <c r="F10" s="6">
        <v>3523</v>
      </c>
    </row>
    <row r="11" spans="2:9" x14ac:dyDescent="0.35">
      <c r="B11" s="3">
        <v>44286</v>
      </c>
      <c r="C11" s="4">
        <v>3789</v>
      </c>
      <c r="E11" s="3">
        <v>44286</v>
      </c>
      <c r="F11" s="6">
        <v>3789</v>
      </c>
    </row>
    <row r="12" spans="2:9" x14ac:dyDescent="0.35">
      <c r="B12" s="3">
        <v>44196</v>
      </c>
      <c r="C12" s="4">
        <v>3523</v>
      </c>
      <c r="E12" s="3">
        <v>44377</v>
      </c>
      <c r="F12" s="6">
        <v>6587</v>
      </c>
    </row>
    <row r="13" spans="2:9" x14ac:dyDescent="0.35">
      <c r="B13" s="3">
        <v>44104</v>
      </c>
      <c r="C13" s="4">
        <v>3999</v>
      </c>
      <c r="E13" s="3">
        <v>44469</v>
      </c>
      <c r="F13" s="6">
        <v>3946</v>
      </c>
    </row>
    <row r="14" spans="2:9" x14ac:dyDescent="0.35">
      <c r="B14" s="3">
        <v>44012</v>
      </c>
      <c r="C14" s="4">
        <v>5663</v>
      </c>
      <c r="E14" s="3">
        <v>44561</v>
      </c>
      <c r="F14" s="6">
        <v>3889</v>
      </c>
    </row>
    <row r="15" spans="2:9" x14ac:dyDescent="0.35">
      <c r="B15" s="3">
        <v>43921</v>
      </c>
      <c r="C15" s="4">
        <v>3789</v>
      </c>
      <c r="E15" s="3">
        <v>44651</v>
      </c>
      <c r="F15" s="6">
        <v>4199</v>
      </c>
    </row>
    <row r="16" spans="2:9" x14ac:dyDescent="0.35">
      <c r="B16" s="3">
        <v>43830</v>
      </c>
      <c r="C16" s="4">
        <v>4258</v>
      </c>
      <c r="E16" s="3">
        <v>44742</v>
      </c>
      <c r="F16" s="6">
        <v>6689</v>
      </c>
    </row>
    <row r="17" spans="2:9" x14ac:dyDescent="0.35">
      <c r="B17" s="3">
        <v>43738</v>
      </c>
      <c r="C17" s="4">
        <v>5548</v>
      </c>
      <c r="E17" s="3">
        <v>44834</v>
      </c>
      <c r="F17" s="6">
        <v>5123</v>
      </c>
    </row>
    <row r="18" spans="2:9" x14ac:dyDescent="0.35">
      <c r="B18" s="3">
        <v>43646</v>
      </c>
      <c r="C18" s="4">
        <v>6258</v>
      </c>
      <c r="E18" s="3">
        <v>44926</v>
      </c>
      <c r="F18" s="6">
        <v>4899</v>
      </c>
      <c r="G18" s="6">
        <v>4899</v>
      </c>
      <c r="H18" s="6">
        <v>4899</v>
      </c>
      <c r="I18" s="6">
        <v>4899</v>
      </c>
    </row>
    <row r="19" spans="2:9" x14ac:dyDescent="0.35">
      <c r="B19" s="3">
        <v>43555</v>
      </c>
      <c r="C19" s="4">
        <v>5012</v>
      </c>
      <c r="E19" s="3">
        <v>45016</v>
      </c>
      <c r="G19" s="6">
        <f>_xlfn.FORECAST.ETS(E19,$F$3:$F$18,$E$3:$E$18,1,1)</f>
        <v>4660.3838503979396</v>
      </c>
      <c r="H19" s="6">
        <f>G19-_xlfn.FORECAST.ETS.CONFINT(E19,$F$3:$F$18,$E$3:$E$18,0.95,1,1)</f>
        <v>3490.6161677055716</v>
      </c>
      <c r="I19" s="6">
        <f>G19+_xlfn.FORECAST.ETS.CONFINT(E19,$F$3:$F$18,$E$3:$E$18,0.95,1,1)</f>
        <v>5830.1515330903076</v>
      </c>
    </row>
    <row r="20" spans="2:9" x14ac:dyDescent="0.35">
      <c r="E20" s="3">
        <v>45108</v>
      </c>
      <c r="G20" s="6">
        <f>_xlfn.FORECAST.ETS(E20,$F$3:$F$18,$E$3:$E$18,1,1)</f>
        <v>6833.9266855583028</v>
      </c>
      <c r="H20" s="6">
        <f>G20-_xlfn.FORECAST.ETS.CONFINT(E20,$F$3:$F$18,$E$3:$E$18,0.95,1,1)</f>
        <v>5370.3121642808192</v>
      </c>
      <c r="I20" s="6">
        <f>G20+_xlfn.FORECAST.ETS.CONFINT(E20,$F$3:$F$18,$E$3:$E$18,0.95,1,1)</f>
        <v>8297.5412068357855</v>
      </c>
    </row>
    <row r="21" spans="2:9" x14ac:dyDescent="0.35">
      <c r="E21" s="3">
        <v>45200</v>
      </c>
      <c r="G21" s="6">
        <f>_xlfn.FORECAST.ETS(E21,$F$3:$F$18,$E$3:$E$18,1,1)</f>
        <v>5694.5271600630931</v>
      </c>
      <c r="H21" s="6">
        <f>G21-_xlfn.FORECAST.ETS.CONFINT(E21,$F$3:$F$18,$E$3:$E$18,0.95,1,1)</f>
        <v>3986.3006297848269</v>
      </c>
      <c r="I21" s="6">
        <f>G21+_xlfn.FORECAST.ETS.CONFINT(E21,$F$3:$F$18,$E$3:$E$18,0.95,1,1)</f>
        <v>7402.7536903413593</v>
      </c>
    </row>
    <row r="22" spans="2:9" x14ac:dyDescent="0.35">
      <c r="E22" s="3">
        <v>45291</v>
      </c>
      <c r="G22" s="6">
        <f>_xlfn.FORECAST.ETS(E22,$F$3:$F$18,$E$3:$E$18,1,1)</f>
        <v>4728.9210586734207</v>
      </c>
      <c r="H22" s="6">
        <f>G22-_xlfn.FORECAST.ETS.CONFINT(E22,$F$3:$F$18,$E$3:$E$18,0.95,1,1)</f>
        <v>2806.4303815202229</v>
      </c>
      <c r="I22" s="6">
        <f>G22+_xlfn.FORECAST.ETS.CONFINT(E22,$F$3:$F$18,$E$3:$E$18,0.95,1,1)</f>
        <v>6651.4117358266185</v>
      </c>
    </row>
    <row r="23" spans="2:9" x14ac:dyDescent="0.35">
      <c r="E23" s="3">
        <v>45382</v>
      </c>
      <c r="G23" s="6">
        <f>_xlfn.FORECAST.ETS(E23,$F$3:$F$18,$E$3:$E$18,1,1)</f>
        <v>4655.1677060173824</v>
      </c>
      <c r="H23" s="6">
        <f>G23-_xlfn.FORECAST.ETS.CONFINT(E23,$F$3:$F$18,$E$3:$E$18,0.95,1,1)</f>
        <v>2539.0308094158318</v>
      </c>
      <c r="I23" s="6">
        <f>G23+_xlfn.FORECAST.ETS.CONFINT(E23,$F$3:$F$18,$E$3:$E$18,0.95,1,1)</f>
        <v>6771.3046026189331</v>
      </c>
    </row>
    <row r="24" spans="2:9" x14ac:dyDescent="0.35">
      <c r="E24" s="3">
        <v>45474</v>
      </c>
      <c r="G24" s="6">
        <f>_xlfn.FORECAST.ETS(E24,$F$3:$F$18,$E$3:$E$18,1,1)</f>
        <v>6828.7105411777466</v>
      </c>
      <c r="H24" s="6">
        <f>G24-_xlfn.FORECAST.ETS.CONFINT(E24,$F$3:$F$18,$E$3:$E$18,0.95,1,1)</f>
        <v>4535.2196808131539</v>
      </c>
      <c r="I24" s="6">
        <f>G24+_xlfn.FORECAST.ETS.CONFINT(E24,$F$3:$F$18,$E$3:$E$18,0.95,1,1)</f>
        <v>9122.2014015423392</v>
      </c>
    </row>
    <row r="25" spans="2:9" x14ac:dyDescent="0.35">
      <c r="E25" s="3">
        <v>45566</v>
      </c>
      <c r="G25" s="6">
        <f>_xlfn.FORECAST.ETS(E25,$F$3:$F$18,$E$3:$E$18,1,1)</f>
        <v>5689.311015682536</v>
      </c>
      <c r="H25" s="6">
        <f>G25-_xlfn.FORECAST.ETS.CONFINT(E25,$F$3:$F$18,$E$3:$E$18,0.95,1,1)</f>
        <v>3230.808298320967</v>
      </c>
      <c r="I25" s="6">
        <f>G25+_xlfn.FORECAST.ETS.CONFINT(E25,$F$3:$F$18,$E$3:$E$18,0.95,1,1)</f>
        <v>8147.813733044105</v>
      </c>
    </row>
    <row r="26" spans="2:9" x14ac:dyDescent="0.35">
      <c r="E26" s="3">
        <v>45657</v>
      </c>
      <c r="G26" s="6">
        <f>_xlfn.FORECAST.ETS(E26,$F$3:$F$18,$E$3:$E$18,1,1)</f>
        <v>4723.7049142928636</v>
      </c>
      <c r="H26" s="6">
        <f>G26-_xlfn.FORECAST.ETS.CONFINT(E26,$F$3:$F$18,$E$3:$E$18,0.95,1,1)</f>
        <v>2110.1931090839807</v>
      </c>
      <c r="I26" s="6">
        <f>G26+_xlfn.FORECAST.ETS.CONFINT(E26,$F$3:$F$18,$E$3:$E$18,0.95,1,1)</f>
        <v>7337.2167195017464</v>
      </c>
    </row>
  </sheetData>
  <mergeCells count="1">
    <mergeCell ref="B2:C2"/>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77418-C7F1-46CD-80F1-0823945E7C4F}">
  <dimension ref="B2:M43"/>
  <sheetViews>
    <sheetView topLeftCell="D8" zoomScale="103" workbookViewId="0">
      <selection activeCell="S16" sqref="S16"/>
    </sheetView>
  </sheetViews>
  <sheetFormatPr defaultRowHeight="17.25" x14ac:dyDescent="0.35"/>
  <cols>
    <col min="2" max="2" width="7" bestFit="1" customWidth="1"/>
    <col min="3" max="3" width="8.125" bestFit="1" customWidth="1"/>
    <col min="4" max="4" width="12.875" bestFit="1" customWidth="1"/>
    <col min="5" max="5" width="10.625" bestFit="1" customWidth="1"/>
    <col min="6" max="6" width="15.375" bestFit="1" customWidth="1"/>
  </cols>
  <sheetData>
    <row r="2" spans="2:13" ht="18" thickBot="1" x14ac:dyDescent="0.4"/>
    <row r="3" spans="2:13" ht="19.5" x14ac:dyDescent="0.4">
      <c r="B3" s="7" t="s">
        <v>1</v>
      </c>
      <c r="C3" s="7" t="s">
        <v>6</v>
      </c>
      <c r="D3" s="7" t="s">
        <v>7</v>
      </c>
      <c r="E3" s="7" t="s">
        <v>8</v>
      </c>
      <c r="F3" s="7" t="s">
        <v>9</v>
      </c>
      <c r="I3" s="10"/>
      <c r="J3" s="10" t="s">
        <v>6</v>
      </c>
      <c r="K3" s="10" t="s">
        <v>7</v>
      </c>
      <c r="L3" s="10" t="s">
        <v>8</v>
      </c>
      <c r="M3" s="10" t="s">
        <v>9</v>
      </c>
    </row>
    <row r="4" spans="2:13" x14ac:dyDescent="0.35">
      <c r="B4">
        <v>44929</v>
      </c>
      <c r="C4">
        <v>125.07</v>
      </c>
      <c r="D4">
        <v>239.58</v>
      </c>
      <c r="E4">
        <v>85.82</v>
      </c>
      <c r="F4">
        <v>106.51</v>
      </c>
      <c r="I4" s="8" t="s">
        <v>6</v>
      </c>
      <c r="J4" s="8">
        <v>1</v>
      </c>
      <c r="K4" s="8"/>
      <c r="L4" s="8"/>
      <c r="M4" s="8"/>
    </row>
    <row r="5" spans="2:13" x14ac:dyDescent="0.35">
      <c r="B5">
        <v>44930</v>
      </c>
      <c r="C5">
        <v>126.36</v>
      </c>
      <c r="D5">
        <v>229.1</v>
      </c>
      <c r="E5">
        <v>85.14</v>
      </c>
      <c r="F5">
        <v>106.82</v>
      </c>
      <c r="I5" s="8" t="s">
        <v>7</v>
      </c>
      <c r="J5" s="8">
        <v>0.92807972696321395</v>
      </c>
      <c r="K5" s="8">
        <v>1</v>
      </c>
      <c r="L5" s="8"/>
      <c r="M5" s="8"/>
    </row>
    <row r="6" spans="2:13" x14ac:dyDescent="0.35">
      <c r="B6">
        <v>44931</v>
      </c>
      <c r="C6">
        <v>125.02</v>
      </c>
      <c r="D6">
        <v>222.31</v>
      </c>
      <c r="E6">
        <v>83.12</v>
      </c>
      <c r="F6">
        <v>109.21</v>
      </c>
      <c r="I6" s="8" t="s">
        <v>8</v>
      </c>
      <c r="J6" s="8">
        <v>0.72345321130002271</v>
      </c>
      <c r="K6" s="8">
        <v>0.70101032788576412</v>
      </c>
      <c r="L6" s="8">
        <v>1</v>
      </c>
      <c r="M6" s="8"/>
    </row>
    <row r="7" spans="2:13" ht="18" thickBot="1" x14ac:dyDescent="0.4">
      <c r="B7">
        <v>44932</v>
      </c>
      <c r="C7">
        <v>129.62</v>
      </c>
      <c r="D7">
        <v>224.93</v>
      </c>
      <c r="E7">
        <v>86.08</v>
      </c>
      <c r="F7">
        <v>110.53</v>
      </c>
      <c r="I7" s="9" t="s">
        <v>9</v>
      </c>
      <c r="J7" s="9">
        <v>0.57211204303116459</v>
      </c>
      <c r="K7" s="9">
        <v>0.59412254154024846</v>
      </c>
      <c r="L7" s="9">
        <v>0.62135388015189474</v>
      </c>
      <c r="M7" s="9">
        <v>1</v>
      </c>
    </row>
    <row r="8" spans="2:13" x14ac:dyDescent="0.35">
      <c r="B8">
        <v>44935</v>
      </c>
      <c r="C8">
        <v>130.15</v>
      </c>
      <c r="D8">
        <v>227.12</v>
      </c>
      <c r="E8">
        <v>87.36</v>
      </c>
      <c r="F8">
        <v>108.47</v>
      </c>
    </row>
    <row r="9" spans="2:13" x14ac:dyDescent="0.35">
      <c r="B9">
        <v>44936</v>
      </c>
      <c r="C9">
        <v>130.72999999999999</v>
      </c>
      <c r="D9">
        <v>228.85</v>
      </c>
      <c r="E9">
        <v>89.87</v>
      </c>
      <c r="F9">
        <v>110.09</v>
      </c>
    </row>
    <row r="10" spans="2:13" x14ac:dyDescent="0.35">
      <c r="B10">
        <v>44937</v>
      </c>
      <c r="C10">
        <v>133.49</v>
      </c>
      <c r="D10">
        <v>235.77</v>
      </c>
      <c r="E10">
        <v>95.09</v>
      </c>
      <c r="F10">
        <v>111.37</v>
      </c>
    </row>
    <row r="11" spans="2:13" x14ac:dyDescent="0.35">
      <c r="B11">
        <v>44938</v>
      </c>
      <c r="C11">
        <v>133.41</v>
      </c>
      <c r="D11">
        <v>238.51</v>
      </c>
      <c r="E11">
        <v>95.27</v>
      </c>
      <c r="F11">
        <v>113.22</v>
      </c>
    </row>
    <row r="12" spans="2:13" x14ac:dyDescent="0.35">
      <c r="B12">
        <v>44939</v>
      </c>
      <c r="C12">
        <v>134.76</v>
      </c>
      <c r="D12">
        <v>239.23</v>
      </c>
      <c r="E12">
        <v>98.12</v>
      </c>
      <c r="F12">
        <v>113.15</v>
      </c>
    </row>
    <row r="13" spans="2:13" x14ac:dyDescent="0.35">
      <c r="B13">
        <v>44943</v>
      </c>
      <c r="C13">
        <v>135.94</v>
      </c>
      <c r="D13">
        <v>240.35</v>
      </c>
      <c r="E13">
        <v>96.05</v>
      </c>
      <c r="F13">
        <v>112.93</v>
      </c>
    </row>
    <row r="14" spans="2:13" x14ac:dyDescent="0.35">
      <c r="B14">
        <v>44944</v>
      </c>
      <c r="C14">
        <v>135.21</v>
      </c>
      <c r="D14">
        <v>235.81</v>
      </c>
      <c r="E14">
        <v>95.46</v>
      </c>
      <c r="F14">
        <v>110.61</v>
      </c>
    </row>
    <row r="15" spans="2:13" x14ac:dyDescent="0.35">
      <c r="B15">
        <v>44945</v>
      </c>
      <c r="C15">
        <v>135.27000000000001</v>
      </c>
      <c r="D15">
        <v>231.93</v>
      </c>
      <c r="E15">
        <v>93.68</v>
      </c>
      <c r="F15">
        <v>111.32</v>
      </c>
    </row>
    <row r="16" spans="2:13" x14ac:dyDescent="0.35">
      <c r="B16">
        <v>44946</v>
      </c>
      <c r="C16">
        <v>137.87</v>
      </c>
      <c r="D16">
        <v>240.22</v>
      </c>
      <c r="E16">
        <v>97.25</v>
      </c>
      <c r="F16">
        <v>113.35</v>
      </c>
    </row>
    <row r="17" spans="2:6" x14ac:dyDescent="0.35">
      <c r="B17">
        <v>44949</v>
      </c>
      <c r="C17">
        <v>141.11000000000001</v>
      </c>
      <c r="D17">
        <v>242.58</v>
      </c>
      <c r="E17">
        <v>97.52</v>
      </c>
      <c r="F17">
        <v>112.76</v>
      </c>
    </row>
    <row r="18" spans="2:6" x14ac:dyDescent="0.35">
      <c r="B18">
        <v>44950</v>
      </c>
      <c r="C18">
        <v>142.53</v>
      </c>
      <c r="D18">
        <v>242.04</v>
      </c>
      <c r="E18">
        <v>96.32</v>
      </c>
      <c r="F18">
        <v>113.81</v>
      </c>
    </row>
    <row r="19" spans="2:6" x14ac:dyDescent="0.35">
      <c r="B19">
        <v>44951</v>
      </c>
      <c r="C19">
        <v>141.86000000000001</v>
      </c>
      <c r="D19">
        <v>240.61</v>
      </c>
      <c r="E19">
        <v>97.18</v>
      </c>
      <c r="F19">
        <v>113.21</v>
      </c>
    </row>
    <row r="20" spans="2:6" x14ac:dyDescent="0.35">
      <c r="B20">
        <v>44952</v>
      </c>
      <c r="C20">
        <v>143.96</v>
      </c>
      <c r="D20">
        <v>248</v>
      </c>
      <c r="E20">
        <v>99.22</v>
      </c>
      <c r="F20">
        <v>117.76</v>
      </c>
    </row>
    <row r="21" spans="2:6" x14ac:dyDescent="0.35">
      <c r="B21">
        <v>44953</v>
      </c>
      <c r="C21">
        <v>145.93</v>
      </c>
      <c r="D21">
        <v>248.16</v>
      </c>
      <c r="E21">
        <v>102.24</v>
      </c>
      <c r="F21">
        <v>115.61</v>
      </c>
    </row>
    <row r="22" spans="2:6" x14ac:dyDescent="0.35">
      <c r="B22">
        <v>44956</v>
      </c>
      <c r="C22">
        <v>143</v>
      </c>
      <c r="D22">
        <v>242.71</v>
      </c>
      <c r="E22">
        <v>100.55</v>
      </c>
      <c r="F22">
        <v>113.56</v>
      </c>
    </row>
    <row r="23" spans="2:6" x14ac:dyDescent="0.35">
      <c r="B23">
        <v>44957</v>
      </c>
      <c r="C23">
        <v>144.29</v>
      </c>
      <c r="D23">
        <v>247.81</v>
      </c>
      <c r="E23">
        <v>103.13</v>
      </c>
      <c r="F23">
        <v>116.01</v>
      </c>
    </row>
    <row r="24" spans="2:6" x14ac:dyDescent="0.35">
      <c r="B24">
        <v>44958</v>
      </c>
      <c r="C24">
        <v>145.43</v>
      </c>
      <c r="D24">
        <v>252.75</v>
      </c>
      <c r="E24">
        <v>105.15</v>
      </c>
      <c r="F24">
        <v>114.74</v>
      </c>
    </row>
    <row r="25" spans="2:6" x14ac:dyDescent="0.35">
      <c r="B25">
        <v>44959</v>
      </c>
      <c r="C25">
        <v>150.82</v>
      </c>
      <c r="D25">
        <v>264.60000000000002</v>
      </c>
      <c r="E25">
        <v>112.91</v>
      </c>
      <c r="F25">
        <v>111.15</v>
      </c>
    </row>
    <row r="26" spans="2:6" x14ac:dyDescent="0.35">
      <c r="B26">
        <v>44960</v>
      </c>
      <c r="C26">
        <v>154.5</v>
      </c>
      <c r="D26">
        <v>258.35000000000002</v>
      </c>
      <c r="E26">
        <v>103.39</v>
      </c>
      <c r="F26">
        <v>111.92</v>
      </c>
    </row>
    <row r="27" spans="2:6" x14ac:dyDescent="0.35">
      <c r="B27">
        <v>44963</v>
      </c>
      <c r="C27">
        <v>151.72999999999999</v>
      </c>
      <c r="D27">
        <v>256.77</v>
      </c>
      <c r="E27">
        <v>102.18</v>
      </c>
      <c r="F27">
        <v>111.73</v>
      </c>
    </row>
    <row r="28" spans="2:6" x14ac:dyDescent="0.35">
      <c r="B28">
        <v>44964</v>
      </c>
      <c r="C28">
        <v>154.65</v>
      </c>
      <c r="D28">
        <v>267.56</v>
      </c>
      <c r="E28">
        <v>102.11</v>
      </c>
      <c r="F28">
        <v>114.92</v>
      </c>
    </row>
    <row r="29" spans="2:6" x14ac:dyDescent="0.35">
      <c r="B29">
        <v>44965</v>
      </c>
      <c r="C29">
        <v>151.91999999999999</v>
      </c>
      <c r="D29">
        <v>266.73</v>
      </c>
      <c r="E29">
        <v>100.05</v>
      </c>
      <c r="F29">
        <v>113.92</v>
      </c>
    </row>
    <row r="30" spans="2:6" x14ac:dyDescent="0.35">
      <c r="B30">
        <v>44966</v>
      </c>
      <c r="C30">
        <v>150.87</v>
      </c>
      <c r="D30">
        <v>263.62</v>
      </c>
      <c r="E30">
        <v>98.24</v>
      </c>
      <c r="F30">
        <v>114.35</v>
      </c>
    </row>
    <row r="31" spans="2:6" x14ac:dyDescent="0.35">
      <c r="B31">
        <v>44967</v>
      </c>
      <c r="C31">
        <v>151.01</v>
      </c>
      <c r="D31">
        <v>263.10000000000002</v>
      </c>
      <c r="E31">
        <v>97.61</v>
      </c>
      <c r="F31">
        <v>119.17</v>
      </c>
    </row>
    <row r="32" spans="2:6" x14ac:dyDescent="0.35">
      <c r="B32">
        <v>44970</v>
      </c>
      <c r="C32">
        <v>153.85</v>
      </c>
      <c r="D32">
        <v>271.32</v>
      </c>
      <c r="E32">
        <v>99.54</v>
      </c>
      <c r="F32">
        <v>117.8</v>
      </c>
    </row>
    <row r="33" spans="2:6" x14ac:dyDescent="0.35">
      <c r="B33">
        <v>44971</v>
      </c>
      <c r="C33">
        <v>153.19999999999999</v>
      </c>
      <c r="D33">
        <v>272.17</v>
      </c>
      <c r="E33">
        <v>99.7</v>
      </c>
      <c r="F33">
        <v>116.42</v>
      </c>
    </row>
    <row r="34" spans="2:6" x14ac:dyDescent="0.35">
      <c r="B34">
        <v>44972</v>
      </c>
      <c r="C34">
        <v>155.33000000000001</v>
      </c>
      <c r="D34">
        <v>269.32</v>
      </c>
      <c r="E34">
        <v>101.16</v>
      </c>
      <c r="F34">
        <v>116.07</v>
      </c>
    </row>
    <row r="35" spans="2:6" x14ac:dyDescent="0.35">
      <c r="B35">
        <v>44973</v>
      </c>
      <c r="C35">
        <v>153.71</v>
      </c>
      <c r="D35">
        <v>262.14999999999998</v>
      </c>
      <c r="E35">
        <v>98.15</v>
      </c>
      <c r="F35">
        <v>115.73</v>
      </c>
    </row>
    <row r="36" spans="2:6" x14ac:dyDescent="0.35">
      <c r="B36">
        <v>44974</v>
      </c>
      <c r="C36">
        <v>152.55000000000001</v>
      </c>
      <c r="D36">
        <v>258.06</v>
      </c>
      <c r="E36">
        <v>97.2</v>
      </c>
      <c r="F36">
        <v>111.28</v>
      </c>
    </row>
    <row r="37" spans="2:6" x14ac:dyDescent="0.35">
      <c r="B37">
        <v>44978</v>
      </c>
      <c r="C37">
        <v>148.47999999999999</v>
      </c>
      <c r="D37">
        <v>252.67</v>
      </c>
      <c r="E37">
        <v>94.58</v>
      </c>
      <c r="F37">
        <v>111.17</v>
      </c>
    </row>
    <row r="38" spans="2:6" x14ac:dyDescent="0.35">
      <c r="B38">
        <v>44979</v>
      </c>
      <c r="C38">
        <v>148.91</v>
      </c>
      <c r="D38">
        <v>251.51</v>
      </c>
      <c r="E38">
        <v>95.79</v>
      </c>
      <c r="F38">
        <v>109.73</v>
      </c>
    </row>
    <row r="39" spans="2:6" x14ac:dyDescent="0.35">
      <c r="B39">
        <v>44980</v>
      </c>
      <c r="C39">
        <v>149.4</v>
      </c>
      <c r="D39">
        <v>254.77</v>
      </c>
      <c r="E39">
        <v>95.82</v>
      </c>
      <c r="F39">
        <v>110.74</v>
      </c>
    </row>
    <row r="40" spans="2:6" x14ac:dyDescent="0.35">
      <c r="B40">
        <v>44981</v>
      </c>
      <c r="C40">
        <v>146.71</v>
      </c>
      <c r="D40">
        <v>249.22</v>
      </c>
      <c r="E40">
        <v>93.5</v>
      </c>
      <c r="F40">
        <v>110.75</v>
      </c>
    </row>
    <row r="41" spans="2:6" x14ac:dyDescent="0.35">
      <c r="B41">
        <v>44984</v>
      </c>
      <c r="C41">
        <v>147.91999999999999</v>
      </c>
      <c r="D41">
        <v>250.16</v>
      </c>
      <c r="E41">
        <v>93.76</v>
      </c>
      <c r="F41">
        <v>110.55</v>
      </c>
    </row>
    <row r="42" spans="2:6" x14ac:dyDescent="0.35">
      <c r="B42">
        <v>44985</v>
      </c>
      <c r="C42">
        <v>147.41</v>
      </c>
      <c r="D42">
        <v>249.42</v>
      </c>
      <c r="E42">
        <v>94.23</v>
      </c>
      <c r="F42">
        <v>109.91</v>
      </c>
    </row>
    <row r="43" spans="2:6" x14ac:dyDescent="0.35">
      <c r="B43">
        <v>44986</v>
      </c>
      <c r="C43">
        <v>145.31</v>
      </c>
      <c r="D43">
        <v>246.27</v>
      </c>
      <c r="E43">
        <v>92.17</v>
      </c>
      <c r="F43">
        <v>110.89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F9E78-A41D-42FA-B38B-A1C5799A1E4E}">
  <dimension ref="B2:F35"/>
  <sheetViews>
    <sheetView topLeftCell="A3" zoomScale="96" zoomScaleNormal="118" workbookViewId="0">
      <selection activeCell="P29" sqref="P29"/>
    </sheetView>
  </sheetViews>
  <sheetFormatPr defaultRowHeight="17.25" x14ac:dyDescent="0.35"/>
  <cols>
    <col min="2" max="2" width="11.375" bestFit="1" customWidth="1"/>
    <col min="3" max="3" width="9.125" bestFit="1" customWidth="1"/>
    <col min="5" max="5" width="16" bestFit="1" customWidth="1"/>
    <col min="6" max="6" width="12.5" bestFit="1" customWidth="1"/>
    <col min="8" max="8" width="16" bestFit="1" customWidth="1"/>
    <col min="9" max="9" width="12.5" bestFit="1" customWidth="1"/>
  </cols>
  <sheetData>
    <row r="2" spans="2:6" ht="20.25" thickBot="1" x14ac:dyDescent="0.45">
      <c r="B2" s="12" t="s">
        <v>10</v>
      </c>
      <c r="C2" s="12" t="s">
        <v>11</v>
      </c>
    </row>
    <row r="3" spans="2:6" x14ac:dyDescent="0.35">
      <c r="B3" s="11">
        <v>12</v>
      </c>
      <c r="C3" s="4">
        <v>10555</v>
      </c>
      <c r="E3" s="10" t="s">
        <v>10</v>
      </c>
      <c r="F3" s="10"/>
    </row>
    <row r="4" spans="2:6" x14ac:dyDescent="0.35">
      <c r="B4" s="11">
        <v>15</v>
      </c>
      <c r="C4" s="4">
        <v>12499</v>
      </c>
      <c r="E4" s="8"/>
      <c r="F4" s="8"/>
    </row>
    <row r="5" spans="2:6" x14ac:dyDescent="0.35">
      <c r="B5" s="11">
        <v>15</v>
      </c>
      <c r="C5" s="4">
        <v>12400</v>
      </c>
      <c r="E5" s="8" t="s">
        <v>12</v>
      </c>
      <c r="F5" s="13">
        <v>47.58064516129032</v>
      </c>
    </row>
    <row r="6" spans="2:6" x14ac:dyDescent="0.35">
      <c r="B6" s="11">
        <v>10</v>
      </c>
      <c r="C6" s="4">
        <v>11000</v>
      </c>
      <c r="E6" s="8" t="s">
        <v>13</v>
      </c>
      <c r="F6" s="13">
        <v>3.8025950939445496</v>
      </c>
    </row>
    <row r="7" spans="2:6" x14ac:dyDescent="0.35">
      <c r="B7" s="11">
        <v>14</v>
      </c>
      <c r="C7" s="4">
        <v>12399</v>
      </c>
      <c r="E7" s="8" t="s">
        <v>14</v>
      </c>
      <c r="F7" s="14">
        <v>48</v>
      </c>
    </row>
    <row r="8" spans="2:6" x14ac:dyDescent="0.35">
      <c r="B8" s="11">
        <v>34</v>
      </c>
      <c r="C8" s="4">
        <v>19880</v>
      </c>
      <c r="E8" s="8" t="s">
        <v>15</v>
      </c>
      <c r="F8" s="14">
        <v>70</v>
      </c>
    </row>
    <row r="9" spans="2:6" x14ac:dyDescent="0.35">
      <c r="B9" s="11">
        <v>45</v>
      </c>
      <c r="C9" s="4">
        <v>22569</v>
      </c>
      <c r="E9" s="8" t="s">
        <v>16</v>
      </c>
      <c r="F9" s="13">
        <v>21.171953450336741</v>
      </c>
    </row>
    <row r="10" spans="2:6" x14ac:dyDescent="0.35">
      <c r="B10" s="11">
        <v>20</v>
      </c>
      <c r="C10" s="4">
        <v>12008</v>
      </c>
      <c r="E10" s="8" t="s">
        <v>17</v>
      </c>
      <c r="F10" s="13">
        <v>448.25161290322575</v>
      </c>
    </row>
    <row r="11" spans="2:6" x14ac:dyDescent="0.35">
      <c r="B11" s="11">
        <v>45</v>
      </c>
      <c r="C11" s="4">
        <v>23663</v>
      </c>
      <c r="E11" s="8" t="s">
        <v>18</v>
      </c>
      <c r="F11" s="13">
        <v>-1.0942597292524305</v>
      </c>
    </row>
    <row r="12" spans="2:6" x14ac:dyDescent="0.35">
      <c r="B12" s="11">
        <v>48</v>
      </c>
      <c r="C12" s="4">
        <v>24585</v>
      </c>
      <c r="E12" s="8" t="s">
        <v>19</v>
      </c>
      <c r="F12" s="13">
        <v>-0.42568070121741797</v>
      </c>
    </row>
    <row r="13" spans="2:6" x14ac:dyDescent="0.35">
      <c r="B13" s="11">
        <v>55</v>
      </c>
      <c r="C13" s="4">
        <f>C12*1.1</f>
        <v>27043.500000000004</v>
      </c>
      <c r="E13" s="8" t="s">
        <v>20</v>
      </c>
      <c r="F13" s="14">
        <v>65</v>
      </c>
    </row>
    <row r="14" spans="2:6" x14ac:dyDescent="0.35">
      <c r="B14" s="11">
        <v>60</v>
      </c>
      <c r="C14" s="4">
        <f>C13*1.1</f>
        <v>29747.850000000006</v>
      </c>
      <c r="E14" s="8" t="s">
        <v>21</v>
      </c>
      <c r="F14" s="14">
        <v>10</v>
      </c>
    </row>
    <row r="15" spans="2:6" x14ac:dyDescent="0.35">
      <c r="B15" s="11">
        <v>62</v>
      </c>
      <c r="C15" s="4">
        <v>28778</v>
      </c>
      <c r="E15" s="8" t="s">
        <v>22</v>
      </c>
      <c r="F15" s="14">
        <v>75</v>
      </c>
    </row>
    <row r="16" spans="2:6" x14ac:dyDescent="0.35">
      <c r="B16" s="11">
        <v>61</v>
      </c>
      <c r="C16" s="4">
        <v>21136</v>
      </c>
      <c r="E16" s="8" t="s">
        <v>23</v>
      </c>
      <c r="F16" s="14">
        <v>1475</v>
      </c>
    </row>
    <row r="17" spans="2:6" ht="18" thickBot="1" x14ac:dyDescent="0.4">
      <c r="B17" s="11">
        <v>69</v>
      </c>
      <c r="C17" s="4">
        <v>23458</v>
      </c>
      <c r="E17" s="9" t="s">
        <v>24</v>
      </c>
      <c r="F17" s="15">
        <v>31</v>
      </c>
    </row>
    <row r="18" spans="2:6" x14ac:dyDescent="0.35">
      <c r="B18" s="11">
        <v>50</v>
      </c>
      <c r="C18" s="4">
        <v>22588</v>
      </c>
    </row>
    <row r="19" spans="2:6" x14ac:dyDescent="0.35">
      <c r="B19" s="11">
        <v>45</v>
      </c>
      <c r="C19" s="4">
        <v>19550</v>
      </c>
    </row>
    <row r="20" spans="2:6" ht="18" thickBot="1" x14ac:dyDescent="0.4">
      <c r="B20" s="11">
        <v>40</v>
      </c>
      <c r="C20" s="4">
        <v>22202</v>
      </c>
    </row>
    <row r="21" spans="2:6" x14ac:dyDescent="0.35">
      <c r="B21" s="11">
        <v>65</v>
      </c>
      <c r="C21" s="4">
        <v>30668</v>
      </c>
      <c r="E21" s="10" t="s">
        <v>11</v>
      </c>
      <c r="F21" s="10"/>
    </row>
    <row r="22" spans="2:6" x14ac:dyDescent="0.35">
      <c r="B22" s="11">
        <v>70</v>
      </c>
      <c r="C22" s="4">
        <v>31549</v>
      </c>
      <c r="E22" s="8"/>
      <c r="F22" s="8"/>
    </row>
    <row r="23" spans="2:6" x14ac:dyDescent="0.35">
      <c r="B23" s="11">
        <v>70</v>
      </c>
      <c r="C23" s="4">
        <v>29998</v>
      </c>
      <c r="E23" s="8" t="s">
        <v>12</v>
      </c>
      <c r="F23" s="13">
        <v>24068.807767741935</v>
      </c>
    </row>
    <row r="24" spans="2:6" x14ac:dyDescent="0.35">
      <c r="B24" s="11">
        <v>25</v>
      </c>
      <c r="C24" s="4">
        <v>12558</v>
      </c>
      <c r="E24" s="8" t="s">
        <v>13</v>
      </c>
      <c r="F24" s="13">
        <v>1425.2152153482034</v>
      </c>
    </row>
    <row r="25" spans="2:6" x14ac:dyDescent="0.35">
      <c r="B25" s="11">
        <v>65</v>
      </c>
      <c r="C25" s="4">
        <v>25372</v>
      </c>
      <c r="E25" s="8" t="s">
        <v>14</v>
      </c>
      <c r="F25" s="8">
        <v>24585</v>
      </c>
    </row>
    <row r="26" spans="2:6" x14ac:dyDescent="0.35">
      <c r="B26" s="11">
        <v>70</v>
      </c>
      <c r="C26" s="4">
        <v>32220</v>
      </c>
      <c r="E26" s="8" t="s">
        <v>15</v>
      </c>
      <c r="F26" s="8">
        <v>28778</v>
      </c>
    </row>
    <row r="27" spans="2:6" x14ac:dyDescent="0.35">
      <c r="B27" s="11">
        <v>75</v>
      </c>
      <c r="C27" s="4">
        <v>33698</v>
      </c>
      <c r="E27" s="8" t="s">
        <v>16</v>
      </c>
      <c r="F27" s="13">
        <v>7935.2624853788411</v>
      </c>
    </row>
    <row r="28" spans="2:6" x14ac:dyDescent="0.35">
      <c r="B28" s="11">
        <v>75</v>
      </c>
      <c r="C28" s="4">
        <v>35925</v>
      </c>
      <c r="E28" s="8" t="s">
        <v>17</v>
      </c>
      <c r="F28" s="13">
        <v>62968390.711860783</v>
      </c>
    </row>
    <row r="29" spans="2:6" x14ac:dyDescent="0.35">
      <c r="B29" s="11">
        <v>72</v>
      </c>
      <c r="C29" s="4">
        <v>31458</v>
      </c>
      <c r="E29" s="8" t="s">
        <v>18</v>
      </c>
      <c r="F29" s="13">
        <v>-1.0905325782144679</v>
      </c>
    </row>
    <row r="30" spans="2:6" x14ac:dyDescent="0.35">
      <c r="B30" s="11">
        <v>70</v>
      </c>
      <c r="C30" s="4">
        <v>28778</v>
      </c>
      <c r="E30" s="8" t="s">
        <v>19</v>
      </c>
      <c r="F30" s="13">
        <v>-0.44040632710593253</v>
      </c>
    </row>
    <row r="31" spans="2:6" x14ac:dyDescent="0.35">
      <c r="B31" s="11">
        <v>40</v>
      </c>
      <c r="C31" s="4">
        <v>33277</v>
      </c>
      <c r="E31" s="8" t="s">
        <v>20</v>
      </c>
      <c r="F31" s="8">
        <v>25370</v>
      </c>
    </row>
    <row r="32" spans="2:6" x14ac:dyDescent="0.35">
      <c r="B32" s="11">
        <v>40</v>
      </c>
      <c r="C32" s="4">
        <f>C31*0.98</f>
        <v>32611.46</v>
      </c>
      <c r="E32" s="8" t="s">
        <v>21</v>
      </c>
      <c r="F32" s="8">
        <v>10555</v>
      </c>
    </row>
    <row r="33" spans="2:6" x14ac:dyDescent="0.35">
      <c r="B33" s="11">
        <v>38</v>
      </c>
      <c r="C33" s="4">
        <f>C32*0.98</f>
        <v>31959.230799999998</v>
      </c>
      <c r="E33" s="8" t="s">
        <v>22</v>
      </c>
      <c r="F33" s="8">
        <v>35925</v>
      </c>
    </row>
    <row r="34" spans="2:6" x14ac:dyDescent="0.35">
      <c r="E34" s="8" t="s">
        <v>23</v>
      </c>
      <c r="F34" s="13">
        <v>746133.04079999996</v>
      </c>
    </row>
    <row r="35" spans="2:6" ht="18" thickBot="1" x14ac:dyDescent="0.4">
      <c r="E35" s="9" t="s">
        <v>24</v>
      </c>
      <c r="F35" s="9">
        <v>31</v>
      </c>
    </row>
  </sheetData>
  <pageMargins left="0.7" right="0.7" top="0.75" bottom="0.75" header="0.3" footer="0.3"/>
  <pageSetup paperSize="9"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16936-A5EC-41E5-BA08-1D47ACD7B1F9}">
  <dimension ref="B2:C33"/>
  <sheetViews>
    <sheetView topLeftCell="A5" zoomScale="62" zoomScaleNormal="145" workbookViewId="0">
      <selection activeCell="M10" sqref="M10"/>
    </sheetView>
  </sheetViews>
  <sheetFormatPr defaultRowHeight="17.25" x14ac:dyDescent="0.35"/>
  <cols>
    <col min="2" max="2" width="11.375" bestFit="1" customWidth="1"/>
    <col min="3" max="3" width="7.25" bestFit="1" customWidth="1"/>
  </cols>
  <sheetData>
    <row r="2" spans="2:3" ht="19.5" x14ac:dyDescent="0.4">
      <c r="B2" s="16" t="s">
        <v>10</v>
      </c>
      <c r="C2" s="16" t="s">
        <v>25</v>
      </c>
    </row>
    <row r="3" spans="2:3" x14ac:dyDescent="0.35">
      <c r="B3" s="11">
        <v>12</v>
      </c>
      <c r="C3" s="4">
        <v>10555</v>
      </c>
    </row>
    <row r="4" spans="2:3" x14ac:dyDescent="0.35">
      <c r="B4" s="11">
        <v>15</v>
      </c>
      <c r="C4" s="4">
        <v>12499</v>
      </c>
    </row>
    <row r="5" spans="2:3" x14ac:dyDescent="0.35">
      <c r="B5" s="11">
        <v>15</v>
      </c>
      <c r="C5" s="4">
        <v>12400</v>
      </c>
    </row>
    <row r="6" spans="2:3" x14ac:dyDescent="0.35">
      <c r="B6" s="11">
        <v>10</v>
      </c>
      <c r="C6" s="4">
        <v>11000</v>
      </c>
    </row>
    <row r="7" spans="2:3" x14ac:dyDescent="0.35">
      <c r="B7" s="11">
        <v>14</v>
      </c>
      <c r="C7" s="4">
        <v>12399</v>
      </c>
    </row>
    <row r="8" spans="2:3" x14ac:dyDescent="0.35">
      <c r="B8" s="11">
        <v>34</v>
      </c>
      <c r="C8" s="4">
        <v>19880</v>
      </c>
    </row>
    <row r="9" spans="2:3" x14ac:dyDescent="0.35">
      <c r="B9" s="11">
        <v>45</v>
      </c>
      <c r="C9" s="4">
        <v>22569</v>
      </c>
    </row>
    <row r="10" spans="2:3" x14ac:dyDescent="0.35">
      <c r="B10" s="11">
        <v>20</v>
      </c>
      <c r="C10" s="4">
        <v>12008</v>
      </c>
    </row>
    <row r="11" spans="2:3" x14ac:dyDescent="0.35">
      <c r="B11" s="11">
        <v>45</v>
      </c>
      <c r="C11" s="4">
        <v>23663</v>
      </c>
    </row>
    <row r="12" spans="2:3" x14ac:dyDescent="0.35">
      <c r="B12" s="11">
        <v>48</v>
      </c>
      <c r="C12" s="4">
        <v>24585</v>
      </c>
    </row>
    <row r="13" spans="2:3" x14ac:dyDescent="0.35">
      <c r="B13" s="11">
        <v>55</v>
      </c>
      <c r="C13" s="4">
        <f>C12*1.1</f>
        <v>27043.500000000004</v>
      </c>
    </row>
    <row r="14" spans="2:3" x14ac:dyDescent="0.35">
      <c r="B14" s="11">
        <v>60</v>
      </c>
      <c r="C14" s="4">
        <f>C13*1.1</f>
        <v>29747.850000000006</v>
      </c>
    </row>
    <row r="15" spans="2:3" x14ac:dyDescent="0.35">
      <c r="B15" s="11">
        <v>62</v>
      </c>
      <c r="C15" s="4">
        <v>28778</v>
      </c>
    </row>
    <row r="16" spans="2:3" x14ac:dyDescent="0.35">
      <c r="B16" s="11">
        <v>61</v>
      </c>
      <c r="C16" s="4">
        <v>21136</v>
      </c>
    </row>
    <row r="17" spans="2:3" x14ac:dyDescent="0.35">
      <c r="B17" s="11">
        <v>69</v>
      </c>
      <c r="C17" s="4">
        <v>23458</v>
      </c>
    </row>
    <row r="18" spans="2:3" x14ac:dyDescent="0.35">
      <c r="B18" s="11">
        <v>50</v>
      </c>
      <c r="C18" s="4">
        <v>22588</v>
      </c>
    </row>
    <row r="19" spans="2:3" x14ac:dyDescent="0.35">
      <c r="B19" s="11">
        <v>45</v>
      </c>
      <c r="C19" s="4">
        <v>19550</v>
      </c>
    </row>
    <row r="20" spans="2:3" x14ac:dyDescent="0.35">
      <c r="B20" s="11">
        <v>40</v>
      </c>
      <c r="C20" s="4">
        <v>22202</v>
      </c>
    </row>
    <row r="21" spans="2:3" x14ac:dyDescent="0.35">
      <c r="B21" s="11">
        <v>65</v>
      </c>
      <c r="C21" s="4">
        <v>30668</v>
      </c>
    </row>
    <row r="22" spans="2:3" x14ac:dyDescent="0.35">
      <c r="B22" s="11">
        <v>70</v>
      </c>
      <c r="C22" s="4">
        <v>31549</v>
      </c>
    </row>
    <row r="23" spans="2:3" x14ac:dyDescent="0.35">
      <c r="B23" s="11">
        <v>70</v>
      </c>
      <c r="C23" s="4">
        <v>29998</v>
      </c>
    </row>
    <row r="24" spans="2:3" x14ac:dyDescent="0.35">
      <c r="B24" s="11">
        <v>25</v>
      </c>
      <c r="C24" s="4">
        <v>12558</v>
      </c>
    </row>
    <row r="25" spans="2:3" x14ac:dyDescent="0.35">
      <c r="B25" s="11">
        <v>65</v>
      </c>
      <c r="C25" s="4">
        <v>25372</v>
      </c>
    </row>
    <row r="26" spans="2:3" x14ac:dyDescent="0.35">
      <c r="B26" s="11">
        <v>70</v>
      </c>
      <c r="C26" s="4">
        <v>32220</v>
      </c>
    </row>
    <row r="27" spans="2:3" x14ac:dyDescent="0.35">
      <c r="B27" s="11">
        <v>75</v>
      </c>
      <c r="C27" s="4">
        <v>33698</v>
      </c>
    </row>
    <row r="28" spans="2:3" x14ac:dyDescent="0.35">
      <c r="B28" s="11">
        <v>75</v>
      </c>
      <c r="C28" s="4">
        <v>35925</v>
      </c>
    </row>
    <row r="29" spans="2:3" x14ac:dyDescent="0.35">
      <c r="B29" s="11">
        <v>72</v>
      </c>
      <c r="C29" s="4">
        <v>31458</v>
      </c>
    </row>
    <row r="30" spans="2:3" x14ac:dyDescent="0.35">
      <c r="B30" s="11">
        <v>70</v>
      </c>
      <c r="C30" s="4">
        <v>28778</v>
      </c>
    </row>
    <row r="31" spans="2:3" x14ac:dyDescent="0.35">
      <c r="B31" s="11">
        <v>40</v>
      </c>
      <c r="C31" s="4">
        <v>33277</v>
      </c>
    </row>
    <row r="32" spans="2:3" x14ac:dyDescent="0.35">
      <c r="B32" s="11">
        <v>40</v>
      </c>
      <c r="C32" s="4">
        <f>C31*0.98</f>
        <v>32611.46</v>
      </c>
    </row>
    <row r="33" spans="2:3" x14ac:dyDescent="0.35">
      <c r="B33" s="11">
        <v>38</v>
      </c>
      <c r="C33" s="4">
        <f>C32*0.98</f>
        <v>31959.230799999998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D984E-A978-45E6-9EEB-3D5DCE83F56B}">
  <dimension ref="B2:N33"/>
  <sheetViews>
    <sheetView tabSelected="1" topLeftCell="C20" zoomScale="62" workbookViewId="0">
      <selection activeCell="J43" sqref="J43"/>
    </sheetView>
  </sheetViews>
  <sheetFormatPr defaultRowHeight="17.25" x14ac:dyDescent="0.35"/>
  <cols>
    <col min="1" max="1" width="9" customWidth="1"/>
    <col min="2" max="2" width="27.125" bestFit="1" customWidth="1"/>
    <col min="3" max="3" width="21.75" bestFit="1" customWidth="1"/>
    <col min="4" max="4" width="19.25" bestFit="1" customWidth="1"/>
    <col min="6" max="6" width="20.125" bestFit="1" customWidth="1"/>
    <col min="7" max="7" width="14" bestFit="1" customWidth="1"/>
    <col min="8" max="8" width="15.625" bestFit="1" customWidth="1"/>
    <col min="9" max="10" width="14" bestFit="1" customWidth="1"/>
    <col min="11" max="11" width="14.625" bestFit="1" customWidth="1"/>
    <col min="12" max="12" width="14" bestFit="1" customWidth="1"/>
    <col min="13" max="13" width="14.625" bestFit="1" customWidth="1"/>
    <col min="14" max="14" width="14" bestFit="1" customWidth="1"/>
  </cols>
  <sheetData>
    <row r="2" spans="2:11" ht="19.5" x14ac:dyDescent="0.35">
      <c r="B2" s="18" t="s">
        <v>26</v>
      </c>
      <c r="C2" s="18" t="s">
        <v>10</v>
      </c>
      <c r="D2" s="18" t="s">
        <v>11</v>
      </c>
    </row>
    <row r="3" spans="2:11" x14ac:dyDescent="0.35">
      <c r="B3" s="17">
        <v>10.5</v>
      </c>
      <c r="C3" s="11">
        <v>12</v>
      </c>
      <c r="D3" s="4">
        <v>10555</v>
      </c>
      <c r="F3" t="s">
        <v>27</v>
      </c>
    </row>
    <row r="4" spans="2:11" ht="18" thickBot="1" x14ac:dyDescent="0.4">
      <c r="B4" s="17">
        <v>11.1</v>
      </c>
      <c r="C4" s="11">
        <v>15</v>
      </c>
      <c r="D4" s="4">
        <v>12499</v>
      </c>
    </row>
    <row r="5" spans="2:11" x14ac:dyDescent="0.35">
      <c r="B5" s="17">
        <v>11.4</v>
      </c>
      <c r="C5" s="11">
        <v>15</v>
      </c>
      <c r="D5" s="4">
        <v>12400</v>
      </c>
      <c r="F5" s="19" t="s">
        <v>28</v>
      </c>
      <c r="G5" s="19"/>
    </row>
    <row r="6" spans="2:11" x14ac:dyDescent="0.35">
      <c r="B6" s="17">
        <v>9.6</v>
      </c>
      <c r="C6" s="11">
        <v>10</v>
      </c>
      <c r="D6" s="4">
        <v>11000</v>
      </c>
      <c r="F6" s="8" t="s">
        <v>29</v>
      </c>
      <c r="G6" s="8">
        <v>0.84827645731860801</v>
      </c>
    </row>
    <row r="7" spans="2:11" x14ac:dyDescent="0.35">
      <c r="B7" s="17">
        <v>10.5</v>
      </c>
      <c r="C7" s="11">
        <v>14</v>
      </c>
      <c r="D7" s="4">
        <v>12399</v>
      </c>
      <c r="F7" s="8" t="s">
        <v>30</v>
      </c>
      <c r="G7" s="8">
        <v>0.71957294804100813</v>
      </c>
    </row>
    <row r="8" spans="2:11" x14ac:dyDescent="0.35">
      <c r="B8" s="17">
        <v>18</v>
      </c>
      <c r="C8" s="11">
        <v>34</v>
      </c>
      <c r="D8" s="4">
        <v>19880</v>
      </c>
      <c r="F8" s="8" t="s">
        <v>31</v>
      </c>
      <c r="G8" s="8">
        <v>0.69954244432965151</v>
      </c>
    </row>
    <row r="9" spans="2:11" x14ac:dyDescent="0.35">
      <c r="B9" s="17">
        <v>11</v>
      </c>
      <c r="C9" s="11">
        <v>45</v>
      </c>
      <c r="D9" s="4">
        <v>22569</v>
      </c>
      <c r="F9" s="8" t="s">
        <v>13</v>
      </c>
      <c r="G9" s="8">
        <v>4349.6354741266668</v>
      </c>
    </row>
    <row r="10" spans="2:11" ht="18" thickBot="1" x14ac:dyDescent="0.4">
      <c r="B10" s="17">
        <v>14</v>
      </c>
      <c r="C10" s="11">
        <v>20</v>
      </c>
      <c r="D10" s="4">
        <v>12008</v>
      </c>
      <c r="F10" s="9" t="s">
        <v>32</v>
      </c>
      <c r="G10" s="9">
        <v>31</v>
      </c>
    </row>
    <row r="11" spans="2:11" x14ac:dyDescent="0.35">
      <c r="B11" s="17">
        <v>11</v>
      </c>
      <c r="C11" s="11">
        <v>45</v>
      </c>
      <c r="D11" s="4">
        <v>23663</v>
      </c>
    </row>
    <row r="12" spans="2:11" ht="18" thickBot="1" x14ac:dyDescent="0.4">
      <c r="B12" s="17">
        <v>11</v>
      </c>
      <c r="C12" s="11">
        <v>48</v>
      </c>
      <c r="D12" s="4">
        <v>24585</v>
      </c>
      <c r="F12" t="s">
        <v>33</v>
      </c>
    </row>
    <row r="13" spans="2:11" x14ac:dyDescent="0.35">
      <c r="B13" s="17">
        <v>12</v>
      </c>
      <c r="C13" s="11">
        <v>55</v>
      </c>
      <c r="D13" s="4">
        <f>D12*1.1</f>
        <v>27043.500000000004</v>
      </c>
      <c r="F13" s="10"/>
      <c r="G13" s="10" t="s">
        <v>38</v>
      </c>
      <c r="H13" s="10" t="s">
        <v>39</v>
      </c>
      <c r="I13" s="10" t="s">
        <v>40</v>
      </c>
      <c r="J13" s="10" t="s">
        <v>41</v>
      </c>
      <c r="K13" s="10" t="s">
        <v>42</v>
      </c>
    </row>
    <row r="14" spans="2:11" x14ac:dyDescent="0.35">
      <c r="B14" s="17">
        <v>13</v>
      </c>
      <c r="C14" s="11">
        <v>60</v>
      </c>
      <c r="D14" s="4">
        <f>D13*1.1</f>
        <v>29747.850000000006</v>
      </c>
      <c r="F14" s="8" t="s">
        <v>34</v>
      </c>
      <c r="G14" s="8">
        <v>2</v>
      </c>
      <c r="H14" s="8">
        <v>1359310516.1379476</v>
      </c>
      <c r="I14" s="8">
        <v>679655258.06897378</v>
      </c>
      <c r="J14" s="8">
        <v>35.923856854035918</v>
      </c>
      <c r="K14" s="8">
        <v>1.8598533001401433E-8</v>
      </c>
    </row>
    <row r="15" spans="2:11" x14ac:dyDescent="0.35">
      <c r="B15" s="17">
        <v>19</v>
      </c>
      <c r="C15" s="11">
        <v>62</v>
      </c>
      <c r="D15" s="4">
        <v>28778</v>
      </c>
      <c r="F15" s="8" t="s">
        <v>35</v>
      </c>
      <c r="G15" s="8">
        <v>28</v>
      </c>
      <c r="H15" s="8">
        <v>529741205.21787107</v>
      </c>
      <c r="I15" s="8">
        <v>18919328.757781111</v>
      </c>
      <c r="J15" s="8"/>
      <c r="K15" s="8"/>
    </row>
    <row r="16" spans="2:11" ht="18" thickBot="1" x14ac:dyDescent="0.4">
      <c r="B16" s="17">
        <v>19</v>
      </c>
      <c r="C16" s="11">
        <v>61</v>
      </c>
      <c r="D16" s="4">
        <v>21136</v>
      </c>
      <c r="F16" s="9" t="s">
        <v>36</v>
      </c>
      <c r="G16" s="9">
        <v>30</v>
      </c>
      <c r="H16" s="9">
        <v>1889051721.3558187</v>
      </c>
      <c r="I16" s="9"/>
      <c r="J16" s="9"/>
      <c r="K16" s="9"/>
    </row>
    <row r="17" spans="2:14" ht="18" thickBot="1" x14ac:dyDescent="0.4">
      <c r="B17" s="17">
        <v>18</v>
      </c>
      <c r="C17" s="11">
        <v>69</v>
      </c>
      <c r="D17" s="4">
        <v>23458</v>
      </c>
    </row>
    <row r="18" spans="2:14" x14ac:dyDescent="0.35">
      <c r="B18" s="17">
        <v>17</v>
      </c>
      <c r="C18" s="11">
        <v>50</v>
      </c>
      <c r="D18" s="4">
        <v>22588</v>
      </c>
      <c r="F18" s="10"/>
      <c r="G18" s="10" t="s">
        <v>43</v>
      </c>
      <c r="H18" s="10" t="s">
        <v>13</v>
      </c>
      <c r="I18" s="10" t="s">
        <v>44</v>
      </c>
      <c r="J18" s="10" t="s">
        <v>45</v>
      </c>
      <c r="K18" s="10" t="s">
        <v>46</v>
      </c>
      <c r="L18" s="10" t="s">
        <v>47</v>
      </c>
      <c r="M18" s="10" t="s">
        <v>48</v>
      </c>
      <c r="N18" s="10" t="s">
        <v>49</v>
      </c>
    </row>
    <row r="19" spans="2:14" x14ac:dyDescent="0.35">
      <c r="B19" s="17">
        <v>16</v>
      </c>
      <c r="C19" s="11">
        <v>45</v>
      </c>
      <c r="D19" s="4">
        <v>19550</v>
      </c>
      <c r="F19" s="8" t="s">
        <v>37</v>
      </c>
      <c r="G19" s="8">
        <v>13772.438659973875</v>
      </c>
      <c r="H19" s="8">
        <v>3345.157190381809</v>
      </c>
      <c r="I19" s="8">
        <v>4.1171274998894507</v>
      </c>
      <c r="J19" s="8">
        <v>3.0671601904994609E-4</v>
      </c>
      <c r="K19" s="8">
        <v>6920.1947807680635</v>
      </c>
      <c r="L19" s="8">
        <v>20624.682539179688</v>
      </c>
      <c r="M19" s="8">
        <v>6920.1947807680635</v>
      </c>
      <c r="N19" s="8">
        <v>20624.682539179688</v>
      </c>
    </row>
    <row r="20" spans="2:14" x14ac:dyDescent="0.35">
      <c r="B20" s="17">
        <v>15</v>
      </c>
      <c r="C20" s="11">
        <v>40</v>
      </c>
      <c r="D20" s="4">
        <v>22202</v>
      </c>
      <c r="F20" s="8" t="s">
        <v>26</v>
      </c>
      <c r="G20" s="8">
        <v>-482.61977698129925</v>
      </c>
      <c r="H20" s="8">
        <v>289.36542534016178</v>
      </c>
      <c r="I20" s="8">
        <v>-1.6678557101767031</v>
      </c>
      <c r="J20" s="8">
        <v>0.1064917101260712</v>
      </c>
      <c r="K20" s="8">
        <v>-1075.3579808367053</v>
      </c>
      <c r="L20" s="8">
        <v>110.11842687410677</v>
      </c>
      <c r="M20" s="8">
        <v>-1075.3579808367053</v>
      </c>
      <c r="N20" s="8">
        <v>110.11842687410677</v>
      </c>
    </row>
    <row r="21" spans="2:14" ht="18" thickBot="1" x14ac:dyDescent="0.4">
      <c r="B21" s="17">
        <v>15</v>
      </c>
      <c r="C21" s="11">
        <v>65</v>
      </c>
      <c r="D21" s="4">
        <v>30668</v>
      </c>
      <c r="F21" s="9" t="s">
        <v>10</v>
      </c>
      <c r="G21" s="9">
        <v>365.96131688065208</v>
      </c>
      <c r="H21" s="9">
        <v>49.644618560219143</v>
      </c>
      <c r="I21" s="9">
        <v>7.3716210838993428</v>
      </c>
      <c r="J21" s="9">
        <v>5.002042715240212E-8</v>
      </c>
      <c r="K21" s="9">
        <v>264.26892567019843</v>
      </c>
      <c r="L21" s="9">
        <v>467.65370809110573</v>
      </c>
      <c r="M21" s="9">
        <v>264.26892567019843</v>
      </c>
      <c r="N21" s="9">
        <v>467.65370809110573</v>
      </c>
    </row>
    <row r="22" spans="2:14" x14ac:dyDescent="0.35">
      <c r="B22" s="17">
        <v>15</v>
      </c>
      <c r="C22" s="11">
        <v>70</v>
      </c>
      <c r="D22" s="4">
        <v>31549</v>
      </c>
    </row>
    <row r="23" spans="2:14" x14ac:dyDescent="0.35">
      <c r="B23" s="17">
        <v>15</v>
      </c>
      <c r="C23" s="11">
        <v>70</v>
      </c>
      <c r="D23" s="4">
        <v>29998</v>
      </c>
    </row>
    <row r="24" spans="2:14" x14ac:dyDescent="0.35">
      <c r="B24" s="17">
        <v>16</v>
      </c>
      <c r="C24" s="11">
        <v>25</v>
      </c>
      <c r="D24" s="4">
        <v>12558</v>
      </c>
    </row>
    <row r="25" spans="2:14" x14ac:dyDescent="0.35">
      <c r="B25" s="17">
        <v>19</v>
      </c>
      <c r="C25" s="11">
        <v>65</v>
      </c>
      <c r="D25" s="4">
        <v>25372</v>
      </c>
    </row>
    <row r="26" spans="2:14" x14ac:dyDescent="0.35">
      <c r="B26" s="17">
        <v>19</v>
      </c>
      <c r="C26" s="11">
        <v>70</v>
      </c>
      <c r="D26" s="4">
        <v>32220</v>
      </c>
    </row>
    <row r="27" spans="2:14" x14ac:dyDescent="0.35">
      <c r="B27" s="17">
        <v>19</v>
      </c>
      <c r="C27" s="11">
        <v>75</v>
      </c>
      <c r="D27" s="4">
        <v>33698</v>
      </c>
    </row>
    <row r="28" spans="2:14" x14ac:dyDescent="0.35">
      <c r="B28" s="17">
        <v>22</v>
      </c>
      <c r="C28" s="11">
        <v>75</v>
      </c>
      <c r="D28" s="4">
        <v>35925</v>
      </c>
    </row>
    <row r="29" spans="2:14" x14ac:dyDescent="0.35">
      <c r="B29" s="17">
        <v>22</v>
      </c>
      <c r="C29" s="11">
        <v>72</v>
      </c>
      <c r="D29" s="4">
        <v>31458</v>
      </c>
    </row>
    <row r="30" spans="2:14" x14ac:dyDescent="0.35">
      <c r="B30" s="17">
        <v>12</v>
      </c>
      <c r="C30" s="11">
        <v>70</v>
      </c>
      <c r="D30" s="4">
        <v>28778</v>
      </c>
    </row>
    <row r="31" spans="2:14" x14ac:dyDescent="0.35">
      <c r="B31" s="17">
        <v>12</v>
      </c>
      <c r="C31" s="11">
        <v>40</v>
      </c>
      <c r="D31" s="4">
        <v>33277</v>
      </c>
    </row>
    <row r="32" spans="2:14" x14ac:dyDescent="0.35">
      <c r="B32" s="17">
        <v>12</v>
      </c>
      <c r="C32" s="11">
        <v>40</v>
      </c>
      <c r="D32" s="4">
        <f>D31*0.98</f>
        <v>32611.46</v>
      </c>
    </row>
    <row r="33" spans="2:4" x14ac:dyDescent="0.35">
      <c r="B33" s="17">
        <v>12</v>
      </c>
      <c r="C33" s="11">
        <v>38</v>
      </c>
      <c r="D33" s="4">
        <f>D32*0.98</f>
        <v>31959.230799999998</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Forecasting</vt:lpstr>
      <vt:lpstr>Correlation Analysis</vt:lpstr>
      <vt:lpstr>Descriptive Stats</vt:lpstr>
      <vt:lpstr>Scatter</vt:lpstr>
      <vt:lpstr>Regression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Adi</dc:creator>
  <cp:lastModifiedBy>Ali Adi</cp:lastModifiedBy>
  <dcterms:created xsi:type="dcterms:W3CDTF">2024-12-25T07:22:30Z</dcterms:created>
  <dcterms:modified xsi:type="dcterms:W3CDTF">2024-12-26T06:16:56Z</dcterms:modified>
</cp:coreProperties>
</file>