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Feras\UsersRegister\UsersRegister\bin\RegUser\"/>
    </mc:Choice>
  </mc:AlternateContent>
  <bookViews>
    <workbookView xWindow="600" yWindow="570" windowWidth="20775" windowHeight="9450" activeTab="1"/>
  </bookViews>
  <sheets>
    <sheet name="June-2017" sheetId="7" r:id="rId1"/>
    <sheet name="Sheet1" sheetId="8" r:id="rId2"/>
  </sheets>
  <calcPr calcId="162913"/>
</workbook>
</file>

<file path=xl/calcChain.xml><?xml version="1.0" encoding="utf-8"?>
<calcChain xmlns="http://schemas.openxmlformats.org/spreadsheetml/2006/main">
  <c r="D31" i="8" l="1"/>
  <c r="J97" i="7" l="1"/>
  <c r="H37" i="7"/>
  <c r="M97" i="7" l="1"/>
  <c r="M100" i="7" s="1"/>
  <c r="M102" i="7" s="1"/>
  <c r="H4" i="7" l="1"/>
  <c r="J4" i="7"/>
  <c r="H5" i="7"/>
  <c r="M5" i="7" s="1"/>
  <c r="J5" i="7"/>
  <c r="H6" i="7"/>
  <c r="J6" i="7"/>
  <c r="H7" i="7"/>
  <c r="J7" i="7"/>
  <c r="H9" i="7"/>
  <c r="J9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8" i="7"/>
  <c r="H10" i="7"/>
  <c r="H19" i="7"/>
  <c r="H20" i="7"/>
  <c r="H54" i="7"/>
  <c r="J54" i="7"/>
  <c r="H36" i="7"/>
  <c r="J36" i="7"/>
  <c r="H53" i="7"/>
  <c r="J53" i="7"/>
  <c r="H35" i="7"/>
  <c r="H34" i="7"/>
  <c r="J35" i="7"/>
  <c r="J34" i="7"/>
  <c r="M18" i="7" l="1"/>
  <c r="M4" i="7"/>
  <c r="M11" i="7"/>
  <c r="M7" i="7"/>
  <c r="M6" i="7"/>
  <c r="M17" i="7"/>
  <c r="M15" i="7"/>
  <c r="M12" i="7"/>
  <c r="M9" i="7"/>
  <c r="M13" i="7"/>
  <c r="M36" i="7"/>
  <c r="M16" i="7"/>
  <c r="M14" i="7"/>
  <c r="M53" i="7"/>
  <c r="M54" i="7"/>
  <c r="M34" i="7"/>
  <c r="M35" i="7"/>
  <c r="J20" i="7" l="1"/>
  <c r="J19" i="7"/>
  <c r="J64" i="7"/>
  <c r="J65" i="7"/>
  <c r="J66" i="7"/>
  <c r="J67" i="7"/>
  <c r="H64" i="7"/>
  <c r="H65" i="7"/>
  <c r="H66" i="7"/>
  <c r="H67" i="7"/>
  <c r="J46" i="7"/>
  <c r="J47" i="7"/>
  <c r="J48" i="7"/>
  <c r="J49" i="7"/>
  <c r="J50" i="7"/>
  <c r="J51" i="7"/>
  <c r="J52" i="7"/>
  <c r="H46" i="7"/>
  <c r="H47" i="7"/>
  <c r="H48" i="7"/>
  <c r="H49" i="7"/>
  <c r="H51" i="7"/>
  <c r="H52" i="7"/>
  <c r="H45" i="7"/>
  <c r="J45" i="7"/>
  <c r="J29" i="7"/>
  <c r="J30" i="7"/>
  <c r="J31" i="7"/>
  <c r="J32" i="7"/>
  <c r="J33" i="7"/>
  <c r="H30" i="7"/>
  <c r="H32" i="7"/>
  <c r="H33" i="7"/>
  <c r="J28" i="7"/>
  <c r="H28" i="7"/>
  <c r="J8" i="7"/>
  <c r="J10" i="7"/>
  <c r="D48" i="7"/>
  <c r="M45" i="7" l="1"/>
  <c r="M28" i="7"/>
  <c r="M31" i="7"/>
  <c r="M67" i="7"/>
  <c r="M66" i="7"/>
  <c r="M20" i="7"/>
  <c r="M10" i="7"/>
  <c r="M8" i="7"/>
  <c r="M32" i="7"/>
  <c r="M50" i="7"/>
  <c r="M46" i="7"/>
  <c r="M49" i="7"/>
  <c r="M19" i="7"/>
  <c r="M65" i="7"/>
  <c r="M64" i="7"/>
  <c r="M51" i="7"/>
  <c r="M48" i="7"/>
  <c r="M47" i="7"/>
  <c r="M52" i="7"/>
  <c r="M29" i="7"/>
  <c r="M33" i="7"/>
  <c r="M30" i="7"/>
  <c r="M58" i="7" l="1"/>
  <c r="M39" i="7"/>
  <c r="M41" i="7" s="1"/>
  <c r="M60" i="7"/>
  <c r="M22" i="7"/>
  <c r="M24" i="7" s="1"/>
  <c r="M68" i="7"/>
  <c r="M70" i="7" s="1"/>
  <c r="M71" i="7" l="1"/>
</calcChain>
</file>

<file path=xl/sharedStrings.xml><?xml version="1.0" encoding="utf-8"?>
<sst xmlns="http://schemas.openxmlformats.org/spreadsheetml/2006/main" count="359" uniqueCount="117">
  <si>
    <t>SN</t>
  </si>
  <si>
    <t>Code</t>
  </si>
  <si>
    <t>Name</t>
  </si>
  <si>
    <t>Designation</t>
  </si>
  <si>
    <t>Basic Salary</t>
  </si>
  <si>
    <t>Days Worked</t>
  </si>
  <si>
    <t>Actual Salary</t>
  </si>
  <si>
    <t>Overtime</t>
  </si>
  <si>
    <t>Overtime Salary</t>
  </si>
  <si>
    <t>Addittional</t>
  </si>
  <si>
    <t>Deduction</t>
  </si>
  <si>
    <t>Total Salary</t>
  </si>
  <si>
    <t>Prepared By</t>
  </si>
  <si>
    <t>Approved By</t>
  </si>
  <si>
    <t>Fraz Sameem</t>
  </si>
  <si>
    <t>Accountant</t>
  </si>
  <si>
    <t>Allowances</t>
  </si>
  <si>
    <t>YB01</t>
  </si>
  <si>
    <t>Kassem Elzeinab</t>
  </si>
  <si>
    <t>project manager</t>
  </si>
  <si>
    <t>YB02</t>
  </si>
  <si>
    <t>Kashif Khan Rauf</t>
  </si>
  <si>
    <t>welder</t>
  </si>
  <si>
    <t>YB03</t>
  </si>
  <si>
    <t>Hiraman Gaur</t>
  </si>
  <si>
    <t>helper</t>
  </si>
  <si>
    <t>YB04</t>
  </si>
  <si>
    <t>Dinesh Gupta</t>
  </si>
  <si>
    <t>YB05</t>
  </si>
  <si>
    <t>Nazar Iqbal Mohammad</t>
  </si>
  <si>
    <t>driver</t>
  </si>
  <si>
    <t>YB06</t>
  </si>
  <si>
    <t>Rakesh Prasad</t>
  </si>
  <si>
    <t>YB07</t>
  </si>
  <si>
    <t>Zafar Iqbal Ghulam Khan</t>
  </si>
  <si>
    <t>YB08</t>
  </si>
  <si>
    <t>Waheed Ahmad</t>
  </si>
  <si>
    <t>YB09</t>
  </si>
  <si>
    <t>Abdur Rahim Khan</t>
  </si>
  <si>
    <t>YB10</t>
  </si>
  <si>
    <t>Rachid Mountassir</t>
  </si>
  <si>
    <t>carpenter</t>
  </si>
  <si>
    <t>YB11</t>
  </si>
  <si>
    <t>Eng.Mohammad Merami</t>
  </si>
  <si>
    <t>engineer</t>
  </si>
  <si>
    <t>YB13</t>
  </si>
  <si>
    <t>osman al tayeb</t>
  </si>
  <si>
    <t>electricion</t>
  </si>
  <si>
    <t>YB14</t>
  </si>
  <si>
    <t>Moha.Ashek</t>
  </si>
  <si>
    <t>Yousif Baqurain Cont co</t>
  </si>
  <si>
    <t>Total</t>
  </si>
  <si>
    <t>foreman</t>
  </si>
  <si>
    <t>H02</t>
  </si>
  <si>
    <t>Gul maroof Khan Gul</t>
  </si>
  <si>
    <t>H03</t>
  </si>
  <si>
    <t>Ehtesham Mohammed</t>
  </si>
  <si>
    <t>H05</t>
  </si>
  <si>
    <t>Waseem Akram</t>
  </si>
  <si>
    <t>H06</t>
  </si>
  <si>
    <t>Muhammad Nawaz Ali</t>
  </si>
  <si>
    <t>Hadeed Metallic Industries LLC</t>
  </si>
  <si>
    <t>Muhammad Awais Aslam</t>
  </si>
  <si>
    <t>Bagh Ali Karim Bakhsh</t>
  </si>
  <si>
    <t>F02</t>
  </si>
  <si>
    <t>Arnel Queral</t>
  </si>
  <si>
    <t>SS Foreman</t>
  </si>
  <si>
    <t>F05</t>
  </si>
  <si>
    <t>F06</t>
  </si>
  <si>
    <t>Helper</t>
  </si>
  <si>
    <t>F07</t>
  </si>
  <si>
    <t>F08</t>
  </si>
  <si>
    <t>Civil Eng.</t>
  </si>
  <si>
    <t>shankar matav</t>
  </si>
  <si>
    <t>New Employees Cash Salary</t>
  </si>
  <si>
    <t>Wps Charges</t>
  </si>
  <si>
    <t>Grand Total</t>
  </si>
  <si>
    <t>Total of All Companies Salries</t>
  </si>
  <si>
    <t>Firas hawarna Cont. Co</t>
  </si>
  <si>
    <t>Driver</t>
  </si>
  <si>
    <t>Muhammad Nasir Khan</t>
  </si>
  <si>
    <t>Muhammad Adil Muhammad Islam</t>
  </si>
  <si>
    <t>F09</t>
  </si>
  <si>
    <t>F10</t>
  </si>
  <si>
    <t xml:space="preserve">Sunday Agbo </t>
  </si>
  <si>
    <t xml:space="preserve"> Cima Ukagwu</t>
  </si>
  <si>
    <t>Charles Ositadinma ojukwu</t>
  </si>
  <si>
    <t>Lucious Amara</t>
  </si>
  <si>
    <t>Sunday Festus</t>
  </si>
  <si>
    <t>Mohamed Abdul Nasir Mohamed</t>
  </si>
  <si>
    <t>YB15</t>
  </si>
  <si>
    <t>H07</t>
  </si>
  <si>
    <t>H08</t>
  </si>
  <si>
    <t xml:space="preserve">      Managing Director</t>
  </si>
  <si>
    <t>Welder</t>
  </si>
  <si>
    <t>YB16</t>
  </si>
  <si>
    <t>Azhar Tabassam Muhammad Said</t>
  </si>
  <si>
    <t>YB17</t>
  </si>
  <si>
    <t xml:space="preserve">Abdullah Abdul Hakim </t>
  </si>
  <si>
    <t>Foreman</t>
  </si>
  <si>
    <t>Naveed Arshad Muhammad Arshad</t>
  </si>
  <si>
    <t>YB18</t>
  </si>
  <si>
    <t>Amin Khan Meherdil Khan</t>
  </si>
  <si>
    <t>Barsil Khan Taza Gul Khan</t>
  </si>
  <si>
    <t>H09</t>
  </si>
  <si>
    <t>H10</t>
  </si>
  <si>
    <t>Tahir Kamal Tariq Kamal</t>
  </si>
  <si>
    <t>Draft man</t>
  </si>
  <si>
    <t>F01</t>
  </si>
  <si>
    <t>F03</t>
  </si>
  <si>
    <t>F04</t>
  </si>
  <si>
    <t>H11</t>
  </si>
  <si>
    <t>Muhammad Hassan Muhammad</t>
  </si>
  <si>
    <t>Gulfam Mehar Zaman</t>
  </si>
  <si>
    <t>Adeyelure Iluyomade</t>
  </si>
  <si>
    <t>H12</t>
  </si>
  <si>
    <t>Mr. Firas Hawarna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</si>
</sst>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26"/>
      <name val="Arial"/>
      <family val="2"/>
    </font>
    <font>
      <sz val="26"/>
      <color theme="1"/>
      <name val="Arial"/>
      <family val="2"/>
    </font>
    <font>
      <sz val="2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8"/>
      <name val="Arial"/>
      <family val="2"/>
    </font>
    <font>
      <sz val="28"/>
      <color theme="1"/>
      <name val="Arial"/>
      <family val="2"/>
    </font>
    <font>
      <b/>
      <sz val="2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6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0" xfId="0" applyFont="1" applyFill="1"/>
    <xf numFmtId="0" fontId="3" fillId="0" borderId="0" xfId="0" applyFont="1" applyAlignment="1"/>
    <xf numFmtId="0" fontId="12" fillId="0" borderId="0" xfId="0" applyFont="1"/>
    <xf numFmtId="0" fontId="13" fillId="0" borderId="0" xfId="0" applyFont="1"/>
    <xf numFmtId="164" fontId="13" fillId="0" borderId="0" xfId="1" applyNumberFormat="1" applyFont="1"/>
    <xf numFmtId="0" fontId="12" fillId="0" borderId="0" xfId="0" applyFont="1" applyFill="1"/>
    <xf numFmtId="0" fontId="14" fillId="0" borderId="0" xfId="0" applyFont="1" applyFill="1"/>
    <xf numFmtId="0" fontId="12" fillId="0" borderId="0" xfId="0" applyFont="1" applyAlignment="1">
      <alignment horizontal="center"/>
    </xf>
    <xf numFmtId="0" fontId="11" fillId="0" borderId="0" xfId="0" applyFont="1"/>
    <xf numFmtId="43" fontId="13" fillId="0" borderId="0" xfId="1" applyNumberFormat="1" applyFont="1"/>
    <xf numFmtId="43" fontId="6" fillId="0" borderId="0" xfId="1" applyNumberFormat="1" applyFont="1"/>
    <xf numFmtId="43" fontId="7" fillId="0" borderId="0" xfId="1" applyNumberFormat="1" applyFont="1" applyFill="1"/>
    <xf numFmtId="43" fontId="3" fillId="0" borderId="0" xfId="1" applyNumberFormat="1" applyFont="1"/>
    <xf numFmtId="0" fontId="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3" fontId="2" fillId="0" borderId="1" xfId="1" applyFont="1" applyBorder="1" applyAlignment="1">
      <alignment horizontal="center" wrapText="1"/>
    </xf>
    <xf numFmtId="43" fontId="2" fillId="0" borderId="1" xfId="1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1" fillId="0" borderId="0" xfId="0" applyFont="1" applyFill="1" applyBorder="1"/>
    <xf numFmtId="43" fontId="11" fillId="0" borderId="0" xfId="1" applyFont="1" applyFill="1" applyBorder="1"/>
    <xf numFmtId="43" fontId="11" fillId="0" borderId="0" xfId="1" applyNumberFormat="1" applyFont="1" applyFill="1" applyBorder="1"/>
    <xf numFmtId="164" fontId="15" fillId="0" borderId="0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4" fontId="11" fillId="0" borderId="9" xfId="1" applyNumberFormat="1" applyFont="1" applyBorder="1" applyAlignment="1">
      <alignment horizontal="center" vertical="center"/>
    </xf>
    <xf numFmtId="164" fontId="15" fillId="0" borderId="9" xfId="1" applyNumberFormat="1" applyFont="1" applyFill="1" applyBorder="1" applyAlignment="1">
      <alignment horizontal="left" vertical="center"/>
    </xf>
    <xf numFmtId="165" fontId="16" fillId="0" borderId="9" xfId="1" applyNumberFormat="1" applyFont="1" applyBorder="1" applyAlignment="1">
      <alignment horizontal="center" vertical="center"/>
    </xf>
    <xf numFmtId="43" fontId="11" fillId="0" borderId="9" xfId="1" applyFont="1" applyFill="1" applyBorder="1"/>
    <xf numFmtId="0" fontId="11" fillId="0" borderId="9" xfId="0" applyFont="1" applyFill="1" applyBorder="1"/>
    <xf numFmtId="164" fontId="11" fillId="0" borderId="9" xfId="1" applyNumberFormat="1" applyFont="1" applyFill="1" applyBorder="1" applyAlignment="1">
      <alignment horizontal="center" vertical="center"/>
    </xf>
    <xf numFmtId="164" fontId="15" fillId="0" borderId="9" xfId="1" applyNumberFormat="1" applyFont="1" applyFill="1" applyBorder="1" applyAlignment="1">
      <alignment horizontal="center" vertical="center"/>
    </xf>
    <xf numFmtId="165" fontId="16" fillId="0" borderId="9" xfId="1" applyNumberFormat="1" applyFont="1" applyFill="1" applyBorder="1" applyAlignment="1">
      <alignment horizontal="center" vertical="center"/>
    </xf>
    <xf numFmtId="164" fontId="11" fillId="4" borderId="9" xfId="1" applyNumberFormat="1" applyFont="1" applyFill="1" applyBorder="1" applyAlignment="1">
      <alignment horizontal="center" vertical="center"/>
    </xf>
    <xf numFmtId="164" fontId="15" fillId="4" borderId="9" xfId="1" applyNumberFormat="1" applyFont="1" applyFill="1" applyBorder="1" applyAlignment="1">
      <alignment horizontal="left" vertical="center"/>
    </xf>
    <xf numFmtId="164" fontId="16" fillId="0" borderId="9" xfId="1" applyNumberFormat="1" applyFont="1" applyFill="1" applyBorder="1" applyAlignment="1">
      <alignment horizontal="left" vertical="center" wrapText="1"/>
    </xf>
    <xf numFmtId="164" fontId="16" fillId="0" borderId="9" xfId="1" applyNumberFormat="1" applyFont="1" applyFill="1" applyBorder="1" applyAlignment="1">
      <alignment horizontal="center" vertical="center"/>
    </xf>
    <xf numFmtId="164" fontId="17" fillId="0" borderId="9" xfId="1" applyNumberFormat="1" applyFont="1" applyFill="1" applyBorder="1" applyAlignment="1">
      <alignment horizontal="center" vertical="center"/>
    </xf>
    <xf numFmtId="164" fontId="15" fillId="0" borderId="9" xfId="1" applyNumberFormat="1" applyFont="1" applyFill="1" applyBorder="1" applyAlignment="1">
      <alignment horizontal="left" vertical="center" wrapText="1"/>
    </xf>
    <xf numFmtId="165" fontId="15" fillId="0" borderId="9" xfId="1" applyNumberFormat="1" applyFont="1" applyFill="1" applyBorder="1" applyAlignment="1">
      <alignment horizontal="center" vertical="center"/>
    </xf>
    <xf numFmtId="164" fontId="17" fillId="0" borderId="9" xfId="1" applyNumberFormat="1" applyFont="1" applyBorder="1" applyAlignment="1">
      <alignment horizontal="center" vertical="center"/>
    </xf>
    <xf numFmtId="165" fontId="15" fillId="0" borderId="9" xfId="1" applyNumberFormat="1" applyFont="1" applyBorder="1" applyAlignment="1">
      <alignment horizontal="center" vertical="center"/>
    </xf>
    <xf numFmtId="0" fontId="11" fillId="4" borderId="9" xfId="0" applyFont="1" applyFill="1" applyBorder="1"/>
    <xf numFmtId="43" fontId="11" fillId="4" borderId="9" xfId="1" applyFont="1" applyFill="1" applyBorder="1"/>
    <xf numFmtId="164" fontId="16" fillId="0" borderId="9" xfId="1" applyNumberFormat="1" applyFont="1" applyBorder="1" applyAlignment="1">
      <alignment horizontal="center" vertical="center"/>
    </xf>
    <xf numFmtId="164" fontId="16" fillId="0" borderId="9" xfId="1" applyNumberFormat="1" applyFont="1" applyFill="1" applyBorder="1" applyAlignment="1">
      <alignment horizontal="left" vertical="center"/>
    </xf>
    <xf numFmtId="164" fontId="12" fillId="0" borderId="9" xfId="1" applyNumberFormat="1" applyFont="1" applyBorder="1" applyAlignment="1">
      <alignment horizontal="center" vertical="center"/>
    </xf>
    <xf numFmtId="164" fontId="20" fillId="0" borderId="9" xfId="1" applyNumberFormat="1" applyFont="1" applyFill="1" applyBorder="1" applyAlignment="1">
      <alignment horizontal="left" vertical="center" wrapText="1"/>
    </xf>
    <xf numFmtId="164" fontId="20" fillId="0" borderId="9" xfId="1" applyNumberFormat="1" applyFont="1" applyFill="1" applyBorder="1" applyAlignment="1">
      <alignment horizontal="center" vertical="center"/>
    </xf>
    <xf numFmtId="164" fontId="21" fillId="0" borderId="9" xfId="1" applyNumberFormat="1" applyFont="1" applyBorder="1" applyAlignment="1">
      <alignment horizontal="center" vertical="center"/>
    </xf>
    <xf numFmtId="164" fontId="20" fillId="0" borderId="9" xfId="1" applyNumberFormat="1" applyFont="1" applyFill="1" applyBorder="1" applyAlignment="1">
      <alignment horizontal="left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20" fillId="4" borderId="9" xfId="1" applyNumberFormat="1" applyFont="1" applyFill="1" applyBorder="1" applyAlignment="1">
      <alignment horizontal="left" vertical="center"/>
    </xf>
    <xf numFmtId="164" fontId="20" fillId="0" borderId="9" xfId="1" applyNumberFormat="1" applyFont="1" applyFill="1" applyBorder="1" applyAlignment="1">
      <alignment vertical="center"/>
    </xf>
    <xf numFmtId="166" fontId="17" fillId="0" borderId="9" xfId="1" applyNumberFormat="1" applyFont="1" applyFill="1" applyBorder="1" applyAlignment="1">
      <alignment horizontal="center" vertical="center"/>
    </xf>
    <xf numFmtId="164" fontId="15" fillId="0" borderId="9" xfId="1" applyNumberFormat="1" applyFont="1" applyFill="1" applyBorder="1" applyAlignment="1">
      <alignment vertical="center"/>
    </xf>
    <xf numFmtId="166" fontId="17" fillId="0" borderId="9" xfId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164" fontId="11" fillId="0" borderId="10" xfId="1" applyNumberFormat="1" applyFont="1" applyFill="1" applyBorder="1" applyAlignment="1">
      <alignment horizontal="center" vertical="center"/>
    </xf>
    <xf numFmtId="164" fontId="15" fillId="0" borderId="10" xfId="1" applyNumberFormat="1" applyFont="1" applyFill="1" applyBorder="1" applyAlignment="1">
      <alignment horizontal="left" vertical="center"/>
    </xf>
    <xf numFmtId="164" fontId="15" fillId="0" borderId="10" xfId="1" applyNumberFormat="1" applyFont="1" applyFill="1" applyBorder="1" applyAlignment="1">
      <alignment horizontal="center" vertical="center"/>
    </xf>
    <xf numFmtId="165" fontId="16" fillId="0" borderId="10" xfId="1" applyNumberFormat="1" applyFont="1" applyFill="1" applyBorder="1" applyAlignment="1">
      <alignment horizontal="center" vertical="center"/>
    </xf>
    <xf numFmtId="43" fontId="11" fillId="0" borderId="10" xfId="1" applyFont="1" applyFill="1" applyBorder="1"/>
    <xf numFmtId="0" fontId="11" fillId="0" borderId="10" xfId="0" applyFont="1" applyFill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18" fillId="0" borderId="14" xfId="1" applyNumberFormat="1" applyFont="1" applyFill="1" applyBorder="1"/>
    <xf numFmtId="0" fontId="11" fillId="0" borderId="15" xfId="0" applyFont="1" applyBorder="1" applyAlignment="1">
      <alignment horizontal="center"/>
    </xf>
    <xf numFmtId="164" fontId="18" fillId="0" borderId="16" xfId="1" applyNumberFormat="1" applyFont="1" applyFill="1" applyBorder="1"/>
    <xf numFmtId="0" fontId="11" fillId="0" borderId="17" xfId="0" applyFont="1" applyBorder="1" applyAlignment="1">
      <alignment horizontal="center"/>
    </xf>
    <xf numFmtId="164" fontId="18" fillId="0" borderId="19" xfId="1" applyNumberFormat="1" applyFont="1" applyFill="1" applyBorder="1"/>
    <xf numFmtId="164" fontId="11" fillId="0" borderId="11" xfId="1" applyNumberFormat="1" applyFont="1" applyBorder="1" applyAlignment="1">
      <alignment horizontal="center" vertical="center"/>
    </xf>
    <xf numFmtId="164" fontId="15" fillId="0" borderId="11" xfId="1" applyNumberFormat="1" applyFont="1" applyFill="1" applyBorder="1" applyAlignment="1">
      <alignment horizontal="left" vertical="center"/>
    </xf>
    <xf numFmtId="164" fontId="15" fillId="0" borderId="11" xfId="1" applyNumberFormat="1" applyFont="1" applyFill="1" applyBorder="1" applyAlignment="1">
      <alignment horizontal="center" vertical="center" wrapText="1"/>
    </xf>
    <xf numFmtId="165" fontId="16" fillId="0" borderId="11" xfId="1" applyNumberFormat="1" applyFont="1" applyBorder="1" applyAlignment="1">
      <alignment horizontal="center" vertical="center"/>
    </xf>
    <xf numFmtId="43" fontId="11" fillId="0" borderId="11" xfId="1" applyFont="1" applyFill="1" applyBorder="1"/>
    <xf numFmtId="0" fontId="11" fillId="0" borderId="11" xfId="0" applyFont="1" applyFill="1" applyBorder="1"/>
    <xf numFmtId="43" fontId="11" fillId="0" borderId="11" xfId="1" applyNumberFormat="1" applyFont="1" applyFill="1" applyBorder="1"/>
    <xf numFmtId="0" fontId="18" fillId="0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43" fontId="2" fillId="0" borderId="11" xfId="1" applyFont="1" applyBorder="1" applyAlignment="1">
      <alignment horizontal="center" wrapText="1"/>
    </xf>
    <xf numFmtId="43" fontId="2" fillId="0" borderId="11" xfId="1" applyNumberFormat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18" fillId="0" borderId="38" xfId="0" applyFont="1" applyFill="1" applyBorder="1" applyAlignment="1">
      <alignment horizontal="center" wrapText="1"/>
    </xf>
    <xf numFmtId="164" fontId="13" fillId="0" borderId="39" xfId="1" applyNumberFormat="1" applyFont="1" applyBorder="1" applyAlignment="1">
      <alignment horizontal="center" wrapText="1"/>
    </xf>
    <xf numFmtId="164" fontId="11" fillId="0" borderId="16" xfId="1" applyNumberFormat="1" applyFont="1" applyFill="1" applyBorder="1"/>
    <xf numFmtId="0" fontId="11" fillId="0" borderId="40" xfId="0" applyFont="1" applyBorder="1" applyAlignment="1">
      <alignment horizontal="center"/>
    </xf>
    <xf numFmtId="164" fontId="11" fillId="0" borderId="31" xfId="1" applyNumberFormat="1" applyFont="1" applyFill="1" applyBorder="1"/>
    <xf numFmtId="164" fontId="18" fillId="0" borderId="42" xfId="1" applyNumberFormat="1" applyFont="1" applyFill="1" applyBorder="1"/>
    <xf numFmtId="164" fontId="18" fillId="0" borderId="37" xfId="1" applyNumberFormat="1" applyFont="1" applyFill="1" applyBorder="1"/>
    <xf numFmtId="0" fontId="11" fillId="0" borderId="9" xfId="0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vertical="center"/>
    </xf>
    <xf numFmtId="164" fontId="15" fillId="0" borderId="0" xfId="1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43" fontId="11" fillId="0" borderId="43" xfId="1" applyFont="1" applyFill="1" applyBorder="1"/>
    <xf numFmtId="164" fontId="12" fillId="0" borderId="44" xfId="1" applyNumberFormat="1" applyFont="1" applyBorder="1" applyAlignment="1">
      <alignment horizontal="center" vertical="center"/>
    </xf>
    <xf numFmtId="164" fontId="20" fillId="0" borderId="44" xfId="1" applyNumberFormat="1" applyFont="1" applyFill="1" applyBorder="1" applyAlignment="1">
      <alignment horizontal="left" vertical="center" wrapText="1"/>
    </xf>
    <xf numFmtId="164" fontId="20" fillId="0" borderId="44" xfId="1" applyNumberFormat="1" applyFont="1" applyFill="1" applyBorder="1" applyAlignment="1">
      <alignment horizontal="center" vertical="center"/>
    </xf>
    <xf numFmtId="164" fontId="21" fillId="0" borderId="44" xfId="1" applyNumberFormat="1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43" fontId="11" fillId="0" borderId="44" xfId="1" applyFont="1" applyFill="1" applyBorder="1"/>
    <xf numFmtId="0" fontId="11" fillId="4" borderId="44" xfId="0" applyFont="1" applyFill="1" applyBorder="1"/>
    <xf numFmtId="43" fontId="11" fillId="0" borderId="44" xfId="1" applyNumberFormat="1" applyFont="1" applyFill="1" applyBorder="1"/>
    <xf numFmtId="43" fontId="11" fillId="0" borderId="45" xfId="1" applyFont="1" applyFill="1" applyBorder="1"/>
    <xf numFmtId="164" fontId="11" fillId="0" borderId="39" xfId="1" applyNumberFormat="1" applyFont="1" applyFill="1" applyBorder="1"/>
    <xf numFmtId="0" fontId="18" fillId="0" borderId="41" xfId="0" applyFont="1" applyFill="1" applyBorder="1" applyAlignment="1">
      <alignment horizontal="center" wrapText="1"/>
    </xf>
    <xf numFmtId="164" fontId="13" fillId="0" borderId="42" xfId="1" applyNumberFormat="1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164" fontId="11" fillId="0" borderId="49" xfId="1" applyNumberFormat="1" applyFont="1" applyFill="1" applyBorder="1"/>
    <xf numFmtId="0" fontId="8" fillId="5" borderId="11" xfId="0" applyFont="1" applyFill="1" applyBorder="1" applyAlignment="1">
      <alignment horizontal="center"/>
    </xf>
    <xf numFmtId="164" fontId="8" fillId="5" borderId="11" xfId="0" applyNumberFormat="1" applyFont="1" applyFill="1" applyBorder="1" applyAlignment="1"/>
    <xf numFmtId="0" fontId="18" fillId="0" borderId="20" xfId="0" applyFont="1" applyFill="1" applyBorder="1" applyAlignment="1">
      <alignment horizontal="center" wrapText="1"/>
    </xf>
    <xf numFmtId="0" fontId="18" fillId="0" borderId="21" xfId="0" applyFont="1" applyFill="1" applyBorder="1" applyAlignment="1">
      <alignment horizontal="center" wrapText="1"/>
    </xf>
    <xf numFmtId="0" fontId="18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43" fontId="2" fillId="0" borderId="21" xfId="1" applyFont="1" applyBorder="1" applyAlignment="1">
      <alignment horizontal="center" wrapText="1"/>
    </xf>
    <xf numFmtId="43" fontId="2" fillId="0" borderId="21" xfId="1" applyNumberFormat="1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164" fontId="13" fillId="0" borderId="22" xfId="1" applyNumberFormat="1" applyFont="1" applyBorder="1" applyAlignment="1">
      <alignment horizontal="center" wrapText="1"/>
    </xf>
    <xf numFmtId="164" fontId="18" fillId="0" borderId="54" xfId="1" applyNumberFormat="1" applyFont="1" applyFill="1" applyBorder="1"/>
    <xf numFmtId="164" fontId="18" fillId="0" borderId="55" xfId="1" applyNumberFormat="1" applyFont="1" applyFill="1" applyBorder="1"/>
    <xf numFmtId="164" fontId="18" fillId="0" borderId="56" xfId="1" applyNumberFormat="1" applyFont="1" applyFill="1" applyBorder="1"/>
    <xf numFmtId="166" fontId="17" fillId="0" borderId="0" xfId="1" applyNumberFormat="1" applyFont="1" applyFill="1" applyBorder="1" applyAlignment="1">
      <alignment horizontal="center" vertical="center"/>
    </xf>
    <xf numFmtId="164" fontId="15" fillId="0" borderId="0" xfId="1" applyNumberFormat="1" applyFont="1" applyFill="1" applyBorder="1" applyAlignment="1">
      <alignment vertical="center"/>
    </xf>
    <xf numFmtId="164" fontId="11" fillId="0" borderId="57" xfId="1" applyNumberFormat="1" applyFont="1" applyFill="1" applyBorder="1"/>
    <xf numFmtId="43" fontId="22" fillId="0" borderId="0" xfId="1" applyFont="1" applyFill="1" applyBorder="1"/>
    <xf numFmtId="0" fontId="11" fillId="0" borderId="44" xfId="0" applyFont="1" applyFill="1" applyBorder="1"/>
    <xf numFmtId="0" fontId="19" fillId="0" borderId="50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51" xfId="0" applyFont="1" applyFill="1" applyBorder="1" applyAlignment="1">
      <alignment horizontal="center" vertical="center" wrapText="1"/>
    </xf>
    <xf numFmtId="17" fontId="19" fillId="0" borderId="52" xfId="0" applyNumberFormat="1" applyFont="1" applyFill="1" applyBorder="1" applyAlignment="1">
      <alignment horizontal="center" vertical="center" wrapText="1"/>
    </xf>
    <xf numFmtId="17" fontId="19" fillId="0" borderId="4" xfId="0" applyNumberFormat="1" applyFont="1" applyFill="1" applyBorder="1" applyAlignment="1">
      <alignment horizontal="center" vertical="center" wrapText="1"/>
    </xf>
    <xf numFmtId="17" fontId="19" fillId="0" borderId="53" xfId="0" applyNumberFormat="1" applyFont="1" applyFill="1" applyBorder="1" applyAlignment="1">
      <alignment horizontal="center" vertical="center" wrapText="1"/>
    </xf>
    <xf numFmtId="43" fontId="18" fillId="0" borderId="25" xfId="1" applyFont="1" applyFill="1" applyBorder="1" applyAlignment="1">
      <alignment horizontal="center"/>
    </xf>
    <xf numFmtId="43" fontId="18" fillId="0" borderId="23" xfId="1" applyFont="1" applyFill="1" applyBorder="1" applyAlignment="1">
      <alignment horizontal="center"/>
    </xf>
    <xf numFmtId="43" fontId="18" fillId="0" borderId="24" xfId="1" applyFont="1" applyFill="1" applyBorder="1" applyAlignment="1">
      <alignment horizontal="center"/>
    </xf>
    <xf numFmtId="43" fontId="18" fillId="0" borderId="27" xfId="1" applyFont="1" applyFill="1" applyBorder="1" applyAlignment="1">
      <alignment horizontal="center"/>
    </xf>
    <xf numFmtId="43" fontId="18" fillId="0" borderId="5" xfId="1" applyFont="1" applyFill="1" applyBorder="1" applyAlignment="1">
      <alignment horizontal="center"/>
    </xf>
    <xf numFmtId="43" fontId="18" fillId="0" borderId="26" xfId="1" applyFont="1" applyFill="1" applyBorder="1" applyAlignment="1">
      <alignment horizontal="center"/>
    </xf>
    <xf numFmtId="43" fontId="18" fillId="0" borderId="18" xfId="1" applyFont="1" applyFill="1" applyBorder="1" applyAlignment="1">
      <alignment horizontal="center"/>
    </xf>
    <xf numFmtId="17" fontId="19" fillId="0" borderId="35" xfId="0" applyNumberFormat="1" applyFont="1" applyFill="1" applyBorder="1" applyAlignment="1">
      <alignment horizontal="center" vertical="center" wrapText="1"/>
    </xf>
    <xf numFmtId="17" fontId="19" fillId="0" borderId="36" xfId="0" applyNumberFormat="1" applyFont="1" applyFill="1" applyBorder="1" applyAlignment="1">
      <alignment horizontal="center" vertical="center" wrapText="1"/>
    </xf>
    <xf numFmtId="17" fontId="19" fillId="0" borderId="37" xfId="0" applyNumberFormat="1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17" fontId="19" fillId="0" borderId="46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43" fontId="18" fillId="0" borderId="30" xfId="1" applyFont="1" applyFill="1" applyBorder="1" applyAlignment="1">
      <alignment horizontal="center"/>
    </xf>
    <xf numFmtId="43" fontId="18" fillId="0" borderId="28" xfId="1" applyFont="1" applyFill="1" applyBorder="1" applyAlignment="1">
      <alignment horizontal="center"/>
    </xf>
    <xf numFmtId="43" fontId="18" fillId="0" borderId="29" xfId="1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43" fontId="18" fillId="0" borderId="6" xfId="1" applyFont="1" applyFill="1" applyBorder="1" applyAlignment="1">
      <alignment horizontal="center"/>
    </xf>
    <xf numFmtId="43" fontId="18" fillId="0" borderId="7" xfId="1" applyFont="1" applyFill="1" applyBorder="1" applyAlignment="1">
      <alignment horizontal="center"/>
    </xf>
    <xf numFmtId="43" fontId="18" fillId="0" borderId="8" xfId="1" applyFont="1" applyFill="1" applyBorder="1" applyAlignment="1">
      <alignment horizontal="center"/>
    </xf>
    <xf numFmtId="164" fontId="18" fillId="5" borderId="11" xfId="0" applyNumberFormat="1" applyFont="1" applyFill="1" applyBorder="1" applyAlignment="1">
      <alignment horizontal="center"/>
    </xf>
    <xf numFmtId="43" fontId="18" fillId="0" borderId="41" xfId="1" applyFont="1" applyFill="1" applyBorder="1" applyAlignment="1">
      <alignment horizontal="center"/>
    </xf>
    <xf numFmtId="43" fontId="18" fillId="0" borderId="1" xfId="1" applyFont="1" applyFill="1" applyBorder="1" applyAlignment="1">
      <alignment horizontal="center"/>
    </xf>
    <xf numFmtId="43" fontId="18" fillId="0" borderId="35" xfId="1" applyFont="1" applyFill="1" applyBorder="1" applyAlignment="1">
      <alignment horizontal="center"/>
    </xf>
    <xf numFmtId="43" fontId="18" fillId="0" borderId="36" xfId="1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7" fontId="19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opLeftCell="A48" zoomScale="40" zoomScaleNormal="40" workbookViewId="0">
      <selection activeCell="B64" sqref="B64:D65"/>
    </sheetView>
  </sheetViews>
  <sheetFormatPr defaultRowHeight="12" x14ac:dyDescent="0.2"/>
  <cols>
    <col min="1" max="1" width="13.85546875" style="11" customWidth="1"/>
    <col min="2" max="2" width="22.28515625" style="13" customWidth="1"/>
    <col min="3" max="3" width="80.5703125" style="13" customWidth="1"/>
    <col min="4" max="4" width="44.140625" style="14" bestFit="1" customWidth="1"/>
    <col min="5" max="6" width="22" style="1" customWidth="1"/>
    <col min="7" max="7" width="24.85546875" style="1" hidden="1" customWidth="1"/>
    <col min="8" max="8" width="26.5703125" style="1" customWidth="1"/>
    <col min="9" max="9" width="24.140625" style="1" hidden="1" customWidth="1"/>
    <col min="10" max="10" width="29.85546875" style="25" hidden="1" customWidth="1"/>
    <col min="11" max="11" width="29.85546875" style="1" hidden="1" customWidth="1"/>
    <col min="12" max="12" width="26.5703125" style="1" hidden="1" customWidth="1"/>
    <col min="13" max="13" width="37" style="12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4" s="27" customFormat="1" ht="77.25" customHeight="1" thickBot="1" x14ac:dyDescent="0.55000000000000004">
      <c r="A1" s="163" t="s">
        <v>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5"/>
      <c r="N1" s="26"/>
    </row>
    <row r="2" spans="1:14" s="27" customFormat="1" ht="77.25" customHeight="1" x14ac:dyDescent="0.5">
      <c r="A2" s="166">
        <v>42887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8"/>
      <c r="N2" s="26"/>
    </row>
    <row r="3" spans="1:14" s="27" customFormat="1" ht="77.25" customHeight="1" x14ac:dyDescent="0.7">
      <c r="A3" s="123" t="s">
        <v>0</v>
      </c>
      <c r="B3" s="28" t="s">
        <v>1</v>
      </c>
      <c r="C3" s="28" t="s">
        <v>2</v>
      </c>
      <c r="D3" s="29" t="s">
        <v>3</v>
      </c>
      <c r="E3" s="30" t="s">
        <v>4</v>
      </c>
      <c r="F3" s="30" t="s">
        <v>16</v>
      </c>
      <c r="G3" s="30" t="s">
        <v>5</v>
      </c>
      <c r="H3" s="31" t="s">
        <v>6</v>
      </c>
      <c r="I3" s="30" t="s">
        <v>7</v>
      </c>
      <c r="J3" s="32" t="s">
        <v>8</v>
      </c>
      <c r="K3" s="33" t="s">
        <v>9</v>
      </c>
      <c r="L3" s="34" t="s">
        <v>10</v>
      </c>
      <c r="M3" s="124" t="s">
        <v>11</v>
      </c>
      <c r="N3" s="26"/>
    </row>
    <row r="4" spans="1:14" s="21" customFormat="1" ht="60" customHeight="1" x14ac:dyDescent="0.5">
      <c r="A4" s="125">
        <v>1</v>
      </c>
      <c r="B4" s="87" t="s">
        <v>17</v>
      </c>
      <c r="C4" s="88" t="s">
        <v>18</v>
      </c>
      <c r="D4" s="89" t="s">
        <v>19</v>
      </c>
      <c r="E4" s="90">
        <v>3000</v>
      </c>
      <c r="F4" s="90"/>
      <c r="G4" s="80">
        <v>30</v>
      </c>
      <c r="H4" s="91">
        <f>(E4+F4)/30*G4</f>
        <v>3000</v>
      </c>
      <c r="I4" s="92"/>
      <c r="J4" s="93">
        <f>E4/30/8*I4</f>
        <v>0</v>
      </c>
      <c r="K4" s="91"/>
      <c r="L4" s="91"/>
      <c r="M4" s="122">
        <f>ROUND(H4+J4+K4-L4,0)</f>
        <v>3000</v>
      </c>
    </row>
    <row r="5" spans="1:14" s="21" customFormat="1" ht="60" customHeight="1" x14ac:dyDescent="0.5">
      <c r="A5" s="83">
        <v>2</v>
      </c>
      <c r="B5" s="46" t="s">
        <v>20</v>
      </c>
      <c r="C5" s="42" t="s">
        <v>21</v>
      </c>
      <c r="D5" s="47" t="s">
        <v>22</v>
      </c>
      <c r="E5" s="48">
        <v>800</v>
      </c>
      <c r="F5" s="48">
        <v>400</v>
      </c>
      <c r="G5" s="40">
        <v>29</v>
      </c>
      <c r="H5" s="91">
        <f t="shared" ref="H5:H18" si="0">(E5+F5)/30*G5</f>
        <v>1160</v>
      </c>
      <c r="I5" s="45">
        <v>25.5</v>
      </c>
      <c r="J5" s="93">
        <f t="shared" ref="J5:J18" si="1">E5/30/8*I5</f>
        <v>85</v>
      </c>
      <c r="K5" s="44"/>
      <c r="L5" s="44">
        <v>500</v>
      </c>
      <c r="M5" s="122">
        <f t="shared" ref="M5:M20" si="2">ROUND(H5+J5+K5-L5,0)</f>
        <v>745</v>
      </c>
    </row>
    <row r="6" spans="1:14" s="21" customFormat="1" ht="60" customHeight="1" x14ac:dyDescent="0.5">
      <c r="A6" s="83">
        <v>3</v>
      </c>
      <c r="B6" s="49" t="s">
        <v>23</v>
      </c>
      <c r="C6" s="50" t="s">
        <v>24</v>
      </c>
      <c r="D6" s="47" t="s">
        <v>25</v>
      </c>
      <c r="E6" s="43">
        <v>800</v>
      </c>
      <c r="F6" s="43">
        <v>400</v>
      </c>
      <c r="G6" s="40">
        <v>31</v>
      </c>
      <c r="H6" s="91">
        <f t="shared" si="0"/>
        <v>1240</v>
      </c>
      <c r="I6" s="45">
        <v>24</v>
      </c>
      <c r="J6" s="93">
        <f t="shared" si="1"/>
        <v>80</v>
      </c>
      <c r="K6" s="44"/>
      <c r="L6" s="44">
        <v>500</v>
      </c>
      <c r="M6" s="122">
        <f t="shared" si="2"/>
        <v>820</v>
      </c>
    </row>
    <row r="7" spans="1:14" s="21" customFormat="1" ht="60" customHeight="1" x14ac:dyDescent="0.5">
      <c r="A7" s="125">
        <v>4</v>
      </c>
      <c r="B7" s="46" t="s">
        <v>26</v>
      </c>
      <c r="C7" s="42" t="s">
        <v>27</v>
      </c>
      <c r="D7" s="47" t="s">
        <v>25</v>
      </c>
      <c r="E7" s="48">
        <v>800</v>
      </c>
      <c r="F7" s="48">
        <v>400</v>
      </c>
      <c r="G7" s="40">
        <v>30</v>
      </c>
      <c r="H7" s="91">
        <f t="shared" si="0"/>
        <v>1200</v>
      </c>
      <c r="I7" s="45">
        <v>91</v>
      </c>
      <c r="J7" s="93">
        <f t="shared" si="1"/>
        <v>303.33333333333337</v>
      </c>
      <c r="K7" s="44">
        <v>400</v>
      </c>
      <c r="L7" s="44"/>
      <c r="M7" s="122">
        <f t="shared" si="2"/>
        <v>1903</v>
      </c>
    </row>
    <row r="8" spans="1:14" s="21" customFormat="1" ht="60" customHeight="1" x14ac:dyDescent="0.5">
      <c r="A8" s="83">
        <v>5</v>
      </c>
      <c r="B8" s="41" t="s">
        <v>28</v>
      </c>
      <c r="C8" s="51" t="s">
        <v>29</v>
      </c>
      <c r="D8" s="52" t="s">
        <v>30</v>
      </c>
      <c r="E8" s="43">
        <v>800</v>
      </c>
      <c r="F8" s="43">
        <v>2200</v>
      </c>
      <c r="G8" s="40">
        <v>30</v>
      </c>
      <c r="H8" s="91">
        <f>(E8+F8)/30*G8</f>
        <v>3000</v>
      </c>
      <c r="I8" s="45"/>
      <c r="J8" s="93">
        <f>E8/30/8*I8</f>
        <v>0</v>
      </c>
      <c r="K8" s="44"/>
      <c r="L8" s="44"/>
      <c r="M8" s="122">
        <f t="shared" si="2"/>
        <v>3000</v>
      </c>
    </row>
    <row r="9" spans="1:14" s="21" customFormat="1" ht="60" customHeight="1" x14ac:dyDescent="0.5">
      <c r="A9" s="83">
        <v>6</v>
      </c>
      <c r="B9" s="41" t="s">
        <v>31</v>
      </c>
      <c r="C9" s="42" t="s">
        <v>32</v>
      </c>
      <c r="D9" s="47" t="s">
        <v>25</v>
      </c>
      <c r="E9" s="48">
        <v>800</v>
      </c>
      <c r="F9" s="43">
        <v>400</v>
      </c>
      <c r="G9" s="40">
        <v>31</v>
      </c>
      <c r="H9" s="91">
        <f t="shared" si="0"/>
        <v>1240</v>
      </c>
      <c r="I9" s="45">
        <v>27</v>
      </c>
      <c r="J9" s="93">
        <f t="shared" si="1"/>
        <v>90</v>
      </c>
      <c r="K9" s="44">
        <v>400</v>
      </c>
      <c r="L9" s="44"/>
      <c r="M9" s="122">
        <f t="shared" si="2"/>
        <v>1730</v>
      </c>
    </row>
    <row r="10" spans="1:14" s="21" customFormat="1" ht="60" customHeight="1" x14ac:dyDescent="0.5">
      <c r="A10" s="125">
        <v>7</v>
      </c>
      <c r="B10" s="53" t="s">
        <v>33</v>
      </c>
      <c r="C10" s="54" t="s">
        <v>34</v>
      </c>
      <c r="D10" s="47" t="s">
        <v>22</v>
      </c>
      <c r="E10" s="55">
        <v>800</v>
      </c>
      <c r="F10" s="48">
        <v>700</v>
      </c>
      <c r="G10" s="40"/>
      <c r="H10" s="91">
        <f>(E10+F10)/30*G10</f>
        <v>0</v>
      </c>
      <c r="I10" s="45"/>
      <c r="J10" s="93">
        <f>E10/30/8*I10</f>
        <v>0</v>
      </c>
      <c r="K10" s="44"/>
      <c r="L10" s="44"/>
      <c r="M10" s="122">
        <f t="shared" si="2"/>
        <v>0</v>
      </c>
    </row>
    <row r="11" spans="1:14" s="21" customFormat="1" ht="60" customHeight="1" x14ac:dyDescent="0.5">
      <c r="A11" s="83">
        <v>8</v>
      </c>
      <c r="B11" s="56" t="s">
        <v>35</v>
      </c>
      <c r="C11" s="42" t="s">
        <v>36</v>
      </c>
      <c r="D11" s="47" t="s">
        <v>25</v>
      </c>
      <c r="E11" s="57">
        <v>800</v>
      </c>
      <c r="F11" s="43">
        <v>300</v>
      </c>
      <c r="G11" s="40">
        <v>30</v>
      </c>
      <c r="H11" s="91">
        <f t="shared" si="0"/>
        <v>1100</v>
      </c>
      <c r="I11" s="45">
        <v>52</v>
      </c>
      <c r="J11" s="93">
        <f t="shared" si="1"/>
        <v>173.33333333333334</v>
      </c>
      <c r="K11" s="44"/>
      <c r="L11" s="44"/>
      <c r="M11" s="122">
        <f t="shared" si="2"/>
        <v>1273</v>
      </c>
    </row>
    <row r="12" spans="1:14" s="21" customFormat="1" ht="60" customHeight="1" x14ac:dyDescent="0.5">
      <c r="A12" s="83">
        <v>9</v>
      </c>
      <c r="B12" s="56" t="s">
        <v>37</v>
      </c>
      <c r="C12" s="42" t="s">
        <v>38</v>
      </c>
      <c r="D12" s="47" t="s">
        <v>25</v>
      </c>
      <c r="E12" s="57">
        <v>800</v>
      </c>
      <c r="F12" s="43">
        <v>200</v>
      </c>
      <c r="G12" s="40">
        <v>29</v>
      </c>
      <c r="H12" s="91">
        <f t="shared" si="0"/>
        <v>966.66666666666674</v>
      </c>
      <c r="I12" s="45">
        <v>51</v>
      </c>
      <c r="J12" s="93">
        <f t="shared" si="1"/>
        <v>170</v>
      </c>
      <c r="K12" s="44"/>
      <c r="L12" s="44"/>
      <c r="M12" s="122">
        <f t="shared" si="2"/>
        <v>1137</v>
      </c>
    </row>
    <row r="13" spans="1:14" s="21" customFormat="1" ht="60" customHeight="1" x14ac:dyDescent="0.5">
      <c r="A13" s="125">
        <v>10</v>
      </c>
      <c r="B13" s="41" t="s">
        <v>39</v>
      </c>
      <c r="C13" s="42" t="s">
        <v>40</v>
      </c>
      <c r="D13" s="47" t="s">
        <v>41</v>
      </c>
      <c r="E13" s="43">
        <v>2000</v>
      </c>
      <c r="F13" s="43">
        <v>2000</v>
      </c>
      <c r="G13" s="40">
        <v>30</v>
      </c>
      <c r="H13" s="91">
        <f t="shared" si="0"/>
        <v>4000.0000000000005</v>
      </c>
      <c r="I13" s="45"/>
      <c r="J13" s="93">
        <f t="shared" si="1"/>
        <v>0</v>
      </c>
      <c r="K13" s="44"/>
      <c r="L13" s="44"/>
      <c r="M13" s="122">
        <f t="shared" si="2"/>
        <v>4000</v>
      </c>
    </row>
    <row r="14" spans="1:14" s="21" customFormat="1" ht="60" customHeight="1" x14ac:dyDescent="0.5">
      <c r="A14" s="83">
        <v>11</v>
      </c>
      <c r="B14" s="41" t="s">
        <v>42</v>
      </c>
      <c r="C14" s="42" t="s">
        <v>43</v>
      </c>
      <c r="D14" s="47" t="s">
        <v>44</v>
      </c>
      <c r="E14" s="48">
        <v>6000</v>
      </c>
      <c r="F14" s="43"/>
      <c r="G14" s="40">
        <v>30</v>
      </c>
      <c r="H14" s="91">
        <f t="shared" si="0"/>
        <v>6000</v>
      </c>
      <c r="I14" s="58"/>
      <c r="J14" s="93">
        <f t="shared" si="1"/>
        <v>0</v>
      </c>
      <c r="K14" s="59"/>
      <c r="L14" s="59"/>
      <c r="M14" s="122">
        <f t="shared" si="2"/>
        <v>6000</v>
      </c>
    </row>
    <row r="15" spans="1:14" s="21" customFormat="1" ht="60" customHeight="1" x14ac:dyDescent="0.5">
      <c r="A15" s="83">
        <v>12</v>
      </c>
      <c r="B15" s="41" t="s">
        <v>45</v>
      </c>
      <c r="C15" s="42" t="s">
        <v>46</v>
      </c>
      <c r="D15" s="47" t="s">
        <v>47</v>
      </c>
      <c r="E15" s="48">
        <v>800</v>
      </c>
      <c r="F15" s="43">
        <v>400</v>
      </c>
      <c r="G15" s="40">
        <v>31</v>
      </c>
      <c r="H15" s="91">
        <f t="shared" si="0"/>
        <v>1240</v>
      </c>
      <c r="I15" s="45">
        <v>16</v>
      </c>
      <c r="J15" s="93">
        <f t="shared" si="1"/>
        <v>53.333333333333336</v>
      </c>
      <c r="K15" s="44"/>
      <c r="L15" s="44">
        <v>350</v>
      </c>
      <c r="M15" s="122">
        <f t="shared" si="2"/>
        <v>943</v>
      </c>
    </row>
    <row r="16" spans="1:14" s="21" customFormat="1" ht="60" customHeight="1" x14ac:dyDescent="0.5">
      <c r="A16" s="125">
        <v>13</v>
      </c>
      <c r="B16" s="74" t="s">
        <v>48</v>
      </c>
      <c r="C16" s="75" t="s">
        <v>49</v>
      </c>
      <c r="D16" s="76" t="s">
        <v>30</v>
      </c>
      <c r="E16" s="77">
        <v>800</v>
      </c>
      <c r="F16" s="77">
        <v>1200</v>
      </c>
      <c r="G16" s="73">
        <v>30</v>
      </c>
      <c r="H16" s="91">
        <f t="shared" si="0"/>
        <v>2000.0000000000002</v>
      </c>
      <c r="I16" s="79"/>
      <c r="J16" s="93">
        <f t="shared" si="1"/>
        <v>0</v>
      </c>
      <c r="K16" s="78"/>
      <c r="L16" s="78"/>
      <c r="M16" s="122">
        <f t="shared" si="2"/>
        <v>2000</v>
      </c>
    </row>
    <row r="17" spans="1:13" s="21" customFormat="1" ht="60" customHeight="1" x14ac:dyDescent="0.5">
      <c r="A17" s="83">
        <v>14</v>
      </c>
      <c r="B17" s="72" t="s">
        <v>90</v>
      </c>
      <c r="C17" s="42" t="s">
        <v>89</v>
      </c>
      <c r="D17" s="71" t="s">
        <v>72</v>
      </c>
      <c r="E17" s="71">
        <v>2000</v>
      </c>
      <c r="F17" s="71">
        <v>2000</v>
      </c>
      <c r="G17" s="40">
        <v>30</v>
      </c>
      <c r="H17" s="91">
        <f t="shared" si="0"/>
        <v>4000.0000000000005</v>
      </c>
      <c r="I17" s="45"/>
      <c r="J17" s="93">
        <f t="shared" si="1"/>
        <v>0</v>
      </c>
      <c r="K17" s="44"/>
      <c r="L17" s="44"/>
      <c r="M17" s="122">
        <f t="shared" si="2"/>
        <v>4000</v>
      </c>
    </row>
    <row r="18" spans="1:13" s="21" customFormat="1" ht="60" customHeight="1" x14ac:dyDescent="0.5">
      <c r="A18" s="83">
        <v>15</v>
      </c>
      <c r="B18" s="41" t="s">
        <v>95</v>
      </c>
      <c r="C18" s="42" t="s">
        <v>96</v>
      </c>
      <c r="D18" s="47" t="s">
        <v>79</v>
      </c>
      <c r="E18" s="48">
        <v>1000</v>
      </c>
      <c r="F18" s="43">
        <v>1000</v>
      </c>
      <c r="G18" s="40">
        <v>30</v>
      </c>
      <c r="H18" s="91">
        <f t="shared" si="0"/>
        <v>2000.0000000000002</v>
      </c>
      <c r="I18" s="45"/>
      <c r="J18" s="93">
        <f t="shared" si="1"/>
        <v>0</v>
      </c>
      <c r="K18" s="44"/>
      <c r="L18" s="44">
        <v>800</v>
      </c>
      <c r="M18" s="122">
        <f t="shared" si="2"/>
        <v>1200</v>
      </c>
    </row>
    <row r="19" spans="1:13" s="21" customFormat="1" ht="60" customHeight="1" x14ac:dyDescent="0.5">
      <c r="A19" s="125">
        <v>16</v>
      </c>
      <c r="B19" s="74" t="s">
        <v>97</v>
      </c>
      <c r="C19" s="75" t="s">
        <v>98</v>
      </c>
      <c r="D19" s="76" t="s">
        <v>99</v>
      </c>
      <c r="E19" s="77">
        <v>2000</v>
      </c>
      <c r="F19" s="77">
        <v>2000</v>
      </c>
      <c r="G19" s="73">
        <v>30</v>
      </c>
      <c r="H19" s="91">
        <f>(E19+F19)/30*G19</f>
        <v>4000.0000000000005</v>
      </c>
      <c r="I19" s="79"/>
      <c r="J19" s="93">
        <f>E19/30/8*I19</f>
        <v>0</v>
      </c>
      <c r="K19" s="78"/>
      <c r="L19" s="78">
        <v>1000</v>
      </c>
      <c r="M19" s="122">
        <f t="shared" si="2"/>
        <v>3000</v>
      </c>
    </row>
    <row r="20" spans="1:13" s="21" customFormat="1" ht="60" customHeight="1" x14ac:dyDescent="0.5">
      <c r="A20" s="83">
        <v>17</v>
      </c>
      <c r="B20" s="72" t="s">
        <v>101</v>
      </c>
      <c r="C20" s="42" t="s">
        <v>100</v>
      </c>
      <c r="D20" s="71" t="s">
        <v>44</v>
      </c>
      <c r="E20" s="71">
        <v>2000</v>
      </c>
      <c r="F20" s="71">
        <v>2000</v>
      </c>
      <c r="G20" s="40">
        <v>30</v>
      </c>
      <c r="H20" s="91">
        <f>(E20+F20)/30*G20</f>
        <v>4000.0000000000005</v>
      </c>
      <c r="I20" s="45"/>
      <c r="J20" s="93">
        <f>E20/30/8*I20</f>
        <v>0</v>
      </c>
      <c r="K20" s="44"/>
      <c r="L20" s="44"/>
      <c r="M20" s="122">
        <f t="shared" si="2"/>
        <v>4000</v>
      </c>
    </row>
    <row r="21" spans="1:13" s="21" customFormat="1" ht="60" customHeight="1" thickBot="1" x14ac:dyDescent="0.55000000000000004">
      <c r="A21" s="126"/>
      <c r="B21" s="109"/>
      <c r="C21" s="38"/>
      <c r="D21" s="110"/>
      <c r="E21" s="111"/>
      <c r="F21" s="111"/>
      <c r="G21" s="39"/>
      <c r="H21" s="36"/>
      <c r="I21" s="35"/>
      <c r="J21" s="37"/>
      <c r="K21" s="36"/>
      <c r="L21" s="112"/>
      <c r="M21" s="127"/>
    </row>
    <row r="22" spans="1:13" s="21" customFormat="1" ht="60" hidden="1" customHeight="1" x14ac:dyDescent="0.7">
      <c r="A22" s="153" t="s">
        <v>51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5"/>
      <c r="M22" s="82">
        <f>SUM(M4:M20)</f>
        <v>38751</v>
      </c>
    </row>
    <row r="23" spans="1:13" s="21" customFormat="1" ht="60" hidden="1" customHeight="1" x14ac:dyDescent="0.7">
      <c r="A23" s="156" t="s">
        <v>75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8"/>
      <c r="M23" s="84">
        <v>105</v>
      </c>
    </row>
    <row r="24" spans="1:13" s="21" customFormat="1" ht="60" hidden="1" customHeight="1" thickBot="1" x14ac:dyDescent="0.75">
      <c r="A24" s="169" t="s">
        <v>76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1"/>
      <c r="M24" s="86">
        <f>M23+M22</f>
        <v>38856</v>
      </c>
    </row>
    <row r="25" spans="1:13" s="21" customFormat="1" ht="60" customHeight="1" x14ac:dyDescent="0.5">
      <c r="A25" s="147" t="s">
        <v>61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9"/>
    </row>
    <row r="26" spans="1:13" s="21" customFormat="1" ht="60" customHeight="1" x14ac:dyDescent="0.5">
      <c r="A26" s="150">
        <v>42887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2"/>
    </row>
    <row r="27" spans="1:13" s="21" customFormat="1" ht="82.5" customHeight="1" x14ac:dyDescent="0.7">
      <c r="A27" s="101" t="s">
        <v>0</v>
      </c>
      <c r="B27" s="94" t="s">
        <v>1</v>
      </c>
      <c r="C27" s="94" t="s">
        <v>2</v>
      </c>
      <c r="D27" s="95" t="s">
        <v>3</v>
      </c>
      <c r="E27" s="96" t="s">
        <v>4</v>
      </c>
      <c r="F27" s="96" t="s">
        <v>16</v>
      </c>
      <c r="G27" s="96" t="s">
        <v>5</v>
      </c>
      <c r="H27" s="97" t="s">
        <v>6</v>
      </c>
      <c r="I27" s="96" t="s">
        <v>7</v>
      </c>
      <c r="J27" s="98" t="s">
        <v>8</v>
      </c>
      <c r="K27" s="99" t="s">
        <v>9</v>
      </c>
      <c r="L27" s="100" t="s">
        <v>10</v>
      </c>
      <c r="M27" s="102" t="s">
        <v>11</v>
      </c>
    </row>
    <row r="28" spans="1:13" s="21" customFormat="1" ht="60" customHeight="1" x14ac:dyDescent="0.5">
      <c r="A28" s="83">
        <v>1</v>
      </c>
      <c r="B28" s="41" t="s">
        <v>53</v>
      </c>
      <c r="C28" s="42" t="s">
        <v>54</v>
      </c>
      <c r="D28" s="47" t="s">
        <v>52</v>
      </c>
      <c r="E28" s="60">
        <v>2000</v>
      </c>
      <c r="F28" s="60">
        <v>2000</v>
      </c>
      <c r="G28" s="40">
        <v>30</v>
      </c>
      <c r="H28" s="91">
        <f t="shared" ref="H28:H36" si="3">(E28+F28)/30*G28</f>
        <v>4000.0000000000005</v>
      </c>
      <c r="I28" s="45"/>
      <c r="J28" s="93">
        <f t="shared" ref="J28:J36" si="4">E28/30/8*I28</f>
        <v>0</v>
      </c>
      <c r="K28" s="44"/>
      <c r="L28" s="44"/>
      <c r="M28" s="103">
        <f t="shared" ref="M28:M31" si="5">ROUND(H28+J28+K28-L28,0)</f>
        <v>4000</v>
      </c>
    </row>
    <row r="29" spans="1:13" s="21" customFormat="1" ht="60" customHeight="1" x14ac:dyDescent="0.5">
      <c r="A29" s="83">
        <v>2</v>
      </c>
      <c r="B29" s="41" t="s">
        <v>55</v>
      </c>
      <c r="C29" s="42" t="s">
        <v>56</v>
      </c>
      <c r="D29" s="47" t="s">
        <v>22</v>
      </c>
      <c r="E29" s="60">
        <v>800</v>
      </c>
      <c r="F29" s="60">
        <v>1000</v>
      </c>
      <c r="G29" s="40">
        <v>0</v>
      </c>
      <c r="H29" s="91">
        <v>1800</v>
      </c>
      <c r="I29" s="45"/>
      <c r="J29" s="93">
        <f t="shared" si="4"/>
        <v>0</v>
      </c>
      <c r="K29" s="44"/>
      <c r="L29" s="44"/>
      <c r="M29" s="103">
        <f t="shared" si="5"/>
        <v>1800</v>
      </c>
    </row>
    <row r="30" spans="1:13" s="21" customFormat="1" ht="60" customHeight="1" x14ac:dyDescent="0.5">
      <c r="A30" s="83">
        <v>3</v>
      </c>
      <c r="B30" s="41" t="s">
        <v>57</v>
      </c>
      <c r="C30" s="61" t="s">
        <v>58</v>
      </c>
      <c r="D30" s="52" t="s">
        <v>47</v>
      </c>
      <c r="E30" s="60">
        <v>800</v>
      </c>
      <c r="F30" s="60">
        <v>400</v>
      </c>
      <c r="G30" s="40">
        <v>30</v>
      </c>
      <c r="H30" s="91">
        <f t="shared" si="3"/>
        <v>1200</v>
      </c>
      <c r="I30" s="45">
        <v>96</v>
      </c>
      <c r="J30" s="93">
        <f t="shared" si="4"/>
        <v>320</v>
      </c>
      <c r="K30" s="44"/>
      <c r="L30" s="44">
        <v>500</v>
      </c>
      <c r="M30" s="103">
        <f>ROUND(H30+J30+K30-L30,0)</f>
        <v>1020</v>
      </c>
    </row>
    <row r="31" spans="1:13" s="21" customFormat="1" ht="60" customHeight="1" x14ac:dyDescent="0.5">
      <c r="A31" s="83">
        <v>4</v>
      </c>
      <c r="B31" s="41" t="s">
        <v>59</v>
      </c>
      <c r="C31" s="42" t="s">
        <v>60</v>
      </c>
      <c r="D31" s="47" t="s">
        <v>22</v>
      </c>
      <c r="E31" s="60">
        <v>800</v>
      </c>
      <c r="F31" s="60">
        <v>700</v>
      </c>
      <c r="G31" s="40">
        <v>0</v>
      </c>
      <c r="H31" s="91">
        <v>1500</v>
      </c>
      <c r="I31" s="45"/>
      <c r="J31" s="93">
        <f t="shared" si="4"/>
        <v>0</v>
      </c>
      <c r="K31" s="44"/>
      <c r="L31" s="44"/>
      <c r="M31" s="103">
        <f t="shared" si="5"/>
        <v>1500</v>
      </c>
    </row>
    <row r="32" spans="1:13" s="21" customFormat="1" ht="60" customHeight="1" x14ac:dyDescent="0.5">
      <c r="A32" s="104">
        <v>5</v>
      </c>
      <c r="B32" s="62" t="s">
        <v>91</v>
      </c>
      <c r="C32" s="63" t="s">
        <v>63</v>
      </c>
      <c r="D32" s="64" t="s">
        <v>22</v>
      </c>
      <c r="E32" s="65">
        <v>800</v>
      </c>
      <c r="F32" s="65">
        <v>400</v>
      </c>
      <c r="G32" s="40">
        <v>30</v>
      </c>
      <c r="H32" s="91">
        <f t="shared" si="3"/>
        <v>1200</v>
      </c>
      <c r="I32" s="58">
        <v>56</v>
      </c>
      <c r="J32" s="93">
        <f t="shared" si="4"/>
        <v>186.66666666666669</v>
      </c>
      <c r="K32" s="44"/>
      <c r="L32" s="44">
        <v>200</v>
      </c>
      <c r="M32" s="103">
        <f>ROUND(H32+J32+K32-L32,0)</f>
        <v>1187</v>
      </c>
    </row>
    <row r="33" spans="1:13" s="21" customFormat="1" ht="60" customHeight="1" x14ac:dyDescent="0.5">
      <c r="A33" s="126">
        <v>6</v>
      </c>
      <c r="B33" s="62" t="s">
        <v>92</v>
      </c>
      <c r="C33" s="63" t="s">
        <v>62</v>
      </c>
      <c r="D33" s="64" t="s">
        <v>22</v>
      </c>
      <c r="E33" s="65">
        <v>800</v>
      </c>
      <c r="F33" s="65">
        <v>700</v>
      </c>
      <c r="G33" s="40">
        <v>28</v>
      </c>
      <c r="H33" s="91">
        <f t="shared" si="3"/>
        <v>1400</v>
      </c>
      <c r="I33" s="45">
        <v>53</v>
      </c>
      <c r="J33" s="93">
        <f t="shared" si="4"/>
        <v>176.66666666666669</v>
      </c>
      <c r="K33" s="44"/>
      <c r="L33" s="44">
        <v>500</v>
      </c>
      <c r="M33" s="103">
        <f>ROUND(H33+J33+K33-L33,0)</f>
        <v>1077</v>
      </c>
    </row>
    <row r="34" spans="1:13" s="21" customFormat="1" ht="60" customHeight="1" x14ac:dyDescent="0.5">
      <c r="A34" s="126">
        <v>7</v>
      </c>
      <c r="B34" s="113" t="s">
        <v>104</v>
      </c>
      <c r="C34" s="114" t="s">
        <v>102</v>
      </c>
      <c r="D34" s="115" t="s">
        <v>69</v>
      </c>
      <c r="E34" s="116">
        <v>800</v>
      </c>
      <c r="F34" s="116">
        <v>200</v>
      </c>
      <c r="G34" s="117">
        <v>13</v>
      </c>
      <c r="H34" s="118">
        <f t="shared" si="3"/>
        <v>433.33333333333337</v>
      </c>
      <c r="I34" s="146">
        <v>21</v>
      </c>
      <c r="J34" s="120">
        <f t="shared" si="4"/>
        <v>70</v>
      </c>
      <c r="K34" s="118"/>
      <c r="L34" s="121">
        <v>100</v>
      </c>
      <c r="M34" s="122">
        <f>ROUND(H34+J34+K34-L34,0)</f>
        <v>403</v>
      </c>
    </row>
    <row r="35" spans="1:13" s="21" customFormat="1" ht="60" customHeight="1" x14ac:dyDescent="0.5">
      <c r="A35" s="126">
        <v>8</v>
      </c>
      <c r="B35" s="113" t="s">
        <v>105</v>
      </c>
      <c r="C35" s="114" t="s">
        <v>103</v>
      </c>
      <c r="D35" s="115" t="s">
        <v>69</v>
      </c>
      <c r="E35" s="116">
        <v>800</v>
      </c>
      <c r="F35" s="116">
        <v>200</v>
      </c>
      <c r="G35" s="117">
        <v>20</v>
      </c>
      <c r="H35" s="118">
        <f t="shared" si="3"/>
        <v>666.66666666666674</v>
      </c>
      <c r="I35" s="146">
        <v>43</v>
      </c>
      <c r="J35" s="120">
        <f t="shared" si="4"/>
        <v>143.33333333333334</v>
      </c>
      <c r="K35" s="118"/>
      <c r="L35" s="121">
        <v>100</v>
      </c>
      <c r="M35" s="122">
        <f>ROUND(H35+J35+K35-L35,0)</f>
        <v>710</v>
      </c>
    </row>
    <row r="36" spans="1:13" s="21" customFormat="1" ht="60" customHeight="1" x14ac:dyDescent="0.5">
      <c r="A36" s="126">
        <v>9</v>
      </c>
      <c r="B36" s="113" t="s">
        <v>111</v>
      </c>
      <c r="C36" s="114" t="s">
        <v>112</v>
      </c>
      <c r="D36" s="115" t="s">
        <v>94</v>
      </c>
      <c r="E36" s="116">
        <v>800</v>
      </c>
      <c r="F36" s="116">
        <v>300</v>
      </c>
      <c r="G36" s="117">
        <v>30</v>
      </c>
      <c r="H36" s="118">
        <f t="shared" si="3"/>
        <v>1100</v>
      </c>
      <c r="I36" s="146">
        <v>65</v>
      </c>
      <c r="J36" s="120">
        <f t="shared" si="4"/>
        <v>216.66666666666669</v>
      </c>
      <c r="K36" s="118"/>
      <c r="L36" s="121"/>
      <c r="M36" s="122">
        <f>ROUND(H36+J36+K36-L36,0)</f>
        <v>1317</v>
      </c>
    </row>
    <row r="37" spans="1:13" s="21" customFormat="1" ht="60" customHeight="1" x14ac:dyDescent="0.5">
      <c r="A37" s="83">
        <v>10</v>
      </c>
      <c r="B37" s="72" t="s">
        <v>115</v>
      </c>
      <c r="C37" s="42" t="s">
        <v>114</v>
      </c>
      <c r="D37" s="47" t="s">
        <v>69</v>
      </c>
      <c r="E37" s="71">
        <v>800</v>
      </c>
      <c r="F37" s="71">
        <v>200</v>
      </c>
      <c r="G37" s="40">
        <v>30</v>
      </c>
      <c r="H37" s="91">
        <f t="shared" ref="H37" si="6">(E37+F37)/30*G37</f>
        <v>1000.0000000000001</v>
      </c>
      <c r="I37" s="146"/>
      <c r="J37" s="120"/>
      <c r="K37" s="118"/>
      <c r="L37" s="121"/>
      <c r="M37" s="122"/>
    </row>
    <row r="38" spans="1:13" s="21" customFormat="1" ht="60" customHeight="1" thickBot="1" x14ac:dyDescent="0.55000000000000004">
      <c r="A38" s="126"/>
      <c r="B38" s="113"/>
      <c r="C38" s="114"/>
      <c r="D38" s="115"/>
      <c r="E38" s="116"/>
      <c r="F38" s="116"/>
      <c r="G38" s="117"/>
      <c r="H38" s="118"/>
      <c r="I38" s="119"/>
      <c r="J38" s="120"/>
      <c r="K38" s="118"/>
      <c r="L38" s="121"/>
      <c r="M38" s="122"/>
    </row>
    <row r="39" spans="1:13" s="21" customFormat="1" ht="60" hidden="1" customHeight="1" x14ac:dyDescent="0.7">
      <c r="A39" s="153" t="s">
        <v>51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5"/>
      <c r="M39" s="82">
        <f>SUM(M28:M38)</f>
        <v>13014</v>
      </c>
    </row>
    <row r="40" spans="1:13" s="21" customFormat="1" ht="60" hidden="1" customHeight="1" x14ac:dyDescent="0.7">
      <c r="A40" s="156" t="s">
        <v>75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8"/>
      <c r="M40" s="84">
        <v>60</v>
      </c>
    </row>
    <row r="41" spans="1:13" s="21" customFormat="1" ht="60" hidden="1" customHeight="1" thickBot="1" x14ac:dyDescent="0.75">
      <c r="A41" s="85"/>
      <c r="B41" s="159" t="s">
        <v>76</v>
      </c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86">
        <f>M40+M39</f>
        <v>13074</v>
      </c>
    </row>
    <row r="42" spans="1:13" s="21" customFormat="1" ht="60" customHeight="1" x14ac:dyDescent="0.5">
      <c r="A42" s="172" t="s">
        <v>78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4"/>
    </row>
    <row r="43" spans="1:13" s="21" customFormat="1" ht="60" customHeight="1" thickBot="1" x14ac:dyDescent="0.55000000000000004">
      <c r="A43" s="160">
        <v>42887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2"/>
    </row>
    <row r="44" spans="1:13" s="21" customFormat="1" ht="93.75" customHeight="1" x14ac:dyDescent="0.7">
      <c r="A44" s="101" t="s">
        <v>0</v>
      </c>
      <c r="B44" s="94" t="s">
        <v>1</v>
      </c>
      <c r="C44" s="94" t="s">
        <v>2</v>
      </c>
      <c r="D44" s="95" t="s">
        <v>3</v>
      </c>
      <c r="E44" s="96" t="s">
        <v>4</v>
      </c>
      <c r="F44" s="96" t="s">
        <v>16</v>
      </c>
      <c r="G44" s="96" t="s">
        <v>5</v>
      </c>
      <c r="H44" s="97" t="s">
        <v>6</v>
      </c>
      <c r="I44" s="96" t="s">
        <v>7</v>
      </c>
      <c r="J44" s="98" t="s">
        <v>8</v>
      </c>
      <c r="K44" s="99" t="s">
        <v>9</v>
      </c>
      <c r="L44" s="100" t="s">
        <v>10</v>
      </c>
      <c r="M44" s="102" t="s">
        <v>11</v>
      </c>
    </row>
    <row r="45" spans="1:13" s="21" customFormat="1" ht="60" customHeight="1" x14ac:dyDescent="0.5">
      <c r="A45" s="83">
        <v>1</v>
      </c>
      <c r="B45" s="62" t="s">
        <v>108</v>
      </c>
      <c r="C45" s="66" t="s">
        <v>65</v>
      </c>
      <c r="D45" s="64" t="s">
        <v>66</v>
      </c>
      <c r="E45" s="65">
        <v>2000</v>
      </c>
      <c r="F45" s="65">
        <v>2000</v>
      </c>
      <c r="G45" s="108">
        <v>30</v>
      </c>
      <c r="H45" s="91">
        <f t="shared" ref="H45:H54" si="7">(E45+F45)/30*G45</f>
        <v>4000.0000000000005</v>
      </c>
      <c r="I45" s="45"/>
      <c r="J45" s="93">
        <f t="shared" ref="J45:J54" si="8">E45/30/8*I45</f>
        <v>0</v>
      </c>
      <c r="K45" s="44"/>
      <c r="L45" s="44">
        <v>2000</v>
      </c>
      <c r="M45" s="103">
        <f>ROUND(H45+J45+K45-L45,0)</f>
        <v>2000</v>
      </c>
    </row>
    <row r="46" spans="1:13" s="21" customFormat="1" ht="60" customHeight="1" x14ac:dyDescent="0.5">
      <c r="A46" s="83">
        <v>2</v>
      </c>
      <c r="B46" s="67" t="s">
        <v>64</v>
      </c>
      <c r="C46" s="68" t="s">
        <v>84</v>
      </c>
      <c r="D46" s="64" t="s">
        <v>25</v>
      </c>
      <c r="E46" s="69">
        <v>800</v>
      </c>
      <c r="F46" s="69">
        <v>200</v>
      </c>
      <c r="G46" s="108">
        <v>30</v>
      </c>
      <c r="H46" s="91">
        <f t="shared" si="7"/>
        <v>1000.0000000000001</v>
      </c>
      <c r="I46" s="45">
        <v>27</v>
      </c>
      <c r="J46" s="93">
        <f t="shared" si="8"/>
        <v>90</v>
      </c>
      <c r="K46" s="44"/>
      <c r="L46" s="44"/>
      <c r="M46" s="103">
        <f t="shared" ref="M46:M49" si="9">ROUND(H46+J46+K46-L46,0)</f>
        <v>1090</v>
      </c>
    </row>
    <row r="47" spans="1:13" s="21" customFormat="1" ht="60" customHeight="1" x14ac:dyDescent="0.5">
      <c r="A47" s="83">
        <v>3</v>
      </c>
      <c r="B47" s="67" t="s">
        <v>109</v>
      </c>
      <c r="C47" s="68" t="s">
        <v>86</v>
      </c>
      <c r="D47" s="64" t="s">
        <v>69</v>
      </c>
      <c r="E47" s="69">
        <v>800</v>
      </c>
      <c r="F47" s="69">
        <v>200</v>
      </c>
      <c r="G47" s="108">
        <v>30</v>
      </c>
      <c r="H47" s="91">
        <f t="shared" si="7"/>
        <v>1000.0000000000001</v>
      </c>
      <c r="I47" s="45">
        <v>20</v>
      </c>
      <c r="J47" s="93">
        <f t="shared" si="8"/>
        <v>66.666666666666671</v>
      </c>
      <c r="K47" s="44"/>
      <c r="L47" s="44"/>
      <c r="M47" s="103">
        <f>ROUND(H47+J47+K47-L47,0)</f>
        <v>1067</v>
      </c>
    </row>
    <row r="48" spans="1:13" s="21" customFormat="1" ht="60" customHeight="1" x14ac:dyDescent="0.5">
      <c r="A48" s="83">
        <v>4</v>
      </c>
      <c r="B48" s="67" t="s">
        <v>110</v>
      </c>
      <c r="C48" s="68" t="s">
        <v>87</v>
      </c>
      <c r="D48" s="64" t="str">
        <f>D47</f>
        <v>Helper</v>
      </c>
      <c r="E48" s="69">
        <v>800</v>
      </c>
      <c r="F48" s="69">
        <v>200</v>
      </c>
      <c r="G48" s="108">
        <v>30</v>
      </c>
      <c r="H48" s="91">
        <f t="shared" si="7"/>
        <v>1000.0000000000001</v>
      </c>
      <c r="I48" s="45">
        <v>86</v>
      </c>
      <c r="J48" s="93">
        <f t="shared" si="8"/>
        <v>286.66666666666669</v>
      </c>
      <c r="K48" s="44"/>
      <c r="L48" s="44"/>
      <c r="M48" s="103">
        <f t="shared" si="9"/>
        <v>1287</v>
      </c>
    </row>
    <row r="49" spans="1:13" s="21" customFormat="1" ht="60" customHeight="1" x14ac:dyDescent="0.5">
      <c r="A49" s="83">
        <v>5</v>
      </c>
      <c r="B49" s="67" t="s">
        <v>67</v>
      </c>
      <c r="C49" s="68" t="s">
        <v>85</v>
      </c>
      <c r="D49" s="64" t="s">
        <v>25</v>
      </c>
      <c r="E49" s="69">
        <v>800</v>
      </c>
      <c r="F49" s="69">
        <v>300</v>
      </c>
      <c r="G49" s="108">
        <v>23</v>
      </c>
      <c r="H49" s="91">
        <f t="shared" si="7"/>
        <v>843.33333333333326</v>
      </c>
      <c r="I49" s="45">
        <v>19</v>
      </c>
      <c r="J49" s="93">
        <f t="shared" si="8"/>
        <v>63.333333333333336</v>
      </c>
      <c r="K49" s="44"/>
      <c r="L49" s="44"/>
      <c r="M49" s="103">
        <f t="shared" si="9"/>
        <v>907</v>
      </c>
    </row>
    <row r="50" spans="1:13" s="21" customFormat="1" ht="60" customHeight="1" x14ac:dyDescent="0.5">
      <c r="A50" s="83">
        <v>6</v>
      </c>
      <c r="B50" s="70" t="s">
        <v>68</v>
      </c>
      <c r="C50" s="42" t="s">
        <v>80</v>
      </c>
      <c r="D50" s="47" t="s">
        <v>69</v>
      </c>
      <c r="E50" s="71">
        <v>800</v>
      </c>
      <c r="F50" s="71">
        <v>400</v>
      </c>
      <c r="G50" s="40">
        <v>0</v>
      </c>
      <c r="H50" s="91">
        <v>1200</v>
      </c>
      <c r="I50" s="45"/>
      <c r="J50" s="93">
        <f t="shared" si="8"/>
        <v>0</v>
      </c>
      <c r="K50" s="44"/>
      <c r="L50" s="44"/>
      <c r="M50" s="103">
        <f t="shared" ref="M50:M54" si="10">ROUND(H50+J50+K50-L50,0)</f>
        <v>1200</v>
      </c>
    </row>
    <row r="51" spans="1:13" s="21" customFormat="1" ht="60" customHeight="1" x14ac:dyDescent="0.5">
      <c r="A51" s="83">
        <v>7</v>
      </c>
      <c r="B51" s="72" t="s">
        <v>70</v>
      </c>
      <c r="C51" s="42" t="s">
        <v>81</v>
      </c>
      <c r="D51" s="47" t="s">
        <v>72</v>
      </c>
      <c r="E51" s="71">
        <v>2000</v>
      </c>
      <c r="F51" s="71">
        <v>1500</v>
      </c>
      <c r="G51" s="40">
        <v>30</v>
      </c>
      <c r="H51" s="91">
        <f t="shared" si="7"/>
        <v>3500</v>
      </c>
      <c r="I51" s="45"/>
      <c r="J51" s="93">
        <f t="shared" si="8"/>
        <v>0</v>
      </c>
      <c r="K51" s="44"/>
      <c r="L51" s="44"/>
      <c r="M51" s="103">
        <f t="shared" si="10"/>
        <v>3500</v>
      </c>
    </row>
    <row r="52" spans="1:13" s="21" customFormat="1" ht="60" customHeight="1" x14ac:dyDescent="0.5">
      <c r="A52" s="83">
        <v>8</v>
      </c>
      <c r="B52" s="67" t="s">
        <v>71</v>
      </c>
      <c r="C52" s="68" t="s">
        <v>88</v>
      </c>
      <c r="D52" s="64" t="s">
        <v>25</v>
      </c>
      <c r="E52" s="69">
        <v>800</v>
      </c>
      <c r="F52" s="69">
        <v>200</v>
      </c>
      <c r="G52" s="108">
        <v>30</v>
      </c>
      <c r="H52" s="91">
        <f t="shared" si="7"/>
        <v>1000.0000000000001</v>
      </c>
      <c r="I52" s="45">
        <v>98</v>
      </c>
      <c r="J52" s="93">
        <f t="shared" si="8"/>
        <v>326.66666666666669</v>
      </c>
      <c r="K52" s="44"/>
      <c r="L52" s="44"/>
      <c r="M52" s="103">
        <f t="shared" si="10"/>
        <v>1327</v>
      </c>
    </row>
    <row r="53" spans="1:13" s="21" customFormat="1" ht="60" customHeight="1" x14ac:dyDescent="0.5">
      <c r="A53" s="83">
        <v>9</v>
      </c>
      <c r="B53" s="67" t="s">
        <v>82</v>
      </c>
      <c r="C53" s="68" t="s">
        <v>106</v>
      </c>
      <c r="D53" s="64" t="s">
        <v>107</v>
      </c>
      <c r="E53" s="69">
        <v>1000</v>
      </c>
      <c r="F53" s="69">
        <v>2000</v>
      </c>
      <c r="G53" s="108">
        <v>30</v>
      </c>
      <c r="H53" s="91">
        <f t="shared" si="7"/>
        <v>3000</v>
      </c>
      <c r="I53" s="45"/>
      <c r="J53" s="93">
        <f t="shared" si="8"/>
        <v>0</v>
      </c>
      <c r="K53" s="44"/>
      <c r="L53" s="44"/>
      <c r="M53" s="103">
        <f t="shared" si="10"/>
        <v>3000</v>
      </c>
    </row>
    <row r="54" spans="1:13" s="21" customFormat="1" ht="60" customHeight="1" thickBot="1" x14ac:dyDescent="0.55000000000000004">
      <c r="A54" s="83">
        <v>10</v>
      </c>
      <c r="B54" s="70" t="s">
        <v>83</v>
      </c>
      <c r="C54" s="42" t="s">
        <v>113</v>
      </c>
      <c r="D54" s="47" t="s">
        <v>94</v>
      </c>
      <c r="E54" s="71">
        <v>800</v>
      </c>
      <c r="F54" s="71">
        <v>400</v>
      </c>
      <c r="G54" s="40">
        <v>30</v>
      </c>
      <c r="H54" s="91">
        <f t="shared" si="7"/>
        <v>1200</v>
      </c>
      <c r="I54" s="45">
        <v>33</v>
      </c>
      <c r="J54" s="93">
        <f t="shared" si="8"/>
        <v>110</v>
      </c>
      <c r="K54" s="44"/>
      <c r="L54" s="44"/>
      <c r="M54" s="103">
        <f t="shared" si="10"/>
        <v>1310</v>
      </c>
    </row>
    <row r="55" spans="1:13" s="21" customFormat="1" ht="60" hidden="1" customHeight="1" x14ac:dyDescent="0.5">
      <c r="A55" s="126"/>
      <c r="B55" s="142"/>
      <c r="C55" s="38"/>
      <c r="D55" s="110"/>
      <c r="E55" s="143"/>
      <c r="F55" s="143"/>
      <c r="G55" s="39"/>
      <c r="H55" s="36"/>
      <c r="I55" s="35"/>
      <c r="J55" s="37"/>
      <c r="K55" s="36"/>
      <c r="L55" s="36"/>
      <c r="M55" s="144"/>
    </row>
    <row r="56" spans="1:13" s="21" customFormat="1" ht="60" hidden="1" customHeight="1" x14ac:dyDescent="0.5">
      <c r="A56" s="126"/>
      <c r="B56" s="142"/>
      <c r="C56" s="38"/>
      <c r="D56" s="110"/>
      <c r="E56" s="143"/>
      <c r="F56" s="143"/>
      <c r="G56" s="39"/>
      <c r="H56" s="36"/>
      <c r="I56" s="35"/>
      <c r="J56" s="37"/>
      <c r="K56" s="36"/>
      <c r="L56" s="36"/>
      <c r="M56" s="144"/>
    </row>
    <row r="57" spans="1:13" s="21" customFormat="1" ht="60" hidden="1" customHeight="1" x14ac:dyDescent="0.5">
      <c r="A57" s="126"/>
      <c r="B57" s="142"/>
      <c r="C57" s="38"/>
      <c r="D57" s="110"/>
      <c r="E57" s="143"/>
      <c r="F57" s="143"/>
      <c r="G57" s="39"/>
      <c r="H57" s="36"/>
      <c r="I57" s="35"/>
      <c r="J57" s="37"/>
      <c r="K57" s="36"/>
      <c r="L57" s="36"/>
      <c r="M57" s="144"/>
    </row>
    <row r="58" spans="1:13" s="21" customFormat="1" ht="60" hidden="1" customHeight="1" x14ac:dyDescent="0.7">
      <c r="A58" s="179" t="s">
        <v>51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06">
        <f>SUM(M45:M54)</f>
        <v>16688</v>
      </c>
    </row>
    <row r="59" spans="1:13" s="21" customFormat="1" ht="60" hidden="1" customHeight="1" x14ac:dyDescent="0.7">
      <c r="A59" s="179" t="s">
        <v>75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06">
        <v>70</v>
      </c>
    </row>
    <row r="60" spans="1:13" s="21" customFormat="1" ht="60" hidden="1" customHeight="1" thickBot="1" x14ac:dyDescent="0.75">
      <c r="A60" s="181" t="s">
        <v>76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07">
        <f>M58+M59</f>
        <v>16758</v>
      </c>
    </row>
    <row r="61" spans="1:13" s="21" customFormat="1" ht="60" customHeight="1" x14ac:dyDescent="0.5">
      <c r="A61" s="81"/>
      <c r="B61" s="183" t="s">
        <v>74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4"/>
    </row>
    <row r="62" spans="1:13" s="21" customFormat="1" ht="60" customHeight="1" thickBot="1" x14ac:dyDescent="0.55000000000000004">
      <c r="A62" s="104"/>
      <c r="B62" s="185">
        <v>42887</v>
      </c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7"/>
    </row>
    <row r="63" spans="1:13" s="21" customFormat="1" ht="92.25" customHeight="1" thickBot="1" x14ac:dyDescent="0.75">
      <c r="A63" s="130" t="s">
        <v>0</v>
      </c>
      <c r="B63" s="131" t="s">
        <v>1</v>
      </c>
      <c r="C63" s="131" t="s">
        <v>2</v>
      </c>
      <c r="D63" s="132" t="s">
        <v>3</v>
      </c>
      <c r="E63" s="133" t="s">
        <v>4</v>
      </c>
      <c r="F63" s="133" t="s">
        <v>16</v>
      </c>
      <c r="G63" s="133" t="s">
        <v>5</v>
      </c>
      <c r="H63" s="134" t="s">
        <v>6</v>
      </c>
      <c r="I63" s="133" t="s">
        <v>7</v>
      </c>
      <c r="J63" s="135" t="s">
        <v>8</v>
      </c>
      <c r="K63" s="136" t="s">
        <v>9</v>
      </c>
      <c r="L63" s="137" t="s">
        <v>10</v>
      </c>
      <c r="M63" s="138" t="s">
        <v>11</v>
      </c>
    </row>
    <row r="64" spans="1:13" s="21" customFormat="1" ht="60" customHeight="1" x14ac:dyDescent="0.5">
      <c r="A64" s="83">
        <v>1</v>
      </c>
      <c r="B64" s="70"/>
      <c r="C64" s="42" t="s">
        <v>73</v>
      </c>
      <c r="D64" s="47" t="s">
        <v>22</v>
      </c>
      <c r="E64" s="71">
        <v>800</v>
      </c>
      <c r="F64" s="71">
        <v>400</v>
      </c>
      <c r="G64" s="40">
        <v>28</v>
      </c>
      <c r="H64" s="91">
        <f t="shared" ref="H64:H67" si="11">(E64+F64)/30*G64</f>
        <v>1120</v>
      </c>
      <c r="I64" s="45">
        <v>19</v>
      </c>
      <c r="J64" s="93">
        <f t="shared" ref="J64:J67" si="12">E64/30/8*I64</f>
        <v>63.333333333333336</v>
      </c>
      <c r="K64" s="44"/>
      <c r="L64" s="44"/>
      <c r="M64" s="103">
        <f t="shared" ref="M64:M65" si="13">ROUND(H64+J64+K64-L64,0)</f>
        <v>1183</v>
      </c>
    </row>
    <row r="65" spans="1:13" s="21" customFormat="1" ht="60" customHeight="1" x14ac:dyDescent="0.5">
      <c r="A65" s="83">
        <v>2</v>
      </c>
      <c r="B65" s="70"/>
      <c r="C65" s="42" t="s">
        <v>14</v>
      </c>
      <c r="D65" s="47" t="s">
        <v>15</v>
      </c>
      <c r="E65" s="71">
        <v>3000</v>
      </c>
      <c r="F65" s="71">
        <v>2500</v>
      </c>
      <c r="G65" s="40">
        <v>30</v>
      </c>
      <c r="H65" s="91">
        <f t="shared" si="11"/>
        <v>5500</v>
      </c>
      <c r="I65" s="45"/>
      <c r="J65" s="93">
        <f t="shared" si="12"/>
        <v>0</v>
      </c>
      <c r="K65" s="44"/>
      <c r="L65" s="44"/>
      <c r="M65" s="103">
        <f t="shared" si="13"/>
        <v>5500</v>
      </c>
    </row>
    <row r="66" spans="1:13" s="21" customFormat="1" ht="60" hidden="1" customHeight="1" x14ac:dyDescent="0.5">
      <c r="A66" s="126"/>
      <c r="B66" s="142"/>
      <c r="C66" s="38"/>
      <c r="D66" s="110"/>
      <c r="E66" s="143"/>
      <c r="F66" s="143"/>
      <c r="G66" s="39"/>
      <c r="H66" s="91">
        <f t="shared" si="11"/>
        <v>0</v>
      </c>
      <c r="I66" s="35"/>
      <c r="J66" s="93">
        <f t="shared" si="12"/>
        <v>0</v>
      </c>
      <c r="K66" s="145"/>
      <c r="L66" s="78"/>
      <c r="M66" s="105">
        <f t="shared" ref="M66:M67" si="14">ROUND(H66+J66+K66-L66,0)</f>
        <v>0</v>
      </c>
    </row>
    <row r="67" spans="1:13" s="21" customFormat="1" ht="60" hidden="1" customHeight="1" x14ac:dyDescent="0.5">
      <c r="A67" s="126"/>
      <c r="B67" s="142"/>
      <c r="C67" s="38"/>
      <c r="D67" s="110"/>
      <c r="E67" s="143"/>
      <c r="F67" s="143"/>
      <c r="G67" s="39"/>
      <c r="H67" s="91">
        <f t="shared" si="11"/>
        <v>0</v>
      </c>
      <c r="I67" s="35"/>
      <c r="J67" s="93">
        <f t="shared" si="12"/>
        <v>0</v>
      </c>
      <c r="K67" s="145"/>
      <c r="L67" s="78"/>
      <c r="M67" s="105">
        <f t="shared" si="14"/>
        <v>0</v>
      </c>
    </row>
    <row r="68" spans="1:13" s="21" customFormat="1" ht="60" hidden="1" customHeight="1" thickBot="1" x14ac:dyDescent="0.75">
      <c r="A68" s="175" t="s">
        <v>51</v>
      </c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7"/>
      <c r="M68" s="139">
        <f>SUM(M64:M67)</f>
        <v>6683</v>
      </c>
    </row>
    <row r="69" spans="1:13" s="21" customFormat="1" ht="60" hidden="1" customHeight="1" thickBot="1" x14ac:dyDescent="0.75">
      <c r="A69" s="175" t="s">
        <v>75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7"/>
      <c r="M69" s="140"/>
    </row>
    <row r="70" spans="1:13" s="21" customFormat="1" ht="60" hidden="1" customHeight="1" thickBot="1" x14ac:dyDescent="0.75">
      <c r="A70" s="175" t="s">
        <v>76</v>
      </c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7"/>
      <c r="M70" s="141">
        <f>M68+M69</f>
        <v>6683</v>
      </c>
    </row>
    <row r="71" spans="1:13" s="2" customFormat="1" ht="62.25" hidden="1" customHeight="1" x14ac:dyDescent="0.7">
      <c r="A71" s="128"/>
      <c r="B71" s="178" t="s">
        <v>77</v>
      </c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29">
        <f>M70+M60+M41+M24</f>
        <v>75371</v>
      </c>
    </row>
    <row r="72" spans="1:13" ht="36" hidden="1" x14ac:dyDescent="0.55000000000000004">
      <c r="A72" s="3"/>
      <c r="B72" s="19" t="s">
        <v>12</v>
      </c>
      <c r="C72" s="18"/>
      <c r="D72" s="19"/>
      <c r="E72" s="18"/>
      <c r="F72" s="18"/>
      <c r="G72" s="18"/>
      <c r="H72" s="20"/>
      <c r="I72" s="18"/>
      <c r="J72" s="22"/>
      <c r="K72" s="19" t="s">
        <v>13</v>
      </c>
      <c r="L72" s="16"/>
      <c r="M72" s="17"/>
    </row>
    <row r="73" spans="1:13" ht="36" hidden="1" x14ac:dyDescent="0.55000000000000004">
      <c r="A73" s="1"/>
      <c r="B73" s="16"/>
      <c r="C73" s="18"/>
      <c r="D73" s="15"/>
      <c r="E73" s="18"/>
      <c r="F73" s="18"/>
      <c r="G73" s="18"/>
      <c r="H73" s="20"/>
      <c r="I73" s="18"/>
      <c r="J73" s="22"/>
      <c r="K73" s="20"/>
      <c r="L73" s="16"/>
      <c r="M73" s="15"/>
    </row>
    <row r="74" spans="1:13" s="9" customFormat="1" ht="31.5" hidden="1" x14ac:dyDescent="0.5">
      <c r="A74" s="1"/>
      <c r="B74" s="6"/>
      <c r="C74" s="4"/>
      <c r="D74" s="2"/>
      <c r="E74" s="4"/>
      <c r="F74" s="4"/>
      <c r="G74" s="4"/>
      <c r="H74" s="3"/>
      <c r="I74" s="4"/>
      <c r="J74" s="23"/>
      <c r="K74" s="3"/>
      <c r="L74" s="5"/>
      <c r="M74" s="1"/>
    </row>
    <row r="75" spans="1:13" s="9" customFormat="1" ht="31.5" hidden="1" x14ac:dyDescent="0.5">
      <c r="A75" s="1"/>
      <c r="B75" s="6"/>
      <c r="C75" s="4"/>
      <c r="D75" s="2"/>
      <c r="E75" s="4"/>
      <c r="F75" s="4"/>
      <c r="G75" s="4"/>
      <c r="H75" s="3"/>
      <c r="I75" s="4"/>
      <c r="J75" s="23"/>
      <c r="K75" s="3"/>
      <c r="L75" s="5"/>
      <c r="M75" s="1"/>
    </row>
    <row r="76" spans="1:13" s="9" customFormat="1" ht="31.5" hidden="1" x14ac:dyDescent="0.5">
      <c r="A76" s="1"/>
      <c r="B76" s="6"/>
      <c r="C76" s="4"/>
      <c r="D76" s="2"/>
      <c r="E76" s="4"/>
      <c r="F76" s="4"/>
      <c r="G76" s="4"/>
      <c r="H76" s="3"/>
      <c r="I76" s="4"/>
      <c r="J76" s="23"/>
      <c r="K76" s="3"/>
      <c r="L76" s="5"/>
      <c r="M76" s="1"/>
    </row>
    <row r="77" spans="1:13" s="9" customFormat="1" ht="31.5" hidden="1" x14ac:dyDescent="0.5">
      <c r="A77" s="1"/>
      <c r="B77" s="6"/>
      <c r="C77" s="4"/>
      <c r="D77" s="2"/>
      <c r="E77" s="4"/>
      <c r="F77" s="4"/>
      <c r="G77" s="4"/>
      <c r="H77" s="3"/>
      <c r="I77" s="4"/>
      <c r="J77" s="23"/>
      <c r="K77" s="3"/>
      <c r="L77" s="5"/>
      <c r="M77" s="1"/>
    </row>
    <row r="78" spans="1:13" s="9" customFormat="1" ht="31.5" hidden="1" x14ac:dyDescent="0.5">
      <c r="A78" s="1"/>
      <c r="B78" s="6"/>
      <c r="C78" s="4"/>
      <c r="D78" s="2"/>
      <c r="E78" s="4"/>
      <c r="F78" s="4"/>
      <c r="G78" s="4"/>
      <c r="H78" s="3"/>
      <c r="I78" s="4"/>
      <c r="J78" s="23"/>
      <c r="K78" s="3"/>
      <c r="L78" s="5"/>
      <c r="M78" s="1"/>
    </row>
    <row r="79" spans="1:13" ht="31.5" hidden="1" x14ac:dyDescent="0.5">
      <c r="B79" s="7" t="s">
        <v>14</v>
      </c>
      <c r="C79" s="4"/>
      <c r="D79" s="7"/>
      <c r="E79" s="4"/>
      <c r="F79" s="4"/>
      <c r="G79" s="4"/>
      <c r="H79" s="3"/>
      <c r="I79" s="4"/>
      <c r="J79" s="23"/>
      <c r="K79" s="7" t="s">
        <v>116</v>
      </c>
      <c r="L79" s="5"/>
    </row>
    <row r="80" spans="1:13" ht="31.5" hidden="1" x14ac:dyDescent="0.5">
      <c r="B80" s="7" t="s">
        <v>15</v>
      </c>
      <c r="C80" s="4"/>
      <c r="D80" s="7"/>
      <c r="E80" s="4"/>
      <c r="F80" s="4"/>
      <c r="G80" s="4"/>
      <c r="H80" s="3"/>
      <c r="I80" s="4"/>
      <c r="J80" s="24"/>
      <c r="K80" s="8" t="s">
        <v>93</v>
      </c>
      <c r="L80" s="4"/>
    </row>
    <row r="81" spans="1:13" hidden="1" x14ac:dyDescent="0.2"/>
    <row r="82" spans="1:13" ht="31.5" hidden="1" x14ac:dyDescent="0.5">
      <c r="A82" s="1"/>
      <c r="B82" s="6"/>
      <c r="C82" s="4"/>
      <c r="D82" s="2"/>
      <c r="E82" s="4"/>
      <c r="F82" s="4"/>
      <c r="G82" s="4"/>
      <c r="H82" s="3"/>
      <c r="I82" s="4"/>
      <c r="J82" s="23"/>
      <c r="K82" s="3"/>
      <c r="L82" s="5"/>
      <c r="M82" s="1"/>
    </row>
    <row r="83" spans="1:13" ht="31.5" hidden="1" x14ac:dyDescent="0.5">
      <c r="A83" s="1"/>
      <c r="B83" s="6"/>
      <c r="C83" s="4"/>
      <c r="D83" s="2"/>
      <c r="E83" s="4"/>
      <c r="F83" s="4"/>
      <c r="G83" s="4"/>
      <c r="H83" s="3"/>
      <c r="I83" s="4"/>
      <c r="J83" s="23"/>
      <c r="K83" s="3"/>
      <c r="L83" s="5"/>
      <c r="M83" s="1"/>
    </row>
    <row r="84" spans="1:13" ht="31.5" hidden="1" x14ac:dyDescent="0.5">
      <c r="A84" s="1"/>
      <c r="B84" s="6"/>
      <c r="C84" s="4"/>
      <c r="D84" s="2"/>
      <c r="E84" s="4"/>
      <c r="F84" s="4"/>
      <c r="G84" s="4"/>
      <c r="H84" s="3"/>
      <c r="I84" s="4"/>
      <c r="J84" s="23"/>
      <c r="K84" s="3"/>
      <c r="L84" s="5"/>
      <c r="M84" s="1"/>
    </row>
    <row r="85" spans="1:13" ht="31.5" hidden="1" x14ac:dyDescent="0.5">
      <c r="A85" s="1"/>
      <c r="B85" s="6"/>
      <c r="C85" s="4"/>
      <c r="D85" s="2"/>
      <c r="E85" s="4"/>
      <c r="F85" s="4"/>
      <c r="G85" s="4"/>
      <c r="H85" s="3"/>
      <c r="I85" s="4"/>
      <c r="J85" s="23"/>
      <c r="K85" s="3"/>
      <c r="L85" s="5"/>
      <c r="M85" s="1"/>
    </row>
    <row r="86" spans="1:13" ht="31.5" hidden="1" x14ac:dyDescent="0.5">
      <c r="A86" s="1"/>
      <c r="B86" s="6"/>
      <c r="C86" s="4"/>
      <c r="D86" s="2"/>
      <c r="E86" s="4"/>
      <c r="F86" s="4"/>
      <c r="G86" s="4"/>
      <c r="H86" s="3"/>
      <c r="I86" s="4"/>
      <c r="J86" s="23"/>
      <c r="K86" s="3"/>
      <c r="L86" s="5"/>
      <c r="M86" s="1"/>
    </row>
    <row r="87" spans="1:13" hidden="1" x14ac:dyDescent="0.2">
      <c r="A87" s="1"/>
      <c r="B87" s="1"/>
      <c r="C87" s="1"/>
      <c r="D87" s="1"/>
      <c r="M87" s="1"/>
    </row>
    <row r="88" spans="1:13" hidden="1" x14ac:dyDescent="0.2">
      <c r="A88" s="12"/>
      <c r="B88" s="1"/>
      <c r="C88" s="1"/>
      <c r="D88" s="1"/>
      <c r="M88" s="1"/>
    </row>
    <row r="89" spans="1:13" hidden="1" x14ac:dyDescent="0.2">
      <c r="A89" s="12"/>
      <c r="B89" s="1"/>
      <c r="C89" s="1"/>
      <c r="D89" s="1"/>
      <c r="M89" s="1"/>
    </row>
    <row r="90" spans="1:13" s="10" customFormat="1" ht="28.5" hidden="1" x14ac:dyDescent="0.45">
      <c r="A90" s="12"/>
      <c r="B90" s="1"/>
      <c r="C90" s="1"/>
      <c r="D90" s="1"/>
      <c r="E90" s="1"/>
      <c r="F90" s="1"/>
      <c r="G90" s="1"/>
      <c r="H90" s="1"/>
      <c r="I90" s="1"/>
      <c r="J90" s="25"/>
      <c r="K90" s="1"/>
      <c r="L90" s="1"/>
      <c r="M90" s="1"/>
    </row>
    <row r="91" spans="1:13" hidden="1" x14ac:dyDescent="0.2">
      <c r="A91" s="12"/>
      <c r="B91" s="1"/>
      <c r="C91" s="1"/>
      <c r="D91" s="1"/>
      <c r="M91" s="1"/>
    </row>
    <row r="92" spans="1:13" hidden="1" x14ac:dyDescent="0.2">
      <c r="A92" s="12"/>
      <c r="B92" s="1"/>
      <c r="C92" s="1"/>
      <c r="D92" s="1"/>
      <c r="M92" s="1"/>
    </row>
    <row r="93" spans="1:13" ht="12.75" hidden="1" thickBot="1" x14ac:dyDescent="0.25">
      <c r="A93" s="12"/>
      <c r="B93" s="1"/>
      <c r="C93" s="1"/>
      <c r="D93" s="1"/>
      <c r="M93" s="1"/>
    </row>
    <row r="94" spans="1:13" ht="61.5" hidden="1" x14ac:dyDescent="0.2">
      <c r="A94" s="147" t="s">
        <v>61</v>
      </c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9"/>
    </row>
    <row r="95" spans="1:13" ht="61.5" hidden="1" x14ac:dyDescent="0.2">
      <c r="A95" s="150">
        <v>42887</v>
      </c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2"/>
    </row>
    <row r="96" spans="1:13" ht="66" hidden="1" x14ac:dyDescent="0.7">
      <c r="A96" s="101" t="s">
        <v>0</v>
      </c>
      <c r="B96" s="94" t="s">
        <v>1</v>
      </c>
      <c r="C96" s="94" t="s">
        <v>2</v>
      </c>
      <c r="D96" s="95" t="s">
        <v>3</v>
      </c>
      <c r="E96" s="96" t="s">
        <v>4</v>
      </c>
      <c r="F96" s="96" t="s">
        <v>16</v>
      </c>
      <c r="G96" s="96" t="s">
        <v>5</v>
      </c>
      <c r="H96" s="97" t="s">
        <v>6</v>
      </c>
      <c r="I96" s="96" t="s">
        <v>7</v>
      </c>
      <c r="J96" s="98" t="s">
        <v>8</v>
      </c>
      <c r="K96" s="99" t="s">
        <v>9</v>
      </c>
      <c r="L96" s="100" t="s">
        <v>10</v>
      </c>
      <c r="M96" s="102" t="s">
        <v>11</v>
      </c>
    </row>
    <row r="97" spans="1:13" ht="33.75" hidden="1" x14ac:dyDescent="0.5">
      <c r="A97" s="1"/>
      <c r="B97" s="1"/>
      <c r="C97" s="1"/>
      <c r="D97" s="1"/>
      <c r="I97" s="45">
        <v>49</v>
      </c>
      <c r="J97" s="93">
        <f>E37/30/8*I97</f>
        <v>163.33333333333334</v>
      </c>
      <c r="K97" s="44"/>
      <c r="L97" s="44"/>
      <c r="M97" s="103">
        <f>ROUND(H37+J97+K97-L97,0)</f>
        <v>1163</v>
      </c>
    </row>
    <row r="98" spans="1:13" ht="33.75" hidden="1" x14ac:dyDescent="0.5">
      <c r="A98" s="83"/>
      <c r="B98" s="41"/>
      <c r="C98" s="42"/>
      <c r="D98" s="47"/>
      <c r="E98" s="60"/>
      <c r="F98" s="60"/>
      <c r="G98" s="40"/>
      <c r="H98" s="91"/>
      <c r="I98" s="45"/>
      <c r="J98" s="93"/>
      <c r="K98" s="44"/>
      <c r="L98" s="44"/>
      <c r="M98" s="103"/>
    </row>
    <row r="99" spans="1:13" ht="34.5" hidden="1" thickBot="1" x14ac:dyDescent="0.55000000000000004">
      <c r="A99" s="83"/>
      <c r="B99" s="41"/>
      <c r="C99" s="61"/>
      <c r="D99" s="52"/>
      <c r="E99" s="60"/>
      <c r="F99" s="60"/>
      <c r="G99" s="40"/>
      <c r="H99" s="91"/>
      <c r="I99" s="45"/>
      <c r="J99" s="93"/>
      <c r="K99" s="44"/>
      <c r="L99" s="44"/>
      <c r="M99" s="103"/>
    </row>
    <row r="100" spans="1:13" ht="46.5" hidden="1" x14ac:dyDescent="0.7">
      <c r="A100" s="153" t="s">
        <v>51</v>
      </c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5"/>
      <c r="M100" s="82">
        <f>SUM(M97:M99)</f>
        <v>1163</v>
      </c>
    </row>
    <row r="101" spans="1:13" ht="46.5" hidden="1" x14ac:dyDescent="0.7">
      <c r="A101" s="156" t="s">
        <v>75</v>
      </c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8"/>
      <c r="M101" s="84">
        <v>30</v>
      </c>
    </row>
    <row r="102" spans="1:13" ht="47.25" hidden="1" thickBot="1" x14ac:dyDescent="0.75">
      <c r="A102" s="85"/>
      <c r="B102" s="159" t="s">
        <v>76</v>
      </c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86">
        <f>M101+M100</f>
        <v>1193</v>
      </c>
    </row>
    <row r="103" spans="1:13" hidden="1" x14ac:dyDescent="0.2"/>
    <row r="104" spans="1:13" hidden="1" x14ac:dyDescent="0.2"/>
    <row r="105" spans="1:13" hidden="1" x14ac:dyDescent="0.2"/>
    <row r="106" spans="1:13" hidden="1" x14ac:dyDescent="0.2"/>
    <row r="107" spans="1:13" hidden="1" x14ac:dyDescent="0.2"/>
  </sheetData>
  <mergeCells count="26">
    <mergeCell ref="A69:L69"/>
    <mergeCell ref="A70:L70"/>
    <mergeCell ref="B71:L71"/>
    <mergeCell ref="A58:L58"/>
    <mergeCell ref="A59:L59"/>
    <mergeCell ref="A60:L60"/>
    <mergeCell ref="B61:M61"/>
    <mergeCell ref="B62:M62"/>
    <mergeCell ref="A68:L68"/>
    <mergeCell ref="A43:M43"/>
    <mergeCell ref="A1:M1"/>
    <mergeCell ref="A2:M2"/>
    <mergeCell ref="A22:L22"/>
    <mergeCell ref="A23:L23"/>
    <mergeCell ref="A24:L24"/>
    <mergeCell ref="A25:M25"/>
    <mergeCell ref="A26:M26"/>
    <mergeCell ref="A39:L39"/>
    <mergeCell ref="A40:L40"/>
    <mergeCell ref="B41:L41"/>
    <mergeCell ref="A42:M42"/>
    <mergeCell ref="A94:M94"/>
    <mergeCell ref="A95:M95"/>
    <mergeCell ref="A100:L100"/>
    <mergeCell ref="A101:L101"/>
    <mergeCell ref="B102:L102"/>
  </mergeCells>
  <printOptions horizontalCentered="1"/>
  <pageMargins left="0.31496062992126" right="0.31496062992126" top="0.35433070866141703" bottom="0.35433070866141703" header="0" footer="0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3" workbookViewId="0">
      <selection activeCell="B42" sqref="B42"/>
    </sheetView>
  </sheetViews>
  <sheetFormatPr defaultColWidth="39.85546875" defaultRowHeight="15" x14ac:dyDescent="0.25"/>
  <cols>
    <col min="1" max="1" width="29.7109375" customWidth="1"/>
  </cols>
  <sheetData>
    <row r="1" spans="1:4" x14ac:dyDescent="0.25">
      <c r="A1" t="s">
        <v>50</v>
      </c>
      <c r="B1" t="s">
        <v>17</v>
      </c>
      <c r="C1" t="s">
        <v>18</v>
      </c>
      <c r="D1" t="s">
        <v>19</v>
      </c>
    </row>
    <row r="2" spans="1:4" x14ac:dyDescent="0.25">
      <c r="A2" t="s">
        <v>50</v>
      </c>
      <c r="B2" t="s">
        <v>20</v>
      </c>
      <c r="C2" t="s">
        <v>21</v>
      </c>
      <c r="D2" t="s">
        <v>22</v>
      </c>
    </row>
    <row r="3" spans="1:4" x14ac:dyDescent="0.25">
      <c r="A3" t="s">
        <v>50</v>
      </c>
      <c r="B3" t="s">
        <v>23</v>
      </c>
      <c r="C3" t="s">
        <v>24</v>
      </c>
      <c r="D3" t="s">
        <v>25</v>
      </c>
    </row>
    <row r="4" spans="1:4" x14ac:dyDescent="0.25">
      <c r="A4" t="s">
        <v>50</v>
      </c>
      <c r="B4" t="s">
        <v>26</v>
      </c>
      <c r="C4" t="s">
        <v>27</v>
      </c>
      <c r="D4" t="s">
        <v>25</v>
      </c>
    </row>
    <row r="5" spans="1:4" x14ac:dyDescent="0.25">
      <c r="A5" t="s">
        <v>50</v>
      </c>
      <c r="B5" t="s">
        <v>28</v>
      </c>
      <c r="C5" t="s">
        <v>29</v>
      </c>
      <c r="D5" t="s">
        <v>30</v>
      </c>
    </row>
    <row r="6" spans="1:4" x14ac:dyDescent="0.25">
      <c r="A6" t="s">
        <v>50</v>
      </c>
      <c r="B6" t="s">
        <v>31</v>
      </c>
      <c r="C6" t="s">
        <v>32</v>
      </c>
      <c r="D6" t="s">
        <v>25</v>
      </c>
    </row>
    <row r="7" spans="1:4" x14ac:dyDescent="0.25">
      <c r="A7" t="s">
        <v>50</v>
      </c>
      <c r="B7" t="s">
        <v>33</v>
      </c>
      <c r="C7" t="s">
        <v>34</v>
      </c>
      <c r="D7" t="s">
        <v>22</v>
      </c>
    </row>
    <row r="8" spans="1:4" x14ac:dyDescent="0.25">
      <c r="A8" t="s">
        <v>50</v>
      </c>
      <c r="B8" t="s">
        <v>35</v>
      </c>
      <c r="C8" t="s">
        <v>36</v>
      </c>
      <c r="D8" t="s">
        <v>25</v>
      </c>
    </row>
    <row r="9" spans="1:4" x14ac:dyDescent="0.25">
      <c r="A9" t="s">
        <v>50</v>
      </c>
      <c r="B9" t="s">
        <v>37</v>
      </c>
      <c r="C9" t="s">
        <v>38</v>
      </c>
      <c r="D9" t="s">
        <v>25</v>
      </c>
    </row>
    <row r="10" spans="1:4" x14ac:dyDescent="0.25">
      <c r="A10" t="s">
        <v>50</v>
      </c>
      <c r="B10" t="s">
        <v>39</v>
      </c>
      <c r="C10" t="s">
        <v>40</v>
      </c>
      <c r="D10" t="s">
        <v>41</v>
      </c>
    </row>
    <row r="11" spans="1:4" x14ac:dyDescent="0.25">
      <c r="A11" t="s">
        <v>50</v>
      </c>
      <c r="B11" t="s">
        <v>42</v>
      </c>
      <c r="C11" t="s">
        <v>43</v>
      </c>
      <c r="D11" t="s">
        <v>44</v>
      </c>
    </row>
    <row r="12" spans="1:4" x14ac:dyDescent="0.25">
      <c r="A12" t="s">
        <v>50</v>
      </c>
      <c r="B12" t="s">
        <v>45</v>
      </c>
      <c r="C12" t="s">
        <v>46</v>
      </c>
      <c r="D12" t="s">
        <v>47</v>
      </c>
    </row>
    <row r="13" spans="1:4" x14ac:dyDescent="0.25">
      <c r="A13" t="s">
        <v>50</v>
      </c>
      <c r="B13" t="s">
        <v>48</v>
      </c>
      <c r="C13" t="s">
        <v>49</v>
      </c>
      <c r="D13" t="s">
        <v>30</v>
      </c>
    </row>
    <row r="14" spans="1:4" x14ac:dyDescent="0.25">
      <c r="A14" t="s">
        <v>50</v>
      </c>
      <c r="B14" t="s">
        <v>90</v>
      </c>
      <c r="C14" t="s">
        <v>89</v>
      </c>
      <c r="D14" t="s">
        <v>72</v>
      </c>
    </row>
    <row r="15" spans="1:4" x14ac:dyDescent="0.25">
      <c r="A15" t="s">
        <v>50</v>
      </c>
      <c r="B15" t="s">
        <v>95</v>
      </c>
      <c r="C15" t="s">
        <v>96</v>
      </c>
      <c r="D15" t="s">
        <v>79</v>
      </c>
    </row>
    <row r="16" spans="1:4" x14ac:dyDescent="0.25">
      <c r="A16" t="s">
        <v>50</v>
      </c>
      <c r="B16" t="s">
        <v>97</v>
      </c>
      <c r="C16" t="s">
        <v>98</v>
      </c>
      <c r="D16" t="s">
        <v>99</v>
      </c>
    </row>
    <row r="17" spans="1:4" x14ac:dyDescent="0.25">
      <c r="A17" t="s">
        <v>50</v>
      </c>
      <c r="B17" t="s">
        <v>101</v>
      </c>
      <c r="C17" t="s">
        <v>100</v>
      </c>
      <c r="D17" t="s">
        <v>44</v>
      </c>
    </row>
    <row r="18" spans="1:4" x14ac:dyDescent="0.25">
      <c r="A18" t="s">
        <v>61</v>
      </c>
      <c r="B18" t="s">
        <v>53</v>
      </c>
      <c r="C18" t="s">
        <v>54</v>
      </c>
      <c r="D18" t="s">
        <v>52</v>
      </c>
    </row>
    <row r="19" spans="1:4" x14ac:dyDescent="0.25">
      <c r="A19" t="s">
        <v>61</v>
      </c>
      <c r="B19" t="s">
        <v>55</v>
      </c>
      <c r="C19" t="s">
        <v>56</v>
      </c>
      <c r="D19" t="s">
        <v>22</v>
      </c>
    </row>
    <row r="20" spans="1:4" x14ac:dyDescent="0.25">
      <c r="A20" t="s">
        <v>61</v>
      </c>
      <c r="B20" t="s">
        <v>57</v>
      </c>
      <c r="C20" t="s">
        <v>58</v>
      </c>
      <c r="D20" t="s">
        <v>47</v>
      </c>
    </row>
    <row r="21" spans="1:4" x14ac:dyDescent="0.25">
      <c r="A21" t="s">
        <v>61</v>
      </c>
      <c r="B21" t="s">
        <v>59</v>
      </c>
      <c r="C21" t="s">
        <v>60</v>
      </c>
      <c r="D21" t="s">
        <v>22</v>
      </c>
    </row>
    <row r="22" spans="1:4" x14ac:dyDescent="0.25">
      <c r="A22" t="s">
        <v>61</v>
      </c>
      <c r="B22" t="s">
        <v>91</v>
      </c>
      <c r="C22" t="s">
        <v>63</v>
      </c>
      <c r="D22" t="s">
        <v>22</v>
      </c>
    </row>
    <row r="23" spans="1:4" x14ac:dyDescent="0.25">
      <c r="A23" t="s">
        <v>61</v>
      </c>
      <c r="B23" t="s">
        <v>92</v>
      </c>
      <c r="C23" t="s">
        <v>62</v>
      </c>
      <c r="D23" t="s">
        <v>22</v>
      </c>
    </row>
    <row r="24" spans="1:4" x14ac:dyDescent="0.25">
      <c r="A24" t="s">
        <v>61</v>
      </c>
      <c r="B24" t="s">
        <v>104</v>
      </c>
      <c r="C24" t="s">
        <v>102</v>
      </c>
      <c r="D24" t="s">
        <v>69</v>
      </c>
    </row>
    <row r="25" spans="1:4" x14ac:dyDescent="0.25">
      <c r="A25" t="s">
        <v>61</v>
      </c>
      <c r="B25" t="s">
        <v>105</v>
      </c>
      <c r="C25" t="s">
        <v>103</v>
      </c>
      <c r="D25" t="s">
        <v>69</v>
      </c>
    </row>
    <row r="26" spans="1:4" x14ac:dyDescent="0.25">
      <c r="A26" t="s">
        <v>61</v>
      </c>
      <c r="B26" t="s">
        <v>111</v>
      </c>
      <c r="C26" t="s">
        <v>112</v>
      </c>
      <c r="D26" t="s">
        <v>94</v>
      </c>
    </row>
    <row r="27" spans="1:4" x14ac:dyDescent="0.25">
      <c r="A27" t="s">
        <v>61</v>
      </c>
      <c r="B27" t="s">
        <v>115</v>
      </c>
      <c r="C27" t="s">
        <v>114</v>
      </c>
      <c r="D27" t="s">
        <v>69</v>
      </c>
    </row>
    <row r="28" spans="1:4" x14ac:dyDescent="0.25">
      <c r="A28" t="s">
        <v>78</v>
      </c>
      <c r="B28" t="s">
        <v>108</v>
      </c>
      <c r="C28" t="s">
        <v>65</v>
      </c>
      <c r="D28" t="s">
        <v>66</v>
      </c>
    </row>
    <row r="29" spans="1:4" x14ac:dyDescent="0.25">
      <c r="A29" t="s">
        <v>78</v>
      </c>
      <c r="B29" t="s">
        <v>64</v>
      </c>
      <c r="C29" t="s">
        <v>84</v>
      </c>
      <c r="D29" t="s">
        <v>25</v>
      </c>
    </row>
    <row r="30" spans="1:4" x14ac:dyDescent="0.25">
      <c r="A30" t="s">
        <v>78</v>
      </c>
      <c r="B30" t="s">
        <v>109</v>
      </c>
      <c r="C30" t="s">
        <v>86</v>
      </c>
      <c r="D30" t="s">
        <v>69</v>
      </c>
    </row>
    <row r="31" spans="1:4" x14ac:dyDescent="0.25">
      <c r="A31" t="s">
        <v>78</v>
      </c>
      <c r="B31" t="s">
        <v>110</v>
      </c>
      <c r="C31" t="s">
        <v>87</v>
      </c>
      <c r="D31" t="str">
        <f>D30</f>
        <v>Helper</v>
      </c>
    </row>
    <row r="32" spans="1:4" x14ac:dyDescent="0.25">
      <c r="A32" t="s">
        <v>78</v>
      </c>
      <c r="B32" t="s">
        <v>67</v>
      </c>
      <c r="C32" t="s">
        <v>85</v>
      </c>
      <c r="D32" t="s">
        <v>25</v>
      </c>
    </row>
    <row r="33" spans="1:4" x14ac:dyDescent="0.25">
      <c r="A33" t="s">
        <v>78</v>
      </c>
      <c r="B33" t="s">
        <v>68</v>
      </c>
      <c r="C33" t="s">
        <v>80</v>
      </c>
      <c r="D33" t="s">
        <v>69</v>
      </c>
    </row>
    <row r="34" spans="1:4" x14ac:dyDescent="0.25">
      <c r="A34" t="s">
        <v>78</v>
      </c>
      <c r="B34" t="s">
        <v>70</v>
      </c>
      <c r="C34" t="s">
        <v>81</v>
      </c>
      <c r="D34" t="s">
        <v>72</v>
      </c>
    </row>
    <row r="35" spans="1:4" x14ac:dyDescent="0.25">
      <c r="A35" t="s">
        <v>78</v>
      </c>
      <c r="B35" t="s">
        <v>71</v>
      </c>
      <c r="C35" t="s">
        <v>88</v>
      </c>
      <c r="D35" t="s">
        <v>25</v>
      </c>
    </row>
    <row r="36" spans="1:4" x14ac:dyDescent="0.25">
      <c r="A36" t="s">
        <v>78</v>
      </c>
      <c r="B36" t="s">
        <v>82</v>
      </c>
      <c r="C36" t="s">
        <v>106</v>
      </c>
      <c r="D36" t="s">
        <v>107</v>
      </c>
    </row>
    <row r="37" spans="1:4" x14ac:dyDescent="0.25">
      <c r="A37" t="s">
        <v>78</v>
      </c>
      <c r="B37" t="s">
        <v>83</v>
      </c>
      <c r="C37" t="s">
        <v>113</v>
      </c>
      <c r="D37" t="s">
        <v>94</v>
      </c>
    </row>
    <row r="38" spans="1:4" x14ac:dyDescent="0.25">
      <c r="A38" t="s">
        <v>74</v>
      </c>
      <c r="C38" t="s">
        <v>73</v>
      </c>
      <c r="D38" t="s">
        <v>22</v>
      </c>
    </row>
    <row r="39" spans="1:4" x14ac:dyDescent="0.25">
      <c r="A39" t="s">
        <v>74</v>
      </c>
      <c r="C39" t="s">
        <v>14</v>
      </c>
      <c r="D3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June-2017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2017-07-26T07:28:04Z</cp:lastPrinted>
  <dcterms:created xsi:type="dcterms:W3CDTF">2017-02-07T06:12:56Z</dcterms:created>
  <dcterms:modified xsi:type="dcterms:W3CDTF">2017-08-11T20:18:21Z</dcterms:modified>
</cp:coreProperties>
</file>