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erver\التمام اليومي\المسافات\اجمالي المسافات المقطوعه كل عربة\"/>
    </mc:Choice>
  </mc:AlternateContent>
  <bookViews>
    <workbookView xWindow="0" yWindow="0" windowWidth="21600" windowHeight="9735" activeTab="8"/>
  </bookViews>
  <sheets>
    <sheet name="151" sheetId="1" r:id="rId1"/>
    <sheet name="152" sheetId="3" r:id="rId2"/>
    <sheet name="154" sheetId="2" r:id="rId3"/>
    <sheet name="150" sheetId="9" r:id="rId4"/>
    <sheet name="160" sheetId="12" r:id="rId5"/>
    <sheet name="141" sheetId="13" r:id="rId6"/>
    <sheet name="126" sheetId="4" r:id="rId7"/>
    <sheet name="استثناءات" sheetId="6" r:id="rId8"/>
    <sheet name="مجمع العربات" sheetId="7" r:id="rId9"/>
    <sheet name="اجمالي اليوم" sheetId="11" r:id="rId10"/>
    <sheet name="المجمع" sheetId="15" r:id="rId11"/>
  </sheets>
  <definedNames>
    <definedName name="_xlnm.Print_Area" localSheetId="6">'126'!$A$1:$W$53</definedName>
    <definedName name="_xlnm.Print_Area" localSheetId="1">'152'!$A$1:$W$51</definedName>
    <definedName name="_xlnm.Print_Area" localSheetId="7">استثناءات!$A$1:$Z$53</definedName>
    <definedName name="_xlnm.Print_Area" localSheetId="8">'مجمع العربات'!$B$1:$L$29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1" l="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" i="11"/>
  <c r="J43" i="4"/>
  <c r="F43" i="4"/>
  <c r="N45" i="4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" i="11"/>
  <c r="W39" i="4"/>
  <c r="W38" i="4"/>
  <c r="W43" i="4"/>
  <c r="E10" i="15" s="1"/>
  <c r="E14" i="7" l="1"/>
  <c r="E10" i="7"/>
  <c r="W33" i="4" l="1"/>
  <c r="J17" i="15" l="1"/>
  <c r="F17" i="15"/>
  <c r="K14" i="15"/>
  <c r="H14" i="7"/>
  <c r="I14" i="7"/>
  <c r="X40" i="6" l="1"/>
  <c r="E16" i="15" l="1"/>
  <c r="E16" i="7"/>
  <c r="B23" i="11"/>
  <c r="W10" i="6" l="1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B17" i="11" l="1"/>
  <c r="J15" i="1" l="1"/>
  <c r="W9" i="2" l="1"/>
  <c r="W40" i="2"/>
  <c r="E13" i="15" l="1"/>
  <c r="E13" i="7"/>
  <c r="B9" i="1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17" i="4" l="1"/>
  <c r="I34" i="11" l="1"/>
  <c r="W9" i="6"/>
  <c r="C4" i="11" l="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" i="11"/>
  <c r="C34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" i="11"/>
  <c r="H34" i="11" l="1"/>
  <c r="W40" i="13"/>
  <c r="K14" i="7" s="1"/>
  <c r="W39" i="13"/>
  <c r="W38" i="13"/>
  <c r="W37" i="13"/>
  <c r="W36" i="13"/>
  <c r="W35" i="13"/>
  <c r="W34" i="13"/>
  <c r="W33" i="13"/>
  <c r="W32" i="13"/>
  <c r="W31" i="13"/>
  <c r="W30" i="13"/>
  <c r="W29" i="13"/>
  <c r="W28" i="13"/>
  <c r="W27" i="13"/>
  <c r="W26" i="13"/>
  <c r="W25" i="13"/>
  <c r="W24" i="13"/>
  <c r="W23" i="13"/>
  <c r="W22" i="13"/>
  <c r="W21" i="13"/>
  <c r="W20" i="13"/>
  <c r="W19" i="13"/>
  <c r="W18" i="13"/>
  <c r="W17" i="13"/>
  <c r="W16" i="13"/>
  <c r="W15" i="13"/>
  <c r="W14" i="13"/>
  <c r="W13" i="13"/>
  <c r="W12" i="13"/>
  <c r="W11" i="13"/>
  <c r="W10" i="13"/>
  <c r="W9" i="13"/>
  <c r="W42" i="13" l="1"/>
  <c r="G14" i="7" s="1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40" i="12" l="1"/>
  <c r="W39" i="12"/>
  <c r="W18" i="12"/>
  <c r="W17" i="12"/>
  <c r="W16" i="12"/>
  <c r="W15" i="12"/>
  <c r="W14" i="12"/>
  <c r="W13" i="12"/>
  <c r="W12" i="12"/>
  <c r="W11" i="12"/>
  <c r="W10" i="12"/>
  <c r="W9" i="12"/>
  <c r="E9" i="15" l="1"/>
  <c r="E9" i="7"/>
  <c r="K9" i="7" s="1"/>
  <c r="W42" i="12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" i="11"/>
  <c r="G9" i="7" l="1"/>
  <c r="H9" i="7" s="1"/>
  <c r="I9" i="7" s="1"/>
  <c r="G9" i="15"/>
  <c r="H9" i="15" s="1"/>
  <c r="I9" i="15" s="1"/>
  <c r="K9" i="15" s="1"/>
  <c r="E34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" i="11"/>
  <c r="B4" i="11"/>
  <c r="B5" i="11"/>
  <c r="B6" i="11"/>
  <c r="B7" i="11"/>
  <c r="B8" i="11"/>
  <c r="B10" i="11"/>
  <c r="B11" i="11"/>
  <c r="B12" i="11"/>
  <c r="B13" i="11"/>
  <c r="B14" i="11"/>
  <c r="B15" i="11"/>
  <c r="B16" i="11"/>
  <c r="B18" i="11"/>
  <c r="B19" i="11"/>
  <c r="B20" i="11"/>
  <c r="B21" i="11"/>
  <c r="B22" i="11"/>
  <c r="B24" i="11"/>
  <c r="B25" i="11"/>
  <c r="B26" i="11"/>
  <c r="B27" i="11"/>
  <c r="B28" i="11"/>
  <c r="B29" i="11"/>
  <c r="B30" i="11"/>
  <c r="B31" i="11"/>
  <c r="B32" i="11"/>
  <c r="B33" i="11"/>
  <c r="B3" i="11"/>
  <c r="J33" i="11" l="1"/>
  <c r="J25" i="11"/>
  <c r="J32" i="11"/>
  <c r="J31" i="11"/>
  <c r="J30" i="11"/>
  <c r="J29" i="11"/>
  <c r="J28" i="11"/>
  <c r="J27" i="11"/>
  <c r="J26" i="11"/>
  <c r="J23" i="11"/>
  <c r="J24" i="11"/>
  <c r="J22" i="11"/>
  <c r="J21" i="11"/>
  <c r="J19" i="11"/>
  <c r="J20" i="11"/>
  <c r="J17" i="11"/>
  <c r="J18" i="11"/>
  <c r="D34" i="11"/>
  <c r="G34" i="11"/>
  <c r="B34" i="11"/>
  <c r="F34" i="11"/>
  <c r="J9" i="11"/>
  <c r="J12" i="11"/>
  <c r="J5" i="11"/>
  <c r="J16" i="11"/>
  <c r="J8" i="11"/>
  <c r="J4" i="11"/>
  <c r="J13" i="11"/>
  <c r="J15" i="11"/>
  <c r="J11" i="11"/>
  <c r="J7" i="11"/>
  <c r="J10" i="11"/>
  <c r="J6" i="11"/>
  <c r="J14" i="11"/>
  <c r="J3" i="11"/>
  <c r="J34" i="11" l="1"/>
  <c r="W17" i="2"/>
  <c r="J17" i="7" l="1"/>
  <c r="K10" i="7" l="1"/>
  <c r="W40" i="9"/>
  <c r="W39" i="9"/>
  <c r="W38" i="9"/>
  <c r="W37" i="9"/>
  <c r="W36" i="9"/>
  <c r="W35" i="9"/>
  <c r="W34" i="9"/>
  <c r="W33" i="9"/>
  <c r="W32" i="9"/>
  <c r="W31" i="9"/>
  <c r="W30" i="9"/>
  <c r="W29" i="9"/>
  <c r="W28" i="9"/>
  <c r="W27" i="9"/>
  <c r="W26" i="9"/>
  <c r="W25" i="9"/>
  <c r="W24" i="9"/>
  <c r="W23" i="9"/>
  <c r="W22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E15" i="7" l="1"/>
  <c r="W42" i="9"/>
  <c r="K15" i="7" l="1"/>
  <c r="G15" i="7"/>
  <c r="H15" i="7" s="1"/>
  <c r="I15" i="7" s="1"/>
  <c r="W42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11" i="3"/>
  <c r="W13" i="4"/>
  <c r="W14" i="4"/>
  <c r="W15" i="4"/>
  <c r="W16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4" i="4"/>
  <c r="W35" i="4"/>
  <c r="W36" i="4"/>
  <c r="W37" i="4"/>
  <c r="W40" i="4"/>
  <c r="W41" i="4"/>
  <c r="W42" i="4"/>
  <c r="W12" i="4"/>
  <c r="F17" i="7"/>
  <c r="K16" i="7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2" i="2"/>
  <c r="W40" i="1"/>
  <c r="W9" i="1"/>
  <c r="E11" i="15" l="1"/>
  <c r="E11" i="7"/>
  <c r="K11" i="7" s="1"/>
  <c r="E12" i="15"/>
  <c r="E12" i="7"/>
  <c r="X42" i="6"/>
  <c r="W14" i="2"/>
  <c r="W15" i="2"/>
  <c r="W10" i="2"/>
  <c r="W13" i="2"/>
  <c r="W16" i="2"/>
  <c r="W11" i="2"/>
  <c r="W44" i="3"/>
  <c r="W45" i="4"/>
  <c r="K13" i="7"/>
  <c r="W42" i="1"/>
  <c r="E17" i="7" l="1"/>
  <c r="K12" i="7"/>
  <c r="K17" i="7" s="1"/>
  <c r="E17" i="15"/>
  <c r="G12" i="7"/>
  <c r="H12" i="7" s="1"/>
  <c r="I12" i="7" s="1"/>
  <c r="G12" i="15"/>
  <c r="H12" i="15" s="1"/>
  <c r="I12" i="15" s="1"/>
  <c r="K12" i="15" s="1"/>
  <c r="G11" i="7"/>
  <c r="H11" i="7" s="1"/>
  <c r="I11" i="7" s="1"/>
  <c r="G11" i="15"/>
  <c r="H11" i="15" s="1"/>
  <c r="I11" i="15" s="1"/>
  <c r="K11" i="15" s="1"/>
  <c r="G16" i="7"/>
  <c r="H16" i="7" s="1"/>
  <c r="I16" i="7" s="1"/>
  <c r="K15" i="15"/>
  <c r="G10" i="7"/>
  <c r="H10" i="7" s="1"/>
  <c r="I10" i="7" s="1"/>
  <c r="G10" i="15"/>
  <c r="W42" i="2"/>
  <c r="G13" i="7" l="1"/>
  <c r="H13" i="7" s="1"/>
  <c r="I13" i="7" s="1"/>
  <c r="G13" i="15"/>
  <c r="H13" i="15" s="1"/>
  <c r="I13" i="15" s="1"/>
  <c r="K13" i="15" s="1"/>
  <c r="H10" i="15"/>
  <c r="G17" i="7" l="1"/>
  <c r="G17" i="15"/>
  <c r="I10" i="15"/>
  <c r="K10" i="15" s="1"/>
  <c r="K17" i="15" s="1"/>
  <c r="H17" i="15"/>
  <c r="I17" i="15" s="1"/>
  <c r="H17" i="7"/>
  <c r="I17" i="7" s="1"/>
</calcChain>
</file>

<file path=xl/sharedStrings.xml><?xml version="1.0" encoding="utf-8"?>
<sst xmlns="http://schemas.openxmlformats.org/spreadsheetml/2006/main" count="2480" uniqueCount="213">
  <si>
    <t>م</t>
  </si>
  <si>
    <t>اليوم</t>
  </si>
  <si>
    <t>رحلة (1)</t>
  </si>
  <si>
    <t>رحلة (2)</t>
  </si>
  <si>
    <t>رحلة (3)</t>
  </si>
  <si>
    <t>رحلة (4)</t>
  </si>
  <si>
    <t>رحلة (5)</t>
  </si>
  <si>
    <t xml:space="preserve">إجمالى المسافة المقطوعة يوميا </t>
  </si>
  <si>
    <t>بداية الرحلة</t>
  </si>
  <si>
    <t>نهاية الرحلة</t>
  </si>
  <si>
    <t>العودة</t>
  </si>
  <si>
    <r>
      <t>ا</t>
    </r>
    <r>
      <rPr>
        <b/>
        <sz val="8"/>
        <color theme="1"/>
        <rFont val="Arial"/>
        <family val="2"/>
        <scheme val="minor"/>
      </rPr>
      <t xml:space="preserve">لمسافة المقطوعة </t>
    </r>
  </si>
  <si>
    <t>السبت</t>
  </si>
  <si>
    <t>الأحد</t>
  </si>
  <si>
    <t>الإثنين</t>
  </si>
  <si>
    <t>الثلاثاء</t>
  </si>
  <si>
    <t>الأربعاء</t>
  </si>
  <si>
    <t>الخميس</t>
  </si>
  <si>
    <t>الجمعة</t>
  </si>
  <si>
    <t>عدد الرحلات المنفذه بالعربه</t>
  </si>
  <si>
    <t>اجمالي المسافات المقطوعة بالعربة</t>
  </si>
  <si>
    <r>
      <t>ا</t>
    </r>
    <r>
      <rPr>
        <b/>
        <sz val="8"/>
        <color theme="1"/>
        <rFont val="Arial"/>
        <family val="2"/>
      </rPr>
      <t xml:space="preserve">لمسافة المقطوعة </t>
    </r>
  </si>
  <si>
    <t>ملحوظة</t>
  </si>
  <si>
    <t>العربة المستبدلة</t>
  </si>
  <si>
    <t>العربة الاساسية</t>
  </si>
  <si>
    <t>وزارة الدفاع</t>
  </si>
  <si>
    <t>جهاز مشروعات الخدمة الوطنية</t>
  </si>
  <si>
    <t>الشركة الوطنية لإنشاء وتنمية وإدارة الطرق</t>
  </si>
  <si>
    <t>إدارة محطات وقود شل أوت</t>
  </si>
  <si>
    <t>رقم العربة</t>
  </si>
  <si>
    <t xml:space="preserve"> عدد الرحلات</t>
  </si>
  <si>
    <t>مسافة التعاقد</t>
  </si>
  <si>
    <t>المسافة المقطوعة</t>
  </si>
  <si>
    <t>فرق المسافة</t>
  </si>
  <si>
    <t>مبلغ فرق المسافة</t>
  </si>
  <si>
    <t>مبلغ التعاقد</t>
  </si>
  <si>
    <t>الكميات الموردة</t>
  </si>
  <si>
    <t>استثناءات</t>
  </si>
  <si>
    <t>الاجمالي</t>
  </si>
  <si>
    <t>مع وافر التحية ,,,</t>
  </si>
  <si>
    <t>المجمع اليوم</t>
  </si>
  <si>
    <t>العربات</t>
  </si>
  <si>
    <t>مجمع الرحلات</t>
  </si>
  <si>
    <t>بدايه الرحله</t>
  </si>
  <si>
    <t>نهايه الرحله</t>
  </si>
  <si>
    <t>العوده</t>
  </si>
  <si>
    <t>المسافه المقطوعه</t>
  </si>
  <si>
    <t>رحله 3</t>
  </si>
  <si>
    <t>الاحد</t>
  </si>
  <si>
    <t>رحلات العربة رقم 151خلال شهر سبتمبر 2019</t>
  </si>
  <si>
    <t>رحلات العربة رقم 152 خلال شهر سبتمبر 2019</t>
  </si>
  <si>
    <t>رحلات العربة رقم 154خلال شهر سبتمبر2019</t>
  </si>
  <si>
    <t>رحلات العربة رقم 160خلال شهرسبتمبر 2019</t>
  </si>
  <si>
    <t>رحلات العربة رقم 126 خلال شهر سبتمبر2019</t>
  </si>
  <si>
    <t xml:space="preserve">إجمالي المسافات / الرحلات المقطوعة خلال شهر سبتمبر 2019 لمحطات وقود شل أوت </t>
  </si>
  <si>
    <t>رحلات العربات الاستثنائية خلال شهرسبتمبر 2019</t>
  </si>
  <si>
    <t>م مسطرد</t>
  </si>
  <si>
    <t>شل2</t>
  </si>
  <si>
    <t>ماستر</t>
  </si>
  <si>
    <t>صنافين 2</t>
  </si>
  <si>
    <t>اكتوبر2</t>
  </si>
  <si>
    <t xml:space="preserve">م مسطرد </t>
  </si>
  <si>
    <t>شيرا3+4</t>
  </si>
  <si>
    <t>ت هايكستب</t>
  </si>
  <si>
    <t>واحة1</t>
  </si>
  <si>
    <t>النخيل</t>
  </si>
  <si>
    <t>ماستر2</t>
  </si>
  <si>
    <t>شل1</t>
  </si>
  <si>
    <t xml:space="preserve">السلام </t>
  </si>
  <si>
    <t>زايد 1</t>
  </si>
  <si>
    <t>زايد 2</t>
  </si>
  <si>
    <t>واحة 1+2</t>
  </si>
  <si>
    <t>طاقة السويس</t>
  </si>
  <si>
    <t>الجلالة</t>
  </si>
  <si>
    <t>صنافين 1</t>
  </si>
  <si>
    <t>رحلات العربة رقم 141خلال شهر سبتمبر2019</t>
  </si>
  <si>
    <t>زايد2</t>
  </si>
  <si>
    <t>اكتوبر1</t>
  </si>
  <si>
    <t xml:space="preserve">م مكس </t>
  </si>
  <si>
    <t>النوبارية</t>
  </si>
  <si>
    <t>م مكس</t>
  </si>
  <si>
    <t>الساحل</t>
  </si>
  <si>
    <t xml:space="preserve">ت مكس </t>
  </si>
  <si>
    <t>العامرية</t>
  </si>
  <si>
    <t>رحلات العربة رقم 150خلال شهر سبتمبر 2019</t>
  </si>
  <si>
    <t xml:space="preserve"> </t>
  </si>
  <si>
    <t>شبرا 1+2</t>
  </si>
  <si>
    <t xml:space="preserve">ماستر </t>
  </si>
  <si>
    <t>ضبعة 8</t>
  </si>
  <si>
    <t xml:space="preserve">ت هايكستب </t>
  </si>
  <si>
    <t>شبرا3+4</t>
  </si>
  <si>
    <t>شيرا 3+4</t>
  </si>
  <si>
    <t>ت الزقازيق</t>
  </si>
  <si>
    <t>شل 1</t>
  </si>
  <si>
    <t>خطاطبة 1+2</t>
  </si>
  <si>
    <t>الكاب</t>
  </si>
  <si>
    <t>اكتوبر  1</t>
  </si>
  <si>
    <t>ت مكس</t>
  </si>
  <si>
    <t>السلام</t>
  </si>
  <si>
    <t>شبرا 4</t>
  </si>
  <si>
    <t xml:space="preserve">ت الزقازيق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</si>
  <si>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</si>
  <si>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اكتوبر  2</t>
  </si>
  <si>
    <t>شبرا 3</t>
  </si>
  <si>
    <t>شبرا 1</t>
  </si>
  <si>
    <t>ضبعه 7</t>
  </si>
  <si>
    <t>النوباريه</t>
  </si>
  <si>
    <t>خطاطبه 1</t>
  </si>
  <si>
    <t>ت مسطرد</t>
  </si>
  <si>
    <t>شل 2</t>
  </si>
  <si>
    <t>الجلاله</t>
  </si>
  <si>
    <t>الواحه 1</t>
  </si>
  <si>
    <t>خطاطبة 2</t>
  </si>
  <si>
    <t>شل</t>
  </si>
  <si>
    <t xml:space="preserve">خطاطبة </t>
  </si>
  <si>
    <t>الواجة 1</t>
  </si>
  <si>
    <t xml:space="preserve">ت الهايكستيب </t>
  </si>
  <si>
    <t>شبرا 2</t>
  </si>
  <si>
    <t xml:space="preserve">الساحل </t>
  </si>
  <si>
    <t>ت الهايكستيب</t>
  </si>
  <si>
    <t xml:space="preserve">ت هايكستيب </t>
  </si>
  <si>
    <t xml:space="preserve">صنافين </t>
  </si>
  <si>
    <t>ت هايكستيب</t>
  </si>
  <si>
    <t xml:space="preserve">الكاب </t>
  </si>
  <si>
    <t xml:space="preserve">ت مسطرد </t>
  </si>
  <si>
    <t>خطاطبة 1</t>
  </si>
  <si>
    <t>ماستر 2</t>
  </si>
  <si>
    <t>شيرا 2</t>
  </si>
  <si>
    <t xml:space="preserve">النوباريه </t>
  </si>
  <si>
    <t>العامريه</t>
  </si>
  <si>
    <t>السلام : شبرا 1</t>
  </si>
  <si>
    <t xml:space="preserve">ت المكس </t>
  </si>
  <si>
    <t xml:space="preserve">النوبارية </t>
  </si>
  <si>
    <t>شبرا 3+4</t>
  </si>
  <si>
    <t>الواحه 1+2</t>
  </si>
  <si>
    <t>اكتوبر 1+2</t>
  </si>
  <si>
    <t>زايد1</t>
  </si>
  <si>
    <t>النخبل</t>
  </si>
  <si>
    <t>ماسنر</t>
  </si>
  <si>
    <t>كتوبر2</t>
  </si>
  <si>
    <t>صنافين 1+2</t>
  </si>
  <si>
    <t xml:space="preserve">السلام : شبرا </t>
  </si>
  <si>
    <t>السلام :</t>
  </si>
  <si>
    <t>خطاطبة1</t>
  </si>
  <si>
    <t>النخيل+ماسنر</t>
  </si>
  <si>
    <t>ضبعه 7+8</t>
  </si>
  <si>
    <t>زايد1+2</t>
  </si>
  <si>
    <t>شبرا +2</t>
  </si>
  <si>
    <t>شبرا 2+4</t>
  </si>
  <si>
    <t>خطاطبة 2+1</t>
  </si>
  <si>
    <t>0اكنوير</t>
  </si>
  <si>
    <t>زايد 2+1</t>
  </si>
  <si>
    <t>الواحه 1 +2</t>
  </si>
  <si>
    <t>الخطاطبه 1</t>
  </si>
  <si>
    <t>صنافين2</t>
  </si>
  <si>
    <t>صنافين1+2</t>
  </si>
  <si>
    <t>ضيعه 7+8</t>
  </si>
  <si>
    <t xml:space="preserve">النخيل </t>
  </si>
  <si>
    <t>شبرا2</t>
  </si>
  <si>
    <t>الخطاطبة 2</t>
  </si>
  <si>
    <t xml:space="preserve">زايد1 </t>
  </si>
  <si>
    <t>الخطاطبة 1+2</t>
  </si>
  <si>
    <t>الخطاطبة 1</t>
  </si>
  <si>
    <t>ضبعة 7+8</t>
  </si>
  <si>
    <t>ماستر 1+2</t>
  </si>
  <si>
    <t xml:space="preserve">النخيل + ماستر </t>
  </si>
  <si>
    <t xml:space="preserve">السلام  </t>
  </si>
  <si>
    <t>زايد</t>
  </si>
  <si>
    <t>السلام+ شبرا 4</t>
  </si>
  <si>
    <t>الواحة 1</t>
  </si>
  <si>
    <t>السلام +شبرا 1</t>
  </si>
  <si>
    <t>شبرا 2+3</t>
  </si>
  <si>
    <t xml:space="preserve">شبرا </t>
  </si>
  <si>
    <t>السلام+ شبرا 1</t>
  </si>
  <si>
    <t>لجلالة</t>
  </si>
  <si>
    <t>لسلام+ شبرا 1</t>
  </si>
  <si>
    <t>شبرا 2+1</t>
  </si>
  <si>
    <t>الخطاطبة</t>
  </si>
  <si>
    <t>شيرا 1</t>
  </si>
  <si>
    <t xml:space="preserve">شيرا2 *السلام </t>
  </si>
  <si>
    <t xml:space="preserve">النخيل * ماستر </t>
  </si>
  <si>
    <t xml:space="preserve">شبرا 3 </t>
  </si>
  <si>
    <t xml:space="preserve">اكتوبر </t>
  </si>
  <si>
    <t>شبرا1*2</t>
  </si>
  <si>
    <t>السلام *شيرا 2</t>
  </si>
  <si>
    <t>م المكس</t>
  </si>
  <si>
    <t xml:space="preserve">م المكس </t>
  </si>
  <si>
    <t>ضبعه 7*8</t>
  </si>
  <si>
    <t>شيرا 4</t>
  </si>
  <si>
    <t>شبرا 3*4</t>
  </si>
  <si>
    <t xml:space="preserve">الخطاطبة </t>
  </si>
  <si>
    <t>شبرا1 +2</t>
  </si>
  <si>
    <t xml:space="preserve">ماستر2+النخيل </t>
  </si>
  <si>
    <t>خطاطبة+2</t>
  </si>
  <si>
    <t>اكتوير  1</t>
  </si>
  <si>
    <t>شبرا4</t>
  </si>
  <si>
    <t xml:space="preserve"> مسطرد</t>
  </si>
  <si>
    <t>واحة 1</t>
  </si>
  <si>
    <t>مسطرد</t>
  </si>
  <si>
    <t>اكتوبر3</t>
  </si>
  <si>
    <t>اكتوبر  3</t>
  </si>
  <si>
    <t>اكتوير 2</t>
  </si>
  <si>
    <t>صنافين2+1</t>
  </si>
  <si>
    <t>اكتوير  2</t>
  </si>
  <si>
    <t>كتوبر 1</t>
  </si>
  <si>
    <t>شبرا *4</t>
  </si>
  <si>
    <t>كتوبر1</t>
  </si>
  <si>
    <t>المبلغ الاجمالي بالجنيه</t>
  </si>
  <si>
    <t>السلام + شبرا 1</t>
  </si>
  <si>
    <t>شل 2+1</t>
  </si>
  <si>
    <t>شير 1+2 / السلام</t>
  </si>
  <si>
    <t>شبرا +4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</si>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</sst>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_-* #,##0\-;_-* &quot;-&quot;_-;_-@_-"/>
    <numFmt numFmtId="43" formatCode="_-* #,##0.00_-;_-* #,##0.00\-;_-* &quot;-&quot;??_-;_-@_-"/>
    <numFmt numFmtId="164" formatCode="#,##0_ ;[Red]\-#,##0\ "/>
  </numFmts>
  <fonts count="21" x14ac:knownFonts="1">
    <font>
      <sz val="11"/>
      <color theme="1"/>
      <name val="Arial"/>
      <family val="2"/>
      <charset val="178"/>
      <scheme val="minor"/>
    </font>
    <font>
      <b/>
      <sz val="9"/>
      <color theme="1"/>
      <name val="Arial"/>
      <family val="2"/>
      <charset val="178"/>
      <scheme val="minor"/>
    </font>
    <font>
      <b/>
      <sz val="8"/>
      <color theme="1"/>
      <name val="Arial"/>
      <family val="2"/>
      <scheme val="minor"/>
    </font>
    <font>
      <sz val="9"/>
      <color theme="1"/>
      <name val="Arial"/>
      <family val="2"/>
      <charset val="178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8"/>
      <color theme="1"/>
      <name val="Arial"/>
      <family val="2"/>
    </font>
    <font>
      <b/>
      <u/>
      <sz val="10"/>
      <color theme="1"/>
      <name val="Arial"/>
      <family val="2"/>
      <scheme val="minor"/>
    </font>
    <font>
      <b/>
      <sz val="13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9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b/>
      <u/>
      <sz val="16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9"/>
      <color theme="1" tint="4.9989318521683403E-2"/>
      <name val="Arial"/>
      <family val="2"/>
      <charset val="178"/>
      <scheme val="minor"/>
    </font>
    <font>
      <b/>
      <sz val="9"/>
      <color rgb="FFFF0000"/>
      <name val="Arial"/>
      <family val="2"/>
      <scheme val="minor"/>
    </font>
    <font>
      <sz val="9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b/>
      <sz val="9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51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92">
    <xf numFmtId="0" fontId="0" fillId="0" borderId="0" xfId="0"/>
    <xf numFmtId="0" fontId="3" fillId="0" borderId="0" xfId="0" applyFont="1"/>
    <xf numFmtId="0" fontId="6" fillId="0" borderId="0" xfId="0" applyFont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Alignment="1">
      <alignment readingOrder="2"/>
    </xf>
    <xf numFmtId="0" fontId="8" fillId="0" borderId="0" xfId="0" applyFont="1" applyAlignment="1">
      <alignment horizontal="center" vertical="center" readingOrder="2"/>
    </xf>
    <xf numFmtId="0" fontId="10" fillId="0" borderId="0" xfId="0" applyFont="1" applyAlignment="1">
      <alignment horizontal="center" vertical="center" readingOrder="2"/>
    </xf>
    <xf numFmtId="0" fontId="9" fillId="0" borderId="0" xfId="0" applyFont="1" applyAlignment="1">
      <alignment horizontal="right" readingOrder="2"/>
    </xf>
    <xf numFmtId="0" fontId="1" fillId="4" borderId="8" xfId="0" applyFont="1" applyFill="1" applyBorder="1" applyAlignment="1">
      <alignment horizontal="center" vertical="center" readingOrder="2"/>
    </xf>
    <xf numFmtId="0" fontId="1" fillId="4" borderId="6" xfId="0" applyFont="1" applyFill="1" applyBorder="1" applyAlignment="1" applyProtection="1">
      <alignment horizontal="center" vertical="center" readingOrder="2"/>
      <protection locked="0"/>
    </xf>
    <xf numFmtId="0" fontId="1" fillId="3" borderId="6" xfId="0" applyFont="1" applyFill="1" applyBorder="1" applyAlignment="1">
      <alignment horizontal="center" vertical="center" readingOrder="2"/>
    </xf>
    <xf numFmtId="0" fontId="1" fillId="3" borderId="8" xfId="0" applyFont="1" applyFill="1" applyBorder="1" applyAlignment="1">
      <alignment horizontal="center" vertical="center" readingOrder="2"/>
    </xf>
    <xf numFmtId="0" fontId="1" fillId="3" borderId="9" xfId="0" applyFont="1" applyFill="1" applyBorder="1" applyAlignment="1">
      <alignment horizontal="center" vertical="center" readingOrder="2"/>
    </xf>
    <xf numFmtId="0" fontId="1" fillId="2" borderId="6" xfId="0" applyFont="1" applyFill="1" applyBorder="1" applyAlignment="1">
      <alignment horizontal="center" vertical="center" readingOrder="2"/>
    </xf>
    <xf numFmtId="0" fontId="1" fillId="2" borderId="7" xfId="0" applyFont="1" applyFill="1" applyBorder="1" applyAlignment="1">
      <alignment horizontal="center" vertical="center" readingOrder="2"/>
    </xf>
    <xf numFmtId="0" fontId="1" fillId="5" borderId="9" xfId="0" applyFont="1" applyFill="1" applyBorder="1" applyAlignment="1" applyProtection="1">
      <alignment horizontal="center" vertical="center" readingOrder="2"/>
      <protection locked="0"/>
    </xf>
    <xf numFmtId="0" fontId="1" fillId="4" borderId="6" xfId="0" applyFont="1" applyFill="1" applyBorder="1" applyAlignment="1">
      <alignment horizontal="center" vertical="center" readingOrder="2"/>
    </xf>
    <xf numFmtId="0" fontId="1" fillId="4" borderId="10" xfId="0" applyFont="1" applyFill="1" applyBorder="1" applyAlignment="1" applyProtection="1">
      <alignment horizontal="center" vertical="center" readingOrder="2"/>
      <protection locked="0"/>
    </xf>
    <xf numFmtId="0" fontId="1" fillId="4" borderId="8" xfId="0" applyFont="1" applyFill="1" applyBorder="1" applyAlignment="1" applyProtection="1">
      <alignment horizontal="center" vertical="center" readingOrder="2"/>
    </xf>
    <xf numFmtId="17" fontId="1" fillId="4" borderId="8" xfId="0" applyNumberFormat="1" applyFont="1" applyFill="1" applyBorder="1" applyAlignment="1">
      <alignment horizontal="center" vertical="center" readingOrder="2"/>
    </xf>
    <xf numFmtId="17" fontId="1" fillId="4" borderId="8" xfId="0" applyNumberFormat="1" applyFont="1" applyFill="1" applyBorder="1" applyAlignment="1" applyProtection="1">
      <alignment horizontal="center" vertical="center" readingOrder="2"/>
    </xf>
    <xf numFmtId="0" fontId="1" fillId="4" borderId="6" xfId="0" applyFont="1" applyFill="1" applyBorder="1" applyAlignment="1" applyProtection="1">
      <alignment horizontal="center" vertical="center" readingOrder="2"/>
    </xf>
    <xf numFmtId="0" fontId="1" fillId="2" borderId="11" xfId="0" applyFont="1" applyFill="1" applyBorder="1" applyAlignment="1">
      <alignment horizontal="center" vertical="center" readingOrder="2"/>
    </xf>
    <xf numFmtId="0" fontId="1" fillId="4" borderId="11" xfId="0" applyFont="1" applyFill="1" applyBorder="1" applyAlignment="1" applyProtection="1">
      <alignment horizontal="center" vertical="center" readingOrder="2"/>
      <protection locked="0"/>
    </xf>
    <xf numFmtId="0" fontId="1" fillId="4" borderId="12" xfId="0" applyFont="1" applyFill="1" applyBorder="1" applyAlignment="1" applyProtection="1">
      <alignment horizontal="center" vertical="center" readingOrder="2"/>
    </xf>
    <xf numFmtId="0" fontId="1" fillId="5" borderId="13" xfId="0" applyFont="1" applyFill="1" applyBorder="1" applyAlignment="1" applyProtection="1">
      <alignment horizontal="center" vertical="center" readingOrder="2"/>
      <protection locked="0"/>
    </xf>
    <xf numFmtId="0" fontId="1" fillId="4" borderId="12" xfId="0" applyFont="1" applyFill="1" applyBorder="1" applyAlignment="1">
      <alignment horizontal="center" vertical="center" readingOrder="2"/>
    </xf>
    <xf numFmtId="0" fontId="1" fillId="4" borderId="11" xfId="0" applyFont="1" applyFill="1" applyBorder="1" applyAlignment="1" applyProtection="1">
      <alignment horizontal="center" vertical="center" readingOrder="2"/>
    </xf>
    <xf numFmtId="0" fontId="1" fillId="4" borderId="14" xfId="0" applyFont="1" applyFill="1" applyBorder="1" applyAlignment="1" applyProtection="1">
      <alignment horizontal="center" vertical="center" readingOrder="2"/>
      <protection locked="0"/>
    </xf>
    <xf numFmtId="0" fontId="3" fillId="0" borderId="0" xfId="0" applyFont="1" applyAlignment="1">
      <alignment readingOrder="2"/>
    </xf>
    <xf numFmtId="0" fontId="1" fillId="4" borderId="0" xfId="0" applyFont="1" applyFill="1" applyAlignment="1">
      <alignment horizontal="center" vertical="center" readingOrder="2"/>
    </xf>
    <xf numFmtId="0" fontId="1" fillId="2" borderId="16" xfId="0" applyFont="1" applyFill="1" applyBorder="1" applyAlignment="1">
      <alignment horizontal="center" vertical="center" readingOrder="2"/>
    </xf>
    <xf numFmtId="0" fontId="1" fillId="4" borderId="8" xfId="0" applyFont="1" applyFill="1" applyBorder="1" applyAlignment="1" applyProtection="1">
      <alignment horizontal="center" vertical="center" readingOrder="2"/>
      <protection locked="0"/>
    </xf>
    <xf numFmtId="0" fontId="1" fillId="4" borderId="6" xfId="0" applyFont="1" applyFill="1" applyBorder="1" applyAlignment="1" applyProtection="1">
      <alignment horizontal="center" vertical="center" wrapText="1" readingOrder="2"/>
      <protection locked="0"/>
    </xf>
    <xf numFmtId="0" fontId="1" fillId="4" borderId="11" xfId="0" applyFont="1" applyFill="1" applyBorder="1" applyAlignment="1">
      <alignment horizontal="center" vertical="center" readingOrder="2"/>
    </xf>
    <xf numFmtId="0" fontId="12" fillId="4" borderId="6" xfId="0" applyFont="1" applyFill="1" applyBorder="1" applyAlignment="1" applyProtection="1">
      <alignment horizontal="center" vertical="center" readingOrder="2"/>
    </xf>
    <xf numFmtId="0" fontId="6" fillId="0" borderId="0" xfId="0" applyFont="1" applyAlignment="1">
      <alignment readingOrder="2"/>
    </xf>
    <xf numFmtId="0" fontId="1" fillId="2" borderId="6" xfId="0" applyFont="1" applyFill="1" applyBorder="1" applyAlignment="1">
      <alignment horizontal="center" vertical="center" readingOrder="2"/>
    </xf>
    <xf numFmtId="0" fontId="1" fillId="2" borderId="7" xfId="0" applyFont="1" applyFill="1" applyBorder="1" applyAlignment="1">
      <alignment horizontal="center" vertical="center" readingOrder="2"/>
    </xf>
    <xf numFmtId="0" fontId="8" fillId="0" borderId="0" xfId="0" applyFont="1" applyAlignment="1">
      <alignment horizontal="center" vertical="center" readingOrder="2"/>
    </xf>
    <xf numFmtId="0" fontId="1" fillId="6" borderId="6" xfId="0" applyFont="1" applyFill="1" applyBorder="1" applyAlignment="1" applyProtection="1">
      <alignment horizontal="center" vertical="center" readingOrder="2"/>
      <protection locked="0"/>
    </xf>
    <xf numFmtId="0" fontId="1" fillId="4" borderId="44" xfId="0" applyFont="1" applyFill="1" applyBorder="1" applyAlignment="1" applyProtection="1">
      <alignment horizontal="center" vertical="center" readingOrder="2"/>
      <protection locked="0"/>
    </xf>
    <xf numFmtId="17" fontId="1" fillId="4" borderId="6" xfId="0" applyNumberFormat="1" applyFont="1" applyFill="1" applyBorder="1" applyAlignment="1" applyProtection="1">
      <alignment horizontal="center" vertical="center" readingOrder="2"/>
      <protection locked="0"/>
    </xf>
    <xf numFmtId="0" fontId="5" fillId="7" borderId="1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readingOrder="2"/>
    </xf>
    <xf numFmtId="0" fontId="1" fillId="2" borderId="7" xfId="0" applyFont="1" applyFill="1" applyBorder="1" applyAlignment="1">
      <alignment horizontal="center" vertical="center" readingOrder="2"/>
    </xf>
    <xf numFmtId="0" fontId="8" fillId="0" borderId="0" xfId="0" applyFont="1" applyAlignment="1">
      <alignment horizontal="center" vertical="center" readingOrder="2"/>
    </xf>
    <xf numFmtId="0" fontId="1" fillId="2" borderId="6" xfId="0" applyFont="1" applyFill="1" applyBorder="1" applyAlignment="1">
      <alignment horizontal="center" vertical="center" readingOrder="2"/>
    </xf>
    <xf numFmtId="0" fontId="1" fillId="2" borderId="7" xfId="0" applyFont="1" applyFill="1" applyBorder="1" applyAlignment="1">
      <alignment horizontal="center" vertical="center" readingOrder="2"/>
    </xf>
    <xf numFmtId="0" fontId="8" fillId="0" borderId="0" xfId="0" applyFont="1" applyAlignment="1">
      <alignment horizontal="center" vertical="center" readingOrder="2"/>
    </xf>
    <xf numFmtId="0" fontId="0" fillId="0" borderId="0" xfId="0" applyAlignment="1">
      <alignment horizontal="center" readingOrder="2"/>
    </xf>
    <xf numFmtId="0" fontId="5" fillId="7" borderId="19" xfId="0" applyFont="1" applyFill="1" applyBorder="1" applyAlignment="1">
      <alignment horizontal="center" vertical="center" wrapText="1"/>
    </xf>
    <xf numFmtId="0" fontId="5" fillId="0" borderId="43" xfId="0" applyFont="1" applyBorder="1" applyAlignment="1">
      <alignment vertical="center" readingOrder="2"/>
    </xf>
    <xf numFmtId="0" fontId="5" fillId="0" borderId="19" xfId="0" applyFont="1" applyBorder="1" applyAlignment="1">
      <alignment horizontal="center" vertical="center" wrapText="1" readingOrder="2"/>
    </xf>
    <xf numFmtId="0" fontId="18" fillId="4" borderId="6" xfId="0" applyFont="1" applyFill="1" applyBorder="1" applyAlignment="1" applyProtection="1">
      <alignment horizontal="center" vertical="center" readingOrder="2"/>
      <protection locked="0"/>
    </xf>
    <xf numFmtId="0" fontId="18" fillId="4" borderId="8" xfId="0" applyFont="1" applyFill="1" applyBorder="1" applyAlignment="1" applyProtection="1">
      <alignment horizontal="center" vertical="center" readingOrder="2"/>
    </xf>
    <xf numFmtId="0" fontId="1" fillId="2" borderId="6" xfId="0" applyFont="1" applyFill="1" applyBorder="1" applyAlignment="1">
      <alignment horizontal="center" vertical="center" readingOrder="2"/>
    </xf>
    <xf numFmtId="0" fontId="1" fillId="2" borderId="7" xfId="0" applyFont="1" applyFill="1" applyBorder="1" applyAlignment="1">
      <alignment horizontal="center" vertical="center" readingOrder="2"/>
    </xf>
    <xf numFmtId="0" fontId="1" fillId="2" borderId="7" xfId="0" applyFont="1" applyFill="1" applyBorder="1" applyAlignment="1">
      <alignment horizontal="center" vertical="center" readingOrder="2"/>
    </xf>
    <xf numFmtId="0" fontId="1" fillId="2" borderId="16" xfId="0" applyFont="1" applyFill="1" applyBorder="1" applyAlignment="1">
      <alignment horizontal="center" vertical="center" readingOrder="2"/>
    </xf>
    <xf numFmtId="0" fontId="1" fillId="9" borderId="13" xfId="0" applyFont="1" applyFill="1" applyBorder="1" applyAlignment="1" applyProtection="1">
      <alignment horizontal="center" vertical="center" readingOrder="2"/>
      <protection locked="0"/>
    </xf>
    <xf numFmtId="0" fontId="1" fillId="0" borderId="0" xfId="0" applyFont="1" applyBorder="1" applyAlignment="1">
      <alignment readingOrder="2"/>
    </xf>
    <xf numFmtId="0" fontId="1" fillId="0" borderId="0" xfId="0" applyFont="1" applyBorder="1" applyAlignment="1">
      <alignment horizontal="center" readingOrder="2"/>
    </xf>
    <xf numFmtId="0" fontId="3" fillId="4" borderId="0" xfId="0" applyFont="1" applyFill="1" applyAlignment="1">
      <alignment readingOrder="2"/>
    </xf>
    <xf numFmtId="0" fontId="1" fillId="3" borderId="8" xfId="0" applyFont="1" applyFill="1" applyBorder="1" applyAlignment="1">
      <alignment vertical="center" readingOrder="2"/>
    </xf>
    <xf numFmtId="0" fontId="1" fillId="3" borderId="9" xfId="0" applyFont="1" applyFill="1" applyBorder="1" applyAlignment="1">
      <alignment vertical="center" readingOrder="2"/>
    </xf>
    <xf numFmtId="0" fontId="1" fillId="2" borderId="8" xfId="0" applyFont="1" applyFill="1" applyBorder="1" applyAlignment="1">
      <alignment horizontal="center" vertical="center" readingOrder="2"/>
    </xf>
    <xf numFmtId="0" fontId="1" fillId="5" borderId="8" xfId="0" applyFont="1" applyFill="1" applyBorder="1" applyAlignment="1" applyProtection="1">
      <alignment horizontal="center" vertical="center" readingOrder="2"/>
      <protection locked="0"/>
    </xf>
    <xf numFmtId="0" fontId="1" fillId="4" borderId="9" xfId="0" applyFont="1" applyFill="1" applyBorder="1" applyAlignment="1" applyProtection="1">
      <alignment horizontal="center" vertical="center" readingOrder="2"/>
      <protection locked="0"/>
    </xf>
    <xf numFmtId="0" fontId="17" fillId="4" borderId="8" xfId="0" applyFont="1" applyFill="1" applyBorder="1" applyAlignment="1">
      <alignment horizontal="center" vertical="center" readingOrder="2"/>
    </xf>
    <xf numFmtId="0" fontId="16" fillId="4" borderId="8" xfId="0" applyFont="1" applyFill="1" applyBorder="1" applyAlignment="1" applyProtection="1">
      <alignment horizontal="center" vertical="center" readingOrder="2"/>
    </xf>
    <xf numFmtId="0" fontId="1" fillId="4" borderId="12" xfId="0" applyFont="1" applyFill="1" applyBorder="1" applyAlignment="1" applyProtection="1">
      <alignment horizontal="center" vertical="center" readingOrder="2"/>
      <protection locked="0"/>
    </xf>
    <xf numFmtId="0" fontId="1" fillId="5" borderId="12" xfId="0" applyFont="1" applyFill="1" applyBorder="1" applyAlignment="1" applyProtection="1">
      <alignment horizontal="center" vertical="center" readingOrder="2"/>
      <protection locked="0"/>
    </xf>
    <xf numFmtId="0" fontId="1" fillId="4" borderId="13" xfId="0" applyFont="1" applyFill="1" applyBorder="1" applyAlignment="1" applyProtection="1">
      <alignment horizontal="center" vertical="center" readingOrder="2"/>
      <protection locked="0"/>
    </xf>
    <xf numFmtId="0" fontId="5" fillId="0" borderId="42" xfId="0" applyFont="1" applyBorder="1" applyAlignment="1">
      <alignment horizontal="center" vertical="center" readingOrder="2"/>
    </xf>
    <xf numFmtId="14" fontId="1" fillId="4" borderId="8" xfId="0" applyNumberFormat="1" applyFont="1" applyFill="1" applyBorder="1" applyAlignment="1">
      <alignment horizontal="center" vertical="center" readingOrder="2"/>
    </xf>
    <xf numFmtId="0" fontId="20" fillId="4" borderId="8" xfId="0" applyFont="1" applyFill="1" applyBorder="1" applyAlignment="1" applyProtection="1">
      <alignment horizontal="center" vertical="center" readingOrder="2"/>
      <protection locked="0"/>
    </xf>
    <xf numFmtId="0" fontId="10" fillId="0" borderId="0" xfId="0" applyFont="1" applyAlignment="1">
      <alignment horizontal="center" vertical="center" readingOrder="2"/>
    </xf>
    <xf numFmtId="0" fontId="9" fillId="0" borderId="0" xfId="0" applyFont="1" applyAlignment="1">
      <alignment horizontal="right" readingOrder="2"/>
    </xf>
    <xf numFmtId="0" fontId="6" fillId="5" borderId="19" xfId="0" applyFont="1" applyFill="1" applyBorder="1" applyAlignment="1">
      <alignment horizontal="center" wrapText="1" readingOrder="2"/>
    </xf>
    <xf numFmtId="0" fontId="6" fillId="5" borderId="20" xfId="0" applyFont="1" applyFill="1" applyBorder="1" applyAlignment="1">
      <alignment horizontal="center" wrapText="1" readingOrder="2"/>
    </xf>
    <xf numFmtId="0" fontId="6" fillId="0" borderId="19" xfId="0" applyFont="1" applyBorder="1" applyAlignment="1">
      <alignment horizontal="center" wrapText="1" readingOrder="2"/>
    </xf>
    <xf numFmtId="0" fontId="6" fillId="0" borderId="20" xfId="0" applyFont="1" applyBorder="1" applyAlignment="1">
      <alignment horizontal="center" wrapText="1" readingOrder="2"/>
    </xf>
    <xf numFmtId="0" fontId="6" fillId="0" borderId="26" xfId="0" applyFont="1" applyBorder="1" applyAlignment="1">
      <alignment horizontal="center" wrapText="1" readingOrder="2"/>
    </xf>
    <xf numFmtId="3" fontId="6" fillId="0" borderId="26" xfId="0" applyNumberFormat="1" applyFont="1" applyBorder="1" applyAlignment="1">
      <alignment horizontal="center" wrapText="1" readingOrder="2"/>
    </xf>
    <xf numFmtId="164" fontId="6" fillId="0" borderId="19" xfId="0" applyNumberFormat="1" applyFont="1" applyBorder="1" applyAlignment="1">
      <alignment horizontal="center" wrapText="1" readingOrder="2"/>
    </xf>
    <xf numFmtId="3" fontId="6" fillId="0" borderId="19" xfId="0" applyNumberFormat="1" applyFont="1" applyBorder="1" applyAlignment="1">
      <alignment horizontal="center" wrapText="1" readingOrder="2"/>
    </xf>
    <xf numFmtId="41" fontId="0" fillId="0" borderId="0" xfId="0" applyNumberFormat="1" applyAlignment="1">
      <alignment readingOrder="2"/>
    </xf>
    <xf numFmtId="0" fontId="1" fillId="3" borderId="1" xfId="0" applyFont="1" applyFill="1" applyBorder="1" applyAlignment="1">
      <alignment horizontal="center" vertical="center" readingOrder="2"/>
    </xf>
    <xf numFmtId="0" fontId="1" fillId="3" borderId="3" xfId="0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2" fillId="3" borderId="5" xfId="0" applyFont="1" applyFill="1" applyBorder="1" applyAlignment="1">
      <alignment horizontal="center" vertical="center" wrapText="1" readingOrder="2"/>
    </xf>
    <xf numFmtId="0" fontId="1" fillId="3" borderId="10" xfId="0" applyFont="1" applyFill="1" applyBorder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3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8" xfId="0" applyFont="1" applyBorder="1" applyAlignment="1">
      <alignment horizontal="center" vertical="center" readingOrder="2"/>
    </xf>
    <xf numFmtId="0" fontId="4" fillId="0" borderId="40" xfId="0" applyFont="1" applyBorder="1" applyAlignment="1">
      <alignment horizontal="center" vertical="center" readingOrder="2"/>
    </xf>
    <xf numFmtId="0" fontId="4" fillId="0" borderId="41" xfId="0" applyFont="1" applyBorder="1" applyAlignment="1">
      <alignment horizontal="center" vertical="center" readingOrder="2"/>
    </xf>
    <xf numFmtId="0" fontId="4" fillId="0" borderId="11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5" fillId="0" borderId="42" xfId="0" applyFont="1" applyBorder="1" applyAlignment="1">
      <alignment horizontal="center" vertical="center" readingOrder="2"/>
    </xf>
    <xf numFmtId="0" fontId="5" fillId="0" borderId="43" xfId="0" applyFont="1" applyBorder="1" applyAlignment="1">
      <alignment horizontal="center" vertical="center" readingOrder="2"/>
    </xf>
    <xf numFmtId="0" fontId="15" fillId="0" borderId="0" xfId="0" applyFont="1" applyAlignment="1">
      <alignment horizontal="center" vertical="center" readingOrder="2"/>
    </xf>
    <xf numFmtId="0" fontId="11" fillId="0" borderId="0" xfId="0" applyFont="1" applyBorder="1" applyAlignment="1">
      <alignment horizontal="center" readingOrder="2"/>
    </xf>
    <xf numFmtId="0" fontId="11" fillId="0" borderId="38" xfId="0" applyFont="1" applyBorder="1" applyAlignment="1">
      <alignment horizontal="center" readingOrder="2"/>
    </xf>
    <xf numFmtId="0" fontId="14" fillId="0" borderId="0" xfId="0" applyFont="1" applyAlignment="1">
      <alignment horizontal="center" vertical="center" readingOrder="2"/>
    </xf>
    <xf numFmtId="0" fontId="1" fillId="2" borderId="1" xfId="0" applyFont="1" applyFill="1" applyBorder="1" applyAlignment="1">
      <alignment horizontal="center" vertical="center" readingOrder="2"/>
    </xf>
    <xf numFmtId="0" fontId="1" fillId="2" borderId="6" xfId="0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 readingOrder="2"/>
    </xf>
    <xf numFmtId="0" fontId="1" fillId="2" borderId="7" xfId="0" applyFont="1" applyFill="1" applyBorder="1" applyAlignment="1">
      <alignment horizontal="center" vertical="center" readingOrder="2"/>
    </xf>
    <xf numFmtId="0" fontId="5" fillId="0" borderId="40" xfId="0" applyFont="1" applyBorder="1" applyAlignment="1">
      <alignment horizontal="center" vertical="center" readingOrder="2"/>
    </xf>
    <xf numFmtId="0" fontId="5" fillId="0" borderId="41" xfId="0" applyFont="1" applyBorder="1" applyAlignment="1">
      <alignment horizontal="center" vertical="center" readingOrder="2"/>
    </xf>
    <xf numFmtId="0" fontId="13" fillId="0" borderId="0" xfId="0" applyFont="1" applyAlignment="1">
      <alignment horizontal="center" vertical="center" readingOrder="2"/>
    </xf>
    <xf numFmtId="0" fontId="4" fillId="0" borderId="0" xfId="0" applyFont="1" applyAlignment="1">
      <alignment horizontal="center" vertical="center" readingOrder="2"/>
    </xf>
    <xf numFmtId="0" fontId="6" fillId="0" borderId="0" xfId="0" applyFont="1" applyAlignment="1">
      <alignment horizontal="center" vertical="center" readingOrder="2"/>
    </xf>
    <xf numFmtId="0" fontId="6" fillId="0" borderId="38" xfId="0" applyFont="1" applyBorder="1" applyAlignment="1">
      <alignment horizontal="center" vertical="center" readingOrder="2"/>
    </xf>
    <xf numFmtId="0" fontId="6" fillId="0" borderId="0" xfId="0" applyFont="1" applyAlignment="1">
      <alignment horizontal="center"/>
    </xf>
    <xf numFmtId="0" fontId="1" fillId="2" borderId="15" xfId="0" applyFont="1" applyFill="1" applyBorder="1" applyAlignment="1">
      <alignment horizontal="center" vertical="center" readingOrder="2"/>
    </xf>
    <xf numFmtId="0" fontId="1" fillId="2" borderId="16" xfId="0" applyFont="1" applyFill="1" applyBorder="1" applyAlignment="1">
      <alignment horizontal="center" vertical="center" readingOrder="2"/>
    </xf>
    <xf numFmtId="0" fontId="11" fillId="0" borderId="0" xfId="0" applyFont="1" applyAlignment="1">
      <alignment horizontal="center" vertical="center" readingOrder="2"/>
    </xf>
    <xf numFmtId="0" fontId="4" fillId="0" borderId="34" xfId="0" applyFont="1" applyBorder="1" applyAlignment="1">
      <alignment horizontal="center" vertical="center" readingOrder="2"/>
    </xf>
    <xf numFmtId="0" fontId="4" fillId="0" borderId="35" xfId="0" applyFont="1" applyBorder="1" applyAlignment="1">
      <alignment horizontal="center" vertical="center" readingOrder="2"/>
    </xf>
    <xf numFmtId="0" fontId="4" fillId="0" borderId="36" xfId="0" applyFont="1" applyBorder="1" applyAlignment="1">
      <alignment horizontal="center" vertical="center" readingOrder="2"/>
    </xf>
    <xf numFmtId="0" fontId="4" fillId="0" borderId="37" xfId="0" applyFont="1" applyBorder="1" applyAlignment="1">
      <alignment horizontal="center" vertical="center" readingOrder="2"/>
    </xf>
    <xf numFmtId="0" fontId="4" fillId="0" borderId="38" xfId="0" applyFont="1" applyBorder="1" applyAlignment="1">
      <alignment horizontal="center" vertical="center" readingOrder="2"/>
    </xf>
    <xf numFmtId="0" fontId="4" fillId="0" borderId="39" xfId="0" applyFont="1" applyBorder="1" applyAlignment="1">
      <alignment horizontal="center" vertical="center" readingOrder="2"/>
    </xf>
    <xf numFmtId="0" fontId="1" fillId="3" borderId="15" xfId="0" applyFont="1" applyFill="1" applyBorder="1" applyAlignment="1">
      <alignment horizontal="center" vertical="center" readingOrder="2"/>
    </xf>
    <xf numFmtId="0" fontId="1" fillId="3" borderId="27" xfId="0" applyFont="1" applyFill="1" applyBorder="1" applyAlignment="1">
      <alignment horizontal="center" vertical="center" readingOrder="2"/>
    </xf>
    <xf numFmtId="0" fontId="1" fillId="3" borderId="5" xfId="0" applyFont="1" applyFill="1" applyBorder="1" applyAlignment="1">
      <alignment horizontal="center" vertical="center" readingOrder="2"/>
    </xf>
    <xf numFmtId="0" fontId="4" fillId="0" borderId="28" xfId="0" applyFont="1" applyBorder="1" applyAlignment="1">
      <alignment horizontal="center" vertical="center" readingOrder="2"/>
    </xf>
    <xf numFmtId="0" fontId="4" fillId="0" borderId="29" xfId="0" applyFont="1" applyBorder="1" applyAlignment="1">
      <alignment horizontal="center" vertical="center" readingOrder="2"/>
    </xf>
    <xf numFmtId="0" fontId="4" fillId="0" borderId="30" xfId="0" applyFont="1" applyBorder="1" applyAlignment="1">
      <alignment horizontal="center" vertical="center" readingOrder="2"/>
    </xf>
    <xf numFmtId="0" fontId="4" fillId="0" borderId="31" xfId="0" applyFont="1" applyBorder="1" applyAlignment="1">
      <alignment horizontal="center" vertical="center" readingOrder="2"/>
    </xf>
    <xf numFmtId="0" fontId="4" fillId="0" borderId="32" xfId="0" applyFont="1" applyBorder="1" applyAlignment="1">
      <alignment horizontal="center" vertical="center" readingOrder="2"/>
    </xf>
    <xf numFmtId="0" fontId="4" fillId="0" borderId="33" xfId="0" applyFont="1" applyBorder="1" applyAlignment="1">
      <alignment horizontal="center" vertical="center" readingOrder="2"/>
    </xf>
    <xf numFmtId="0" fontId="6" fillId="0" borderId="0" xfId="0" applyFont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 readingOrder="2"/>
    </xf>
    <xf numFmtId="0" fontId="1" fillId="3" borderId="8" xfId="0" applyFont="1" applyFill="1" applyBorder="1" applyAlignment="1">
      <alignment horizontal="center" vertical="center" wrapText="1" readingOrder="2"/>
    </xf>
    <xf numFmtId="0" fontId="2" fillId="3" borderId="3" xfId="0" applyFont="1" applyFill="1" applyBorder="1" applyAlignment="1">
      <alignment horizontal="center" vertical="center" readingOrder="2"/>
    </xf>
    <xf numFmtId="0" fontId="2" fillId="3" borderId="4" xfId="0" applyFont="1" applyFill="1" applyBorder="1" applyAlignment="1">
      <alignment horizontal="center" vertical="center" readingOrder="2"/>
    </xf>
    <xf numFmtId="0" fontId="4" fillId="0" borderId="49" xfId="0" applyFont="1" applyBorder="1" applyAlignment="1">
      <alignment horizontal="center" vertical="center" readingOrder="2"/>
    </xf>
    <xf numFmtId="0" fontId="4" fillId="0" borderId="0" xfId="0" applyFont="1" applyBorder="1" applyAlignment="1">
      <alignment horizontal="center" vertical="center" readingOrder="2"/>
    </xf>
    <xf numFmtId="0" fontId="4" fillId="0" borderId="50" xfId="0" applyFont="1" applyBorder="1" applyAlignment="1">
      <alignment horizontal="center" vertical="center" readingOrder="2"/>
    </xf>
    <xf numFmtId="0" fontId="1" fillId="2" borderId="3" xfId="0" applyFont="1" applyFill="1" applyBorder="1" applyAlignment="1">
      <alignment horizontal="center" vertical="center" readingOrder="2"/>
    </xf>
    <xf numFmtId="0" fontId="1" fillId="2" borderId="8" xfId="0" applyFont="1" applyFill="1" applyBorder="1" applyAlignment="1">
      <alignment horizontal="center" vertical="center" readingOrder="2"/>
    </xf>
    <xf numFmtId="0" fontId="5" fillId="0" borderId="45" xfId="0" applyFont="1" applyBorder="1" applyAlignment="1">
      <alignment horizontal="center" vertical="center" readingOrder="2"/>
    </xf>
    <xf numFmtId="0" fontId="5" fillId="0" borderId="17" xfId="0" applyFont="1" applyBorder="1" applyAlignment="1">
      <alignment horizontal="center" vertical="center" readingOrder="2"/>
    </xf>
    <xf numFmtId="0" fontId="5" fillId="0" borderId="18" xfId="0" applyFont="1" applyBorder="1" applyAlignment="1">
      <alignment horizontal="center" vertical="center" readingOrder="2"/>
    </xf>
    <xf numFmtId="0" fontId="1" fillId="3" borderId="2" xfId="0" applyFont="1" applyFill="1" applyBorder="1" applyAlignment="1">
      <alignment horizontal="center" vertical="center" readingOrder="2"/>
    </xf>
    <xf numFmtId="0" fontId="1" fillId="3" borderId="47" xfId="0" applyFont="1" applyFill="1" applyBorder="1" applyAlignment="1">
      <alignment horizontal="center" vertical="center" readingOrder="2"/>
    </xf>
    <xf numFmtId="0" fontId="10" fillId="0" borderId="0" xfId="0" applyFont="1" applyAlignment="1">
      <alignment horizontal="center" vertical="center" readingOrder="2"/>
    </xf>
    <xf numFmtId="0" fontId="6" fillId="5" borderId="23" xfId="0" applyFont="1" applyFill="1" applyBorder="1" applyAlignment="1">
      <alignment horizontal="center" wrapText="1" readingOrder="2"/>
    </xf>
    <xf numFmtId="0" fontId="6" fillId="5" borderId="26" xfId="0" applyFont="1" applyFill="1" applyBorder="1" applyAlignment="1">
      <alignment horizontal="center" wrapText="1" readingOrder="2"/>
    </xf>
    <xf numFmtId="0" fontId="11" fillId="0" borderId="0" xfId="0" applyFont="1" applyAlignment="1">
      <alignment horizontal="center" readingOrder="2"/>
    </xf>
    <xf numFmtId="0" fontId="8" fillId="0" borderId="0" xfId="0" applyFont="1" applyAlignment="1">
      <alignment horizontal="center" readingOrder="2"/>
    </xf>
    <xf numFmtId="0" fontId="8" fillId="0" borderId="0" xfId="0" applyFont="1" applyAlignment="1">
      <alignment horizontal="center" vertical="center" readingOrder="2"/>
    </xf>
    <xf numFmtId="0" fontId="9" fillId="0" borderId="0" xfId="0" applyFont="1" applyAlignment="1">
      <alignment horizontal="right" readingOrder="2"/>
    </xf>
    <xf numFmtId="0" fontId="6" fillId="5" borderId="21" xfId="0" applyFont="1" applyFill="1" applyBorder="1" applyAlignment="1">
      <alignment horizontal="center" wrapText="1" readingOrder="2"/>
    </xf>
    <xf numFmtId="0" fontId="6" fillId="5" borderId="22" xfId="0" applyFont="1" applyFill="1" applyBorder="1" applyAlignment="1">
      <alignment horizontal="center" wrapText="1" readingOrder="2"/>
    </xf>
    <xf numFmtId="0" fontId="6" fillId="5" borderId="24" xfId="0" applyFont="1" applyFill="1" applyBorder="1" applyAlignment="1">
      <alignment horizontal="center" wrapText="1" readingOrder="2"/>
    </xf>
    <xf numFmtId="0" fontId="6" fillId="5" borderId="25" xfId="0" applyFont="1" applyFill="1" applyBorder="1" applyAlignment="1">
      <alignment horizontal="center" wrapText="1" readingOrder="2"/>
    </xf>
    <xf numFmtId="41" fontId="6" fillId="5" borderId="23" xfId="1" applyNumberFormat="1" applyFont="1" applyFill="1" applyBorder="1" applyAlignment="1">
      <alignment horizontal="center" wrapText="1" readingOrder="2"/>
    </xf>
    <xf numFmtId="41" fontId="6" fillId="5" borderId="26" xfId="1" applyNumberFormat="1" applyFont="1" applyFill="1" applyBorder="1" applyAlignment="1">
      <alignment horizontal="center" wrapText="1" readingOrder="2"/>
    </xf>
    <xf numFmtId="0" fontId="6" fillId="0" borderId="0" xfId="0" applyFont="1" applyAlignment="1">
      <alignment horizontal="center" readingOrder="2"/>
    </xf>
    <xf numFmtId="0" fontId="6" fillId="0" borderId="23" xfId="0" applyFont="1" applyBorder="1" applyAlignment="1">
      <alignment horizontal="center" wrapText="1" readingOrder="2"/>
    </xf>
    <xf numFmtId="0" fontId="6" fillId="0" borderId="26" xfId="0" applyFont="1" applyBorder="1" applyAlignment="1">
      <alignment horizontal="center" wrapText="1" readingOrder="2"/>
    </xf>
    <xf numFmtId="3" fontId="6" fillId="0" borderId="23" xfId="0" applyNumberFormat="1" applyFont="1" applyBorder="1" applyAlignment="1">
      <alignment horizontal="center" vertical="center" wrapText="1" readingOrder="2"/>
    </xf>
    <xf numFmtId="3" fontId="6" fillId="0" borderId="26" xfId="0" applyNumberFormat="1" applyFont="1" applyBorder="1" applyAlignment="1">
      <alignment horizontal="center" vertical="center" wrapText="1" readingOrder="2"/>
    </xf>
    <xf numFmtId="0" fontId="5" fillId="7" borderId="24" xfId="0" applyFont="1" applyFill="1" applyBorder="1" applyAlignment="1">
      <alignment horizontal="center" vertical="center" wrapText="1"/>
    </xf>
    <xf numFmtId="0" fontId="5" fillId="7" borderId="46" xfId="0" applyFont="1" applyFill="1" applyBorder="1" applyAlignment="1">
      <alignment horizontal="center" vertical="center" wrapText="1"/>
    </xf>
    <xf numFmtId="0" fontId="5" fillId="7" borderId="25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 wrapText="1"/>
    </xf>
    <xf numFmtId="0" fontId="5" fillId="8" borderId="19" xfId="0" applyFont="1" applyFill="1" applyBorder="1" applyAlignment="1">
      <alignment horizontal="center" vertical="center" wrapText="1" readingOrder="2"/>
    </xf>
    <xf numFmtId="0" fontId="6" fillId="0" borderId="23" xfId="0" applyFont="1" applyBorder="1" applyAlignment="1">
      <alignment horizontal="center" vertical="center" wrapText="1" readingOrder="2"/>
    </xf>
    <xf numFmtId="0" fontId="6" fillId="0" borderId="26" xfId="0" applyFont="1" applyBorder="1" applyAlignment="1">
      <alignment horizontal="center" vertical="center" wrapText="1" readingOrder="2"/>
    </xf>
    <xf numFmtId="0" fontId="6" fillId="5" borderId="23" xfId="0" applyFont="1" applyFill="1" applyBorder="1" applyAlignment="1">
      <alignment horizontal="center" vertical="center" wrapText="1" readingOrder="2"/>
    </xf>
    <xf numFmtId="0" fontId="6" fillId="5" borderId="26" xfId="0" applyFont="1" applyFill="1" applyBorder="1" applyAlignment="1">
      <alignment horizontal="center" vertical="center" wrapText="1" readingOrder="2"/>
    </xf>
    <xf numFmtId="3" fontId="6" fillId="0" borderId="20" xfId="0" applyNumberFormat="1" applyFont="1" applyBorder="1" applyAlignment="1">
      <alignment horizontal="center" vertical="center" wrapText="1" readingOrder="2"/>
    </xf>
    <xf numFmtId="3" fontId="6" fillId="0" borderId="48" xfId="0" applyNumberFormat="1" applyFont="1" applyBorder="1" applyAlignment="1">
      <alignment horizontal="center" vertical="center" wrapText="1" readingOrder="2"/>
    </xf>
    <xf numFmtId="3" fontId="6" fillId="0" borderId="21" xfId="0" applyNumberFormat="1" applyFont="1" applyBorder="1" applyAlignment="1">
      <alignment horizontal="center" vertical="center" readingOrder="2"/>
    </xf>
    <xf numFmtId="3" fontId="6" fillId="0" borderId="22" xfId="0" applyNumberFormat="1" applyFont="1" applyBorder="1" applyAlignment="1">
      <alignment horizontal="center" vertical="center" readingOrder="2"/>
    </xf>
    <xf numFmtId="3" fontId="6" fillId="0" borderId="24" xfId="0" applyNumberFormat="1" applyFont="1" applyBorder="1" applyAlignment="1">
      <alignment horizontal="center" vertical="center" readingOrder="2"/>
    </xf>
    <xf numFmtId="3" fontId="6" fillId="0" borderId="25" xfId="0" applyNumberFormat="1" applyFont="1" applyBorder="1" applyAlignment="1">
      <alignment horizontal="center" vertical="center" readingOrder="2"/>
    </xf>
    <xf numFmtId="0" fontId="6" fillId="5" borderId="20" xfId="0" applyFont="1" applyFill="1" applyBorder="1" applyAlignment="1">
      <alignment horizontal="center" vertical="center" wrapText="1" readingOrder="2"/>
    </xf>
    <xf numFmtId="0" fontId="6" fillId="5" borderId="48" xfId="0" applyFont="1" applyFill="1" applyBorder="1" applyAlignment="1">
      <alignment horizontal="center" vertical="center" wrapText="1" readingOrder="2"/>
    </xf>
    <xf numFmtId="3" fontId="6" fillId="5" borderId="20" xfId="0" applyNumberFormat="1" applyFont="1" applyFill="1" applyBorder="1" applyAlignment="1">
      <alignment horizontal="center" vertical="center" wrapText="1" readingOrder="2"/>
    </xf>
    <xf numFmtId="3" fontId="6" fillId="5" borderId="48" xfId="0" applyNumberFormat="1" applyFont="1" applyFill="1" applyBorder="1" applyAlignment="1">
      <alignment horizontal="center" vertical="center" wrapText="1" readingOrder="2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95250</xdr:colOff>
      <xdr:row>0</xdr:row>
      <xdr:rowOff>0</xdr:rowOff>
    </xdr:from>
    <xdr:to>
      <xdr:col>22</xdr:col>
      <xdr:colOff>657895</xdr:colOff>
      <xdr:row>4</xdr:row>
      <xdr:rowOff>86591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3745741" y="0"/>
          <a:ext cx="1255372" cy="1125682"/>
        </a:xfrm>
        <a:prstGeom prst="rect">
          <a:avLst/>
        </a:prstGeom>
      </xdr:spPr>
    </xdr:pic>
    <xdr:clientData/>
  </xdr:twoCellAnchor>
  <xdr:twoCellAnchor>
    <xdr:from>
      <xdr:col>16</xdr:col>
      <xdr:colOff>606136</xdr:colOff>
      <xdr:row>47</xdr:row>
      <xdr:rowOff>51954</xdr:rowOff>
    </xdr:from>
    <xdr:to>
      <xdr:col>23</xdr:col>
      <xdr:colOff>518432</xdr:colOff>
      <xdr:row>53</xdr:row>
      <xdr:rowOff>103908</xdr:rowOff>
    </xdr:to>
    <xdr:sp macro="" textlink="">
      <xdr:nvSpPr>
        <xdr:cNvPr id="3" name="TextBox 2"/>
        <xdr:cNvSpPr txBox="1"/>
      </xdr:nvSpPr>
      <xdr:spPr>
        <a:xfrm>
          <a:off x="11333192477" y="8970818"/>
          <a:ext cx="4761387" cy="109104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2000" b="1"/>
            <a:t>التوقيع</a:t>
          </a:r>
          <a:r>
            <a:rPr lang="ar-EG" sz="2000" b="1" baseline="0"/>
            <a:t> (                                    )</a:t>
          </a:r>
        </a:p>
        <a:p>
          <a:pPr algn="ctr" rtl="1"/>
          <a:r>
            <a:rPr lang="ar-EG" sz="2000" b="1" baseline="0"/>
            <a:t>عقيد / خالد عبد الحميد محمد سعد</a:t>
          </a:r>
        </a:p>
        <a:p>
          <a:pPr algn="ctr" rtl="1"/>
          <a:r>
            <a:rPr lang="ar-EG" sz="2000" b="1" baseline="0"/>
            <a:t>مدير إدارة محطات وقود شل أوت</a:t>
          </a:r>
          <a:endParaRPr lang="ar-EG" sz="2000" b="1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22</xdr:row>
      <xdr:rowOff>136525</xdr:rowOff>
    </xdr:from>
    <xdr:to>
      <xdr:col>12</xdr:col>
      <xdr:colOff>307975</xdr:colOff>
      <xdr:row>28</xdr:row>
      <xdr:rowOff>63500</xdr:rowOff>
    </xdr:to>
    <xdr:sp macro="" textlink="">
      <xdr:nvSpPr>
        <xdr:cNvPr id="2" name="TextBox 1"/>
        <xdr:cNvSpPr txBox="1"/>
      </xdr:nvSpPr>
      <xdr:spPr>
        <a:xfrm>
          <a:off x="11227609625" y="4479925"/>
          <a:ext cx="2813050" cy="1012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عقيد / خالد عبد الحميد محمد سعد</a:t>
          </a:r>
        </a:p>
        <a:p>
          <a:pPr algn="ctr" rtl="1"/>
          <a:r>
            <a:rPr lang="ar-EG" sz="1400" b="1" baseline="0"/>
            <a:t>مدير إدارة محطات وقود شل أوت</a:t>
          </a:r>
          <a:endParaRPr lang="ar-EG" sz="1400" b="1"/>
        </a:p>
      </xdr:txBody>
    </xdr:sp>
    <xdr:clientData/>
  </xdr:twoCellAnchor>
  <xdr:twoCellAnchor editAs="oneCell">
    <xdr:from>
      <xdr:col>10</xdr:col>
      <xdr:colOff>923049</xdr:colOff>
      <xdr:row>0</xdr:row>
      <xdr:rowOff>133350</xdr:rowOff>
    </xdr:from>
    <xdr:to>
      <xdr:col>11</xdr:col>
      <xdr:colOff>809626</xdr:colOff>
      <xdr:row>4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8174774" y="133350"/>
          <a:ext cx="810502" cy="742950"/>
        </a:xfrm>
        <a:prstGeom prst="rect">
          <a:avLst/>
        </a:prstGeom>
      </xdr:spPr>
    </xdr:pic>
    <xdr:clientData/>
  </xdr:twoCellAnchor>
  <xdr:twoCellAnchor>
    <xdr:from>
      <xdr:col>1</xdr:col>
      <xdr:colOff>314325</xdr:colOff>
      <xdr:row>22</xdr:row>
      <xdr:rowOff>28575</xdr:rowOff>
    </xdr:from>
    <xdr:to>
      <xdr:col>5</xdr:col>
      <xdr:colOff>555625</xdr:colOff>
      <xdr:row>27</xdr:row>
      <xdr:rowOff>136525</xdr:rowOff>
    </xdr:to>
    <xdr:sp macro="" textlink="">
      <xdr:nvSpPr>
        <xdr:cNvPr id="4" name="TextBox 3"/>
        <xdr:cNvSpPr txBox="1"/>
      </xdr:nvSpPr>
      <xdr:spPr>
        <a:xfrm>
          <a:off x="11233010300" y="4371975"/>
          <a:ext cx="2813050" cy="1012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)</a:t>
          </a:r>
        </a:p>
        <a:p>
          <a:pPr algn="ctr" rtl="1"/>
          <a:r>
            <a:rPr lang="ar-EG" sz="1400" b="1" baseline="0"/>
            <a:t>عميد / أسامــــــة فتحي صقر</a:t>
          </a:r>
        </a:p>
        <a:p>
          <a:pPr algn="ctr" rtl="1"/>
          <a:r>
            <a:rPr lang="ar-EG" sz="1400" b="1" baseline="0"/>
            <a:t>رئيــس فرع الامداد والتوزيع</a:t>
          </a:r>
          <a:endParaRPr lang="ar-EG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426983</xdr:colOff>
      <xdr:row>2</xdr:row>
      <xdr:rowOff>109483</xdr:rowOff>
    </xdr:from>
    <xdr:to>
      <xdr:col>22</xdr:col>
      <xdr:colOff>613104</xdr:colOff>
      <xdr:row>7</xdr:row>
      <xdr:rowOff>8052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5055776" y="503621"/>
          <a:ext cx="875862" cy="785379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46</xdr:row>
      <xdr:rowOff>0</xdr:rowOff>
    </xdr:from>
    <xdr:to>
      <xdr:col>22</xdr:col>
      <xdr:colOff>778893</xdr:colOff>
      <xdr:row>52</xdr:row>
      <xdr:rowOff>100881</xdr:rowOff>
    </xdr:to>
    <xdr:sp macro="" textlink="">
      <xdr:nvSpPr>
        <xdr:cNvPr id="3" name="TextBox 2"/>
        <xdr:cNvSpPr txBox="1"/>
      </xdr:nvSpPr>
      <xdr:spPr>
        <a:xfrm>
          <a:off x="11284889987" y="7707586"/>
          <a:ext cx="3537858" cy="10205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600" b="1"/>
            <a:t>التوقيع</a:t>
          </a:r>
          <a:r>
            <a:rPr lang="ar-EG" sz="1600" b="1" baseline="0"/>
            <a:t> (                                    )</a:t>
          </a:r>
        </a:p>
        <a:p>
          <a:pPr algn="ctr" rtl="1"/>
          <a:r>
            <a:rPr lang="ar-EG" sz="1600" b="1" baseline="0"/>
            <a:t>عقيد / خالد عبد الحميد محمد سعد</a:t>
          </a:r>
        </a:p>
        <a:p>
          <a:pPr algn="ctr" rtl="1"/>
          <a:r>
            <a:rPr lang="ar-EG" sz="1600" b="1" baseline="0"/>
            <a:t>مدير إدارة محطات وقود شل أوت</a:t>
          </a:r>
          <a:endParaRPr lang="ar-EG" sz="16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639537</xdr:colOff>
      <xdr:row>0</xdr:row>
      <xdr:rowOff>13607</xdr:rowOff>
    </xdr:from>
    <xdr:to>
      <xdr:col>22</xdr:col>
      <xdr:colOff>408215</xdr:colOff>
      <xdr:row>5</xdr:row>
      <xdr:rowOff>19396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31595356" y="13607"/>
          <a:ext cx="1129393" cy="1012718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44</xdr:row>
      <xdr:rowOff>0</xdr:rowOff>
    </xdr:from>
    <xdr:to>
      <xdr:col>23</xdr:col>
      <xdr:colOff>81643</xdr:colOff>
      <xdr:row>50</xdr:row>
      <xdr:rowOff>122464</xdr:rowOff>
    </xdr:to>
    <xdr:sp macro="" textlink="">
      <xdr:nvSpPr>
        <xdr:cNvPr id="3" name="TextBox 2"/>
        <xdr:cNvSpPr txBox="1"/>
      </xdr:nvSpPr>
      <xdr:spPr>
        <a:xfrm>
          <a:off x="11131241571" y="7443107"/>
          <a:ext cx="3537858" cy="10205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600" b="1"/>
            <a:t>التوقيع</a:t>
          </a:r>
          <a:r>
            <a:rPr lang="ar-EG" sz="1600" b="1" baseline="0"/>
            <a:t> (                                    )</a:t>
          </a:r>
        </a:p>
        <a:p>
          <a:pPr algn="ctr" rtl="1"/>
          <a:r>
            <a:rPr lang="ar-EG" sz="1600" b="1" baseline="0"/>
            <a:t>عقيد / خالد عبد الحميد محمد سعد</a:t>
          </a:r>
        </a:p>
        <a:p>
          <a:pPr algn="ctr" rtl="1"/>
          <a:r>
            <a:rPr lang="ar-EG" sz="1600" b="1" baseline="0"/>
            <a:t>مدير إدارة محطات وقود شل أوت</a:t>
          </a:r>
          <a:endParaRPr lang="ar-EG" sz="16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62143</xdr:colOff>
      <xdr:row>0</xdr:row>
      <xdr:rowOff>86593</xdr:rowOff>
    </xdr:from>
    <xdr:to>
      <xdr:col>22</xdr:col>
      <xdr:colOff>678334</xdr:colOff>
      <xdr:row>5</xdr:row>
      <xdr:rowOff>51954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3725302" y="86593"/>
          <a:ext cx="1308918" cy="1177634"/>
        </a:xfrm>
        <a:prstGeom prst="rect">
          <a:avLst/>
        </a:prstGeom>
      </xdr:spPr>
    </xdr:pic>
    <xdr:clientData/>
  </xdr:twoCellAnchor>
  <xdr:twoCellAnchor>
    <xdr:from>
      <xdr:col>16</xdr:col>
      <xdr:colOff>606136</xdr:colOff>
      <xdr:row>47</xdr:row>
      <xdr:rowOff>51954</xdr:rowOff>
    </xdr:from>
    <xdr:to>
      <xdr:col>23</xdr:col>
      <xdr:colOff>518432</xdr:colOff>
      <xdr:row>53</xdr:row>
      <xdr:rowOff>103908</xdr:rowOff>
    </xdr:to>
    <xdr:sp macro="" textlink="">
      <xdr:nvSpPr>
        <xdr:cNvPr id="3" name="TextBox 2"/>
        <xdr:cNvSpPr txBox="1"/>
      </xdr:nvSpPr>
      <xdr:spPr>
        <a:xfrm>
          <a:off x="11219855368" y="9253104"/>
          <a:ext cx="4712896" cy="11378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2000" b="1"/>
            <a:t>التوقيع</a:t>
          </a:r>
          <a:r>
            <a:rPr lang="ar-EG" sz="2000" b="1" baseline="0"/>
            <a:t> (                                    )</a:t>
          </a:r>
        </a:p>
        <a:p>
          <a:pPr algn="ctr" rtl="1"/>
          <a:r>
            <a:rPr lang="ar-EG" sz="2000" b="1" baseline="0"/>
            <a:t>عقيد / خالد عبد الحميد محمد سعد</a:t>
          </a:r>
        </a:p>
        <a:p>
          <a:pPr algn="ctr" rtl="1"/>
          <a:r>
            <a:rPr lang="ar-EG" sz="2000" b="1" baseline="0"/>
            <a:t>مدير إدارة محطات وقود شل أوت</a:t>
          </a:r>
          <a:endParaRPr lang="ar-EG" sz="20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285750</xdr:colOff>
      <xdr:row>0</xdr:row>
      <xdr:rowOff>47625</xdr:rowOff>
    </xdr:from>
    <xdr:to>
      <xdr:col>23</xdr:col>
      <xdr:colOff>158750</xdr:colOff>
      <xdr:row>5</xdr:row>
      <xdr:rowOff>79375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68268875" y="47625"/>
          <a:ext cx="1238250" cy="1222375"/>
        </a:xfrm>
        <a:prstGeom prst="rect">
          <a:avLst/>
        </a:prstGeom>
      </xdr:spPr>
    </xdr:pic>
    <xdr:clientData/>
  </xdr:twoCellAnchor>
  <xdr:twoCellAnchor>
    <xdr:from>
      <xdr:col>16</xdr:col>
      <xdr:colOff>606136</xdr:colOff>
      <xdr:row>47</xdr:row>
      <xdr:rowOff>51954</xdr:rowOff>
    </xdr:from>
    <xdr:to>
      <xdr:col>23</xdr:col>
      <xdr:colOff>518432</xdr:colOff>
      <xdr:row>53</xdr:row>
      <xdr:rowOff>103908</xdr:rowOff>
    </xdr:to>
    <xdr:sp macro="" textlink="">
      <xdr:nvSpPr>
        <xdr:cNvPr id="3" name="TextBox 2"/>
        <xdr:cNvSpPr txBox="1"/>
      </xdr:nvSpPr>
      <xdr:spPr>
        <a:xfrm>
          <a:off x="11219855368" y="9253104"/>
          <a:ext cx="4712896" cy="11378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2000" b="1"/>
            <a:t>التوقيع</a:t>
          </a:r>
          <a:r>
            <a:rPr lang="ar-EG" sz="2000" b="1" baseline="0"/>
            <a:t> (                                    )</a:t>
          </a:r>
        </a:p>
        <a:p>
          <a:pPr algn="ctr" rtl="1"/>
          <a:r>
            <a:rPr lang="ar-EG" sz="2000" b="1" baseline="0"/>
            <a:t>عقيد / خالد عبد الحميد محمد سعد</a:t>
          </a:r>
        </a:p>
        <a:p>
          <a:pPr algn="ctr" rtl="1"/>
          <a:r>
            <a:rPr lang="ar-EG" sz="2000" b="1" baseline="0"/>
            <a:t>مدير إدارة محطات وقود شل أوت</a:t>
          </a:r>
          <a:endParaRPr lang="ar-EG" sz="20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95250</xdr:colOff>
      <xdr:row>0</xdr:row>
      <xdr:rowOff>1</xdr:rowOff>
    </xdr:from>
    <xdr:to>
      <xdr:col>22</xdr:col>
      <xdr:colOff>657895</xdr:colOff>
      <xdr:row>3</xdr:row>
      <xdr:rowOff>203342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6392892" y="1"/>
          <a:ext cx="1247589" cy="973903"/>
        </a:xfrm>
        <a:prstGeom prst="rect">
          <a:avLst/>
        </a:prstGeom>
      </xdr:spPr>
    </xdr:pic>
    <xdr:clientData/>
  </xdr:twoCellAnchor>
  <xdr:twoCellAnchor>
    <xdr:from>
      <xdr:col>16</xdr:col>
      <xdr:colOff>606136</xdr:colOff>
      <xdr:row>47</xdr:row>
      <xdr:rowOff>51954</xdr:rowOff>
    </xdr:from>
    <xdr:to>
      <xdr:col>23</xdr:col>
      <xdr:colOff>518432</xdr:colOff>
      <xdr:row>53</xdr:row>
      <xdr:rowOff>103908</xdr:rowOff>
    </xdr:to>
    <xdr:sp macro="" textlink="">
      <xdr:nvSpPr>
        <xdr:cNvPr id="3" name="TextBox 2"/>
        <xdr:cNvSpPr txBox="1"/>
      </xdr:nvSpPr>
      <xdr:spPr>
        <a:xfrm>
          <a:off x="11219855368" y="9253104"/>
          <a:ext cx="4712896" cy="11378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2000" b="1"/>
            <a:t>التوقيع</a:t>
          </a:r>
          <a:r>
            <a:rPr lang="ar-EG" sz="2000" b="1" baseline="0"/>
            <a:t> (                                    )</a:t>
          </a:r>
        </a:p>
        <a:p>
          <a:pPr algn="ctr" rtl="1"/>
          <a:r>
            <a:rPr lang="ar-EG" sz="2000" b="1" baseline="0"/>
            <a:t>عقيد / خالد عبد الحميد محمد سعد</a:t>
          </a:r>
        </a:p>
        <a:p>
          <a:pPr algn="ctr" rtl="1"/>
          <a:r>
            <a:rPr lang="ar-EG" sz="2000" b="1" baseline="0"/>
            <a:t>مدير إدارة محطات وقود شل أوت</a:t>
          </a:r>
          <a:endParaRPr lang="ar-EG" sz="2000" b="1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448879</xdr:colOff>
      <xdr:row>3</xdr:row>
      <xdr:rowOff>87586</xdr:rowOff>
    </xdr:from>
    <xdr:to>
      <xdr:col>22</xdr:col>
      <xdr:colOff>625616</xdr:colOff>
      <xdr:row>8</xdr:row>
      <xdr:rowOff>41210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5043264" y="678793"/>
          <a:ext cx="866478" cy="796641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47</xdr:row>
      <xdr:rowOff>0</xdr:rowOff>
    </xdr:from>
    <xdr:to>
      <xdr:col>23</xdr:col>
      <xdr:colOff>51615</xdr:colOff>
      <xdr:row>53</xdr:row>
      <xdr:rowOff>79297</xdr:rowOff>
    </xdr:to>
    <xdr:sp macro="" textlink="">
      <xdr:nvSpPr>
        <xdr:cNvPr id="3" name="TextBox 2"/>
        <xdr:cNvSpPr txBox="1"/>
      </xdr:nvSpPr>
      <xdr:spPr>
        <a:xfrm>
          <a:off x="11284927523" y="8079828"/>
          <a:ext cx="3500322" cy="99895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عقيد / خالد عبد الحميد محمد سعد</a:t>
          </a:r>
        </a:p>
        <a:p>
          <a:pPr algn="ctr" rtl="1"/>
          <a:r>
            <a:rPr lang="ar-EG" sz="1400" b="1" baseline="0"/>
            <a:t>مدير إدارة محطات وقود شل أوت</a:t>
          </a:r>
          <a:endParaRPr lang="ar-EG" sz="14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561976</xdr:colOff>
      <xdr:row>0</xdr:row>
      <xdr:rowOff>33337</xdr:rowOff>
    </xdr:from>
    <xdr:to>
      <xdr:col>24</xdr:col>
      <xdr:colOff>46648</xdr:colOff>
      <xdr:row>4</xdr:row>
      <xdr:rowOff>63896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0318102" y="33337"/>
          <a:ext cx="865797" cy="792559"/>
        </a:xfrm>
        <a:prstGeom prst="rect">
          <a:avLst/>
        </a:prstGeom>
      </xdr:spPr>
    </xdr:pic>
    <xdr:clientData/>
  </xdr:twoCellAnchor>
  <xdr:twoCellAnchor>
    <xdr:from>
      <xdr:col>18</xdr:col>
      <xdr:colOff>239858</xdr:colOff>
      <xdr:row>46</xdr:row>
      <xdr:rowOff>58883</xdr:rowOff>
    </xdr:from>
    <xdr:to>
      <xdr:col>24</xdr:col>
      <xdr:colOff>648388</xdr:colOff>
      <xdr:row>52</xdr:row>
      <xdr:rowOff>116616</xdr:rowOff>
    </xdr:to>
    <xdr:sp macro="" textlink="">
      <xdr:nvSpPr>
        <xdr:cNvPr id="3" name="TextBox 2"/>
        <xdr:cNvSpPr txBox="1"/>
      </xdr:nvSpPr>
      <xdr:spPr>
        <a:xfrm>
          <a:off x="11332369793" y="8769928"/>
          <a:ext cx="4738076" cy="10968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2000" b="1"/>
            <a:t>التوقيع</a:t>
          </a:r>
          <a:r>
            <a:rPr lang="ar-EG" sz="2000" b="1" baseline="0"/>
            <a:t> (                                    )</a:t>
          </a:r>
        </a:p>
        <a:p>
          <a:pPr algn="ctr" rtl="1"/>
          <a:r>
            <a:rPr lang="ar-EG" sz="2000" b="1" baseline="0"/>
            <a:t>عقيد / خالد عبد الحميد محمد سعد</a:t>
          </a:r>
        </a:p>
        <a:p>
          <a:pPr algn="ctr" rtl="1"/>
          <a:r>
            <a:rPr lang="ar-EG" sz="2000" b="1" baseline="0"/>
            <a:t>مدير إدارة محطات وقود شل أوت</a:t>
          </a:r>
          <a:endParaRPr lang="ar-EG" sz="20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21</xdr:row>
      <xdr:rowOff>136525</xdr:rowOff>
    </xdr:from>
    <xdr:to>
      <xdr:col>11</xdr:col>
      <xdr:colOff>508000</xdr:colOff>
      <xdr:row>27</xdr:row>
      <xdr:rowOff>63500</xdr:rowOff>
    </xdr:to>
    <xdr:sp macro="" textlink="">
      <xdr:nvSpPr>
        <xdr:cNvPr id="2" name="TextBox 1"/>
        <xdr:cNvSpPr txBox="1"/>
      </xdr:nvSpPr>
      <xdr:spPr>
        <a:xfrm>
          <a:off x="11176492125" y="4422775"/>
          <a:ext cx="2905125" cy="9747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            )</a:t>
          </a:r>
        </a:p>
        <a:p>
          <a:pPr algn="ctr" rtl="1"/>
          <a:r>
            <a:rPr lang="ar-EG" sz="1400" b="1" baseline="0"/>
            <a:t>عقيد / خالد عبد الحميد محمد سعد</a:t>
          </a:r>
        </a:p>
        <a:p>
          <a:pPr algn="ctr" rtl="1"/>
          <a:r>
            <a:rPr lang="ar-EG" sz="1400" b="1" baseline="0"/>
            <a:t>مدير إدارة محطات وقود شل أوت</a:t>
          </a:r>
          <a:endParaRPr lang="ar-EG" sz="1400" b="1"/>
        </a:p>
      </xdr:txBody>
    </xdr:sp>
    <xdr:clientData/>
  </xdr:twoCellAnchor>
  <xdr:twoCellAnchor editAs="oneCell">
    <xdr:from>
      <xdr:col>10</xdr:col>
      <xdr:colOff>923049</xdr:colOff>
      <xdr:row>0</xdr:row>
      <xdr:rowOff>133350</xdr:rowOff>
    </xdr:from>
    <xdr:to>
      <xdr:col>11</xdr:col>
      <xdr:colOff>809626</xdr:colOff>
      <xdr:row>4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6333374" y="133350"/>
          <a:ext cx="807327" cy="7239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21</xdr:row>
      <xdr:rowOff>114300</xdr:rowOff>
    </xdr:from>
    <xdr:to>
      <xdr:col>4</xdr:col>
      <xdr:colOff>412750</xdr:colOff>
      <xdr:row>27</xdr:row>
      <xdr:rowOff>41275</xdr:rowOff>
    </xdr:to>
    <xdr:sp macro="" textlink="">
      <xdr:nvSpPr>
        <xdr:cNvPr id="4" name="TextBox 3"/>
        <xdr:cNvSpPr txBox="1"/>
      </xdr:nvSpPr>
      <xdr:spPr>
        <a:xfrm>
          <a:off x="11233877075" y="4276725"/>
          <a:ext cx="2813050" cy="1012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EG" sz="1400" b="1"/>
            <a:t>التوقيع</a:t>
          </a:r>
          <a:r>
            <a:rPr lang="ar-EG" sz="1400" b="1" baseline="0"/>
            <a:t> (                        )</a:t>
          </a:r>
        </a:p>
        <a:p>
          <a:pPr algn="ctr" rtl="1"/>
          <a:r>
            <a:rPr lang="ar-EG" sz="1400" b="1" baseline="0"/>
            <a:t>عميد / أسامــــــة فتحي صقر</a:t>
          </a:r>
        </a:p>
        <a:p>
          <a:pPr algn="ctr" rtl="1"/>
          <a:r>
            <a:rPr lang="ar-EG" sz="1400" b="1" baseline="0"/>
            <a:t>رئيــس فرع الامداد والتوزيع</a:t>
          </a:r>
          <a:endParaRPr lang="ar-EG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rightToLeft="1" topLeftCell="A16" zoomScale="82" zoomScaleNormal="82" zoomScaleSheetLayoutView="85" workbookViewId="0">
      <selection activeCell="F38" sqref="F38"/>
    </sheetView>
  </sheetViews>
  <sheetFormatPr defaultRowHeight="14.25" x14ac:dyDescent="0.2"/>
  <cols>
    <col min="1" max="3" width="9" style="5"/>
    <col min="4" max="4" width="11.125" style="5" customWidth="1"/>
    <col min="5" max="16384" width="9" style="5"/>
  </cols>
  <sheetData>
    <row r="1" spans="1:23" ht="20.25" x14ac:dyDescent="0.2">
      <c r="A1" s="107" t="s">
        <v>25</v>
      </c>
      <c r="B1" s="107"/>
      <c r="C1" s="107"/>
      <c r="D1" s="107"/>
      <c r="E1" s="107"/>
      <c r="F1" s="107"/>
    </row>
    <row r="2" spans="1:23" ht="20.25" x14ac:dyDescent="0.2">
      <c r="A2" s="107" t="s">
        <v>26</v>
      </c>
      <c r="B2" s="107"/>
      <c r="C2" s="107"/>
      <c r="D2" s="107"/>
      <c r="E2" s="107"/>
      <c r="F2" s="107"/>
    </row>
    <row r="3" spans="1:23" ht="20.25" x14ac:dyDescent="0.2">
      <c r="A3" s="107" t="s">
        <v>27</v>
      </c>
      <c r="B3" s="107"/>
      <c r="C3" s="107"/>
      <c r="D3" s="107"/>
      <c r="E3" s="107"/>
      <c r="F3" s="107"/>
    </row>
    <row r="4" spans="1:23" ht="20.25" x14ac:dyDescent="0.2">
      <c r="A4" s="107" t="s">
        <v>28</v>
      </c>
      <c r="B4" s="107"/>
      <c r="C4" s="107"/>
      <c r="D4" s="107"/>
      <c r="E4" s="107"/>
      <c r="F4" s="107"/>
    </row>
    <row r="5" spans="1:23" x14ac:dyDescent="0.2">
      <c r="A5" s="6"/>
      <c r="B5" s="6"/>
      <c r="C5" s="6"/>
      <c r="D5" s="6"/>
      <c r="E5" s="6"/>
      <c r="F5" s="6"/>
      <c r="H5" s="105" t="s">
        <v>49</v>
      </c>
      <c r="I5" s="105"/>
      <c r="J5" s="105"/>
      <c r="K5" s="105"/>
      <c r="L5" s="105"/>
      <c r="M5" s="105"/>
      <c r="N5" s="105"/>
      <c r="O5" s="105"/>
      <c r="P5" s="105"/>
    </row>
    <row r="6" spans="1:23" ht="15" thickBot="1" x14ac:dyDescent="0.25">
      <c r="H6" s="106"/>
      <c r="I6" s="106"/>
      <c r="J6" s="106"/>
      <c r="K6" s="106"/>
      <c r="L6" s="106"/>
      <c r="M6" s="106"/>
      <c r="N6" s="106"/>
      <c r="O6" s="106"/>
      <c r="P6" s="106"/>
    </row>
    <row r="7" spans="1:23" ht="15.75" thickTop="1" thickBot="1" x14ac:dyDescent="0.25">
      <c r="A7" s="108" t="s">
        <v>0</v>
      </c>
      <c r="B7" s="110" t="s">
        <v>1</v>
      </c>
      <c r="C7" s="89" t="s">
        <v>2</v>
      </c>
      <c r="D7" s="90"/>
      <c r="E7" s="90"/>
      <c r="F7" s="91"/>
      <c r="G7" s="89" t="s">
        <v>3</v>
      </c>
      <c r="H7" s="90"/>
      <c r="I7" s="90"/>
      <c r="J7" s="91"/>
      <c r="K7" s="89" t="s">
        <v>4</v>
      </c>
      <c r="L7" s="90"/>
      <c r="M7" s="90"/>
      <c r="N7" s="91"/>
      <c r="O7" s="89" t="s">
        <v>5</v>
      </c>
      <c r="P7" s="90"/>
      <c r="Q7" s="90"/>
      <c r="R7" s="91"/>
      <c r="S7" s="89" t="s">
        <v>6</v>
      </c>
      <c r="T7" s="90"/>
      <c r="U7" s="90"/>
      <c r="V7" s="91"/>
      <c r="W7" s="92" t="s">
        <v>7</v>
      </c>
    </row>
    <row r="8" spans="1:23" ht="15" thickBot="1" x14ac:dyDescent="0.25">
      <c r="A8" s="109"/>
      <c r="B8" s="111"/>
      <c r="C8" s="11" t="s">
        <v>8</v>
      </c>
      <c r="D8" s="12" t="s">
        <v>9</v>
      </c>
      <c r="E8" s="12" t="s">
        <v>10</v>
      </c>
      <c r="F8" s="13" t="s">
        <v>11</v>
      </c>
      <c r="G8" s="11" t="s">
        <v>8</v>
      </c>
      <c r="H8" s="12" t="s">
        <v>9</v>
      </c>
      <c r="I8" s="12" t="s">
        <v>10</v>
      </c>
      <c r="J8" s="13" t="s">
        <v>11</v>
      </c>
      <c r="K8" s="11" t="s">
        <v>8</v>
      </c>
      <c r="L8" s="12" t="s">
        <v>9</v>
      </c>
      <c r="M8" s="12" t="s">
        <v>10</v>
      </c>
      <c r="N8" s="13" t="s">
        <v>11</v>
      </c>
      <c r="O8" s="11" t="s">
        <v>8</v>
      </c>
      <c r="P8" s="12" t="s">
        <v>9</v>
      </c>
      <c r="Q8" s="12" t="s">
        <v>10</v>
      </c>
      <c r="R8" s="13" t="s">
        <v>11</v>
      </c>
      <c r="S8" s="11" t="s">
        <v>8</v>
      </c>
      <c r="T8" s="12" t="s">
        <v>9</v>
      </c>
      <c r="U8" s="12" t="s">
        <v>10</v>
      </c>
      <c r="V8" s="13" t="s">
        <v>11</v>
      </c>
      <c r="W8" s="93"/>
    </row>
    <row r="9" spans="1:23" ht="15" thickBot="1" x14ac:dyDescent="0.25">
      <c r="A9" s="14">
        <v>1</v>
      </c>
      <c r="B9" s="15" t="s">
        <v>48</v>
      </c>
      <c r="C9" s="10" t="s">
        <v>61</v>
      </c>
      <c r="D9" s="20" t="s">
        <v>210</v>
      </c>
      <c r="E9" s="9" t="s">
        <v>56</v>
      </c>
      <c r="F9" s="16">
        <v>82</v>
      </c>
      <c r="G9" s="10" t="s">
        <v>56</v>
      </c>
      <c r="H9" s="9" t="s">
        <v>77</v>
      </c>
      <c r="I9" s="9" t="s">
        <v>56</v>
      </c>
      <c r="J9" s="16">
        <v>100</v>
      </c>
      <c r="K9" s="10" t="s">
        <v>61</v>
      </c>
      <c r="L9" s="9" t="s">
        <v>70</v>
      </c>
      <c r="M9" s="9" t="s">
        <v>56</v>
      </c>
      <c r="N9" s="16">
        <v>96</v>
      </c>
      <c r="O9" s="10"/>
      <c r="P9" s="9"/>
      <c r="Q9" s="9"/>
      <c r="R9" s="16"/>
      <c r="S9" s="17"/>
      <c r="T9" s="9"/>
      <c r="U9" s="9"/>
      <c r="V9" s="16"/>
      <c r="W9" s="18">
        <f>F9+J9+N9+R9+V9</f>
        <v>278</v>
      </c>
    </row>
    <row r="10" spans="1:23" ht="15" thickBot="1" x14ac:dyDescent="0.25">
      <c r="A10" s="14">
        <v>2</v>
      </c>
      <c r="B10" s="59" t="s">
        <v>14</v>
      </c>
      <c r="C10" s="10" t="s">
        <v>61</v>
      </c>
      <c r="D10" s="9" t="s">
        <v>93</v>
      </c>
      <c r="E10" s="9" t="s">
        <v>56</v>
      </c>
      <c r="F10" s="16">
        <v>76</v>
      </c>
      <c r="G10" s="10" t="s">
        <v>61</v>
      </c>
      <c r="H10" s="9" t="s">
        <v>94</v>
      </c>
      <c r="I10" s="9" t="s">
        <v>56</v>
      </c>
      <c r="J10" s="16">
        <v>180</v>
      </c>
      <c r="K10" s="10" t="s">
        <v>61</v>
      </c>
      <c r="L10" s="9" t="s">
        <v>96</v>
      </c>
      <c r="M10" s="9" t="s">
        <v>56</v>
      </c>
      <c r="N10" s="16">
        <v>100</v>
      </c>
      <c r="O10" s="10"/>
      <c r="P10" s="9"/>
      <c r="Q10" s="9"/>
      <c r="R10" s="16"/>
      <c r="S10" s="17"/>
      <c r="T10" s="9"/>
      <c r="U10" s="9"/>
      <c r="V10" s="16"/>
      <c r="W10" s="18">
        <f t="shared" ref="W10:W39" si="0">F10+J10+N10+R10+V10</f>
        <v>356</v>
      </c>
    </row>
    <row r="11" spans="1:23" ht="15" thickBot="1" x14ac:dyDescent="0.25">
      <c r="A11" s="14">
        <v>3</v>
      </c>
      <c r="B11" s="59" t="s">
        <v>15</v>
      </c>
      <c r="C11" s="10" t="s">
        <v>61</v>
      </c>
      <c r="D11" s="9" t="s">
        <v>102</v>
      </c>
      <c r="E11" s="9" t="s">
        <v>56</v>
      </c>
      <c r="F11" s="16">
        <v>100</v>
      </c>
      <c r="G11" s="10" t="s">
        <v>56</v>
      </c>
      <c r="H11" s="9" t="s">
        <v>103</v>
      </c>
      <c r="I11" s="9" t="s">
        <v>56</v>
      </c>
      <c r="J11" s="16">
        <v>90</v>
      </c>
      <c r="K11" s="10" t="s">
        <v>61</v>
      </c>
      <c r="L11" s="9" t="s">
        <v>104</v>
      </c>
      <c r="M11" s="9" t="s">
        <v>56</v>
      </c>
      <c r="N11" s="16">
        <v>32</v>
      </c>
      <c r="O11" s="10" t="s">
        <v>56</v>
      </c>
      <c r="P11" s="9" t="s">
        <v>70</v>
      </c>
      <c r="Q11" s="9" t="s">
        <v>56</v>
      </c>
      <c r="R11" s="16">
        <v>96</v>
      </c>
      <c r="S11" s="17"/>
      <c r="T11" s="9"/>
      <c r="U11" s="9"/>
      <c r="V11" s="16"/>
      <c r="W11" s="18">
        <f t="shared" si="0"/>
        <v>318</v>
      </c>
    </row>
    <row r="12" spans="1:23" ht="15" thickBot="1" x14ac:dyDescent="0.25">
      <c r="A12" s="14">
        <v>4</v>
      </c>
      <c r="B12" s="59" t="s">
        <v>16</v>
      </c>
      <c r="C12" s="10" t="s">
        <v>61</v>
      </c>
      <c r="D12" s="9" t="s">
        <v>93</v>
      </c>
      <c r="E12" s="9" t="s">
        <v>56</v>
      </c>
      <c r="F12" s="16">
        <v>76</v>
      </c>
      <c r="G12" s="10" t="s">
        <v>56</v>
      </c>
      <c r="H12" s="9" t="s">
        <v>103</v>
      </c>
      <c r="I12" s="9" t="s">
        <v>119</v>
      </c>
      <c r="J12" s="16">
        <v>130</v>
      </c>
      <c r="K12" s="10"/>
      <c r="L12" s="9"/>
      <c r="M12" s="9"/>
      <c r="N12" s="16"/>
      <c r="O12" s="10"/>
      <c r="P12" s="9"/>
      <c r="Q12" s="9"/>
      <c r="R12" s="16"/>
      <c r="S12" s="17"/>
      <c r="T12" s="9"/>
      <c r="U12" s="9"/>
      <c r="V12" s="16"/>
      <c r="W12" s="18">
        <f t="shared" si="0"/>
        <v>206</v>
      </c>
    </row>
    <row r="13" spans="1:23" ht="15" thickBot="1" x14ac:dyDescent="0.25">
      <c r="A13" s="14">
        <v>5</v>
      </c>
      <c r="B13" s="59" t="s">
        <v>17</v>
      </c>
      <c r="C13" s="10" t="s">
        <v>63</v>
      </c>
      <c r="D13" s="9" t="s">
        <v>104</v>
      </c>
      <c r="E13" s="9" t="s">
        <v>63</v>
      </c>
      <c r="F13" s="16">
        <v>82</v>
      </c>
      <c r="G13" s="10" t="s">
        <v>63</v>
      </c>
      <c r="H13" s="9" t="s">
        <v>93</v>
      </c>
      <c r="I13" s="9" t="s">
        <v>56</v>
      </c>
      <c r="J13" s="16">
        <v>104</v>
      </c>
      <c r="K13" s="10" t="s">
        <v>61</v>
      </c>
      <c r="L13" s="9" t="s">
        <v>112</v>
      </c>
      <c r="M13" s="9" t="s">
        <v>56</v>
      </c>
      <c r="N13" s="16">
        <v>180</v>
      </c>
      <c r="O13" s="10" t="s">
        <v>56</v>
      </c>
      <c r="P13" s="9" t="s">
        <v>103</v>
      </c>
      <c r="Q13" s="9" t="s">
        <v>56</v>
      </c>
      <c r="R13" s="16">
        <v>90</v>
      </c>
      <c r="S13" s="17"/>
      <c r="T13" s="9"/>
      <c r="U13" s="9"/>
      <c r="V13" s="16"/>
      <c r="W13" s="18">
        <f t="shared" si="0"/>
        <v>456</v>
      </c>
    </row>
    <row r="14" spans="1:23" ht="15.75" customHeight="1" thickBot="1" x14ac:dyDescent="0.25">
      <c r="A14" s="14">
        <v>6</v>
      </c>
      <c r="B14" s="59" t="s">
        <v>18</v>
      </c>
      <c r="C14" s="10" t="s">
        <v>61</v>
      </c>
      <c r="D14" s="9" t="s">
        <v>102</v>
      </c>
      <c r="E14" s="9" t="s">
        <v>56</v>
      </c>
      <c r="F14" s="16">
        <v>100</v>
      </c>
      <c r="G14" s="10" t="s">
        <v>56</v>
      </c>
      <c r="H14" s="9" t="s">
        <v>99</v>
      </c>
      <c r="I14" s="9" t="s">
        <v>119</v>
      </c>
      <c r="J14" s="16">
        <v>124</v>
      </c>
      <c r="K14" s="10" t="s">
        <v>120</v>
      </c>
      <c r="L14" s="20" t="s">
        <v>130</v>
      </c>
      <c r="M14" s="9" t="s">
        <v>56</v>
      </c>
      <c r="N14" s="16">
        <v>57</v>
      </c>
      <c r="O14" s="10" t="s">
        <v>56</v>
      </c>
      <c r="P14" s="20">
        <v>37165</v>
      </c>
      <c r="Q14" s="9" t="s">
        <v>56</v>
      </c>
      <c r="R14" s="16">
        <v>100</v>
      </c>
      <c r="S14" s="17"/>
      <c r="T14" s="9"/>
      <c r="U14" s="9"/>
      <c r="V14" s="16"/>
      <c r="W14" s="18">
        <f t="shared" si="0"/>
        <v>381</v>
      </c>
    </row>
    <row r="15" spans="1:23" ht="14.25" customHeight="1" thickBot="1" x14ac:dyDescent="0.25">
      <c r="A15" s="14">
        <v>7</v>
      </c>
      <c r="B15" s="59" t="s">
        <v>12</v>
      </c>
      <c r="C15" s="10" t="s">
        <v>61</v>
      </c>
      <c r="D15" s="10" t="s">
        <v>74</v>
      </c>
      <c r="E15" s="19" t="s">
        <v>56</v>
      </c>
      <c r="F15" s="16">
        <v>106</v>
      </c>
      <c r="G15" s="10" t="s">
        <v>56</v>
      </c>
      <c r="H15" s="9" t="s">
        <v>99</v>
      </c>
      <c r="I15" s="9" t="s">
        <v>56</v>
      </c>
      <c r="J15" s="16">
        <f>2*45</f>
        <v>90</v>
      </c>
      <c r="K15" s="17" t="s">
        <v>56</v>
      </c>
      <c r="L15" s="9" t="s">
        <v>60</v>
      </c>
      <c r="M15" s="9" t="s">
        <v>56</v>
      </c>
      <c r="N15" s="16">
        <v>100</v>
      </c>
      <c r="O15" s="10" t="s">
        <v>56</v>
      </c>
      <c r="P15" s="9" t="s">
        <v>96</v>
      </c>
      <c r="Q15" s="9" t="s">
        <v>56</v>
      </c>
      <c r="R15" s="16">
        <v>100</v>
      </c>
      <c r="S15" s="17"/>
      <c r="T15" s="9"/>
      <c r="U15" s="9"/>
      <c r="V15" s="16"/>
      <c r="W15" s="18">
        <f t="shared" si="0"/>
        <v>396</v>
      </c>
    </row>
    <row r="16" spans="1:23" ht="15" thickBot="1" x14ac:dyDescent="0.25">
      <c r="A16" s="14">
        <v>8</v>
      </c>
      <c r="B16" s="59" t="s">
        <v>13</v>
      </c>
      <c r="C16" s="10" t="s">
        <v>61</v>
      </c>
      <c r="D16" s="9" t="s">
        <v>65</v>
      </c>
      <c r="E16" s="9" t="s">
        <v>56</v>
      </c>
      <c r="F16" s="16">
        <v>90</v>
      </c>
      <c r="G16" s="10" t="s">
        <v>56</v>
      </c>
      <c r="H16" s="9" t="s">
        <v>104</v>
      </c>
      <c r="I16" s="9" t="s">
        <v>56</v>
      </c>
      <c r="J16" s="16">
        <v>32</v>
      </c>
      <c r="K16" s="10" t="s">
        <v>56</v>
      </c>
      <c r="L16" s="9" t="s">
        <v>74</v>
      </c>
      <c r="M16" s="9" t="s">
        <v>56</v>
      </c>
      <c r="N16" s="16">
        <v>106</v>
      </c>
      <c r="O16" s="10" t="s">
        <v>56</v>
      </c>
      <c r="P16" s="9" t="s">
        <v>96</v>
      </c>
      <c r="Q16" s="9"/>
      <c r="R16" s="16"/>
      <c r="S16" s="17"/>
      <c r="T16" s="9"/>
      <c r="U16" s="9"/>
      <c r="V16" s="16"/>
      <c r="W16" s="18">
        <f t="shared" si="0"/>
        <v>228</v>
      </c>
    </row>
    <row r="17" spans="1:23" ht="15" thickBot="1" x14ac:dyDescent="0.25">
      <c r="A17" s="14">
        <v>9</v>
      </c>
      <c r="B17" s="59" t="s">
        <v>14</v>
      </c>
      <c r="C17" s="10" t="s">
        <v>61</v>
      </c>
      <c r="D17" s="9" t="s">
        <v>109</v>
      </c>
      <c r="E17" s="16" t="s">
        <v>56</v>
      </c>
      <c r="F17" s="16">
        <v>76</v>
      </c>
      <c r="G17" s="10" t="s">
        <v>56</v>
      </c>
      <c r="H17" s="9" t="s">
        <v>138</v>
      </c>
      <c r="I17" s="9" t="s">
        <v>56</v>
      </c>
      <c r="J17" s="16">
        <v>110</v>
      </c>
      <c r="K17" s="10" t="s">
        <v>56</v>
      </c>
      <c r="L17" s="9" t="s">
        <v>70</v>
      </c>
      <c r="M17" s="10" t="s">
        <v>56</v>
      </c>
      <c r="N17" s="16">
        <v>96</v>
      </c>
      <c r="O17" s="10" t="s">
        <v>56</v>
      </c>
      <c r="P17" s="9" t="s">
        <v>96</v>
      </c>
      <c r="Q17" s="9" t="s">
        <v>56</v>
      </c>
      <c r="R17" s="16">
        <v>100</v>
      </c>
      <c r="S17" s="17"/>
      <c r="T17" s="9"/>
      <c r="U17" s="9"/>
      <c r="V17" s="16"/>
      <c r="W17" s="18">
        <f t="shared" si="0"/>
        <v>382</v>
      </c>
    </row>
    <row r="18" spans="1:23" ht="15" thickBot="1" x14ac:dyDescent="0.25">
      <c r="A18" s="14">
        <v>10</v>
      </c>
      <c r="B18" s="59" t="s">
        <v>15</v>
      </c>
      <c r="C18" s="10" t="s">
        <v>63</v>
      </c>
      <c r="D18" s="20" t="s">
        <v>141</v>
      </c>
      <c r="E18" s="9" t="s">
        <v>63</v>
      </c>
      <c r="F18" s="16">
        <v>32</v>
      </c>
      <c r="G18" s="9" t="s">
        <v>63</v>
      </c>
      <c r="H18" s="19" t="s">
        <v>144</v>
      </c>
      <c r="I18" s="9" t="s">
        <v>63</v>
      </c>
      <c r="J18" s="16">
        <v>100</v>
      </c>
      <c r="K18" s="10" t="s">
        <v>63</v>
      </c>
      <c r="L18" s="9" t="s">
        <v>142</v>
      </c>
      <c r="M18" s="9" t="s">
        <v>56</v>
      </c>
      <c r="N18" s="16">
        <v>31</v>
      </c>
      <c r="O18" s="10" t="s">
        <v>56</v>
      </c>
      <c r="P18" s="9" t="s">
        <v>143</v>
      </c>
      <c r="Q18" s="9" t="s">
        <v>56</v>
      </c>
      <c r="R18" s="16">
        <v>180</v>
      </c>
      <c r="S18" s="17"/>
      <c r="T18" s="9"/>
      <c r="U18" s="9"/>
      <c r="V18" s="16"/>
      <c r="W18" s="18">
        <f t="shared" si="0"/>
        <v>343</v>
      </c>
    </row>
    <row r="19" spans="1:23" ht="15" thickBot="1" x14ac:dyDescent="0.25">
      <c r="A19" s="14">
        <v>11</v>
      </c>
      <c r="B19" s="59" t="s">
        <v>16</v>
      </c>
      <c r="C19" s="10" t="s">
        <v>63</v>
      </c>
      <c r="D19" s="9" t="s">
        <v>147</v>
      </c>
      <c r="E19" s="9" t="s">
        <v>63</v>
      </c>
      <c r="F19" s="16">
        <v>32</v>
      </c>
      <c r="G19" s="10" t="s">
        <v>63</v>
      </c>
      <c r="H19" s="9" t="s">
        <v>65</v>
      </c>
      <c r="I19" s="9" t="s">
        <v>63</v>
      </c>
      <c r="J19" s="16">
        <v>90</v>
      </c>
      <c r="K19" s="10" t="s">
        <v>63</v>
      </c>
      <c r="L19" s="9" t="s">
        <v>142</v>
      </c>
      <c r="M19" s="9" t="s">
        <v>63</v>
      </c>
      <c r="N19" s="16">
        <v>22</v>
      </c>
      <c r="O19" s="10" t="s">
        <v>63</v>
      </c>
      <c r="P19" s="9" t="s">
        <v>148</v>
      </c>
      <c r="Q19" s="9" t="s">
        <v>56</v>
      </c>
      <c r="R19" s="16">
        <v>100</v>
      </c>
      <c r="S19" s="17" t="s">
        <v>56</v>
      </c>
      <c r="T19" s="9" t="s">
        <v>151</v>
      </c>
      <c r="U19" s="9" t="s">
        <v>56</v>
      </c>
      <c r="V19" s="16">
        <v>96</v>
      </c>
      <c r="W19" s="18">
        <f t="shared" si="0"/>
        <v>340</v>
      </c>
    </row>
    <row r="20" spans="1:23" ht="15" thickBot="1" x14ac:dyDescent="0.25">
      <c r="A20" s="14">
        <v>12</v>
      </c>
      <c r="B20" s="59" t="s">
        <v>17</v>
      </c>
      <c r="C20" s="10" t="s">
        <v>61</v>
      </c>
      <c r="D20" s="9" t="s">
        <v>93</v>
      </c>
      <c r="E20" s="9" t="s">
        <v>56</v>
      </c>
      <c r="F20" s="16">
        <v>76</v>
      </c>
      <c r="G20" s="10" t="s">
        <v>56</v>
      </c>
      <c r="H20" s="9" t="s">
        <v>58</v>
      </c>
      <c r="I20" s="9" t="s">
        <v>56</v>
      </c>
      <c r="J20" s="16">
        <v>110</v>
      </c>
      <c r="K20" s="10" t="s">
        <v>56</v>
      </c>
      <c r="L20" s="9" t="s">
        <v>70</v>
      </c>
      <c r="M20" s="9" t="s">
        <v>56</v>
      </c>
      <c r="N20" s="16">
        <v>96</v>
      </c>
      <c r="O20" s="10"/>
      <c r="P20" s="9"/>
      <c r="Q20" s="9"/>
      <c r="R20" s="16"/>
      <c r="S20" s="17"/>
      <c r="T20" s="9"/>
      <c r="U20" s="9"/>
      <c r="V20" s="16"/>
      <c r="W20" s="18">
        <f t="shared" si="0"/>
        <v>282</v>
      </c>
    </row>
    <row r="21" spans="1:23" ht="15" thickBot="1" x14ac:dyDescent="0.25">
      <c r="A21" s="14">
        <v>13</v>
      </c>
      <c r="B21" s="59" t="s">
        <v>18</v>
      </c>
      <c r="C21" s="10" t="s">
        <v>61</v>
      </c>
      <c r="D21" s="9" t="s">
        <v>102</v>
      </c>
      <c r="E21" s="10" t="s">
        <v>63</v>
      </c>
      <c r="F21" s="16">
        <v>130</v>
      </c>
      <c r="G21" s="10" t="s">
        <v>63</v>
      </c>
      <c r="H21" s="9" t="s">
        <v>104</v>
      </c>
      <c r="I21" s="9" t="s">
        <v>56</v>
      </c>
      <c r="J21" s="16">
        <v>57</v>
      </c>
      <c r="K21" s="10" t="s">
        <v>56</v>
      </c>
      <c r="L21" s="9" t="s">
        <v>74</v>
      </c>
      <c r="M21" s="9" t="s">
        <v>56</v>
      </c>
      <c r="N21" s="16">
        <v>106</v>
      </c>
      <c r="O21" s="10"/>
      <c r="P21" s="9"/>
      <c r="Q21" s="9"/>
      <c r="R21" s="16"/>
      <c r="S21" s="17"/>
      <c r="T21" s="9"/>
      <c r="U21" s="9"/>
      <c r="V21" s="16"/>
      <c r="W21" s="18">
        <f t="shared" si="0"/>
        <v>293</v>
      </c>
    </row>
    <row r="22" spans="1:23" ht="15" thickBot="1" x14ac:dyDescent="0.25">
      <c r="A22" s="14">
        <v>14</v>
      </c>
      <c r="B22" s="59" t="s">
        <v>12</v>
      </c>
      <c r="C22" s="10" t="s">
        <v>108</v>
      </c>
      <c r="D22" s="9" t="s">
        <v>159</v>
      </c>
      <c r="E22" s="9" t="s">
        <v>56</v>
      </c>
      <c r="F22" s="16">
        <v>180</v>
      </c>
      <c r="G22" s="10" t="s">
        <v>56</v>
      </c>
      <c r="H22" s="9" t="s">
        <v>117</v>
      </c>
      <c r="I22" s="9" t="s">
        <v>56</v>
      </c>
      <c r="J22" s="16">
        <v>32</v>
      </c>
      <c r="K22" s="10" t="s">
        <v>56</v>
      </c>
      <c r="L22" s="9" t="s">
        <v>70</v>
      </c>
      <c r="M22" s="9" t="s">
        <v>56</v>
      </c>
      <c r="N22" s="16">
        <v>96</v>
      </c>
      <c r="O22" s="10"/>
      <c r="P22" s="9"/>
      <c r="Q22" s="9"/>
      <c r="R22" s="16"/>
      <c r="S22" s="17"/>
      <c r="T22" s="9"/>
      <c r="U22" s="9"/>
      <c r="V22" s="16"/>
      <c r="W22" s="18">
        <f t="shared" si="0"/>
        <v>308</v>
      </c>
    </row>
    <row r="23" spans="1:23" ht="15" thickBot="1" x14ac:dyDescent="0.25">
      <c r="A23" s="14">
        <v>15</v>
      </c>
      <c r="B23" s="59" t="s">
        <v>13</v>
      </c>
      <c r="C23" s="10" t="s">
        <v>61</v>
      </c>
      <c r="D23" s="9" t="s">
        <v>93</v>
      </c>
      <c r="E23" s="9" t="s">
        <v>108</v>
      </c>
      <c r="F23" s="16">
        <v>76</v>
      </c>
      <c r="G23" s="10" t="s">
        <v>108</v>
      </c>
      <c r="H23" s="9" t="s">
        <v>94</v>
      </c>
      <c r="I23" s="9" t="s">
        <v>56</v>
      </c>
      <c r="J23" s="16">
        <v>180</v>
      </c>
      <c r="K23" s="10" t="s">
        <v>56</v>
      </c>
      <c r="L23" s="9" t="s">
        <v>65</v>
      </c>
      <c r="M23" s="9" t="s">
        <v>56</v>
      </c>
      <c r="N23" s="16">
        <v>90</v>
      </c>
      <c r="O23" s="10" t="s">
        <v>56</v>
      </c>
      <c r="P23" s="9" t="s">
        <v>117</v>
      </c>
      <c r="Q23" s="9" t="s">
        <v>56</v>
      </c>
      <c r="R23" s="16">
        <v>32</v>
      </c>
      <c r="S23" s="17"/>
      <c r="T23" s="9"/>
      <c r="U23" s="9"/>
      <c r="V23" s="16"/>
      <c r="W23" s="18">
        <f t="shared" si="0"/>
        <v>378</v>
      </c>
    </row>
    <row r="24" spans="1:23" ht="15" thickBot="1" x14ac:dyDescent="0.25">
      <c r="A24" s="14">
        <v>16</v>
      </c>
      <c r="B24" s="59" t="s">
        <v>14</v>
      </c>
      <c r="C24" s="10" t="s">
        <v>61</v>
      </c>
      <c r="D24" s="9" t="s">
        <v>109</v>
      </c>
      <c r="E24" s="9" t="s">
        <v>56</v>
      </c>
      <c r="F24" s="16">
        <v>76</v>
      </c>
      <c r="G24" s="10" t="s">
        <v>56</v>
      </c>
      <c r="H24" s="9" t="s">
        <v>77</v>
      </c>
      <c r="I24" s="9" t="s">
        <v>56</v>
      </c>
      <c r="J24" s="16">
        <v>100</v>
      </c>
      <c r="K24" s="10" t="s">
        <v>61</v>
      </c>
      <c r="L24" s="20">
        <v>37530</v>
      </c>
      <c r="M24" s="9" t="s">
        <v>56</v>
      </c>
      <c r="N24" s="16">
        <v>100</v>
      </c>
      <c r="O24" s="10" t="s">
        <v>56</v>
      </c>
      <c r="P24" s="9" t="s">
        <v>109</v>
      </c>
      <c r="Q24" s="9" t="s">
        <v>56</v>
      </c>
      <c r="R24" s="16">
        <v>76</v>
      </c>
      <c r="S24" s="17"/>
      <c r="T24" s="9"/>
      <c r="U24" s="10"/>
      <c r="V24" s="16"/>
      <c r="W24" s="18">
        <f t="shared" si="0"/>
        <v>352</v>
      </c>
    </row>
    <row r="25" spans="1:23" ht="15" thickBot="1" x14ac:dyDescent="0.25">
      <c r="A25" s="14">
        <v>17</v>
      </c>
      <c r="B25" s="59" t="s">
        <v>15</v>
      </c>
      <c r="C25" s="10" t="s">
        <v>61</v>
      </c>
      <c r="D25" s="9" t="s">
        <v>162</v>
      </c>
      <c r="E25" s="9" t="s">
        <v>56</v>
      </c>
      <c r="F25" s="16">
        <v>180</v>
      </c>
      <c r="G25" s="69" t="s">
        <v>56</v>
      </c>
      <c r="H25" s="9" t="s">
        <v>127</v>
      </c>
      <c r="I25" s="9" t="s">
        <v>63</v>
      </c>
      <c r="J25" s="16">
        <v>57</v>
      </c>
      <c r="K25" s="10"/>
      <c r="L25" s="9"/>
      <c r="M25" s="9"/>
      <c r="N25" s="16"/>
      <c r="O25" s="10"/>
      <c r="P25" s="9"/>
      <c r="Q25" s="9"/>
      <c r="R25" s="16"/>
      <c r="S25" s="17"/>
      <c r="T25" s="9"/>
      <c r="U25" s="9"/>
      <c r="V25" s="16"/>
      <c r="W25" s="18">
        <f t="shared" si="0"/>
        <v>237</v>
      </c>
    </row>
    <row r="26" spans="1:23" ht="15" thickBot="1" x14ac:dyDescent="0.25">
      <c r="A26" s="14">
        <v>18</v>
      </c>
      <c r="B26" s="59" t="s">
        <v>16</v>
      </c>
      <c r="C26" s="10" t="s">
        <v>63</v>
      </c>
      <c r="D26" s="9" t="s">
        <v>103</v>
      </c>
      <c r="E26" s="9" t="s">
        <v>63</v>
      </c>
      <c r="F26" s="16">
        <v>170</v>
      </c>
      <c r="G26" s="10" t="s">
        <v>63</v>
      </c>
      <c r="H26" s="9" t="s">
        <v>98</v>
      </c>
      <c r="I26" s="9" t="s">
        <v>63</v>
      </c>
      <c r="J26" s="16">
        <v>22</v>
      </c>
      <c r="K26" s="10" t="s">
        <v>63</v>
      </c>
      <c r="L26" s="9" t="s">
        <v>99</v>
      </c>
      <c r="M26" s="9" t="s">
        <v>63</v>
      </c>
      <c r="N26" s="16">
        <v>124</v>
      </c>
      <c r="O26" s="10" t="s">
        <v>63</v>
      </c>
      <c r="P26" s="9" t="s">
        <v>58</v>
      </c>
      <c r="Q26" s="9" t="s">
        <v>108</v>
      </c>
      <c r="R26" s="16">
        <v>100</v>
      </c>
      <c r="S26" s="17" t="s">
        <v>108</v>
      </c>
      <c r="T26" s="9" t="s">
        <v>99</v>
      </c>
      <c r="U26" s="9" t="s">
        <v>63</v>
      </c>
      <c r="V26" s="16">
        <v>98</v>
      </c>
      <c r="W26" s="18">
        <f t="shared" si="0"/>
        <v>514</v>
      </c>
    </row>
    <row r="27" spans="1:23" ht="15" thickBot="1" x14ac:dyDescent="0.25">
      <c r="A27" s="14">
        <v>19</v>
      </c>
      <c r="B27" s="59" t="s">
        <v>17</v>
      </c>
      <c r="C27" s="10" t="s">
        <v>63</v>
      </c>
      <c r="D27" s="9" t="s">
        <v>166</v>
      </c>
      <c r="E27" s="9" t="s">
        <v>63</v>
      </c>
      <c r="F27" s="16">
        <v>22</v>
      </c>
      <c r="G27" s="10" t="s">
        <v>63</v>
      </c>
      <c r="H27" s="9" t="s">
        <v>117</v>
      </c>
      <c r="I27" s="9" t="s">
        <v>63</v>
      </c>
      <c r="J27" s="16">
        <v>82</v>
      </c>
      <c r="K27" s="10" t="s">
        <v>63</v>
      </c>
      <c r="L27" s="9" t="s">
        <v>164</v>
      </c>
      <c r="M27" s="9" t="s">
        <v>56</v>
      </c>
      <c r="N27" s="16">
        <v>100</v>
      </c>
      <c r="O27" s="10" t="s">
        <v>56</v>
      </c>
      <c r="P27" s="20">
        <v>37165</v>
      </c>
      <c r="Q27" s="9" t="s">
        <v>56</v>
      </c>
      <c r="R27" s="16">
        <v>100</v>
      </c>
      <c r="S27" s="17"/>
      <c r="T27" s="9"/>
      <c r="U27" s="9"/>
      <c r="V27" s="16"/>
      <c r="W27" s="18">
        <f t="shared" si="0"/>
        <v>304</v>
      </c>
    </row>
    <row r="28" spans="1:23" ht="15" thickBot="1" x14ac:dyDescent="0.25">
      <c r="A28" s="14">
        <v>20</v>
      </c>
      <c r="B28" s="59" t="s">
        <v>18</v>
      </c>
      <c r="C28" s="10" t="s">
        <v>56</v>
      </c>
      <c r="D28" s="9" t="s">
        <v>188</v>
      </c>
      <c r="E28" s="9" t="s">
        <v>56</v>
      </c>
      <c r="F28" s="16">
        <v>72</v>
      </c>
      <c r="G28" s="10" t="s">
        <v>56</v>
      </c>
      <c r="H28" s="9" t="s">
        <v>74</v>
      </c>
      <c r="I28" s="9" t="s">
        <v>56</v>
      </c>
      <c r="J28" s="16">
        <v>106</v>
      </c>
      <c r="K28" s="10" t="s">
        <v>56</v>
      </c>
      <c r="L28" s="9" t="s">
        <v>59</v>
      </c>
      <c r="M28" s="9" t="s">
        <v>56</v>
      </c>
      <c r="N28" s="16">
        <v>106</v>
      </c>
      <c r="O28" s="10" t="s">
        <v>56</v>
      </c>
      <c r="P28" s="9" t="s">
        <v>117</v>
      </c>
      <c r="Q28" s="9" t="s">
        <v>56</v>
      </c>
      <c r="R28" s="16">
        <v>32</v>
      </c>
      <c r="S28" s="17"/>
      <c r="T28" s="9"/>
      <c r="U28" s="9"/>
      <c r="V28" s="16"/>
      <c r="W28" s="18">
        <f t="shared" si="0"/>
        <v>316</v>
      </c>
    </row>
    <row r="29" spans="1:23" ht="15" thickBot="1" x14ac:dyDescent="0.25">
      <c r="A29" s="14">
        <v>21</v>
      </c>
      <c r="B29" s="59" t="s">
        <v>12</v>
      </c>
      <c r="C29" s="10" t="s">
        <v>56</v>
      </c>
      <c r="D29" s="9" t="s">
        <v>189</v>
      </c>
      <c r="E29" s="9" t="s">
        <v>56</v>
      </c>
      <c r="F29" s="16">
        <v>90</v>
      </c>
      <c r="G29" s="10" t="s">
        <v>56</v>
      </c>
      <c r="H29" s="9" t="s">
        <v>70</v>
      </c>
      <c r="I29" s="9" t="s">
        <v>56</v>
      </c>
      <c r="J29" s="16">
        <v>96</v>
      </c>
      <c r="K29" s="10" t="s">
        <v>56</v>
      </c>
      <c r="L29" s="9" t="s">
        <v>109</v>
      </c>
      <c r="M29" s="9" t="s">
        <v>56</v>
      </c>
      <c r="N29" s="16">
        <v>76</v>
      </c>
      <c r="O29" s="10"/>
      <c r="P29" s="9"/>
      <c r="Q29" s="9"/>
      <c r="R29" s="16"/>
      <c r="S29" s="17"/>
      <c r="T29" s="9"/>
      <c r="U29" s="9"/>
      <c r="V29" s="16"/>
      <c r="W29" s="18">
        <f t="shared" si="0"/>
        <v>262</v>
      </c>
    </row>
    <row r="30" spans="1:23" ht="15" thickBot="1" x14ac:dyDescent="0.25">
      <c r="A30" s="14">
        <v>22</v>
      </c>
      <c r="B30" s="59" t="s">
        <v>13</v>
      </c>
      <c r="C30" s="9" t="s">
        <v>56</v>
      </c>
      <c r="D30" s="20" t="s">
        <v>102</v>
      </c>
      <c r="E30" s="9" t="s">
        <v>56</v>
      </c>
      <c r="F30" s="16">
        <v>100</v>
      </c>
      <c r="G30" s="10" t="s">
        <v>108</v>
      </c>
      <c r="H30" s="21" t="s">
        <v>162</v>
      </c>
      <c r="I30" s="19" t="s">
        <v>56</v>
      </c>
      <c r="J30" s="16">
        <v>180</v>
      </c>
      <c r="K30" s="10" t="s">
        <v>108</v>
      </c>
      <c r="L30" s="19" t="s">
        <v>154</v>
      </c>
      <c r="M30" s="19" t="s">
        <v>56</v>
      </c>
      <c r="N30" s="16">
        <v>106</v>
      </c>
      <c r="O30" s="10" t="s">
        <v>56</v>
      </c>
      <c r="P30" s="20" t="s">
        <v>176</v>
      </c>
      <c r="Q30" s="19" t="s">
        <v>56</v>
      </c>
      <c r="R30" s="16">
        <v>32</v>
      </c>
      <c r="S30" s="22"/>
      <c r="T30" s="19"/>
      <c r="U30" s="19"/>
      <c r="V30" s="16"/>
      <c r="W30" s="18">
        <f t="shared" si="0"/>
        <v>418</v>
      </c>
    </row>
    <row r="31" spans="1:23" ht="15" thickBot="1" x14ac:dyDescent="0.25">
      <c r="A31" s="14">
        <v>23</v>
      </c>
      <c r="B31" s="59" t="s">
        <v>14</v>
      </c>
      <c r="C31" s="10" t="s">
        <v>56</v>
      </c>
      <c r="D31" s="9" t="s">
        <v>109</v>
      </c>
      <c r="E31" s="9" t="s">
        <v>56</v>
      </c>
      <c r="F31" s="16">
        <v>76</v>
      </c>
      <c r="G31" s="10" t="s">
        <v>56</v>
      </c>
      <c r="H31" s="9" t="s">
        <v>74</v>
      </c>
      <c r="I31" s="9" t="s">
        <v>56</v>
      </c>
      <c r="J31" s="16">
        <v>32</v>
      </c>
      <c r="K31" s="10" t="s">
        <v>56</v>
      </c>
      <c r="L31" s="9" t="s">
        <v>191</v>
      </c>
      <c r="M31" s="9" t="s">
        <v>56</v>
      </c>
      <c r="N31" s="16">
        <v>32</v>
      </c>
      <c r="O31" s="10" t="s">
        <v>56</v>
      </c>
      <c r="P31" s="9" t="s">
        <v>151</v>
      </c>
      <c r="Q31" s="9" t="s">
        <v>56</v>
      </c>
      <c r="R31" s="16">
        <v>96</v>
      </c>
      <c r="S31" s="17"/>
      <c r="T31" s="9"/>
      <c r="U31" s="9"/>
      <c r="V31" s="16"/>
      <c r="W31" s="18">
        <f t="shared" si="0"/>
        <v>236</v>
      </c>
    </row>
    <row r="32" spans="1:23" ht="15" thickBot="1" x14ac:dyDescent="0.25">
      <c r="A32" s="14">
        <v>24</v>
      </c>
      <c r="B32" s="59" t="s">
        <v>15</v>
      </c>
      <c r="C32" s="10" t="s">
        <v>56</v>
      </c>
      <c r="D32" s="9" t="s">
        <v>109</v>
      </c>
      <c r="E32" s="19" t="s">
        <v>56</v>
      </c>
      <c r="F32" s="16">
        <v>76</v>
      </c>
      <c r="G32" s="10" t="s">
        <v>56</v>
      </c>
      <c r="H32" s="9" t="s">
        <v>109</v>
      </c>
      <c r="I32" s="19" t="s">
        <v>56</v>
      </c>
      <c r="J32" s="16">
        <v>76</v>
      </c>
      <c r="K32" s="10" t="s">
        <v>56</v>
      </c>
      <c r="L32" s="19" t="s">
        <v>59</v>
      </c>
      <c r="M32" s="19" t="s">
        <v>56</v>
      </c>
      <c r="N32" s="16">
        <v>53</v>
      </c>
      <c r="O32" s="10"/>
      <c r="P32" s="19"/>
      <c r="Q32" s="19"/>
      <c r="R32" s="16"/>
      <c r="S32" s="22"/>
      <c r="T32" s="19"/>
      <c r="U32" s="19"/>
      <c r="V32" s="16"/>
      <c r="W32" s="18">
        <f t="shared" si="0"/>
        <v>205</v>
      </c>
    </row>
    <row r="33" spans="1:23" ht="15" thickBot="1" x14ac:dyDescent="0.25">
      <c r="A33" s="14">
        <v>25</v>
      </c>
      <c r="B33" s="59" t="s">
        <v>16</v>
      </c>
      <c r="C33" s="10" t="s">
        <v>108</v>
      </c>
      <c r="D33" s="19" t="s">
        <v>74</v>
      </c>
      <c r="E33" s="19" t="s">
        <v>56</v>
      </c>
      <c r="F33" s="16">
        <v>106</v>
      </c>
      <c r="G33" s="10" t="s">
        <v>56</v>
      </c>
      <c r="H33" s="19" t="s">
        <v>70</v>
      </c>
      <c r="I33" s="19" t="s">
        <v>56</v>
      </c>
      <c r="J33" s="16">
        <v>96</v>
      </c>
      <c r="K33" s="10" t="s">
        <v>56</v>
      </c>
      <c r="L33" s="21">
        <v>37895</v>
      </c>
      <c r="M33" s="19" t="s">
        <v>56</v>
      </c>
      <c r="N33" s="16">
        <v>100</v>
      </c>
      <c r="O33" s="10"/>
      <c r="P33" s="19"/>
      <c r="Q33" s="19"/>
      <c r="R33" s="16"/>
      <c r="S33" s="22"/>
      <c r="T33" s="19"/>
      <c r="U33" s="19"/>
      <c r="V33" s="16"/>
      <c r="W33" s="18">
        <f t="shared" si="0"/>
        <v>302</v>
      </c>
    </row>
    <row r="34" spans="1:23" ht="15" thickBot="1" x14ac:dyDescent="0.25">
      <c r="A34" s="14">
        <v>26</v>
      </c>
      <c r="B34" s="59" t="s">
        <v>17</v>
      </c>
      <c r="C34" s="10" t="s">
        <v>56</v>
      </c>
      <c r="D34" s="9" t="s">
        <v>188</v>
      </c>
      <c r="E34" s="19" t="s">
        <v>56</v>
      </c>
      <c r="F34" s="16">
        <v>90</v>
      </c>
      <c r="G34" s="10" t="s">
        <v>56</v>
      </c>
      <c r="H34" s="19" t="s">
        <v>161</v>
      </c>
      <c r="I34" s="19" t="s">
        <v>56</v>
      </c>
      <c r="J34" s="16">
        <v>180</v>
      </c>
      <c r="K34" s="10" t="s">
        <v>56</v>
      </c>
      <c r="L34" s="19" t="s">
        <v>93</v>
      </c>
      <c r="M34" s="19" t="s">
        <v>56</v>
      </c>
      <c r="N34" s="16">
        <v>76</v>
      </c>
      <c r="O34" s="10" t="s">
        <v>56</v>
      </c>
      <c r="P34" s="9" t="s">
        <v>176</v>
      </c>
      <c r="Q34" s="19" t="s">
        <v>56</v>
      </c>
      <c r="R34" s="16">
        <v>32</v>
      </c>
      <c r="S34" s="22"/>
      <c r="T34" s="19"/>
      <c r="U34" s="19"/>
      <c r="V34" s="16"/>
      <c r="W34" s="18">
        <f t="shared" si="0"/>
        <v>378</v>
      </c>
    </row>
    <row r="35" spans="1:23" ht="15" thickBot="1" x14ac:dyDescent="0.25">
      <c r="A35" s="14">
        <v>27</v>
      </c>
      <c r="B35" s="59" t="s">
        <v>18</v>
      </c>
      <c r="C35" s="10" t="s">
        <v>63</v>
      </c>
      <c r="D35" s="9" t="s">
        <v>102</v>
      </c>
      <c r="E35" s="19" t="s">
        <v>108</v>
      </c>
      <c r="F35" s="16">
        <v>160</v>
      </c>
      <c r="G35" s="10" t="s">
        <v>108</v>
      </c>
      <c r="H35" s="19" t="s">
        <v>59</v>
      </c>
      <c r="I35" s="19" t="s">
        <v>56</v>
      </c>
      <c r="J35" s="16">
        <v>106</v>
      </c>
      <c r="K35" s="10" t="s">
        <v>56</v>
      </c>
      <c r="L35" s="19" t="s">
        <v>109</v>
      </c>
      <c r="M35" s="19" t="s">
        <v>56</v>
      </c>
      <c r="N35" s="16">
        <v>76</v>
      </c>
      <c r="O35" s="10" t="s">
        <v>56</v>
      </c>
      <c r="P35" s="9" t="s">
        <v>205</v>
      </c>
      <c r="Q35" s="19" t="s">
        <v>56</v>
      </c>
      <c r="R35" s="16">
        <v>90</v>
      </c>
      <c r="S35" s="22" t="s">
        <v>56</v>
      </c>
      <c r="T35" s="19" t="s">
        <v>189</v>
      </c>
      <c r="U35" s="19" t="s">
        <v>56</v>
      </c>
      <c r="V35" s="16">
        <v>90</v>
      </c>
      <c r="W35" s="18">
        <f t="shared" si="0"/>
        <v>522</v>
      </c>
    </row>
    <row r="36" spans="1:23" ht="15" thickBot="1" x14ac:dyDescent="0.25">
      <c r="A36" s="14">
        <v>28</v>
      </c>
      <c r="B36" s="59" t="s">
        <v>12</v>
      </c>
      <c r="C36" s="10" t="s">
        <v>63</v>
      </c>
      <c r="D36" s="19" t="s">
        <v>102</v>
      </c>
      <c r="E36" s="19" t="s">
        <v>63</v>
      </c>
      <c r="F36" s="16">
        <v>160</v>
      </c>
      <c r="G36" s="10" t="s">
        <v>63</v>
      </c>
      <c r="H36" s="19" t="s">
        <v>189</v>
      </c>
      <c r="I36" s="19" t="s">
        <v>63</v>
      </c>
      <c r="J36" s="16">
        <v>170</v>
      </c>
      <c r="K36" s="10" t="s">
        <v>63</v>
      </c>
      <c r="L36" s="19" t="s">
        <v>141</v>
      </c>
      <c r="M36" s="19" t="s">
        <v>63</v>
      </c>
      <c r="N36" s="16">
        <v>82</v>
      </c>
      <c r="O36" s="10"/>
      <c r="P36" s="19"/>
      <c r="Q36" s="19"/>
      <c r="R36" s="16"/>
      <c r="S36" s="22"/>
      <c r="T36" s="19"/>
      <c r="U36" s="19"/>
      <c r="V36" s="16"/>
      <c r="W36" s="18">
        <f t="shared" si="0"/>
        <v>412</v>
      </c>
    </row>
    <row r="37" spans="1:23" ht="15" thickBot="1" x14ac:dyDescent="0.25">
      <c r="A37" s="14">
        <v>29</v>
      </c>
      <c r="B37" s="59" t="s">
        <v>13</v>
      </c>
      <c r="C37" s="10" t="s">
        <v>63</v>
      </c>
      <c r="D37" s="19" t="s">
        <v>142</v>
      </c>
      <c r="E37" s="19" t="s">
        <v>63</v>
      </c>
      <c r="F37" s="16">
        <v>22</v>
      </c>
      <c r="G37" s="10" t="s">
        <v>63</v>
      </c>
      <c r="H37" s="9" t="s">
        <v>58</v>
      </c>
      <c r="I37" s="19" t="s">
        <v>56</v>
      </c>
      <c r="J37" s="16">
        <v>100</v>
      </c>
      <c r="K37" s="10" t="s">
        <v>56</v>
      </c>
      <c r="L37" s="19" t="s">
        <v>109</v>
      </c>
      <c r="M37" s="19" t="s">
        <v>56</v>
      </c>
      <c r="N37" s="16">
        <v>76</v>
      </c>
      <c r="O37" s="10" t="s">
        <v>56</v>
      </c>
      <c r="P37" s="19" t="s">
        <v>74</v>
      </c>
      <c r="Q37" s="19" t="s">
        <v>56</v>
      </c>
      <c r="R37" s="16">
        <v>106</v>
      </c>
      <c r="S37" s="22"/>
      <c r="T37" s="19"/>
      <c r="U37" s="19"/>
      <c r="V37" s="16"/>
      <c r="W37" s="18">
        <f t="shared" si="0"/>
        <v>304</v>
      </c>
    </row>
    <row r="38" spans="1:23" ht="15" thickBot="1" x14ac:dyDescent="0.25">
      <c r="A38" s="14">
        <v>30</v>
      </c>
      <c r="B38" s="59" t="s">
        <v>14</v>
      </c>
      <c r="C38" s="10" t="s">
        <v>56</v>
      </c>
      <c r="D38" s="19" t="s">
        <v>93</v>
      </c>
      <c r="E38" s="19" t="s">
        <v>56</v>
      </c>
      <c r="F38" s="16">
        <v>76</v>
      </c>
      <c r="G38" s="10" t="s">
        <v>56</v>
      </c>
      <c r="H38" s="20" t="s">
        <v>74</v>
      </c>
      <c r="I38" s="19" t="s">
        <v>56</v>
      </c>
      <c r="J38" s="16">
        <v>106</v>
      </c>
      <c r="K38" s="10" t="s">
        <v>56</v>
      </c>
      <c r="L38" s="19" t="s">
        <v>96</v>
      </c>
      <c r="M38" s="19" t="s">
        <v>56</v>
      </c>
      <c r="N38" s="16">
        <v>100</v>
      </c>
      <c r="O38" s="10"/>
      <c r="P38" s="19"/>
      <c r="Q38" s="19"/>
      <c r="R38" s="16"/>
      <c r="S38" s="36"/>
      <c r="T38" s="19"/>
      <c r="U38" s="19"/>
      <c r="V38" s="16"/>
      <c r="W38" s="18">
        <f t="shared" si="0"/>
        <v>282</v>
      </c>
    </row>
    <row r="39" spans="1:23" ht="15" thickBot="1" x14ac:dyDescent="0.25">
      <c r="A39" s="23">
        <v>31</v>
      </c>
      <c r="B39" s="59" t="s">
        <v>15</v>
      </c>
      <c r="C39" s="24"/>
      <c r="D39" s="25"/>
      <c r="E39" s="25"/>
      <c r="F39" s="26"/>
      <c r="G39" s="24"/>
      <c r="H39" s="25"/>
      <c r="I39" s="19"/>
      <c r="J39" s="26"/>
      <c r="K39" s="24"/>
      <c r="L39" s="25"/>
      <c r="M39" s="25"/>
      <c r="N39" s="26"/>
      <c r="O39" s="24"/>
      <c r="P39" s="27"/>
      <c r="Q39" s="25"/>
      <c r="R39" s="26"/>
      <c r="S39" s="28"/>
      <c r="T39" s="25"/>
      <c r="U39" s="25"/>
      <c r="V39" s="26"/>
      <c r="W39" s="18">
        <f t="shared" si="0"/>
        <v>0</v>
      </c>
    </row>
    <row r="40" spans="1:23" ht="15.75" customHeight="1" thickTop="1" thickBot="1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94" t="s">
        <v>19</v>
      </c>
      <c r="U40" s="95"/>
      <c r="V40" s="95"/>
      <c r="W40" s="98">
        <f>COUNT(F9:F39)+COUNT(J9:J39)+COUNT(N9:N39)+COUNT(R9:R39)+COUNT(V9:V39)</f>
        <v>108</v>
      </c>
    </row>
    <row r="41" spans="1:23" ht="15" customHeight="1" thickBot="1" x14ac:dyDescent="0.25">
      <c r="A41" s="30"/>
      <c r="B41" s="30"/>
      <c r="C41" s="30"/>
      <c r="D41" s="30"/>
      <c r="E41" s="30"/>
      <c r="F41" s="30"/>
      <c r="G41" s="104" t="s">
        <v>39</v>
      </c>
      <c r="H41" s="104"/>
      <c r="I41" s="104"/>
      <c r="J41" s="104"/>
      <c r="K41" s="104"/>
      <c r="L41" s="30"/>
      <c r="M41" s="30"/>
      <c r="N41" s="30"/>
      <c r="O41" s="30"/>
      <c r="P41" s="30"/>
      <c r="Q41" s="30"/>
      <c r="R41" s="30"/>
      <c r="S41" s="30"/>
      <c r="T41" s="96"/>
      <c r="U41" s="97"/>
      <c r="V41" s="97"/>
      <c r="W41" s="99"/>
    </row>
    <row r="42" spans="1:23" ht="15" customHeight="1" thickBot="1" x14ac:dyDescent="0.25">
      <c r="A42" s="30"/>
      <c r="B42" s="30"/>
      <c r="C42" s="30"/>
      <c r="D42" s="30"/>
      <c r="E42" s="30"/>
      <c r="F42" s="30"/>
      <c r="G42" s="104"/>
      <c r="H42" s="104"/>
      <c r="I42" s="104"/>
      <c r="J42" s="104"/>
      <c r="K42" s="104"/>
      <c r="L42" s="30"/>
      <c r="M42" s="30"/>
      <c r="N42" s="30"/>
      <c r="O42" s="30"/>
      <c r="P42" s="30"/>
      <c r="Q42" s="30"/>
      <c r="R42" s="30"/>
      <c r="S42" s="30"/>
      <c r="T42" s="96" t="s">
        <v>20</v>
      </c>
      <c r="U42" s="97"/>
      <c r="V42" s="97"/>
      <c r="W42" s="102">
        <f>SUM(W9:W39)</f>
        <v>9989</v>
      </c>
    </row>
    <row r="43" spans="1:23" ht="15" customHeight="1" thickBot="1" x14ac:dyDescent="0.25">
      <c r="A43" s="30"/>
      <c r="B43" s="30"/>
      <c r="C43" s="30"/>
      <c r="D43" s="31"/>
      <c r="E43" s="31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100"/>
      <c r="U43" s="101"/>
      <c r="V43" s="101"/>
      <c r="W43" s="103"/>
    </row>
    <row r="44" spans="1:23" ht="15" thickTop="1" x14ac:dyDescent="0.2"/>
  </sheetData>
  <mergeCells count="18">
    <mergeCell ref="G41:K42"/>
    <mergeCell ref="H5:P6"/>
    <mergeCell ref="O7:R7"/>
    <mergeCell ref="A1:F1"/>
    <mergeCell ref="A2:F2"/>
    <mergeCell ref="A3:F3"/>
    <mergeCell ref="A4:F4"/>
    <mergeCell ref="A7:A8"/>
    <mergeCell ref="B7:B8"/>
    <mergeCell ref="C7:F7"/>
    <mergeCell ref="G7:J7"/>
    <mergeCell ref="K7:N7"/>
    <mergeCell ref="S7:V7"/>
    <mergeCell ref="W7:W8"/>
    <mergeCell ref="T40:V41"/>
    <mergeCell ref="W40:W41"/>
    <mergeCell ref="T42:V43"/>
    <mergeCell ref="W42:W43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rightToLeft="1" zoomScale="80" zoomScaleNormal="80" zoomScaleSheetLayoutView="80" workbookViewId="0">
      <selection activeCell="L9" sqref="L9"/>
    </sheetView>
  </sheetViews>
  <sheetFormatPr defaultRowHeight="14.25" x14ac:dyDescent="0.2"/>
  <cols>
    <col min="1" max="1" width="7.25" customWidth="1"/>
    <col min="8" max="8" width="9" customWidth="1"/>
    <col min="13" max="13" width="9" customWidth="1"/>
    <col min="19" max="20" width="9" customWidth="1"/>
    <col min="23" max="23" width="9" customWidth="1"/>
  </cols>
  <sheetData>
    <row r="1" spans="1:10" ht="15.75" customHeight="1" x14ac:dyDescent="0.2">
      <c r="A1" s="176" t="s">
        <v>0</v>
      </c>
      <c r="B1" s="171" t="s">
        <v>41</v>
      </c>
      <c r="C1" s="172"/>
      <c r="D1" s="172"/>
      <c r="E1" s="172"/>
      <c r="F1" s="172"/>
      <c r="G1" s="172"/>
      <c r="H1" s="172"/>
      <c r="I1" s="173"/>
      <c r="J1" s="174" t="s">
        <v>40</v>
      </c>
    </row>
    <row r="2" spans="1:10" ht="15.75" x14ac:dyDescent="0.2">
      <c r="A2" s="176"/>
      <c r="B2" s="44">
        <v>151</v>
      </c>
      <c r="C2" s="52">
        <v>141</v>
      </c>
      <c r="D2" s="44">
        <v>150</v>
      </c>
      <c r="E2" s="44">
        <v>154</v>
      </c>
      <c r="F2" s="44">
        <v>152</v>
      </c>
      <c r="G2" s="44">
        <v>126</v>
      </c>
      <c r="H2" s="52">
        <v>160</v>
      </c>
      <c r="I2" s="44" t="s">
        <v>37</v>
      </c>
      <c r="J2" s="175"/>
    </row>
    <row r="3" spans="1:10" ht="15.75" x14ac:dyDescent="0.2">
      <c r="A3" s="44">
        <v>1</v>
      </c>
      <c r="B3" s="54">
        <f>COUNT('151'!F9,'151'!J9,'151'!N9,'151'!R9,'151'!V9)</f>
        <v>3</v>
      </c>
      <c r="C3" s="54">
        <f>COUNT('141'!F9,'141'!J9,'141'!N9,'141'!R9,'141'!V9)</f>
        <v>4</v>
      </c>
      <c r="D3" s="54">
        <f>COUNT('150'!F9,'150'!J9,'150'!N9,'150'!R9,'150'!V9)</f>
        <v>4</v>
      </c>
      <c r="E3" s="54">
        <f>COUNT('154'!F9,'154'!J9,'154'!N9,'154'!R9,'154'!V9)</f>
        <v>4</v>
      </c>
      <c r="F3" s="54">
        <f>COUNT('152'!F11,'152'!J11,'152'!N11,'152'!R11,'152'!V11)</f>
        <v>3</v>
      </c>
      <c r="G3" s="54">
        <f>COUNT('126'!V12,'126'!R12,'126'!N12,'126'!J12,'126'!F12)</f>
        <v>4</v>
      </c>
      <c r="H3" s="54">
        <f>COUNT('160'!F9,'160'!J9,'160'!N9,'160'!R9,'160'!V9)</f>
        <v>3</v>
      </c>
      <c r="I3" s="54">
        <f>COUNT(استثناءات!F9,استثناءات!J9,استثناءات!N9,استثناءات!R9,استثناءات!V9)</f>
        <v>0</v>
      </c>
      <c r="J3" s="54">
        <f t="shared" ref="J3:J33" si="0">SUM(B3:I3)</f>
        <v>25</v>
      </c>
    </row>
    <row r="4" spans="1:10" ht="15.75" x14ac:dyDescent="0.2">
      <c r="A4" s="44">
        <v>2</v>
      </c>
      <c r="B4" s="54">
        <f>COUNT('151'!F10,'151'!J10,'151'!N10,'151'!R10,'151'!V10)</f>
        <v>3</v>
      </c>
      <c r="C4" s="54">
        <f>COUNT('141'!F10,'141'!J10,'141'!N10,'141'!R10,'141'!V10)</f>
        <v>3</v>
      </c>
      <c r="D4" s="54">
        <f>COUNT('150'!F10,'150'!J10,'150'!N10,'150'!R10,'150'!V10)</f>
        <v>4</v>
      </c>
      <c r="E4" s="54">
        <f>COUNT('154'!F10,'154'!J10,'154'!N10,'154'!R10,'154'!V10)</f>
        <v>4</v>
      </c>
      <c r="F4" s="54">
        <f>COUNT('152'!F12,'152'!J12,'152'!N12,'152'!R12,'152'!V12)</f>
        <v>3</v>
      </c>
      <c r="G4" s="54">
        <f>COUNT('126'!V13,'126'!R13,'126'!N13,'126'!J13,'126'!F13)</f>
        <v>3</v>
      </c>
      <c r="H4" s="54">
        <f>COUNT('160'!F10,'160'!J10,'160'!N10,'160'!R10,'160'!V10)</f>
        <v>2</v>
      </c>
      <c r="I4" s="54">
        <f>COUNT(استثناءات!F10,استثناءات!J10,استثناءات!N10,استثناءات!R10,استثناءات!V10)</f>
        <v>0</v>
      </c>
      <c r="J4" s="54">
        <f t="shared" si="0"/>
        <v>22</v>
      </c>
    </row>
    <row r="5" spans="1:10" ht="15.75" x14ac:dyDescent="0.2">
      <c r="A5" s="44">
        <v>3</v>
      </c>
      <c r="B5" s="54">
        <f>COUNT('151'!F11,'151'!J11,'151'!N11,'151'!R11,'151'!V11)</f>
        <v>4</v>
      </c>
      <c r="C5" s="54">
        <f>COUNT('141'!F11,'141'!J11,'141'!N11,'141'!R11,'141'!V11)</f>
        <v>4</v>
      </c>
      <c r="D5" s="54">
        <f>COUNT('150'!F11,'150'!J11,'150'!N11,'150'!R11,'150'!V11)</f>
        <v>4</v>
      </c>
      <c r="E5" s="54">
        <f>COUNT('154'!F11,'154'!J11,'154'!N11,'154'!R11,'154'!V11)</f>
        <v>3</v>
      </c>
      <c r="F5" s="54">
        <f>COUNT('152'!F13,'152'!J13,'152'!N13,'152'!R13,'152'!V13)</f>
        <v>3</v>
      </c>
      <c r="G5" s="54">
        <f>COUNT('126'!V14,'126'!R14,'126'!N14,'126'!J14,'126'!F14)</f>
        <v>5</v>
      </c>
      <c r="H5" s="54">
        <f>COUNT('160'!F11,'160'!J11,'160'!N11,'160'!R11,'160'!V11)</f>
        <v>2</v>
      </c>
      <c r="I5" s="54">
        <f>COUNT(استثناءات!F11,استثناءات!J11,استثناءات!N11,استثناءات!R11,استثناءات!V11)</f>
        <v>0</v>
      </c>
      <c r="J5" s="54">
        <f t="shared" si="0"/>
        <v>25</v>
      </c>
    </row>
    <row r="6" spans="1:10" ht="15.75" x14ac:dyDescent="0.2">
      <c r="A6" s="44">
        <v>4</v>
      </c>
      <c r="B6" s="54">
        <f>COUNT('151'!F12,'151'!J12,'151'!N12,'151'!R12,'151'!V12)</f>
        <v>2</v>
      </c>
      <c r="C6" s="54">
        <f>COUNT('141'!F12,'141'!J12,'141'!N12,'141'!R12,'141'!V12)</f>
        <v>3</v>
      </c>
      <c r="D6" s="54">
        <f>COUNT('150'!F12,'150'!J12,'150'!N12,'150'!R12,'150'!V12)</f>
        <v>3</v>
      </c>
      <c r="E6" s="54">
        <f>COUNT('154'!F12,'154'!J12,'154'!N12,'154'!R12,'154'!V12)</f>
        <v>3</v>
      </c>
      <c r="F6" s="54">
        <f>COUNT('152'!F14,'152'!J14,'152'!N14,'152'!R14,'152'!V14)</f>
        <v>2</v>
      </c>
      <c r="G6" s="54">
        <f>COUNT('126'!V15,'126'!R15,'126'!N15,'126'!J15,'126'!F15)</f>
        <v>4</v>
      </c>
      <c r="H6" s="54">
        <f>COUNT('160'!F12,'160'!J12,'160'!N12,'160'!R12,'160'!V12)</f>
        <v>3</v>
      </c>
      <c r="I6" s="54">
        <f>COUNT(استثناءات!F12,استثناءات!J12,استثناءات!N12,استثناءات!R12,استثناءات!V12)</f>
        <v>0</v>
      </c>
      <c r="J6" s="54">
        <f t="shared" si="0"/>
        <v>20</v>
      </c>
    </row>
    <row r="7" spans="1:10" ht="15.75" x14ac:dyDescent="0.2">
      <c r="A7" s="44">
        <v>5</v>
      </c>
      <c r="B7" s="54">
        <f>COUNT('151'!F13,'151'!J13,'151'!N13,'151'!R13,'151'!V13)</f>
        <v>4</v>
      </c>
      <c r="C7" s="54">
        <f>COUNT('141'!F13,'141'!J13,'141'!N13,'141'!R13,'141'!V13)</f>
        <v>2</v>
      </c>
      <c r="D7" s="54">
        <f>COUNT('150'!F13,'150'!J13,'150'!N13,'150'!R13,'150'!V13)</f>
        <v>3</v>
      </c>
      <c r="E7" s="54">
        <f>COUNT('154'!F13,'154'!J13,'154'!N13,'154'!R13,'154'!V13)</f>
        <v>3</v>
      </c>
      <c r="F7" s="54">
        <f>COUNT('152'!F15,'152'!J15,'152'!N15,'152'!R15,'152'!V15)</f>
        <v>3</v>
      </c>
      <c r="G7" s="54">
        <f>COUNT('126'!V16,'126'!R16,'126'!N16,'126'!J16,'126'!F16)</f>
        <v>5</v>
      </c>
      <c r="H7" s="54">
        <f>COUNT('160'!F13,'160'!J13,'160'!N13,'160'!R13,'160'!V13)</f>
        <v>2</v>
      </c>
      <c r="I7" s="54">
        <f>COUNT(استثناءات!F13,استثناءات!J13,استثناءات!N13,استثناءات!R13,استثناءات!V13)</f>
        <v>0</v>
      </c>
      <c r="J7" s="54">
        <f t="shared" si="0"/>
        <v>22</v>
      </c>
    </row>
    <row r="8" spans="1:10" ht="15.75" x14ac:dyDescent="0.2">
      <c r="A8" s="44">
        <v>6</v>
      </c>
      <c r="B8" s="54">
        <f>COUNT('151'!F14,'151'!J14,'151'!N14,'151'!R14,'151'!V14)</f>
        <v>4</v>
      </c>
      <c r="C8" s="54">
        <f>COUNT('141'!F14,'141'!J14,'141'!N14,'141'!R14,'141'!V14)</f>
        <v>5</v>
      </c>
      <c r="D8" s="54">
        <f>COUNT('150'!F14,'150'!J14,'150'!N14,'150'!R14,'150'!V14)</f>
        <v>4</v>
      </c>
      <c r="E8" s="54">
        <f>COUNT('154'!F14,'154'!J14,'154'!N14,'154'!R14,'154'!V14)</f>
        <v>4</v>
      </c>
      <c r="F8" s="54">
        <f>COUNT('152'!F16,'152'!J16,'152'!N16,'152'!R16,'152'!V16)</f>
        <v>2</v>
      </c>
      <c r="G8" s="54">
        <f>COUNT('126'!V17,'126'!R17,'126'!N17,'126'!J17,'126'!F17)</f>
        <v>5</v>
      </c>
      <c r="H8" s="54">
        <f>COUNT('160'!F14,'160'!J14,'160'!N14,'160'!R14,'160'!V14)</f>
        <v>2</v>
      </c>
      <c r="I8" s="54">
        <f>COUNT(استثناءات!F14,استثناءات!J14,استثناءات!N14,استثناءات!R14,استثناءات!V14)</f>
        <v>0</v>
      </c>
      <c r="J8" s="54">
        <f t="shared" si="0"/>
        <v>26</v>
      </c>
    </row>
    <row r="9" spans="1:10" ht="15.75" x14ac:dyDescent="0.2">
      <c r="A9" s="44">
        <v>7</v>
      </c>
      <c r="B9" s="54">
        <f>COUNT('151'!F15,'151'!J15,'151'!N15,'151'!R15,'151'!V15)</f>
        <v>4</v>
      </c>
      <c r="C9" s="54">
        <f>COUNT('141'!F15,'141'!J15,'141'!N15,'141'!R15,'141'!V15)</f>
        <v>3</v>
      </c>
      <c r="D9" s="54">
        <f>COUNT('150'!F15,'150'!J15,'150'!N15,'150'!R15,'150'!V15)</f>
        <v>4</v>
      </c>
      <c r="E9" s="54">
        <f>COUNT('154'!F15,'154'!J15,'154'!N15,'154'!R15,'154'!V15)</f>
        <v>4</v>
      </c>
      <c r="F9" s="54">
        <f>COUNT('152'!F17,'152'!J17,'152'!N17,'152'!R17,'152'!V17)</f>
        <v>3</v>
      </c>
      <c r="G9" s="54">
        <f>COUNT('126'!V18,'126'!R18,'126'!N18,'126'!J18,'126'!F18)</f>
        <v>3</v>
      </c>
      <c r="H9" s="54">
        <f>COUNT('160'!F15,'160'!J15,'160'!N15,'160'!R15,'160'!V15)</f>
        <v>2</v>
      </c>
      <c r="I9" s="54">
        <f>COUNT(استثناءات!F15,استثناءات!J15,استثناءات!N15,استثناءات!R15,استثناءات!V15)</f>
        <v>0</v>
      </c>
      <c r="J9" s="54">
        <f t="shared" si="0"/>
        <v>23</v>
      </c>
    </row>
    <row r="10" spans="1:10" ht="15.75" x14ac:dyDescent="0.2">
      <c r="A10" s="44">
        <v>8</v>
      </c>
      <c r="B10" s="54">
        <f>COUNT('151'!F16,'151'!J16,'151'!N16,'151'!R16,'151'!V16)</f>
        <v>3</v>
      </c>
      <c r="C10" s="54">
        <f>COUNT('141'!F16,'141'!J16,'141'!N16,'141'!R16,'141'!V16)</f>
        <v>2</v>
      </c>
      <c r="D10" s="54">
        <f>COUNT('150'!F16,'150'!J16,'150'!N16,'150'!R16,'150'!V16)</f>
        <v>3</v>
      </c>
      <c r="E10" s="54">
        <f>COUNT('154'!F16,'154'!J16,'154'!N16,'154'!R16,'154'!V16)</f>
        <v>4</v>
      </c>
      <c r="F10" s="54">
        <f>COUNT('152'!F18,'152'!J18,'152'!N18,'152'!R18,'152'!V18)</f>
        <v>2</v>
      </c>
      <c r="G10" s="54">
        <f>COUNT('126'!V19,'126'!R19,'126'!N19,'126'!J19,'126'!F19)</f>
        <v>1</v>
      </c>
      <c r="H10" s="54">
        <f>COUNT('160'!F16,'160'!J16,'160'!N16,'160'!R16,'160'!V16)</f>
        <v>2</v>
      </c>
      <c r="I10" s="54">
        <f>COUNT(استثناءات!F16,استثناءات!J16,استثناءات!N16,استثناءات!R16,استثناءات!V16)</f>
        <v>2</v>
      </c>
      <c r="J10" s="54">
        <f t="shared" si="0"/>
        <v>19</v>
      </c>
    </row>
    <row r="11" spans="1:10" ht="15.75" x14ac:dyDescent="0.2">
      <c r="A11" s="44">
        <v>9</v>
      </c>
      <c r="B11" s="54">
        <f>COUNT('151'!F17,'151'!J17,'151'!N17,'151'!R17,'151'!V17)</f>
        <v>4</v>
      </c>
      <c r="C11" s="54">
        <f>COUNT('141'!F17,'141'!J17,'141'!N17,'141'!R17,'141'!V17)</f>
        <v>3</v>
      </c>
      <c r="D11" s="54">
        <f>COUNT('150'!F17,'150'!J17,'150'!N17,'150'!R17,'150'!V17)</f>
        <v>4</v>
      </c>
      <c r="E11" s="54">
        <f>COUNT('154'!F17,'154'!J17,'154'!N17,'154'!R17,'154'!V17)</f>
        <v>4</v>
      </c>
      <c r="F11" s="54">
        <f>COUNT('152'!F19,'152'!J19,'152'!N19,'152'!R19,'152'!V19)</f>
        <v>1</v>
      </c>
      <c r="G11" s="54">
        <f>COUNT('126'!V20,'126'!R20,'126'!N20,'126'!J20,'126'!F20)</f>
        <v>3</v>
      </c>
      <c r="H11" s="54">
        <f>COUNT('160'!F17,'160'!J17,'160'!N17,'160'!R17,'160'!V17)</f>
        <v>1</v>
      </c>
      <c r="I11" s="54">
        <f>COUNT(استثناءات!F17,استثناءات!J17,استثناءات!N17,استثناءات!R17,استثناءات!V17)</f>
        <v>0</v>
      </c>
      <c r="J11" s="54">
        <f t="shared" si="0"/>
        <v>20</v>
      </c>
    </row>
    <row r="12" spans="1:10" ht="15.75" x14ac:dyDescent="0.2">
      <c r="A12" s="44">
        <v>10</v>
      </c>
      <c r="B12" s="54">
        <f>COUNT('151'!F18,'151'!J18,'151'!N18,'151'!R18,'151'!V18)</f>
        <v>4</v>
      </c>
      <c r="C12" s="54">
        <f>COUNT('141'!F18,'141'!J18,'141'!N18,'141'!R18,'141'!V18)</f>
        <v>3</v>
      </c>
      <c r="D12" s="54">
        <f>COUNT('150'!F18,'150'!J18,'150'!N18,'150'!R18,'150'!V18)</f>
        <v>3</v>
      </c>
      <c r="E12" s="54">
        <f>COUNT('154'!F18,'154'!J18,'154'!N18,'154'!R18,'154'!V18)</f>
        <v>2</v>
      </c>
      <c r="F12" s="54">
        <f>COUNT('152'!F20,'152'!J20,'152'!N20,'152'!R20,'152'!V20)</f>
        <v>2</v>
      </c>
      <c r="G12" s="54">
        <f>COUNT('126'!V21,'126'!R21,'126'!N21,'126'!J21,'126'!F21)</f>
        <v>4</v>
      </c>
      <c r="H12" s="54">
        <f>COUNT('160'!F18,'160'!J18,'160'!N18,'160'!R18,'160'!V18)</f>
        <v>2</v>
      </c>
      <c r="I12" s="54">
        <f>COUNT(استثناءات!F18,استثناءات!J18,استثناءات!N18,استثناءات!R18,استثناءات!V18)</f>
        <v>0</v>
      </c>
      <c r="J12" s="54">
        <f t="shared" si="0"/>
        <v>20</v>
      </c>
    </row>
    <row r="13" spans="1:10" ht="15.75" x14ac:dyDescent="0.2">
      <c r="A13" s="44">
        <v>11</v>
      </c>
      <c r="B13" s="54">
        <f>COUNT('151'!F19,'151'!J19,'151'!N19,'151'!R19,'151'!V19)</f>
        <v>5</v>
      </c>
      <c r="C13" s="54">
        <f>COUNT('141'!F19,'141'!J19,'141'!N19,'141'!R19,'141'!V19)</f>
        <v>3</v>
      </c>
      <c r="D13" s="54">
        <f>COUNT('150'!F19,'150'!J19,'150'!N19,'150'!R19,'150'!V19)</f>
        <v>2</v>
      </c>
      <c r="E13" s="54">
        <f>COUNT('154'!F19,'154'!J19,'154'!N19,'154'!R19,'154'!V19)</f>
        <v>4</v>
      </c>
      <c r="F13" s="54">
        <f>COUNT('152'!F21,'152'!J21,'152'!N21,'152'!R21,'152'!V21)</f>
        <v>3</v>
      </c>
      <c r="G13" s="54">
        <f>COUNT('126'!V22,'126'!R22,'126'!N22,'126'!J22,'126'!F22)</f>
        <v>4</v>
      </c>
      <c r="H13" s="54">
        <f>COUNT('160'!F19,'160'!J19,'160'!N19,'160'!R19,'160'!V19)</f>
        <v>2</v>
      </c>
      <c r="I13" s="54">
        <f>COUNT(استثناءات!F19,استثناءات!J19,استثناءات!N19,استثناءات!R19,استثناءات!V19)</f>
        <v>0</v>
      </c>
      <c r="J13" s="54">
        <f t="shared" si="0"/>
        <v>23</v>
      </c>
    </row>
    <row r="14" spans="1:10" ht="15.75" x14ac:dyDescent="0.2">
      <c r="A14" s="44">
        <v>12</v>
      </c>
      <c r="B14" s="54">
        <f>COUNT('151'!F20,'151'!J20,'151'!N20,'151'!R20,'151'!V20)</f>
        <v>3</v>
      </c>
      <c r="C14" s="54">
        <f>COUNT('141'!F20,'141'!J20,'141'!N20,'141'!R20,'141'!V20)</f>
        <v>3</v>
      </c>
      <c r="D14" s="54">
        <f>COUNT('150'!F20,'150'!J20,'150'!N20,'150'!R20,'150'!V20)</f>
        <v>4</v>
      </c>
      <c r="E14" s="54">
        <f>COUNT('154'!F20,'154'!J20,'154'!N20,'154'!R20,'154'!V20)</f>
        <v>3</v>
      </c>
      <c r="F14" s="54">
        <f>COUNT('152'!F22,'152'!J22,'152'!N22,'152'!R22,'152'!V22)</f>
        <v>2</v>
      </c>
      <c r="G14" s="54">
        <f>COUNT('126'!V23,'126'!R23,'126'!N23,'126'!J23,'126'!F23)</f>
        <v>4</v>
      </c>
      <c r="H14" s="54">
        <f>COUNT('160'!F20,'160'!J20,'160'!N20,'160'!R20,'160'!V20)</f>
        <v>2</v>
      </c>
      <c r="I14" s="54">
        <f>COUNT(استثناءات!F20,استثناءات!J20,استثناءات!N20,استثناءات!R20,استثناءات!V20)</f>
        <v>0</v>
      </c>
      <c r="J14" s="54">
        <f t="shared" si="0"/>
        <v>21</v>
      </c>
    </row>
    <row r="15" spans="1:10" ht="15.75" x14ac:dyDescent="0.2">
      <c r="A15" s="44">
        <v>13</v>
      </c>
      <c r="B15" s="54">
        <f>COUNT('151'!F21,'151'!J21,'151'!N21,'151'!R21,'151'!V21)</f>
        <v>3</v>
      </c>
      <c r="C15" s="54">
        <f>COUNT('141'!F21,'141'!J21,'141'!N21,'141'!R21,'141'!V21)</f>
        <v>3</v>
      </c>
      <c r="D15" s="54">
        <f>COUNT('150'!F21,'150'!J21,'150'!N21,'150'!R21,'150'!V21)</f>
        <v>4</v>
      </c>
      <c r="E15" s="54">
        <f>COUNT('154'!F21,'154'!J21,'154'!N21,'154'!R21,'154'!V21)</f>
        <v>3</v>
      </c>
      <c r="F15" s="54">
        <f>COUNT('152'!F23,'152'!J23,'152'!N23,'152'!R23,'152'!V23)</f>
        <v>2</v>
      </c>
      <c r="G15" s="54">
        <f>COUNT('126'!V24,'126'!R24,'126'!N24,'126'!J24,'126'!F24)</f>
        <v>3</v>
      </c>
      <c r="H15" s="54">
        <f>COUNT('160'!F21,'160'!J21,'160'!N21,'160'!R21,'160'!V21)</f>
        <v>3</v>
      </c>
      <c r="I15" s="54">
        <f>COUNT(استثناءات!F21,استثناءات!J21,استثناءات!N21,استثناءات!R21,استثناءات!V21)</f>
        <v>0</v>
      </c>
      <c r="J15" s="54">
        <f t="shared" si="0"/>
        <v>21</v>
      </c>
    </row>
    <row r="16" spans="1:10" ht="15.75" x14ac:dyDescent="0.2">
      <c r="A16" s="44">
        <v>14</v>
      </c>
      <c r="B16" s="54">
        <f>COUNT('151'!F22,'151'!J22,'151'!N22,'151'!R22,'151'!V22)</f>
        <v>3</v>
      </c>
      <c r="C16" s="54">
        <f>COUNT('141'!F22,'141'!J22,'141'!N22,'141'!R22,'141'!V22)</f>
        <v>3</v>
      </c>
      <c r="D16" s="54">
        <f>COUNT('150'!F22,'150'!J22,'150'!N22,'150'!R22,'150'!V22)</f>
        <v>2</v>
      </c>
      <c r="E16" s="54">
        <f>COUNT('154'!F22,'154'!J22,'154'!N22,'154'!R22,'154'!V22)</f>
        <v>4</v>
      </c>
      <c r="F16" s="54">
        <f>COUNT('152'!F24,'152'!J24,'152'!N24,'152'!R24,'152'!V24)</f>
        <v>2</v>
      </c>
      <c r="G16" s="54">
        <f>COUNT('126'!V25,'126'!R25,'126'!N25,'126'!J25,'126'!F25)</f>
        <v>5</v>
      </c>
      <c r="H16" s="54">
        <f>COUNT('160'!F22,'160'!J22,'160'!N22,'160'!R22,'160'!V22)</f>
        <v>2</v>
      </c>
      <c r="I16" s="54">
        <f>COUNT(استثناءات!F22,استثناءات!J22,استثناءات!N22,استثناءات!R22,استثناءات!V22)</f>
        <v>0</v>
      </c>
      <c r="J16" s="54">
        <f t="shared" si="0"/>
        <v>21</v>
      </c>
    </row>
    <row r="17" spans="1:14" ht="15.75" x14ac:dyDescent="0.2">
      <c r="A17" s="44">
        <v>15</v>
      </c>
      <c r="B17" s="54">
        <f>COUNT('151'!F23,'151'!J23,'151'!N23,'151'!R23,'151'!V23)</f>
        <v>4</v>
      </c>
      <c r="C17" s="54">
        <f>COUNT('141'!F23,'141'!J23,'141'!N23,'141'!R23,'141'!V23)</f>
        <v>4</v>
      </c>
      <c r="D17" s="54">
        <f>COUNT('150'!F23,'150'!J23,'150'!N23,'150'!R23,'150'!V23)</f>
        <v>3</v>
      </c>
      <c r="E17" s="54">
        <f>COUNT('154'!F23,'154'!J23,'154'!N23,'154'!R23,'154'!V23)</f>
        <v>3</v>
      </c>
      <c r="F17" s="54">
        <f>COUNT('152'!F25,'152'!J25,'152'!N25,'152'!R25,'152'!V25)</f>
        <v>2</v>
      </c>
      <c r="G17" s="54">
        <f>COUNT('126'!V26,'126'!R26,'126'!N26,'126'!J26,'126'!F26)</f>
        <v>4</v>
      </c>
      <c r="H17" s="54">
        <f>COUNT('160'!F23,'160'!J23,'160'!N23,'160'!R23,'160'!V23)</f>
        <v>3</v>
      </c>
      <c r="I17" s="54">
        <f>COUNT(استثناءات!F23,استثناءات!J23,استثناءات!N23,استثناءات!R23,استثناءات!V23)</f>
        <v>0</v>
      </c>
      <c r="J17" s="54">
        <f t="shared" si="0"/>
        <v>23</v>
      </c>
    </row>
    <row r="18" spans="1:14" ht="15.75" x14ac:dyDescent="0.2">
      <c r="A18" s="44">
        <v>16</v>
      </c>
      <c r="B18" s="54">
        <f>COUNT('151'!F24,'151'!J24,'151'!N24,'151'!R24,'151'!V24)</f>
        <v>4</v>
      </c>
      <c r="C18" s="54">
        <f>COUNT('141'!F24,'141'!J24,'141'!N24,'141'!R24,'141'!V24)</f>
        <v>3</v>
      </c>
      <c r="D18" s="54">
        <f>COUNT('150'!F24,'150'!J24,'150'!N24,'150'!R24,'150'!V24)</f>
        <v>4</v>
      </c>
      <c r="E18" s="54">
        <f>COUNT('154'!F24,'154'!J24,'154'!N24,'154'!R24,'154'!V24)</f>
        <v>3</v>
      </c>
      <c r="F18" s="54">
        <f>COUNT('152'!F26,'152'!J26,'152'!N26,'152'!R26,'152'!V26)</f>
        <v>2</v>
      </c>
      <c r="G18" s="54">
        <f>COUNT('126'!V27,'126'!R27,'126'!N27,'126'!J27,'126'!F27)</f>
        <v>4</v>
      </c>
      <c r="H18" s="54">
        <f>COUNT('160'!F24,'160'!J24,'160'!N24,'160'!R24,'160'!V24)</f>
        <v>1</v>
      </c>
      <c r="I18" s="54">
        <f>COUNT(استثناءات!F24,استثناءات!J24,استثناءات!N24,استثناءات!R24,استثناءات!V24)</f>
        <v>0</v>
      </c>
      <c r="J18" s="54">
        <f t="shared" si="0"/>
        <v>21</v>
      </c>
    </row>
    <row r="19" spans="1:14" ht="15.75" x14ac:dyDescent="0.2">
      <c r="A19" s="44">
        <v>17</v>
      </c>
      <c r="B19" s="54">
        <f>COUNT('151'!F25,'151'!J25,'151'!N25,'151'!R25,'151'!V25)</f>
        <v>2</v>
      </c>
      <c r="C19" s="54">
        <f>COUNT('141'!F25,'141'!J25,'141'!N25,'141'!R25,'141'!V25)</f>
        <v>3</v>
      </c>
      <c r="D19" s="54">
        <f>COUNT('150'!F25,'150'!J25,'150'!N25,'150'!R25,'150'!V25)</f>
        <v>3</v>
      </c>
      <c r="E19" s="54">
        <f>COUNT('154'!F25,'154'!J25,'154'!N25,'154'!R25,'154'!V25)</f>
        <v>4</v>
      </c>
      <c r="F19" s="54">
        <f>COUNT('152'!F27,'152'!J27,'152'!N27,'152'!R27,'152'!V27)</f>
        <v>2</v>
      </c>
      <c r="G19" s="54">
        <f>COUNT('126'!V28,'126'!R28,'126'!N28,'126'!J28,'126'!F28)</f>
        <v>4</v>
      </c>
      <c r="H19" s="54">
        <f>COUNT('160'!F25,'160'!J25,'160'!N25,'160'!R25,'160'!V25)</f>
        <v>2</v>
      </c>
      <c r="I19" s="54">
        <f>COUNT(استثناءات!F25,استثناءات!J25,استثناءات!N25,استثناءات!R25,استثناءات!V25)</f>
        <v>0</v>
      </c>
      <c r="J19" s="54">
        <f t="shared" si="0"/>
        <v>20</v>
      </c>
    </row>
    <row r="20" spans="1:14" ht="15.75" x14ac:dyDescent="0.2">
      <c r="A20" s="44">
        <v>18</v>
      </c>
      <c r="B20" s="54">
        <f>COUNT('151'!F26,'151'!J26,'151'!N26,'151'!R26,'151'!V26)</f>
        <v>5</v>
      </c>
      <c r="C20" s="54">
        <f>COUNT('141'!F26,'141'!J26,'141'!N26,'141'!R26,'141'!V26)</f>
        <v>2</v>
      </c>
      <c r="D20" s="54">
        <f>COUNT('150'!F26,'150'!J26,'150'!N26,'150'!R26,'150'!V26)</f>
        <v>3</v>
      </c>
      <c r="E20" s="54">
        <f>COUNT('154'!F26,'154'!J26,'154'!N26,'154'!R26,'154'!V26)</f>
        <v>2</v>
      </c>
      <c r="F20" s="54">
        <f>COUNT('152'!F28,'152'!J28,'152'!N28,'152'!R28,'152'!V28)</f>
        <v>2</v>
      </c>
      <c r="G20" s="54">
        <f>COUNT('126'!V29,'126'!R29,'126'!N29,'126'!J29,'126'!F29)</f>
        <v>4</v>
      </c>
      <c r="H20" s="54">
        <f>COUNT('160'!F26,'160'!J26,'160'!N26,'160'!R26,'160'!V26)</f>
        <v>3</v>
      </c>
      <c r="I20" s="54">
        <f>COUNT(استثناءات!F26,استثناءات!J26,استثناءات!N26,استثناءات!R26,استثناءات!V26)</f>
        <v>0</v>
      </c>
      <c r="J20" s="54">
        <f t="shared" si="0"/>
        <v>21</v>
      </c>
    </row>
    <row r="21" spans="1:14" ht="15.75" x14ac:dyDescent="0.2">
      <c r="A21" s="44">
        <v>19</v>
      </c>
      <c r="B21" s="54">
        <f>COUNT('151'!F27,'151'!J27,'151'!N27,'151'!R27,'151'!V27)</f>
        <v>4</v>
      </c>
      <c r="C21" s="54">
        <f>COUNT('141'!F27,'141'!J27,'141'!N27,'141'!R27,'141'!V27)</f>
        <v>4</v>
      </c>
      <c r="D21" s="54">
        <f>COUNT('150'!F27,'150'!J27,'150'!N27,'150'!R27,'150'!V27)</f>
        <v>3</v>
      </c>
      <c r="E21" s="54">
        <f>COUNT('154'!F27,'154'!J27,'154'!N27,'154'!R27,'154'!V27)</f>
        <v>4</v>
      </c>
      <c r="F21" s="54">
        <f>COUNT('152'!F29,'152'!J29,'152'!N29,'152'!R29,'152'!V29)</f>
        <v>2</v>
      </c>
      <c r="G21" s="54">
        <f>COUNT('126'!V30,'126'!R30,'126'!N30,'126'!J30,'126'!F30)</f>
        <v>4</v>
      </c>
      <c r="H21" s="54">
        <f>COUNT('160'!F27,'160'!J27,'160'!N27,'160'!R27,'160'!V27)</f>
        <v>2</v>
      </c>
      <c r="I21" s="54">
        <f>COUNT(استثناءات!F27,استثناءات!J27,استثناءات!N27,استثناءات!R27,استثناءات!V27)</f>
        <v>0</v>
      </c>
      <c r="J21" s="54">
        <f t="shared" si="0"/>
        <v>23</v>
      </c>
    </row>
    <row r="22" spans="1:14" ht="15.75" x14ac:dyDescent="0.2">
      <c r="A22" s="44">
        <v>20</v>
      </c>
      <c r="B22" s="54">
        <f>COUNT('151'!F28,'151'!J28,'151'!N28,'151'!R28,'151'!V28)</f>
        <v>4</v>
      </c>
      <c r="C22" s="54">
        <f>COUNT('141'!F28,'141'!J28,'141'!N28,'141'!R28,'141'!V28)</f>
        <v>3</v>
      </c>
      <c r="D22" s="54">
        <f>COUNT('150'!F28,'150'!J28,'150'!N28,'150'!R28,'150'!V28)</f>
        <v>4</v>
      </c>
      <c r="E22" s="54">
        <f>COUNT('154'!F28,'154'!J28,'154'!N28,'154'!R28,'154'!V28)</f>
        <v>3</v>
      </c>
      <c r="F22" s="54">
        <f>COUNT('152'!F30,'152'!J30,'152'!N30,'152'!R30,'152'!V30)</f>
        <v>2</v>
      </c>
      <c r="G22" s="54">
        <f>COUNT('126'!V31,'126'!R31,'126'!N31,'126'!J31,'126'!F31)</f>
        <v>3</v>
      </c>
      <c r="H22" s="54">
        <f>COUNT('160'!F28,'160'!J28,'160'!N28,'160'!R28,'160'!V28)</f>
        <v>1</v>
      </c>
      <c r="I22" s="54">
        <f>COUNT(استثناءات!F28,استثناءات!J28,استثناءات!N28,استثناءات!R28,استثناءات!V28)</f>
        <v>0</v>
      </c>
      <c r="J22" s="54">
        <f t="shared" si="0"/>
        <v>20</v>
      </c>
    </row>
    <row r="23" spans="1:14" ht="15.75" x14ac:dyDescent="0.2">
      <c r="A23" s="44">
        <v>21</v>
      </c>
      <c r="B23" s="54">
        <f>COUNT('151'!F29,'151'!J29,'151'!N29,'151'!R29,'151'!V29)</f>
        <v>3</v>
      </c>
      <c r="C23" s="54">
        <f>COUNT('141'!F29,'141'!J29,'141'!N29,'141'!R29,'141'!V29)</f>
        <v>3</v>
      </c>
      <c r="D23" s="54">
        <f>COUNT('150'!F29,'150'!J29,'150'!N29,'150'!R29,'150'!V29)</f>
        <v>3</v>
      </c>
      <c r="E23" s="54">
        <f>COUNT('154'!F29,'154'!J29,'154'!N29,'154'!R29,'154'!V29)</f>
        <v>3</v>
      </c>
      <c r="F23" s="54">
        <f>COUNT('152'!F31,'152'!J31,'152'!N31,'152'!R31,'152'!V31)</f>
        <v>2</v>
      </c>
      <c r="G23" s="54">
        <f>COUNT('126'!V32,'126'!R32,'126'!N32,'126'!J32,'126'!F32)</f>
        <v>3</v>
      </c>
      <c r="H23" s="54">
        <f>COUNT('160'!F29,'160'!J29,'160'!N29,'160'!R29,'160'!V29)</f>
        <v>1</v>
      </c>
      <c r="I23" s="54">
        <f>COUNT(استثناءات!F29,استثناءات!J29,استثناءات!N29,استثناءات!R29,استثناءات!V29)</f>
        <v>0</v>
      </c>
      <c r="J23" s="54">
        <f t="shared" si="0"/>
        <v>18</v>
      </c>
    </row>
    <row r="24" spans="1:14" ht="15.75" x14ac:dyDescent="0.2">
      <c r="A24" s="44">
        <v>22</v>
      </c>
      <c r="B24" s="54">
        <f>COUNT('151'!F30,'151'!J30,'151'!N30,'151'!R30,'151'!V30)</f>
        <v>4</v>
      </c>
      <c r="C24" s="54">
        <f>COUNT('141'!F30,'141'!J30,'141'!N30,'141'!R30,'141'!V30)</f>
        <v>0</v>
      </c>
      <c r="D24" s="54">
        <f>COUNT('150'!F30,'150'!J30,'150'!N30,'150'!R30,'150'!V30)</f>
        <v>2</v>
      </c>
      <c r="E24" s="54">
        <f>COUNT('154'!F30,'154'!J30,'154'!N30,'154'!R30,'154'!V30)</f>
        <v>4</v>
      </c>
      <c r="F24" s="54">
        <f>COUNT('152'!F32,'152'!J32,'152'!N32,'152'!R32,'152'!V32)</f>
        <v>2</v>
      </c>
      <c r="G24" s="54">
        <f>COUNT('126'!V33,'126'!R33,'126'!N33,'126'!J33,'126'!F33)</f>
        <v>4</v>
      </c>
      <c r="H24" s="54">
        <f>COUNT('160'!F30,'160'!J30,'160'!N30,'160'!R30,'160'!V30)</f>
        <v>2</v>
      </c>
      <c r="I24" s="54">
        <f>COUNT(استثناءات!F30,استثناءات!J30,استثناءات!N30,استثناءات!R30,استثناءات!V30)</f>
        <v>2</v>
      </c>
      <c r="J24" s="54">
        <f t="shared" si="0"/>
        <v>20</v>
      </c>
      <c r="L24" t="s">
        <v>85</v>
      </c>
    </row>
    <row r="25" spans="1:14" ht="15.75" x14ac:dyDescent="0.2">
      <c r="A25" s="44">
        <v>23</v>
      </c>
      <c r="B25" s="54">
        <f>COUNT('151'!F31,'151'!J31,'151'!N31,'151'!R31,'151'!V31)</f>
        <v>4</v>
      </c>
      <c r="C25" s="54">
        <f>COUNT('141'!F31,'141'!J31,'141'!N31,'141'!R31,'141'!V31)</f>
        <v>0</v>
      </c>
      <c r="D25" s="54">
        <f>COUNT('150'!F31,'150'!J31,'150'!N31,'150'!R31,'150'!V31)</f>
        <v>2</v>
      </c>
      <c r="E25" s="54">
        <f>COUNT('154'!F31,'154'!J31,'154'!N31,'154'!R31,'154'!V31)</f>
        <v>3</v>
      </c>
      <c r="F25" s="54">
        <f>COUNT('152'!F33,'152'!J33,'152'!N33,'152'!R33,'152'!V33)</f>
        <v>1</v>
      </c>
      <c r="G25" s="54">
        <f>COUNT('126'!V34,'126'!R34,'126'!N34,'126'!J34,'126'!F34)</f>
        <v>5</v>
      </c>
      <c r="H25" s="54">
        <f>COUNT('160'!F31,'160'!J31,'160'!N31,'160'!R31,'160'!V31)</f>
        <v>3</v>
      </c>
      <c r="I25" s="54">
        <f>COUNT(استثناءات!F31,استثناءات!J31,استثناءات!N31,استثناءات!R31,استثناءات!V31)</f>
        <v>3</v>
      </c>
      <c r="J25" s="54">
        <f t="shared" si="0"/>
        <v>21</v>
      </c>
      <c r="M25" t="s">
        <v>212</v>
      </c>
    </row>
    <row r="26" spans="1:14" ht="15.75" x14ac:dyDescent="0.2">
      <c r="A26" s="44">
        <v>24</v>
      </c>
      <c r="B26" s="54">
        <f>COUNT('151'!F32,'151'!J32,'151'!N32,'151'!R32,'151'!V32)</f>
        <v>3</v>
      </c>
      <c r="C26" s="54">
        <f>COUNT('141'!F32,'141'!J32,'141'!N32,'141'!R32,'141'!V32)</f>
        <v>1</v>
      </c>
      <c r="D26" s="54">
        <f>COUNT('150'!F32,'150'!J32,'150'!N32,'150'!R32,'150'!V32)</f>
        <v>3</v>
      </c>
      <c r="E26" s="54">
        <f>COUNT('154'!F32,'154'!J32,'154'!N32,'154'!R32,'154'!V32)</f>
        <v>3</v>
      </c>
      <c r="F26" s="54">
        <f>COUNT('152'!F34,'152'!J34,'152'!N34,'152'!R34,'152'!V34)</f>
        <v>1</v>
      </c>
      <c r="G26" s="54">
        <f>COUNT('126'!V35,'126'!R35,'126'!N35,'126'!J35,'126'!F35)</f>
        <v>4</v>
      </c>
      <c r="H26" s="54">
        <f>COUNT('160'!F32,'160'!J32,'160'!N32,'160'!R32,'160'!V32)</f>
        <v>2</v>
      </c>
      <c r="I26" s="54">
        <f>COUNT(استثناءات!F32,استثناءات!J32,استثناءات!N32,استثناءات!R32,استثناءات!V32)</f>
        <v>3</v>
      </c>
      <c r="J26" s="54">
        <f t="shared" si="0"/>
        <v>20</v>
      </c>
    </row>
    <row r="27" spans="1:14" ht="15.75" x14ac:dyDescent="0.2">
      <c r="A27" s="44">
        <v>25</v>
      </c>
      <c r="B27" s="54">
        <f>COUNT('151'!F33,'151'!J33,'151'!N33,'151'!R33,'151'!V33)</f>
        <v>3</v>
      </c>
      <c r="C27" s="54">
        <f>COUNT('141'!F33,'141'!J33,'141'!N33,'141'!R33,'141'!V33)</f>
        <v>0</v>
      </c>
      <c r="D27" s="54">
        <f>COUNT('150'!F33,'150'!J33,'150'!N33,'150'!R33,'150'!V33)</f>
        <v>3</v>
      </c>
      <c r="E27" s="54">
        <f>COUNT('154'!F33,'154'!J33,'154'!N33,'154'!R33,'154'!V33)</f>
        <v>4</v>
      </c>
      <c r="F27" s="54">
        <f>COUNT('152'!F35,'152'!J35,'152'!N35,'152'!R35,'152'!V35)</f>
        <v>3</v>
      </c>
      <c r="G27" s="54">
        <f>COUNT('126'!V36,'126'!R36,'126'!N36,'126'!J36,'126'!F36)</f>
        <v>3</v>
      </c>
      <c r="H27" s="54">
        <f>COUNT('160'!F33,'160'!J33,'160'!N33,'160'!R33,'160'!V33)</f>
        <v>2</v>
      </c>
      <c r="I27" s="54">
        <f>COUNT(استثناءات!F33,استثناءات!J33,استثناءات!N33,استثناءات!R33,استثناءات!V33)</f>
        <v>2</v>
      </c>
      <c r="J27" s="54">
        <f t="shared" si="0"/>
        <v>20</v>
      </c>
    </row>
    <row r="28" spans="1:14" ht="15.75" x14ac:dyDescent="0.2">
      <c r="A28" s="44">
        <v>26</v>
      </c>
      <c r="B28" s="54">
        <f>COUNT('151'!F34,'151'!J34,'151'!N34,'151'!R34,'151'!V34)</f>
        <v>4</v>
      </c>
      <c r="C28" s="54">
        <f>COUNT('141'!F34,'141'!J34,'141'!N34,'141'!R34,'141'!V34)</f>
        <v>0</v>
      </c>
      <c r="D28" s="54">
        <f>COUNT('150'!F34,'150'!J34,'150'!N34,'150'!R34,'150'!V34)</f>
        <v>3</v>
      </c>
      <c r="E28" s="54">
        <f>COUNT('154'!F34,'154'!J34,'154'!N34,'154'!R34,'154'!V34)</f>
        <v>3</v>
      </c>
      <c r="F28" s="54">
        <f>COUNT('152'!F36,'152'!J36,'152'!N36,'152'!R36,'152'!V36)</f>
        <v>2</v>
      </c>
      <c r="G28" s="54">
        <f>COUNT('126'!V37,'126'!R37,'126'!N37,'126'!J37,'126'!F37)</f>
        <v>3</v>
      </c>
      <c r="H28" s="54">
        <f>COUNT('160'!F34,'160'!J34,'160'!N34,'160'!R34,'160'!V34)</f>
        <v>2</v>
      </c>
      <c r="I28" s="54">
        <f>COUNT(استثناءات!F34,استثناءات!J34,استثناءات!N34,استثناءات!R34,استثناءات!V34)</f>
        <v>5</v>
      </c>
      <c r="J28" s="54">
        <f t="shared" si="0"/>
        <v>22</v>
      </c>
      <c r="N28" t="s">
        <v>85</v>
      </c>
    </row>
    <row r="29" spans="1:14" ht="15.75" x14ac:dyDescent="0.2">
      <c r="A29" s="44">
        <v>27</v>
      </c>
      <c r="B29" s="54">
        <f>COUNT('151'!F35,'151'!J35,'151'!N35,'151'!R35,'151'!V35)</f>
        <v>5</v>
      </c>
      <c r="C29" s="54">
        <f>COUNT('141'!F35,'141'!J35,'141'!N35,'141'!R35,'141'!V35)</f>
        <v>0</v>
      </c>
      <c r="D29" s="54">
        <f>COUNT('150'!F35,'150'!J35,'150'!N35,'150'!R35,'150'!V35)</f>
        <v>5</v>
      </c>
      <c r="E29" s="54">
        <f>COUNT('154'!F35,'154'!J35,'154'!N35,'154'!R35,'154'!V35)</f>
        <v>3</v>
      </c>
      <c r="F29" s="54">
        <f>COUNT('152'!F37,'152'!J37,'152'!N37,'152'!R37,'152'!V37)</f>
        <v>2</v>
      </c>
      <c r="G29" s="54">
        <f>COUNT('126'!V38,'126'!R38,'126'!N38,'126'!J38,'126'!F38)</f>
        <v>4</v>
      </c>
      <c r="H29" s="54">
        <f>COUNT('160'!F35,'160'!J35,'160'!N35,'160'!R35,'160'!V35)</f>
        <v>2</v>
      </c>
      <c r="I29" s="54">
        <f>COUNT(استثناءات!F35,استثناءات!J35,استثناءات!N35,استثناءات!R35,استثناءات!V35)</f>
        <v>3</v>
      </c>
      <c r="J29" s="54">
        <f t="shared" si="0"/>
        <v>24</v>
      </c>
    </row>
    <row r="30" spans="1:14" ht="15.75" x14ac:dyDescent="0.2">
      <c r="A30" s="44">
        <v>28</v>
      </c>
      <c r="B30" s="54">
        <f>COUNT('151'!F36,'151'!J36,'151'!N36,'151'!R36,'151'!V36)</f>
        <v>3</v>
      </c>
      <c r="C30" s="54">
        <f>COUNT('141'!F36,'141'!J36,'141'!N36,'141'!R36,'141'!V36)</f>
        <v>0</v>
      </c>
      <c r="D30" s="54">
        <f>COUNT('150'!F36,'150'!J36,'150'!N36,'150'!R36,'150'!V36)</f>
        <v>3</v>
      </c>
      <c r="E30" s="54">
        <f>COUNT('154'!F36,'154'!J36,'154'!N36,'154'!R36,'154'!V36)</f>
        <v>3</v>
      </c>
      <c r="F30" s="54">
        <f>COUNT('152'!F38,'152'!J38,'152'!N38,'152'!R38,'152'!V38)</f>
        <v>1</v>
      </c>
      <c r="G30" s="54">
        <f>COUNT('126'!V39,'126'!R39,'126'!N39,'126'!J39,'126'!F39)</f>
        <v>3</v>
      </c>
      <c r="H30" s="54">
        <f>COUNT('160'!F36,'160'!J36,'160'!N36,'160'!R36,'160'!V36)</f>
        <v>2</v>
      </c>
      <c r="I30" s="54">
        <f>COUNT(استثناءات!F36,استثناءات!J36,استثناءات!N36,استثناءات!R36,استثناءات!V36)</f>
        <v>3</v>
      </c>
      <c r="J30" s="54">
        <f t="shared" si="0"/>
        <v>18</v>
      </c>
    </row>
    <row r="31" spans="1:14" ht="15.75" x14ac:dyDescent="0.2">
      <c r="A31" s="44">
        <v>29</v>
      </c>
      <c r="B31" s="54">
        <f>COUNT('151'!F37,'151'!J37,'151'!N37,'151'!R37,'151'!V37)</f>
        <v>4</v>
      </c>
      <c r="C31" s="54">
        <f>COUNT('141'!F37,'141'!J37,'141'!N37,'141'!R37,'141'!V37)</f>
        <v>0</v>
      </c>
      <c r="D31" s="54">
        <f>COUNT('150'!F37,'150'!J37,'150'!N37,'150'!R37,'150'!V37)</f>
        <v>3</v>
      </c>
      <c r="E31" s="54">
        <f>COUNT('154'!F37,'154'!J37,'154'!N37,'154'!R37,'154'!V37)</f>
        <v>3</v>
      </c>
      <c r="F31" s="54">
        <f>COUNT('152'!F39,'152'!J39,'152'!N39,'152'!R39,'152'!V39)</f>
        <v>2</v>
      </c>
      <c r="G31" s="54">
        <f>COUNT('126'!V40,'126'!R40,'126'!N40,'126'!J40,'126'!F40)</f>
        <v>4</v>
      </c>
      <c r="H31" s="54">
        <f>COUNT('160'!F37,'160'!J37,'160'!N37,'160'!R37,'160'!V37)</f>
        <v>2</v>
      </c>
      <c r="I31" s="54">
        <f>COUNT(استثناءات!F37,استثناءات!J37,استثناءات!N37,استثناءات!R37,استثناءات!V37)</f>
        <v>4</v>
      </c>
      <c r="J31" s="54">
        <f t="shared" si="0"/>
        <v>22</v>
      </c>
    </row>
    <row r="32" spans="1:14" ht="15.75" x14ac:dyDescent="0.2">
      <c r="A32" s="44">
        <v>30</v>
      </c>
      <c r="B32" s="54">
        <f>COUNT('151'!F38,'151'!J38,'151'!N38,'151'!R38,'151'!V38)</f>
        <v>3</v>
      </c>
      <c r="C32" s="54">
        <f>COUNT('141'!F38,'141'!J38,'141'!N38,'141'!R38,'141'!V38)</f>
        <v>0</v>
      </c>
      <c r="D32" s="54">
        <f>COUNT('150'!F38,'150'!J38,'150'!N38,'150'!R38,'150'!V38)</f>
        <v>2</v>
      </c>
      <c r="E32" s="54">
        <f>COUNT('154'!F38,'154'!J38,'154'!N38,'154'!R38,'154'!V38)</f>
        <v>3</v>
      </c>
      <c r="F32" s="54">
        <f>COUNT('152'!F40,'152'!J40,'152'!N40,'152'!R40,'152'!V40)</f>
        <v>0</v>
      </c>
      <c r="G32" s="54">
        <f>COUNT('126'!V41,'126'!R41,'126'!N41,'126'!J41,'126'!F41)</f>
        <v>3</v>
      </c>
      <c r="H32" s="54">
        <f>COUNT('160'!F38,'160'!J38,'160'!N38,'160'!R38,'160'!V38)</f>
        <v>3</v>
      </c>
      <c r="I32" s="54">
        <f>COUNT(استثناءات!F38,استثناءات!J38,استثناءات!N38,استثناءات!R38,استثناءات!V38)</f>
        <v>3</v>
      </c>
      <c r="J32" s="54">
        <f t="shared" si="0"/>
        <v>17</v>
      </c>
    </row>
    <row r="33" spans="1:10" ht="15.75" x14ac:dyDescent="0.2">
      <c r="A33" s="44">
        <v>31</v>
      </c>
      <c r="B33" s="54">
        <f>COUNT('151'!F39,'151'!J39,'151'!N39,'151'!R39,'151'!V39)</f>
        <v>0</v>
      </c>
      <c r="C33" s="54">
        <f>COUNT('141'!F39,'141'!J39,'141'!N39,'141'!R39,'141'!V39)</f>
        <v>0</v>
      </c>
      <c r="D33" s="54">
        <f>COUNT('150'!F39,'150'!J39,'150'!N39,'150'!R39,'150'!V39)</f>
        <v>0</v>
      </c>
      <c r="E33" s="54">
        <f>COUNT('154'!F39,'154'!J39,'154'!N39,'154'!R39,'154'!V39)</f>
        <v>0</v>
      </c>
      <c r="F33" s="54">
        <f>COUNT('152'!F41,'152'!J41,'152'!N41,'152'!R41,'152'!V41)</f>
        <v>0</v>
      </c>
      <c r="G33" s="54">
        <f>COUNT('126'!V42,'126'!R42,'126'!N42,'126'!J42,'126'!F42)</f>
        <v>0</v>
      </c>
      <c r="H33" s="54">
        <f>COUNT('160'!F39,'160'!J39,'160'!N39,'160'!R39,'160'!V39)</f>
        <v>0</v>
      </c>
      <c r="I33" s="54">
        <f>COUNT(استثناءات!F39,استثناءات!J39,استثناءات!N39,استثناءات!R39,استثناءات!V39)</f>
        <v>0</v>
      </c>
      <c r="J33" s="54">
        <f t="shared" si="0"/>
        <v>0</v>
      </c>
    </row>
    <row r="34" spans="1:10" ht="15.75" customHeight="1" x14ac:dyDescent="0.2">
      <c r="A34" s="176" t="s">
        <v>42</v>
      </c>
      <c r="B34" s="177">
        <f>SUM(B3:B33)</f>
        <v>108</v>
      </c>
      <c r="C34" s="177">
        <f>SUM(C3:C33)</f>
        <v>67</v>
      </c>
      <c r="D34" s="177">
        <f>SUM(D3:D33)</f>
        <v>97</v>
      </c>
      <c r="E34" s="177">
        <f>SUM(E3:E33)</f>
        <v>100</v>
      </c>
      <c r="F34" s="177">
        <f t="shared" ref="F34:G34" si="1">SUM(F3:F33)</f>
        <v>61</v>
      </c>
      <c r="G34" s="177">
        <f t="shared" si="1"/>
        <v>112</v>
      </c>
      <c r="H34" s="177">
        <f t="shared" ref="H34" si="2">SUM(H3:H33)</f>
        <v>63</v>
      </c>
      <c r="I34" s="177">
        <f>SUM(I3:I33)</f>
        <v>30</v>
      </c>
      <c r="J34" s="177">
        <f>SUM(J3:J33)</f>
        <v>638</v>
      </c>
    </row>
    <row r="35" spans="1:10" ht="15.75" customHeight="1" x14ac:dyDescent="0.2">
      <c r="A35" s="176"/>
      <c r="B35" s="177"/>
      <c r="C35" s="177"/>
      <c r="D35" s="177"/>
      <c r="E35" s="177"/>
      <c r="F35" s="177"/>
      <c r="G35" s="177"/>
      <c r="H35" s="177"/>
      <c r="I35" s="177"/>
      <c r="J35" s="177"/>
    </row>
  </sheetData>
  <mergeCells count="13">
    <mergeCell ref="B1:I1"/>
    <mergeCell ref="J1:J2"/>
    <mergeCell ref="A1:A2"/>
    <mergeCell ref="A34:A35"/>
    <mergeCell ref="B34:B35"/>
    <mergeCell ref="D34:D35"/>
    <mergeCell ref="E34:E35"/>
    <mergeCell ref="F34:F35"/>
    <mergeCell ref="G34:G35"/>
    <mergeCell ref="I34:I35"/>
    <mergeCell ref="J34:J35"/>
    <mergeCell ref="H34:H35"/>
    <mergeCell ref="C34:C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rightToLeft="1" zoomScaleNormal="100" workbookViewId="0">
      <selection activeCell="B22" sqref="B22"/>
    </sheetView>
  </sheetViews>
  <sheetFormatPr defaultRowHeight="14.25" x14ac:dyDescent="0.2"/>
  <cols>
    <col min="1" max="1" width="5.375" style="5" customWidth="1"/>
    <col min="2" max="3" width="9" style="5"/>
    <col min="4" max="4" width="8.125" style="5" customWidth="1"/>
    <col min="5" max="5" width="7.625" style="5" customWidth="1"/>
    <col min="6" max="6" width="8.875" style="5" customWidth="1"/>
    <col min="7" max="7" width="9" style="5"/>
    <col min="8" max="8" width="12" style="5" customWidth="1"/>
    <col min="9" max="10" width="9.75" style="5" customWidth="1"/>
    <col min="11" max="11" width="10.75" style="5" bestFit="1" customWidth="1"/>
    <col min="12" max="12" width="14" style="5" bestFit="1" customWidth="1"/>
    <col min="13" max="16384" width="9" style="5"/>
  </cols>
  <sheetData>
    <row r="1" spans="1:18" x14ac:dyDescent="0.2">
      <c r="A1" s="157" t="s">
        <v>25</v>
      </c>
      <c r="B1" s="157"/>
      <c r="C1" s="157"/>
      <c r="D1" s="157"/>
      <c r="E1" s="157"/>
      <c r="F1" s="157"/>
    </row>
    <row r="2" spans="1:18" x14ac:dyDescent="0.2">
      <c r="A2" s="158" t="s">
        <v>26</v>
      </c>
      <c r="B2" s="158"/>
      <c r="C2" s="158"/>
      <c r="D2" s="158"/>
      <c r="E2" s="158"/>
      <c r="F2" s="158"/>
    </row>
    <row r="3" spans="1:18" ht="16.5" x14ac:dyDescent="0.25">
      <c r="A3" s="158" t="s">
        <v>27</v>
      </c>
      <c r="B3" s="158"/>
      <c r="C3" s="158"/>
      <c r="D3" s="158"/>
      <c r="E3" s="158"/>
      <c r="F3" s="158"/>
      <c r="P3" s="159"/>
      <c r="Q3" s="159"/>
      <c r="R3" s="159"/>
    </row>
    <row r="4" spans="1:18" ht="16.5" x14ac:dyDescent="0.25">
      <c r="A4" s="158" t="s">
        <v>28</v>
      </c>
      <c r="B4" s="158"/>
      <c r="C4" s="158"/>
      <c r="D4" s="158"/>
      <c r="E4" s="158"/>
      <c r="F4" s="158"/>
      <c r="P4" s="159"/>
      <c r="Q4" s="159"/>
      <c r="R4" s="159"/>
    </row>
    <row r="5" spans="1:18" ht="16.5" x14ac:dyDescent="0.25">
      <c r="A5" s="78"/>
      <c r="B5" s="78"/>
      <c r="C5" s="78"/>
      <c r="P5" s="79"/>
      <c r="Q5" s="79"/>
      <c r="R5" s="79"/>
    </row>
    <row r="6" spans="1:18" ht="15" x14ac:dyDescent="0.25">
      <c r="C6" s="78"/>
      <c r="D6" s="78"/>
      <c r="E6" s="166" t="s">
        <v>54</v>
      </c>
      <c r="F6" s="166"/>
      <c r="G6" s="166"/>
      <c r="H6" s="166"/>
      <c r="I6" s="166"/>
      <c r="J6" s="166"/>
      <c r="K6" s="37"/>
    </row>
    <row r="8" spans="1:18" ht="30" x14ac:dyDescent="0.25">
      <c r="C8" s="80" t="s">
        <v>0</v>
      </c>
      <c r="D8" s="80" t="s">
        <v>29</v>
      </c>
      <c r="E8" s="81" t="s">
        <v>30</v>
      </c>
      <c r="F8" s="80" t="s">
        <v>31</v>
      </c>
      <c r="G8" s="80" t="s">
        <v>32</v>
      </c>
      <c r="H8" s="80" t="s">
        <v>33</v>
      </c>
      <c r="I8" s="80" t="s">
        <v>34</v>
      </c>
      <c r="J8" s="80" t="s">
        <v>35</v>
      </c>
      <c r="K8" s="188" t="s">
        <v>207</v>
      </c>
      <c r="L8" s="189"/>
    </row>
    <row r="9" spans="1:18" ht="15" x14ac:dyDescent="0.25">
      <c r="C9" s="80">
        <v>1</v>
      </c>
      <c r="D9" s="82">
        <v>160</v>
      </c>
      <c r="E9" s="83">
        <f>'160'!W40</f>
        <v>63</v>
      </c>
      <c r="F9" s="84">
        <v>8000</v>
      </c>
      <c r="G9" s="82">
        <f>'160'!W42</f>
        <v>8832</v>
      </c>
      <c r="H9" s="84">
        <f t="shared" ref="H9:H13" si="0">G9-F9</f>
        <v>832</v>
      </c>
      <c r="I9" s="84">
        <f t="shared" ref="I9:I17" si="1">H9*10</f>
        <v>8320</v>
      </c>
      <c r="J9" s="85">
        <v>140000</v>
      </c>
      <c r="K9" s="182">
        <f>I9+J9</f>
        <v>148320</v>
      </c>
      <c r="L9" s="183"/>
    </row>
    <row r="10" spans="1:18" ht="15" x14ac:dyDescent="0.25">
      <c r="C10" s="80">
        <v>2</v>
      </c>
      <c r="D10" s="82">
        <v>126</v>
      </c>
      <c r="E10" s="83">
        <f>'126'!W43</f>
        <v>112</v>
      </c>
      <c r="F10" s="83">
        <v>8000</v>
      </c>
      <c r="G10" s="82">
        <f>'126'!W45</f>
        <v>9680</v>
      </c>
      <c r="H10" s="82">
        <f t="shared" si="0"/>
        <v>1680</v>
      </c>
      <c r="I10" s="82">
        <f t="shared" si="1"/>
        <v>16800</v>
      </c>
      <c r="J10" s="87">
        <v>140000</v>
      </c>
      <c r="K10" s="182">
        <f>I10+J10</f>
        <v>156800</v>
      </c>
      <c r="L10" s="183"/>
    </row>
    <row r="11" spans="1:18" ht="15" x14ac:dyDescent="0.25">
      <c r="C11" s="80">
        <v>3</v>
      </c>
      <c r="D11" s="82">
        <v>152</v>
      </c>
      <c r="E11" s="83">
        <f>'152'!W42</f>
        <v>61</v>
      </c>
      <c r="F11" s="83">
        <v>8000</v>
      </c>
      <c r="G11" s="82">
        <f>'152'!W44</f>
        <v>9166</v>
      </c>
      <c r="H11" s="82">
        <f t="shared" si="0"/>
        <v>1166</v>
      </c>
      <c r="I11" s="82">
        <f t="shared" si="1"/>
        <v>11660</v>
      </c>
      <c r="J11" s="87">
        <v>140000</v>
      </c>
      <c r="K11" s="182">
        <f>I11+J11</f>
        <v>151660</v>
      </c>
      <c r="L11" s="183"/>
    </row>
    <row r="12" spans="1:18" ht="15" x14ac:dyDescent="0.25">
      <c r="C12" s="80">
        <v>4</v>
      </c>
      <c r="D12" s="82">
        <v>151</v>
      </c>
      <c r="E12" s="83">
        <f>'151'!W40</f>
        <v>108</v>
      </c>
      <c r="F12" s="83">
        <v>8000</v>
      </c>
      <c r="G12" s="82">
        <f>'151'!W42</f>
        <v>9989</v>
      </c>
      <c r="H12" s="82">
        <f t="shared" si="0"/>
        <v>1989</v>
      </c>
      <c r="I12" s="82">
        <f t="shared" si="1"/>
        <v>19890</v>
      </c>
      <c r="J12" s="87">
        <v>140000</v>
      </c>
      <c r="K12" s="182">
        <f t="shared" ref="K12:K13" si="2">I12+J12</f>
        <v>159890</v>
      </c>
      <c r="L12" s="183"/>
    </row>
    <row r="13" spans="1:18" ht="15" x14ac:dyDescent="0.25">
      <c r="C13" s="80">
        <v>5</v>
      </c>
      <c r="D13" s="82">
        <v>154</v>
      </c>
      <c r="E13" s="83">
        <f>'154'!W40</f>
        <v>100</v>
      </c>
      <c r="F13" s="83">
        <v>8000</v>
      </c>
      <c r="G13" s="82">
        <f>'154'!W42</f>
        <v>10655</v>
      </c>
      <c r="H13" s="82">
        <f t="shared" si="0"/>
        <v>2655</v>
      </c>
      <c r="I13" s="82">
        <f t="shared" si="1"/>
        <v>26550</v>
      </c>
      <c r="J13" s="87">
        <v>140000</v>
      </c>
      <c r="K13" s="182">
        <f t="shared" si="2"/>
        <v>166550</v>
      </c>
      <c r="L13" s="183"/>
    </row>
    <row r="14" spans="1:18" ht="15" x14ac:dyDescent="0.25">
      <c r="C14" s="80">
        <v>6</v>
      </c>
      <c r="D14" s="82">
        <v>150</v>
      </c>
      <c r="E14" s="83">
        <v>97</v>
      </c>
      <c r="F14" s="84">
        <v>8000</v>
      </c>
      <c r="G14" s="82">
        <v>9257</v>
      </c>
      <c r="H14" s="84">
        <v>1257</v>
      </c>
      <c r="I14" s="84">
        <v>12570</v>
      </c>
      <c r="J14" s="85">
        <v>140000</v>
      </c>
      <c r="K14" s="182">
        <f t="shared" ref="K14" si="3">I14+J14</f>
        <v>152570</v>
      </c>
      <c r="L14" s="183"/>
    </row>
    <row r="15" spans="1:18" ht="15" x14ac:dyDescent="0.25">
      <c r="C15" s="180">
        <v>7</v>
      </c>
      <c r="D15" s="82">
        <v>141</v>
      </c>
      <c r="E15" s="83">
        <v>67</v>
      </c>
      <c r="F15" s="178">
        <v>8000</v>
      </c>
      <c r="G15" s="178">
        <v>9238</v>
      </c>
      <c r="H15" s="178">
        <v>1238</v>
      </c>
      <c r="I15" s="178">
        <v>12380</v>
      </c>
      <c r="J15" s="169">
        <v>140000</v>
      </c>
      <c r="K15" s="184">
        <f>I16+J15+I15</f>
        <v>152380</v>
      </c>
      <c r="L15" s="185"/>
    </row>
    <row r="16" spans="1:18" ht="14.25" customHeight="1" x14ac:dyDescent="0.25">
      <c r="C16" s="181"/>
      <c r="D16" s="82" t="s">
        <v>37</v>
      </c>
      <c r="E16" s="83">
        <f>استثناءات!X40</f>
        <v>30</v>
      </c>
      <c r="F16" s="179"/>
      <c r="G16" s="179"/>
      <c r="H16" s="179"/>
      <c r="I16" s="179"/>
      <c r="J16" s="170"/>
      <c r="K16" s="186"/>
      <c r="L16" s="187"/>
    </row>
    <row r="17" spans="3:12" ht="14.25" customHeight="1" x14ac:dyDescent="0.2">
      <c r="C17" s="160" t="s">
        <v>38</v>
      </c>
      <c r="D17" s="161"/>
      <c r="E17" s="180">
        <f>SUM(E9:E16)</f>
        <v>638</v>
      </c>
      <c r="F17" s="180">
        <f>SUM(F9:F16)</f>
        <v>56000</v>
      </c>
      <c r="G17" s="180">
        <f>SUM(G9:G16)</f>
        <v>66817</v>
      </c>
      <c r="H17" s="180">
        <f>SUM(H9:H16)</f>
        <v>10817</v>
      </c>
      <c r="I17" s="180">
        <f t="shared" si="1"/>
        <v>108170</v>
      </c>
      <c r="J17" s="180">
        <f>SUM(J9:J15)</f>
        <v>980000</v>
      </c>
      <c r="K17" s="190">
        <f>SUM(K9:L16)</f>
        <v>1088170</v>
      </c>
      <c r="L17" s="191"/>
    </row>
    <row r="18" spans="3:12" ht="14.25" customHeight="1" x14ac:dyDescent="0.2">
      <c r="C18" s="162"/>
      <c r="D18" s="163"/>
      <c r="E18" s="181"/>
      <c r="F18" s="181"/>
      <c r="G18" s="181"/>
      <c r="H18" s="181"/>
      <c r="I18" s="181"/>
      <c r="J18" s="181"/>
      <c r="K18" s="190"/>
      <c r="L18" s="191"/>
    </row>
    <row r="19" spans="3:12" ht="14.25" customHeight="1" x14ac:dyDescent="0.2"/>
    <row r="20" spans="3:12" x14ac:dyDescent="0.2">
      <c r="C20" s="51"/>
    </row>
    <row r="21" spans="3:12" x14ac:dyDescent="0.2">
      <c r="C21" s="51"/>
      <c r="G21" s="156" t="s">
        <v>39</v>
      </c>
      <c r="H21" s="156"/>
    </row>
    <row r="22" spans="3:12" x14ac:dyDescent="0.2">
      <c r="D22" s="51"/>
      <c r="G22" s="156"/>
      <c r="H22" s="156"/>
    </row>
    <row r="23" spans="3:12" ht="14.25" customHeight="1" x14ac:dyDescent="0.2">
      <c r="D23" s="51"/>
    </row>
    <row r="24" spans="3:12" ht="14.25" customHeight="1" x14ac:dyDescent="0.2">
      <c r="D24" s="51"/>
    </row>
  </sheetData>
  <mergeCells count="30">
    <mergeCell ref="E6:J6"/>
    <mergeCell ref="A1:F1"/>
    <mergeCell ref="A2:F2"/>
    <mergeCell ref="A3:F3"/>
    <mergeCell ref="P3:R3"/>
    <mergeCell ref="A4:F4"/>
    <mergeCell ref="P4:R4"/>
    <mergeCell ref="K14:L14"/>
    <mergeCell ref="K15:L16"/>
    <mergeCell ref="G21:H22"/>
    <mergeCell ref="K8:L8"/>
    <mergeCell ref="K9:L9"/>
    <mergeCell ref="K10:L10"/>
    <mergeCell ref="K11:L11"/>
    <mergeCell ref="K12:L12"/>
    <mergeCell ref="K13:L13"/>
    <mergeCell ref="I17:I18"/>
    <mergeCell ref="K17:L18"/>
    <mergeCell ref="F15:F16"/>
    <mergeCell ref="J15:J16"/>
    <mergeCell ref="J17:J18"/>
    <mergeCell ref="C17:D18"/>
    <mergeCell ref="E17:E18"/>
    <mergeCell ref="F17:F18"/>
    <mergeCell ref="G17:G18"/>
    <mergeCell ref="H17:H18"/>
    <mergeCell ref="G15:G16"/>
    <mergeCell ref="H15:H16"/>
    <mergeCell ref="I15:I16"/>
    <mergeCell ref="C15:C16"/>
  </mergeCells>
  <pageMargins left="0.70866141732283472" right="0.70866141732283472" top="0.74803149606299213" bottom="0.74803149606299213" header="0.31496062992125984" footer="0.31496062992125984"/>
  <pageSetup paperSize="9" scale="98" orientation="landscape" r:id="rId1"/>
  <colBreaks count="1" manualBreakCount="1">
    <brk id="1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B46"/>
  <sheetViews>
    <sheetView rightToLeft="1" topLeftCell="A14" zoomScaleNormal="100" zoomScaleSheetLayoutView="57" workbookViewId="0">
      <selection activeCell="F39" sqref="F39"/>
    </sheetView>
  </sheetViews>
  <sheetFormatPr defaultRowHeight="12" x14ac:dyDescent="0.2"/>
  <cols>
    <col min="1" max="1" width="4.625" style="30" customWidth="1"/>
    <col min="2" max="2" width="10" style="30" customWidth="1"/>
    <col min="3" max="3" width="8.625" style="30" customWidth="1"/>
    <col min="4" max="15" width="9" style="30"/>
    <col min="16" max="16" width="10.25" style="30" customWidth="1"/>
    <col min="17" max="17" width="9.75" style="30" customWidth="1"/>
    <col min="18" max="22" width="9" style="30"/>
    <col min="23" max="23" width="10.625" style="30" customWidth="1"/>
    <col min="24" max="16384" width="9" style="30"/>
  </cols>
  <sheetData>
    <row r="1" spans="1:23" ht="15.75" x14ac:dyDescent="0.2">
      <c r="A1" s="114" t="s">
        <v>25</v>
      </c>
      <c r="B1" s="114"/>
      <c r="C1" s="114"/>
      <c r="D1" s="114"/>
      <c r="E1" s="114"/>
      <c r="F1" s="114"/>
    </row>
    <row r="2" spans="1:23" ht="15.75" x14ac:dyDescent="0.2">
      <c r="A2" s="114" t="s">
        <v>26</v>
      </c>
      <c r="B2" s="114"/>
      <c r="C2" s="114"/>
      <c r="D2" s="114"/>
      <c r="E2" s="114"/>
      <c r="F2" s="114"/>
    </row>
    <row r="3" spans="1:23" ht="15.75" x14ac:dyDescent="0.2">
      <c r="A3" s="114" t="s">
        <v>27</v>
      </c>
      <c r="B3" s="114"/>
      <c r="C3" s="114"/>
      <c r="D3" s="114"/>
      <c r="E3" s="114"/>
      <c r="F3" s="114"/>
    </row>
    <row r="4" spans="1:23" ht="15.75" x14ac:dyDescent="0.2">
      <c r="A4" s="114" t="s">
        <v>28</v>
      </c>
      <c r="B4" s="114"/>
      <c r="C4" s="114"/>
      <c r="D4" s="114"/>
      <c r="E4" s="114"/>
      <c r="F4" s="114"/>
    </row>
    <row r="7" spans="1:23" ht="15" customHeight="1" x14ac:dyDescent="0.2">
      <c r="I7" s="116" t="s">
        <v>50</v>
      </c>
      <c r="J7" s="116"/>
      <c r="K7" s="116"/>
      <c r="L7" s="116"/>
    </row>
    <row r="8" spans="1:23" ht="12.75" thickBot="1" x14ac:dyDescent="0.25">
      <c r="G8" s="62"/>
      <c r="H8" s="62"/>
      <c r="I8" s="117"/>
      <c r="J8" s="117"/>
      <c r="K8" s="117"/>
      <c r="L8" s="117"/>
      <c r="M8" s="62"/>
      <c r="N8" s="62"/>
      <c r="P8" s="63"/>
    </row>
    <row r="9" spans="1:23" ht="13.5" thickTop="1" thickBot="1" x14ac:dyDescent="0.25">
      <c r="A9" s="108" t="s">
        <v>0</v>
      </c>
      <c r="B9" s="110" t="s">
        <v>1</v>
      </c>
      <c r="C9" s="89" t="s">
        <v>2</v>
      </c>
      <c r="D9" s="90"/>
      <c r="E9" s="90"/>
      <c r="F9" s="91"/>
      <c r="G9" s="89" t="s">
        <v>3</v>
      </c>
      <c r="H9" s="90"/>
      <c r="I9" s="90"/>
      <c r="J9" s="91"/>
      <c r="K9" s="89" t="s">
        <v>4</v>
      </c>
      <c r="L9" s="90"/>
      <c r="M9" s="90"/>
      <c r="N9" s="91"/>
      <c r="O9" s="89" t="s">
        <v>5</v>
      </c>
      <c r="P9" s="90"/>
      <c r="Q9" s="90"/>
      <c r="R9" s="91"/>
      <c r="S9" s="89" t="s">
        <v>6</v>
      </c>
      <c r="T9" s="90"/>
      <c r="U9" s="90"/>
      <c r="V9" s="91"/>
      <c r="W9" s="92" t="s">
        <v>7</v>
      </c>
    </row>
    <row r="10" spans="1:23" ht="12.75" thickBot="1" x14ac:dyDescent="0.25">
      <c r="A10" s="109"/>
      <c r="B10" s="111"/>
      <c r="C10" s="11" t="s">
        <v>8</v>
      </c>
      <c r="D10" s="12" t="s">
        <v>9</v>
      </c>
      <c r="E10" s="12" t="s">
        <v>10</v>
      </c>
      <c r="F10" s="13" t="s">
        <v>11</v>
      </c>
      <c r="G10" s="11" t="s">
        <v>8</v>
      </c>
      <c r="H10" s="12" t="s">
        <v>9</v>
      </c>
      <c r="I10" s="12" t="s">
        <v>10</v>
      </c>
      <c r="J10" s="13" t="s">
        <v>11</v>
      </c>
      <c r="K10" s="11" t="s">
        <v>8</v>
      </c>
      <c r="L10" s="12" t="s">
        <v>9</v>
      </c>
      <c r="M10" s="12" t="s">
        <v>10</v>
      </c>
      <c r="N10" s="13" t="s">
        <v>11</v>
      </c>
      <c r="O10" s="11" t="s">
        <v>8</v>
      </c>
      <c r="P10" s="12" t="s">
        <v>9</v>
      </c>
      <c r="Q10" s="12" t="s">
        <v>10</v>
      </c>
      <c r="R10" s="13" t="s">
        <v>11</v>
      </c>
      <c r="S10" s="11" t="s">
        <v>8</v>
      </c>
      <c r="T10" s="12" t="s">
        <v>9</v>
      </c>
      <c r="U10" s="12" t="s">
        <v>10</v>
      </c>
      <c r="V10" s="13" t="s">
        <v>11</v>
      </c>
      <c r="W10" s="93"/>
    </row>
    <row r="11" spans="1:23" ht="12.75" thickBot="1" x14ac:dyDescent="0.25">
      <c r="A11" s="57">
        <v>1</v>
      </c>
      <c r="B11" s="58" t="s">
        <v>48</v>
      </c>
      <c r="C11" s="10" t="s">
        <v>78</v>
      </c>
      <c r="D11" s="9" t="s">
        <v>79</v>
      </c>
      <c r="E11" s="9" t="s">
        <v>78</v>
      </c>
      <c r="F11" s="16">
        <v>136</v>
      </c>
      <c r="G11" s="10" t="s">
        <v>80</v>
      </c>
      <c r="H11" s="9" t="s">
        <v>81</v>
      </c>
      <c r="I11" s="9" t="s">
        <v>78</v>
      </c>
      <c r="J11" s="16">
        <v>114</v>
      </c>
      <c r="K11" s="10" t="s">
        <v>82</v>
      </c>
      <c r="L11" s="9" t="s">
        <v>83</v>
      </c>
      <c r="M11" s="9" t="s">
        <v>78</v>
      </c>
      <c r="N11" s="16">
        <v>32</v>
      </c>
      <c r="O11" s="10"/>
      <c r="P11" s="9"/>
      <c r="Q11" s="9"/>
      <c r="R11" s="16"/>
      <c r="S11" s="10"/>
      <c r="T11" s="9"/>
      <c r="U11" s="9"/>
      <c r="V11" s="16"/>
      <c r="W11" s="18">
        <f>F11+J11+N11+R11+V11</f>
        <v>282</v>
      </c>
    </row>
    <row r="12" spans="1:23" ht="12.75" thickBot="1" x14ac:dyDescent="0.25">
      <c r="A12" s="57">
        <v>2</v>
      </c>
      <c r="B12" s="59" t="s">
        <v>14</v>
      </c>
      <c r="C12" s="10" t="s">
        <v>78</v>
      </c>
      <c r="D12" s="9" t="s">
        <v>79</v>
      </c>
      <c r="E12" s="9" t="s">
        <v>78</v>
      </c>
      <c r="F12" s="16">
        <v>136</v>
      </c>
      <c r="G12" s="10" t="s">
        <v>80</v>
      </c>
      <c r="H12" s="9" t="s">
        <v>88</v>
      </c>
      <c r="I12" s="9" t="s">
        <v>97</v>
      </c>
      <c r="J12" s="16">
        <v>304</v>
      </c>
      <c r="K12" s="10" t="s">
        <v>82</v>
      </c>
      <c r="L12" s="9" t="s">
        <v>81</v>
      </c>
      <c r="M12" s="9" t="s">
        <v>78</v>
      </c>
      <c r="N12" s="16">
        <v>114</v>
      </c>
      <c r="O12" s="10"/>
      <c r="P12" s="9"/>
      <c r="Q12" s="9"/>
      <c r="R12" s="16"/>
      <c r="S12" s="10"/>
      <c r="T12" s="9"/>
      <c r="U12" s="9"/>
      <c r="V12" s="16"/>
      <c r="W12" s="18">
        <f t="shared" ref="W12:W41" si="0">F12+J12+N12+R12+V12</f>
        <v>554</v>
      </c>
    </row>
    <row r="13" spans="1:23" ht="12.75" thickBot="1" x14ac:dyDescent="0.25">
      <c r="A13" s="57">
        <v>3</v>
      </c>
      <c r="B13" s="59" t="s">
        <v>15</v>
      </c>
      <c r="C13" s="10" t="s">
        <v>78</v>
      </c>
      <c r="D13" s="9" t="s">
        <v>105</v>
      </c>
      <c r="E13" s="9" t="s">
        <v>78</v>
      </c>
      <c r="F13" s="16">
        <v>304</v>
      </c>
      <c r="G13" s="10" t="s">
        <v>80</v>
      </c>
      <c r="H13" s="9" t="s">
        <v>81</v>
      </c>
      <c r="I13" s="9" t="s">
        <v>78</v>
      </c>
      <c r="J13" s="16">
        <v>120</v>
      </c>
      <c r="K13" s="10" t="s">
        <v>80</v>
      </c>
      <c r="L13" s="9" t="s">
        <v>106</v>
      </c>
      <c r="M13" s="9" t="s">
        <v>78</v>
      </c>
      <c r="N13" s="16">
        <v>136</v>
      </c>
      <c r="O13" s="10"/>
      <c r="P13" s="9"/>
      <c r="Q13" s="9"/>
      <c r="R13" s="16"/>
      <c r="S13" s="10"/>
      <c r="T13" s="9"/>
      <c r="U13" s="9"/>
      <c r="V13" s="16"/>
      <c r="W13" s="18">
        <f t="shared" si="0"/>
        <v>560</v>
      </c>
    </row>
    <row r="14" spans="1:23" ht="12.75" thickBot="1" x14ac:dyDescent="0.25">
      <c r="A14" s="57">
        <v>4</v>
      </c>
      <c r="B14" s="59" t="s">
        <v>16</v>
      </c>
      <c r="C14" s="10" t="s">
        <v>78</v>
      </c>
      <c r="D14" s="9" t="s">
        <v>118</v>
      </c>
      <c r="E14" s="9" t="s">
        <v>78</v>
      </c>
      <c r="F14" s="16">
        <v>114</v>
      </c>
      <c r="G14" s="10" t="s">
        <v>80</v>
      </c>
      <c r="H14" s="9" t="s">
        <v>88</v>
      </c>
      <c r="I14" s="9" t="s">
        <v>78</v>
      </c>
      <c r="J14" s="16">
        <v>304</v>
      </c>
      <c r="K14" s="10"/>
      <c r="L14" s="9"/>
      <c r="M14" s="9"/>
      <c r="N14" s="16"/>
      <c r="O14" s="10"/>
      <c r="P14" s="9"/>
      <c r="Q14" s="9"/>
      <c r="R14" s="16"/>
      <c r="S14" s="10"/>
      <c r="T14" s="9"/>
      <c r="U14" s="9"/>
      <c r="V14" s="16"/>
      <c r="W14" s="18">
        <f t="shared" si="0"/>
        <v>418</v>
      </c>
    </row>
    <row r="15" spans="1:23" ht="12.75" thickBot="1" x14ac:dyDescent="0.25">
      <c r="A15" s="57">
        <v>5</v>
      </c>
      <c r="B15" s="59" t="s">
        <v>17</v>
      </c>
      <c r="C15" s="10" t="s">
        <v>78</v>
      </c>
      <c r="D15" s="9" t="s">
        <v>128</v>
      </c>
      <c r="E15" s="9" t="s">
        <v>78</v>
      </c>
      <c r="F15" s="16">
        <v>136</v>
      </c>
      <c r="G15" s="10" t="s">
        <v>80</v>
      </c>
      <c r="H15" s="9" t="s">
        <v>129</v>
      </c>
      <c r="I15" s="9" t="s">
        <v>78</v>
      </c>
      <c r="J15" s="16">
        <v>32</v>
      </c>
      <c r="K15" s="10" t="s">
        <v>80</v>
      </c>
      <c r="L15" s="9" t="s">
        <v>118</v>
      </c>
      <c r="M15" s="9" t="s">
        <v>78</v>
      </c>
      <c r="N15" s="16">
        <v>114</v>
      </c>
      <c r="O15" s="10"/>
      <c r="P15" s="9"/>
      <c r="Q15" s="9"/>
      <c r="R15" s="16"/>
      <c r="S15" s="10"/>
      <c r="T15" s="9"/>
      <c r="U15" s="9"/>
      <c r="V15" s="16"/>
      <c r="W15" s="18">
        <f t="shared" si="0"/>
        <v>282</v>
      </c>
    </row>
    <row r="16" spans="1:23" ht="12.75" thickBot="1" x14ac:dyDescent="0.25">
      <c r="A16" s="57">
        <v>6</v>
      </c>
      <c r="B16" s="59" t="s">
        <v>18</v>
      </c>
      <c r="C16" s="10" t="s">
        <v>78</v>
      </c>
      <c r="D16" s="9" t="s">
        <v>118</v>
      </c>
      <c r="E16" s="9" t="s">
        <v>131</v>
      </c>
      <c r="F16" s="16">
        <v>114</v>
      </c>
      <c r="G16" s="10" t="s">
        <v>131</v>
      </c>
      <c r="H16" s="9" t="s">
        <v>132</v>
      </c>
      <c r="I16" s="9" t="s">
        <v>78</v>
      </c>
      <c r="J16" s="16">
        <v>136</v>
      </c>
      <c r="K16" s="10"/>
      <c r="L16" s="9"/>
      <c r="M16" s="9"/>
      <c r="N16" s="16"/>
      <c r="O16" s="10"/>
      <c r="P16" s="9"/>
      <c r="Q16" s="9"/>
      <c r="R16" s="16"/>
      <c r="S16" s="10"/>
      <c r="T16" s="9"/>
      <c r="U16" s="9"/>
      <c r="V16" s="16"/>
      <c r="W16" s="18">
        <f t="shared" si="0"/>
        <v>250</v>
      </c>
    </row>
    <row r="17" spans="1:23" ht="12.75" thickBot="1" x14ac:dyDescent="0.25">
      <c r="A17" s="57">
        <v>7</v>
      </c>
      <c r="B17" s="59" t="s">
        <v>12</v>
      </c>
      <c r="C17" s="10" t="s">
        <v>97</v>
      </c>
      <c r="D17" s="19" t="s">
        <v>156</v>
      </c>
      <c r="E17" s="19" t="s">
        <v>78</v>
      </c>
      <c r="F17" s="16">
        <v>304</v>
      </c>
      <c r="G17" s="10" t="s">
        <v>80</v>
      </c>
      <c r="H17" s="9" t="s">
        <v>81</v>
      </c>
      <c r="I17" s="9" t="s">
        <v>78</v>
      </c>
      <c r="J17" s="16">
        <v>114</v>
      </c>
      <c r="K17" s="10" t="s">
        <v>80</v>
      </c>
      <c r="L17" s="9" t="s">
        <v>81</v>
      </c>
      <c r="M17" s="9" t="s">
        <v>78</v>
      </c>
      <c r="N17" s="16">
        <v>114</v>
      </c>
      <c r="O17" s="10"/>
      <c r="P17" s="9"/>
      <c r="Q17" s="9"/>
      <c r="R17" s="16"/>
      <c r="S17" s="10"/>
      <c r="T17" s="9"/>
      <c r="U17" s="9"/>
      <c r="V17" s="16"/>
      <c r="W17" s="18">
        <f t="shared" si="0"/>
        <v>532</v>
      </c>
    </row>
    <row r="18" spans="1:23" ht="12.75" thickBot="1" x14ac:dyDescent="0.25">
      <c r="A18" s="57">
        <v>8</v>
      </c>
      <c r="B18" s="59" t="s">
        <v>13</v>
      </c>
      <c r="C18" s="10" t="s">
        <v>78</v>
      </c>
      <c r="D18" s="9" t="s">
        <v>132</v>
      </c>
      <c r="E18" s="9" t="s">
        <v>78</v>
      </c>
      <c r="F18" s="16">
        <v>136</v>
      </c>
      <c r="G18" s="10" t="s">
        <v>78</v>
      </c>
      <c r="H18" s="9" t="s">
        <v>118</v>
      </c>
      <c r="I18" s="9" t="s">
        <v>78</v>
      </c>
      <c r="J18" s="16">
        <v>114</v>
      </c>
      <c r="K18" s="10"/>
      <c r="L18" s="9"/>
      <c r="M18" s="9"/>
      <c r="N18" s="16"/>
      <c r="O18" s="10"/>
      <c r="P18" s="9"/>
      <c r="Q18" s="9"/>
      <c r="R18" s="16"/>
      <c r="S18" s="10"/>
      <c r="T18" s="9"/>
      <c r="U18" s="9"/>
      <c r="V18" s="16"/>
      <c r="W18" s="18">
        <f t="shared" si="0"/>
        <v>250</v>
      </c>
    </row>
    <row r="19" spans="1:23" ht="12.75" thickBot="1" x14ac:dyDescent="0.25">
      <c r="A19" s="57">
        <v>9</v>
      </c>
      <c r="B19" s="59" t="s">
        <v>14</v>
      </c>
      <c r="C19" s="10" t="s">
        <v>78</v>
      </c>
      <c r="D19" s="9" t="s">
        <v>118</v>
      </c>
      <c r="E19" s="9" t="s">
        <v>78</v>
      </c>
      <c r="F19" s="16">
        <v>136</v>
      </c>
      <c r="G19" s="10"/>
      <c r="H19" s="9"/>
      <c r="I19" s="9"/>
      <c r="J19" s="16"/>
      <c r="K19" s="10"/>
      <c r="L19" s="9"/>
      <c r="M19" s="9"/>
      <c r="N19" s="16"/>
      <c r="O19" s="10"/>
      <c r="P19" s="9"/>
      <c r="Q19" s="9"/>
      <c r="R19" s="16"/>
      <c r="S19" s="10"/>
      <c r="T19" s="9"/>
      <c r="U19" s="9"/>
      <c r="V19" s="16"/>
      <c r="W19" s="18">
        <f t="shared" si="0"/>
        <v>136</v>
      </c>
    </row>
    <row r="20" spans="1:23" ht="12.75" thickBot="1" x14ac:dyDescent="0.25">
      <c r="A20" s="57">
        <v>10</v>
      </c>
      <c r="B20" s="59" t="s">
        <v>15</v>
      </c>
      <c r="C20" s="10" t="s">
        <v>78</v>
      </c>
      <c r="D20" s="9" t="s">
        <v>145</v>
      </c>
      <c r="E20" s="9" t="s">
        <v>78</v>
      </c>
      <c r="F20" s="16">
        <v>304</v>
      </c>
      <c r="G20" s="10" t="s">
        <v>78</v>
      </c>
      <c r="H20" s="9" t="s">
        <v>132</v>
      </c>
      <c r="I20" s="9" t="s">
        <v>78</v>
      </c>
      <c r="J20" s="16">
        <v>136</v>
      </c>
      <c r="K20" s="10"/>
      <c r="L20" s="9"/>
      <c r="M20" s="9"/>
      <c r="N20" s="16"/>
      <c r="O20" s="10"/>
      <c r="P20" s="9"/>
      <c r="Q20" s="9"/>
      <c r="R20" s="16"/>
      <c r="S20" s="10"/>
      <c r="T20" s="9"/>
      <c r="U20" s="9"/>
      <c r="V20" s="16"/>
      <c r="W20" s="18">
        <f t="shared" si="0"/>
        <v>440</v>
      </c>
    </row>
    <row r="21" spans="1:23" ht="12.75" thickBot="1" x14ac:dyDescent="0.25">
      <c r="A21" s="57">
        <v>11</v>
      </c>
      <c r="B21" s="59" t="s">
        <v>16</v>
      </c>
      <c r="C21" s="10" t="s">
        <v>78</v>
      </c>
      <c r="D21" s="9" t="s">
        <v>118</v>
      </c>
      <c r="E21" s="9" t="s">
        <v>78</v>
      </c>
      <c r="F21" s="16">
        <v>114</v>
      </c>
      <c r="G21" s="10" t="s">
        <v>78</v>
      </c>
      <c r="H21" s="9" t="s">
        <v>129</v>
      </c>
      <c r="I21" s="9" t="s">
        <v>97</v>
      </c>
      <c r="J21" s="16">
        <v>32</v>
      </c>
      <c r="K21" s="10" t="s">
        <v>131</v>
      </c>
      <c r="L21" s="9" t="s">
        <v>132</v>
      </c>
      <c r="M21" s="9" t="s">
        <v>78</v>
      </c>
      <c r="N21" s="16">
        <v>136</v>
      </c>
      <c r="O21" s="10"/>
      <c r="P21" s="9"/>
      <c r="Q21" s="9"/>
      <c r="R21" s="16"/>
      <c r="S21" s="10"/>
      <c r="T21" s="9"/>
      <c r="U21" s="9"/>
      <c r="V21" s="16"/>
      <c r="W21" s="18">
        <f t="shared" si="0"/>
        <v>282</v>
      </c>
    </row>
    <row r="22" spans="1:23" ht="12.75" thickBot="1" x14ac:dyDescent="0.25">
      <c r="A22" s="57">
        <v>12</v>
      </c>
      <c r="B22" s="59" t="s">
        <v>17</v>
      </c>
      <c r="C22" s="10" t="s">
        <v>78</v>
      </c>
      <c r="D22" s="9" t="s">
        <v>105</v>
      </c>
      <c r="E22" s="9" t="s">
        <v>78</v>
      </c>
      <c r="F22" s="16">
        <v>304</v>
      </c>
      <c r="G22" s="10" t="s">
        <v>80</v>
      </c>
      <c r="H22" s="9" t="s">
        <v>81</v>
      </c>
      <c r="I22" s="9" t="s">
        <v>78</v>
      </c>
      <c r="J22" s="16">
        <v>114</v>
      </c>
      <c r="K22" s="10"/>
      <c r="L22" s="9"/>
      <c r="M22" s="9"/>
      <c r="N22" s="16"/>
      <c r="O22" s="10"/>
      <c r="P22" s="9"/>
      <c r="Q22" s="9"/>
      <c r="R22" s="16"/>
      <c r="S22" s="10"/>
      <c r="T22" s="9"/>
      <c r="U22" s="9"/>
      <c r="V22" s="16"/>
      <c r="W22" s="18">
        <f t="shared" si="0"/>
        <v>418</v>
      </c>
    </row>
    <row r="23" spans="1:23" ht="12.75" thickBot="1" x14ac:dyDescent="0.25">
      <c r="A23" s="57">
        <v>13</v>
      </c>
      <c r="B23" s="59" t="s">
        <v>18</v>
      </c>
      <c r="C23" s="10" t="s">
        <v>78</v>
      </c>
      <c r="D23" s="9" t="s">
        <v>128</v>
      </c>
      <c r="E23" s="9" t="s">
        <v>78</v>
      </c>
      <c r="F23" s="16">
        <v>136</v>
      </c>
      <c r="G23" s="10" t="s">
        <v>80</v>
      </c>
      <c r="H23" s="9" t="s">
        <v>81</v>
      </c>
      <c r="I23" s="9" t="s">
        <v>78</v>
      </c>
      <c r="J23" s="16">
        <v>114</v>
      </c>
      <c r="K23" s="10"/>
      <c r="L23" s="9"/>
      <c r="M23" s="9"/>
      <c r="N23" s="16"/>
      <c r="O23" s="10"/>
      <c r="P23" s="9"/>
      <c r="Q23" s="9"/>
      <c r="R23" s="16"/>
      <c r="S23" s="10"/>
      <c r="T23" s="9"/>
      <c r="U23" s="9"/>
      <c r="V23" s="16"/>
      <c r="W23" s="18">
        <f t="shared" si="0"/>
        <v>250</v>
      </c>
    </row>
    <row r="24" spans="1:23" ht="12.75" thickBot="1" x14ac:dyDescent="0.25">
      <c r="A24" s="57">
        <v>14</v>
      </c>
      <c r="B24" s="59" t="s">
        <v>12</v>
      </c>
      <c r="C24" s="10" t="s">
        <v>78</v>
      </c>
      <c r="D24" s="9" t="s">
        <v>163</v>
      </c>
      <c r="E24" s="9" t="s">
        <v>78</v>
      </c>
      <c r="F24" s="16">
        <v>304</v>
      </c>
      <c r="G24" s="10" t="s">
        <v>80</v>
      </c>
      <c r="H24" s="9" t="s">
        <v>81</v>
      </c>
      <c r="I24" s="9" t="s">
        <v>78</v>
      </c>
      <c r="J24" s="16">
        <v>114</v>
      </c>
      <c r="K24" s="10"/>
      <c r="L24" s="9"/>
      <c r="M24" s="9"/>
      <c r="N24" s="16"/>
      <c r="O24" s="10"/>
      <c r="P24" s="9"/>
      <c r="Q24" s="9"/>
      <c r="R24" s="16"/>
      <c r="S24" s="10"/>
      <c r="T24" s="9"/>
      <c r="U24" s="9"/>
      <c r="V24" s="16"/>
      <c r="W24" s="18">
        <f t="shared" si="0"/>
        <v>418</v>
      </c>
    </row>
    <row r="25" spans="1:23" ht="12.75" thickBot="1" x14ac:dyDescent="0.25">
      <c r="A25" s="57">
        <v>15</v>
      </c>
      <c r="B25" s="59" t="s">
        <v>13</v>
      </c>
      <c r="C25" s="10" t="s">
        <v>78</v>
      </c>
      <c r="D25" s="9" t="s">
        <v>128</v>
      </c>
      <c r="E25" s="9" t="s">
        <v>78</v>
      </c>
      <c r="F25" s="16">
        <v>136</v>
      </c>
      <c r="G25" s="10" t="s">
        <v>80</v>
      </c>
      <c r="H25" s="9" t="s">
        <v>81</v>
      </c>
      <c r="I25" s="9" t="s">
        <v>78</v>
      </c>
      <c r="J25" s="16">
        <v>114</v>
      </c>
      <c r="K25" s="10"/>
      <c r="L25" s="9"/>
      <c r="M25" s="9"/>
      <c r="N25" s="16"/>
      <c r="O25" s="10"/>
      <c r="P25" s="9"/>
      <c r="Q25" s="9"/>
      <c r="R25" s="16"/>
      <c r="S25" s="10"/>
      <c r="T25" s="9"/>
      <c r="U25" s="9"/>
      <c r="V25" s="16"/>
      <c r="W25" s="18">
        <f t="shared" si="0"/>
        <v>250</v>
      </c>
    </row>
    <row r="26" spans="1:23" ht="12.75" thickBot="1" x14ac:dyDescent="0.25">
      <c r="A26" s="57">
        <v>16</v>
      </c>
      <c r="B26" s="59" t="s">
        <v>14</v>
      </c>
      <c r="C26" s="10" t="s">
        <v>78</v>
      </c>
      <c r="D26" s="9" t="s">
        <v>163</v>
      </c>
      <c r="E26" s="9" t="s">
        <v>78</v>
      </c>
      <c r="F26" s="16">
        <v>304</v>
      </c>
      <c r="G26" s="10" t="s">
        <v>80</v>
      </c>
      <c r="H26" s="9" t="s">
        <v>129</v>
      </c>
      <c r="I26" s="9" t="s">
        <v>78</v>
      </c>
      <c r="J26" s="16">
        <v>32</v>
      </c>
      <c r="K26" s="10"/>
      <c r="L26" s="9"/>
      <c r="M26" s="9"/>
      <c r="N26" s="16"/>
      <c r="O26" s="10"/>
      <c r="P26" s="9"/>
      <c r="Q26" s="9"/>
      <c r="R26" s="16"/>
      <c r="S26" s="10"/>
      <c r="T26" s="9"/>
      <c r="U26" s="9"/>
      <c r="V26" s="16"/>
      <c r="W26" s="18">
        <f t="shared" si="0"/>
        <v>336</v>
      </c>
    </row>
    <row r="27" spans="1:23" ht="12.75" thickBot="1" x14ac:dyDescent="0.25">
      <c r="A27" s="57">
        <v>17</v>
      </c>
      <c r="B27" s="59" t="s">
        <v>15</v>
      </c>
      <c r="C27" s="10" t="s">
        <v>78</v>
      </c>
      <c r="D27" s="9" t="s">
        <v>118</v>
      </c>
      <c r="E27" s="9" t="s">
        <v>78</v>
      </c>
      <c r="F27" s="16">
        <v>114</v>
      </c>
      <c r="G27" s="10" t="s">
        <v>80</v>
      </c>
      <c r="H27" s="9" t="s">
        <v>132</v>
      </c>
      <c r="I27" s="69" t="s">
        <v>78</v>
      </c>
      <c r="J27" s="16">
        <v>136</v>
      </c>
      <c r="K27" s="10"/>
      <c r="L27" s="9"/>
      <c r="M27" s="9"/>
      <c r="N27" s="16"/>
      <c r="O27" s="10"/>
      <c r="P27" s="9"/>
      <c r="Q27" s="9"/>
      <c r="R27" s="16"/>
      <c r="S27" s="10"/>
      <c r="T27" s="9"/>
      <c r="U27" s="9"/>
      <c r="V27" s="16"/>
      <c r="W27" s="18">
        <f t="shared" si="0"/>
        <v>250</v>
      </c>
    </row>
    <row r="28" spans="1:23" ht="12.75" thickBot="1" x14ac:dyDescent="0.25">
      <c r="A28" s="57">
        <v>18</v>
      </c>
      <c r="B28" s="59" t="s">
        <v>16</v>
      </c>
      <c r="C28" s="10" t="s">
        <v>78</v>
      </c>
      <c r="D28" s="9" t="s">
        <v>118</v>
      </c>
      <c r="E28" s="9" t="s">
        <v>78</v>
      </c>
      <c r="F28" s="16">
        <v>114</v>
      </c>
      <c r="G28" s="10" t="s">
        <v>80</v>
      </c>
      <c r="H28" s="9" t="s">
        <v>163</v>
      </c>
      <c r="I28" s="9" t="s">
        <v>97</v>
      </c>
      <c r="J28" s="16">
        <v>304</v>
      </c>
      <c r="K28" s="10"/>
      <c r="L28" s="9"/>
      <c r="M28" s="9"/>
      <c r="N28" s="16"/>
      <c r="O28" s="10"/>
      <c r="P28" s="9"/>
      <c r="Q28" s="9"/>
      <c r="R28" s="16"/>
      <c r="S28" s="10"/>
      <c r="T28" s="9"/>
      <c r="U28" s="9"/>
      <c r="V28" s="16"/>
      <c r="W28" s="18">
        <f t="shared" si="0"/>
        <v>418</v>
      </c>
    </row>
    <row r="29" spans="1:23" ht="12.75" thickBot="1" x14ac:dyDescent="0.25">
      <c r="A29" s="57">
        <v>19</v>
      </c>
      <c r="B29" s="59" t="s">
        <v>17</v>
      </c>
      <c r="C29" s="10" t="s">
        <v>97</v>
      </c>
      <c r="D29" s="9" t="s">
        <v>79</v>
      </c>
      <c r="E29" s="9" t="s">
        <v>131</v>
      </c>
      <c r="F29" s="16">
        <v>136</v>
      </c>
      <c r="G29" s="10" t="s">
        <v>131</v>
      </c>
      <c r="H29" s="9" t="s">
        <v>81</v>
      </c>
      <c r="I29" s="9" t="s">
        <v>78</v>
      </c>
      <c r="J29" s="16">
        <v>114</v>
      </c>
      <c r="K29" s="10"/>
      <c r="L29" s="9"/>
      <c r="M29" s="9"/>
      <c r="N29" s="16"/>
      <c r="O29" s="10"/>
      <c r="P29" s="9"/>
      <c r="Q29" s="9"/>
      <c r="R29" s="16"/>
      <c r="S29" s="10"/>
      <c r="T29" s="9"/>
      <c r="U29" s="9"/>
      <c r="V29" s="16"/>
      <c r="W29" s="18">
        <f t="shared" si="0"/>
        <v>250</v>
      </c>
    </row>
    <row r="30" spans="1:23" ht="12.75" thickBot="1" x14ac:dyDescent="0.25">
      <c r="A30" s="57">
        <v>20</v>
      </c>
      <c r="B30" s="59" t="s">
        <v>18</v>
      </c>
      <c r="C30" s="10" t="s">
        <v>78</v>
      </c>
      <c r="D30" s="9" t="s">
        <v>128</v>
      </c>
      <c r="E30" s="9" t="s">
        <v>78</v>
      </c>
      <c r="F30" s="16">
        <v>136</v>
      </c>
      <c r="G30" s="10" t="s">
        <v>185</v>
      </c>
      <c r="H30" s="9" t="s">
        <v>129</v>
      </c>
      <c r="I30" s="9" t="s">
        <v>78</v>
      </c>
      <c r="J30" s="16">
        <v>32</v>
      </c>
      <c r="K30" s="10"/>
      <c r="L30" s="9"/>
      <c r="M30" s="9"/>
      <c r="N30" s="16"/>
      <c r="O30" s="10"/>
      <c r="P30" s="9"/>
      <c r="Q30" s="9"/>
      <c r="R30" s="16"/>
      <c r="S30" s="10"/>
      <c r="T30" s="9"/>
      <c r="U30" s="9"/>
      <c r="V30" s="16"/>
      <c r="W30" s="18">
        <f t="shared" si="0"/>
        <v>168</v>
      </c>
    </row>
    <row r="31" spans="1:23" ht="12.75" thickBot="1" x14ac:dyDescent="0.25">
      <c r="A31" s="57">
        <v>21</v>
      </c>
      <c r="B31" s="59" t="s">
        <v>12</v>
      </c>
      <c r="C31" s="10" t="s">
        <v>78</v>
      </c>
      <c r="D31" s="9" t="s">
        <v>118</v>
      </c>
      <c r="E31" s="9" t="s">
        <v>78</v>
      </c>
      <c r="F31" s="16">
        <v>114</v>
      </c>
      <c r="G31" s="10" t="s">
        <v>186</v>
      </c>
      <c r="H31" s="9" t="s">
        <v>187</v>
      </c>
      <c r="I31" s="9" t="s">
        <v>78</v>
      </c>
      <c r="J31" s="16">
        <v>304</v>
      </c>
      <c r="K31" s="10"/>
      <c r="L31" s="9"/>
      <c r="M31" s="9"/>
      <c r="N31" s="16"/>
      <c r="O31" s="10"/>
      <c r="P31" s="9"/>
      <c r="Q31" s="9"/>
      <c r="R31" s="16"/>
      <c r="S31" s="10"/>
      <c r="T31" s="9"/>
      <c r="U31" s="9"/>
      <c r="V31" s="16"/>
      <c r="W31" s="18">
        <f t="shared" si="0"/>
        <v>418</v>
      </c>
    </row>
    <row r="32" spans="1:23" ht="12.75" thickBot="1" x14ac:dyDescent="0.25">
      <c r="A32" s="57">
        <v>22</v>
      </c>
      <c r="B32" s="59" t="s">
        <v>13</v>
      </c>
      <c r="C32" s="10" t="s">
        <v>78</v>
      </c>
      <c r="D32" s="9" t="s">
        <v>118</v>
      </c>
      <c r="E32" s="9" t="s">
        <v>78</v>
      </c>
      <c r="F32" s="16">
        <v>114</v>
      </c>
      <c r="G32" s="10" t="s">
        <v>80</v>
      </c>
      <c r="H32" s="19" t="s">
        <v>79</v>
      </c>
      <c r="I32" s="19" t="s">
        <v>78</v>
      </c>
      <c r="J32" s="16">
        <v>136</v>
      </c>
      <c r="K32" s="10"/>
      <c r="L32" s="19"/>
      <c r="M32" s="19"/>
      <c r="N32" s="16"/>
      <c r="O32" s="10"/>
      <c r="P32" s="9"/>
      <c r="Q32" s="19"/>
      <c r="R32" s="16"/>
      <c r="S32" s="10"/>
      <c r="T32" s="9"/>
      <c r="U32" s="19"/>
      <c r="V32" s="16"/>
      <c r="W32" s="18">
        <f t="shared" si="0"/>
        <v>250</v>
      </c>
    </row>
    <row r="33" spans="1:28" ht="12.75" thickBot="1" x14ac:dyDescent="0.25">
      <c r="A33" s="57">
        <v>23</v>
      </c>
      <c r="B33" s="59" t="s">
        <v>14</v>
      </c>
      <c r="C33" s="10" t="s">
        <v>97</v>
      </c>
      <c r="D33" s="9" t="s">
        <v>79</v>
      </c>
      <c r="E33" s="9" t="s">
        <v>131</v>
      </c>
      <c r="F33" s="16">
        <v>136</v>
      </c>
      <c r="G33" s="10"/>
      <c r="H33" s="9"/>
      <c r="I33" s="9"/>
      <c r="J33" s="16"/>
      <c r="K33" s="10"/>
      <c r="L33" s="9"/>
      <c r="M33" s="9"/>
      <c r="N33" s="16"/>
      <c r="O33" s="10"/>
      <c r="P33" s="9"/>
      <c r="Q33" s="9"/>
      <c r="R33" s="16"/>
      <c r="S33" s="10"/>
      <c r="T33" s="9"/>
      <c r="U33" s="9"/>
      <c r="V33" s="16"/>
      <c r="W33" s="18">
        <f t="shared" si="0"/>
        <v>136</v>
      </c>
    </row>
    <row r="34" spans="1:28" s="64" customFormat="1" ht="12.75" thickBot="1" x14ac:dyDescent="0.25">
      <c r="A34" s="57">
        <v>24</v>
      </c>
      <c r="B34" s="59" t="s">
        <v>15</v>
      </c>
      <c r="C34" s="10" t="s">
        <v>78</v>
      </c>
      <c r="D34" s="9" t="s">
        <v>118</v>
      </c>
      <c r="E34" s="19" t="s">
        <v>78</v>
      </c>
      <c r="F34" s="16">
        <v>114</v>
      </c>
      <c r="G34" s="10"/>
      <c r="H34" s="9"/>
      <c r="I34" s="19"/>
      <c r="J34" s="16"/>
      <c r="K34" s="10"/>
      <c r="L34" s="19"/>
      <c r="M34" s="19"/>
      <c r="N34" s="16"/>
      <c r="O34" s="10"/>
      <c r="P34" s="19"/>
      <c r="Q34" s="19"/>
      <c r="R34" s="16"/>
      <c r="S34" s="10"/>
      <c r="T34" s="19"/>
      <c r="U34" s="19"/>
      <c r="V34" s="16"/>
      <c r="W34" s="18">
        <f t="shared" si="0"/>
        <v>114</v>
      </c>
      <c r="X34" s="30"/>
      <c r="Y34" s="30"/>
      <c r="Z34" s="30"/>
      <c r="AA34" s="30"/>
      <c r="AB34" s="30"/>
    </row>
    <row r="35" spans="1:28" s="64" customFormat="1" ht="12.75" thickBot="1" x14ac:dyDescent="0.25">
      <c r="A35" s="57">
        <v>25</v>
      </c>
      <c r="B35" s="59" t="s">
        <v>16</v>
      </c>
      <c r="C35" s="10" t="s">
        <v>78</v>
      </c>
      <c r="D35" s="9" t="s">
        <v>163</v>
      </c>
      <c r="E35" s="19" t="s">
        <v>78</v>
      </c>
      <c r="F35" s="16">
        <v>304</v>
      </c>
      <c r="G35" s="10" t="s">
        <v>80</v>
      </c>
      <c r="H35" s="9" t="s">
        <v>81</v>
      </c>
      <c r="I35" s="9" t="s">
        <v>78</v>
      </c>
      <c r="J35" s="16">
        <v>114</v>
      </c>
      <c r="K35" s="10" t="s">
        <v>78</v>
      </c>
      <c r="L35" s="9" t="s">
        <v>79</v>
      </c>
      <c r="M35" s="9" t="s">
        <v>78</v>
      </c>
      <c r="N35" s="16">
        <v>136</v>
      </c>
      <c r="O35" s="10"/>
      <c r="P35" s="9"/>
      <c r="Q35" s="9"/>
      <c r="R35" s="16"/>
      <c r="S35" s="10"/>
      <c r="T35" s="9"/>
      <c r="U35" s="9"/>
      <c r="V35" s="16"/>
      <c r="W35" s="18">
        <f t="shared" si="0"/>
        <v>554</v>
      </c>
    </row>
    <row r="36" spans="1:28" ht="12.75" thickBot="1" x14ac:dyDescent="0.25">
      <c r="A36" s="57">
        <v>26</v>
      </c>
      <c r="B36" s="59" t="s">
        <v>17</v>
      </c>
      <c r="C36" s="10" t="s">
        <v>131</v>
      </c>
      <c r="D36" s="9" t="s">
        <v>129</v>
      </c>
      <c r="E36" s="19" t="s">
        <v>78</v>
      </c>
      <c r="F36" s="16">
        <v>32</v>
      </c>
      <c r="G36" s="10" t="s">
        <v>80</v>
      </c>
      <c r="H36" s="9" t="s">
        <v>81</v>
      </c>
      <c r="I36" s="19" t="s">
        <v>78</v>
      </c>
      <c r="J36" s="16">
        <v>114</v>
      </c>
      <c r="K36" s="10"/>
      <c r="L36" s="19"/>
      <c r="M36" s="19"/>
      <c r="N36" s="16"/>
      <c r="O36" s="10"/>
      <c r="P36" s="19"/>
      <c r="Q36" s="19"/>
      <c r="R36" s="16"/>
      <c r="S36" s="10"/>
      <c r="T36" s="19"/>
      <c r="U36" s="19"/>
      <c r="V36" s="16"/>
      <c r="W36" s="18">
        <f t="shared" si="0"/>
        <v>146</v>
      </c>
    </row>
    <row r="37" spans="1:28" ht="12.75" thickBot="1" x14ac:dyDescent="0.25">
      <c r="A37" s="57">
        <v>27</v>
      </c>
      <c r="B37" s="59" t="s">
        <v>18</v>
      </c>
      <c r="C37" s="10" t="s">
        <v>78</v>
      </c>
      <c r="D37" s="9" t="s">
        <v>163</v>
      </c>
      <c r="E37" s="19" t="s">
        <v>78</v>
      </c>
      <c r="F37" s="16">
        <v>304</v>
      </c>
      <c r="G37" s="10" t="s">
        <v>80</v>
      </c>
      <c r="H37" s="19" t="s">
        <v>128</v>
      </c>
      <c r="I37" s="19" t="s">
        <v>78</v>
      </c>
      <c r="J37" s="16">
        <v>136</v>
      </c>
      <c r="K37" s="10"/>
      <c r="L37" s="19"/>
      <c r="M37" s="19"/>
      <c r="N37" s="16"/>
      <c r="O37" s="10"/>
      <c r="P37" s="9"/>
      <c r="Q37" s="19"/>
      <c r="R37" s="16"/>
      <c r="S37" s="10"/>
      <c r="T37" s="9"/>
      <c r="U37" s="19"/>
      <c r="V37" s="16"/>
      <c r="W37" s="18">
        <f t="shared" si="0"/>
        <v>440</v>
      </c>
    </row>
    <row r="38" spans="1:28" ht="12.75" thickBot="1" x14ac:dyDescent="0.25">
      <c r="A38" s="57">
        <v>28</v>
      </c>
      <c r="B38" s="59" t="s">
        <v>12</v>
      </c>
      <c r="C38" s="10" t="s">
        <v>78</v>
      </c>
      <c r="D38" s="19" t="s">
        <v>118</v>
      </c>
      <c r="E38" s="19" t="s">
        <v>78</v>
      </c>
      <c r="F38" s="16">
        <v>114</v>
      </c>
      <c r="G38" s="10"/>
      <c r="H38" s="19"/>
      <c r="I38" s="19"/>
      <c r="J38" s="16"/>
      <c r="K38" s="10"/>
      <c r="L38" s="19"/>
      <c r="M38" s="19"/>
      <c r="N38" s="16"/>
      <c r="O38" s="10"/>
      <c r="P38" s="19"/>
      <c r="Q38" s="19"/>
      <c r="R38" s="16"/>
      <c r="S38" s="10"/>
      <c r="T38" s="19"/>
      <c r="U38" s="19"/>
      <c r="V38" s="16"/>
      <c r="W38" s="18">
        <f t="shared" si="0"/>
        <v>114</v>
      </c>
    </row>
    <row r="39" spans="1:28" ht="12.75" thickBot="1" x14ac:dyDescent="0.25">
      <c r="A39" s="57">
        <v>29</v>
      </c>
      <c r="B39" s="59" t="s">
        <v>13</v>
      </c>
      <c r="C39" s="10" t="s">
        <v>78</v>
      </c>
      <c r="D39" s="19" t="s">
        <v>118</v>
      </c>
      <c r="E39" s="19" t="s">
        <v>78</v>
      </c>
      <c r="F39" s="16">
        <v>136</v>
      </c>
      <c r="G39" s="10" t="s">
        <v>97</v>
      </c>
      <c r="H39" s="9" t="s">
        <v>118</v>
      </c>
      <c r="I39" s="19" t="s">
        <v>78</v>
      </c>
      <c r="J39" s="16">
        <v>114</v>
      </c>
      <c r="K39" s="10"/>
      <c r="L39" s="19"/>
      <c r="M39" s="19"/>
      <c r="N39" s="16"/>
      <c r="O39" s="10"/>
      <c r="P39" s="19"/>
      <c r="Q39" s="19"/>
      <c r="R39" s="16"/>
      <c r="S39" s="10"/>
      <c r="T39" s="19"/>
      <c r="U39" s="19"/>
      <c r="V39" s="16"/>
      <c r="W39" s="18">
        <f t="shared" si="0"/>
        <v>250</v>
      </c>
    </row>
    <row r="40" spans="1:28" ht="12.75" thickBot="1" x14ac:dyDescent="0.25">
      <c r="A40" s="57">
        <v>30</v>
      </c>
      <c r="B40" s="59" t="s">
        <v>14</v>
      </c>
      <c r="C40" s="10"/>
      <c r="D40" s="19"/>
      <c r="E40" s="19"/>
      <c r="F40" s="16"/>
      <c r="G40" s="10"/>
      <c r="H40" s="9"/>
      <c r="I40" s="19"/>
      <c r="J40" s="16"/>
      <c r="K40" s="10"/>
      <c r="L40" s="9"/>
      <c r="M40" s="19"/>
      <c r="N40" s="16"/>
      <c r="O40" s="10"/>
      <c r="P40" s="19"/>
      <c r="Q40" s="19"/>
      <c r="R40" s="16"/>
      <c r="S40" s="10"/>
      <c r="T40" s="19"/>
      <c r="U40" s="19"/>
      <c r="V40" s="16"/>
      <c r="W40" s="18">
        <f t="shared" si="0"/>
        <v>0</v>
      </c>
    </row>
    <row r="41" spans="1:28" ht="12.75" thickBot="1" x14ac:dyDescent="0.25">
      <c r="A41" s="23">
        <v>31</v>
      </c>
      <c r="B41" s="59" t="s">
        <v>15</v>
      </c>
      <c r="C41" s="24"/>
      <c r="D41" s="25"/>
      <c r="E41" s="25"/>
      <c r="F41" s="26"/>
      <c r="G41" s="24"/>
      <c r="H41" s="25"/>
      <c r="I41" s="25"/>
      <c r="J41" s="26"/>
      <c r="K41" s="24"/>
      <c r="L41" s="25"/>
      <c r="M41" s="25"/>
      <c r="N41" s="26"/>
      <c r="O41" s="24"/>
      <c r="P41" s="27"/>
      <c r="Q41" s="25"/>
      <c r="R41" s="26"/>
      <c r="S41" s="24"/>
      <c r="T41" s="27"/>
      <c r="U41" s="25"/>
      <c r="V41" s="26"/>
      <c r="W41" s="18">
        <f t="shared" si="0"/>
        <v>0</v>
      </c>
    </row>
    <row r="42" spans="1:28" ht="13.5" customHeight="1" thickTop="1" thickBot="1" x14ac:dyDescent="0.25">
      <c r="T42" s="94" t="s">
        <v>19</v>
      </c>
      <c r="U42" s="95"/>
      <c r="V42" s="95"/>
      <c r="W42" s="112">
        <f>COUNT(F11:F41)+COUNT(J11:J41)+COUNT(N11:N41)+COUNT(R11:R41)+COUNT(V11:V41)</f>
        <v>61</v>
      </c>
    </row>
    <row r="43" spans="1:28" ht="12.75" customHeight="1" thickBot="1" x14ac:dyDescent="0.25">
      <c r="H43" s="115" t="s">
        <v>39</v>
      </c>
      <c r="I43" s="115"/>
      <c r="J43" s="115"/>
      <c r="K43" s="115"/>
      <c r="L43" s="115"/>
      <c r="T43" s="96"/>
      <c r="U43" s="97"/>
      <c r="V43" s="97"/>
      <c r="W43" s="113"/>
    </row>
    <row r="44" spans="1:28" ht="12.75" customHeight="1" thickBot="1" x14ac:dyDescent="0.25">
      <c r="H44" s="115"/>
      <c r="I44" s="115"/>
      <c r="J44" s="115"/>
      <c r="K44" s="115"/>
      <c r="L44" s="115"/>
      <c r="T44" s="96" t="s">
        <v>20</v>
      </c>
      <c r="U44" s="97"/>
      <c r="V44" s="97"/>
      <c r="W44" s="102">
        <f>SUM(W11:W41)</f>
        <v>9166</v>
      </c>
    </row>
    <row r="45" spans="1:28" ht="12.75" customHeight="1" thickBot="1" x14ac:dyDescent="0.25">
      <c r="D45" s="31"/>
      <c r="E45" s="31"/>
      <c r="T45" s="100"/>
      <c r="U45" s="101"/>
      <c r="V45" s="101"/>
      <c r="W45" s="103"/>
    </row>
    <row r="46" spans="1:28" ht="12.75" thickTop="1" x14ac:dyDescent="0.2"/>
  </sheetData>
  <mergeCells count="18">
    <mergeCell ref="A1:F1"/>
    <mergeCell ref="A2:F2"/>
    <mergeCell ref="A3:F3"/>
    <mergeCell ref="A4:F4"/>
    <mergeCell ref="H43:L44"/>
    <mergeCell ref="I7:L8"/>
    <mergeCell ref="A9:A10"/>
    <mergeCell ref="B9:B10"/>
    <mergeCell ref="C9:F9"/>
    <mergeCell ref="G9:J9"/>
    <mergeCell ref="K9:N9"/>
    <mergeCell ref="O9:R9"/>
    <mergeCell ref="W9:W10"/>
    <mergeCell ref="T42:V43"/>
    <mergeCell ref="W42:W43"/>
    <mergeCell ref="T44:V45"/>
    <mergeCell ref="W44:W45"/>
    <mergeCell ref="S9:V9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  <colBreaks count="1" manualBreakCount="1">
    <brk id="2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44"/>
  <sheetViews>
    <sheetView rightToLeft="1" view="pageBreakPreview" topLeftCell="A3" zoomScale="80" zoomScaleNormal="70" zoomScaleSheetLayoutView="80" workbookViewId="0">
      <selection activeCell="N38" sqref="N38"/>
    </sheetView>
  </sheetViews>
  <sheetFormatPr defaultRowHeight="12" x14ac:dyDescent="0.2"/>
  <cols>
    <col min="1" max="1" width="4.625" style="1" customWidth="1"/>
    <col min="2" max="2" width="10" style="1" customWidth="1"/>
    <col min="3" max="3" width="8.625" style="1" customWidth="1"/>
    <col min="4" max="15" width="9" style="1"/>
    <col min="16" max="16" width="10.25" style="1" customWidth="1"/>
    <col min="17" max="17" width="9.75" style="1" customWidth="1"/>
    <col min="18" max="18" width="9" style="1"/>
    <col min="19" max="19" width="9.625" style="1" customWidth="1"/>
    <col min="20" max="16384" width="9" style="1"/>
  </cols>
  <sheetData>
    <row r="1" spans="1:23" ht="15.75" x14ac:dyDescent="0.2">
      <c r="A1" s="114" t="s">
        <v>25</v>
      </c>
      <c r="B1" s="114"/>
      <c r="C1" s="114"/>
      <c r="D1" s="114"/>
      <c r="E1" s="114"/>
      <c r="F1" s="114"/>
    </row>
    <row r="2" spans="1:23" ht="15.75" x14ac:dyDescent="0.2">
      <c r="A2" s="114" t="s">
        <v>26</v>
      </c>
      <c r="B2" s="114"/>
      <c r="C2" s="114"/>
      <c r="D2" s="114"/>
      <c r="E2" s="114"/>
      <c r="F2" s="114"/>
    </row>
    <row r="3" spans="1:23" ht="15.75" x14ac:dyDescent="0.2">
      <c r="A3" s="114" t="s">
        <v>27</v>
      </c>
      <c r="B3" s="114"/>
      <c r="C3" s="114"/>
      <c r="D3" s="114"/>
      <c r="E3" s="114"/>
      <c r="F3" s="114"/>
    </row>
    <row r="4" spans="1:23" ht="15.75" x14ac:dyDescent="0.25">
      <c r="A4" s="114" t="s">
        <v>28</v>
      </c>
      <c r="B4" s="114"/>
      <c r="C4" s="114"/>
      <c r="D4" s="114"/>
      <c r="E4" s="114"/>
      <c r="F4" s="114"/>
      <c r="I4" s="2"/>
      <c r="J4" s="2"/>
      <c r="K4" s="2"/>
      <c r="L4" s="2"/>
    </row>
    <row r="5" spans="1:23" ht="15" x14ac:dyDescent="0.25">
      <c r="I5" s="2"/>
      <c r="J5" s="2"/>
      <c r="K5" s="2"/>
      <c r="L5" s="2"/>
    </row>
    <row r="6" spans="1:23" ht="15.75" thickBot="1" x14ac:dyDescent="0.3">
      <c r="G6" s="3"/>
      <c r="H6" s="3"/>
      <c r="I6" s="118" t="s">
        <v>51</v>
      </c>
      <c r="J6" s="118"/>
      <c r="K6" s="118"/>
      <c r="L6" s="118"/>
      <c r="M6" s="3"/>
      <c r="N6" s="3"/>
      <c r="P6" s="4"/>
    </row>
    <row r="7" spans="1:23" ht="13.5" thickTop="1" thickBot="1" x14ac:dyDescent="0.25">
      <c r="A7" s="111" t="s">
        <v>0</v>
      </c>
      <c r="B7" s="119" t="s">
        <v>1</v>
      </c>
      <c r="C7" s="89" t="s">
        <v>2</v>
      </c>
      <c r="D7" s="90"/>
      <c r="E7" s="90"/>
      <c r="F7" s="91"/>
      <c r="G7" s="89" t="s">
        <v>3</v>
      </c>
      <c r="H7" s="90"/>
      <c r="I7" s="90"/>
      <c r="J7" s="91"/>
      <c r="K7" s="89" t="s">
        <v>4</v>
      </c>
      <c r="L7" s="90"/>
      <c r="M7" s="90"/>
      <c r="N7" s="91"/>
      <c r="O7" s="89" t="s">
        <v>5</v>
      </c>
      <c r="P7" s="90"/>
      <c r="Q7" s="90"/>
      <c r="R7" s="91"/>
      <c r="S7" s="89" t="s">
        <v>6</v>
      </c>
      <c r="T7" s="90"/>
      <c r="U7" s="90"/>
      <c r="V7" s="91"/>
      <c r="W7" s="92" t="s">
        <v>7</v>
      </c>
    </row>
    <row r="8" spans="1:23" ht="12.75" thickBot="1" x14ac:dyDescent="0.25">
      <c r="A8" s="111"/>
      <c r="B8" s="120"/>
      <c r="C8" s="11" t="s">
        <v>8</v>
      </c>
      <c r="D8" s="12" t="s">
        <v>9</v>
      </c>
      <c r="E8" s="12" t="s">
        <v>10</v>
      </c>
      <c r="F8" s="13" t="s">
        <v>11</v>
      </c>
      <c r="G8" s="11" t="s">
        <v>8</v>
      </c>
      <c r="H8" s="12" t="s">
        <v>9</v>
      </c>
      <c r="I8" s="12" t="s">
        <v>10</v>
      </c>
      <c r="J8" s="13" t="s">
        <v>11</v>
      </c>
      <c r="K8" s="11" t="s">
        <v>8</v>
      </c>
      <c r="L8" s="12" t="s">
        <v>9</v>
      </c>
      <c r="M8" s="12" t="s">
        <v>10</v>
      </c>
      <c r="N8" s="13" t="s">
        <v>11</v>
      </c>
      <c r="O8" s="11" t="s">
        <v>8</v>
      </c>
      <c r="P8" s="12" t="s">
        <v>9</v>
      </c>
      <c r="Q8" s="12" t="s">
        <v>10</v>
      </c>
      <c r="R8" s="13" t="s">
        <v>11</v>
      </c>
      <c r="S8" s="11" t="s">
        <v>8</v>
      </c>
      <c r="T8" s="12" t="s">
        <v>9</v>
      </c>
      <c r="U8" s="12" t="s">
        <v>10</v>
      </c>
      <c r="V8" s="13" t="s">
        <v>11</v>
      </c>
      <c r="W8" s="93"/>
    </row>
    <row r="9" spans="1:23" ht="12.75" thickBot="1" x14ac:dyDescent="0.25">
      <c r="A9" s="15">
        <v>1</v>
      </c>
      <c r="B9" s="32" t="s">
        <v>48</v>
      </c>
      <c r="C9" s="10" t="s">
        <v>63</v>
      </c>
      <c r="D9" s="9" t="s">
        <v>67</v>
      </c>
      <c r="E9" s="33" t="s">
        <v>63</v>
      </c>
      <c r="F9" s="16">
        <v>132</v>
      </c>
      <c r="G9" s="10" t="s">
        <v>63</v>
      </c>
      <c r="H9" s="9" t="s">
        <v>68</v>
      </c>
      <c r="I9" s="33" t="s">
        <v>63</v>
      </c>
      <c r="J9" s="16">
        <v>22</v>
      </c>
      <c r="K9" s="10" t="s">
        <v>63</v>
      </c>
      <c r="L9" s="9" t="s">
        <v>60</v>
      </c>
      <c r="M9" s="33" t="s">
        <v>56</v>
      </c>
      <c r="N9" s="16">
        <v>130</v>
      </c>
      <c r="O9" s="10" t="s">
        <v>56</v>
      </c>
      <c r="P9" s="9" t="s">
        <v>69</v>
      </c>
      <c r="Q9" s="33" t="s">
        <v>56</v>
      </c>
      <c r="R9" s="16">
        <v>150</v>
      </c>
      <c r="S9" s="10"/>
      <c r="T9" s="9"/>
      <c r="U9" s="33"/>
      <c r="V9" s="16"/>
      <c r="W9" s="18">
        <f>F9+J9+N9+R9+V9</f>
        <v>434</v>
      </c>
    </row>
    <row r="10" spans="1:23" ht="12.75" thickBot="1" x14ac:dyDescent="0.25">
      <c r="A10" s="15">
        <v>2</v>
      </c>
      <c r="B10" s="60" t="s">
        <v>14</v>
      </c>
      <c r="C10" s="10" t="s">
        <v>56</v>
      </c>
      <c r="D10" s="9" t="s">
        <v>57</v>
      </c>
      <c r="E10" s="33" t="s">
        <v>56</v>
      </c>
      <c r="F10" s="16">
        <v>76</v>
      </c>
      <c r="G10" s="10" t="s">
        <v>61</v>
      </c>
      <c r="H10" s="9" t="s">
        <v>86</v>
      </c>
      <c r="I10" s="33" t="s">
        <v>63</v>
      </c>
      <c r="J10" s="16">
        <v>57</v>
      </c>
      <c r="K10" s="10" t="s">
        <v>63</v>
      </c>
      <c r="L10" s="9" t="s">
        <v>87</v>
      </c>
      <c r="M10" s="9" t="s">
        <v>63</v>
      </c>
      <c r="N10" s="16">
        <v>90</v>
      </c>
      <c r="O10" s="10" t="s">
        <v>63</v>
      </c>
      <c r="P10" s="9" t="s">
        <v>98</v>
      </c>
      <c r="Q10" s="9" t="s">
        <v>63</v>
      </c>
      <c r="R10" s="16">
        <v>22</v>
      </c>
      <c r="S10" s="17"/>
      <c r="T10" s="9"/>
      <c r="U10" s="9"/>
      <c r="V10" s="16"/>
      <c r="W10" s="18">
        <f t="shared" ref="W10:W39" si="0">F10+J10+N10+R10+V10</f>
        <v>245</v>
      </c>
    </row>
    <row r="11" spans="1:23" ht="12.75" thickBot="1" x14ac:dyDescent="0.25">
      <c r="A11" s="15">
        <v>3</v>
      </c>
      <c r="B11" s="60" t="s">
        <v>15</v>
      </c>
      <c r="C11" s="17" t="s">
        <v>63</v>
      </c>
      <c r="D11" s="9" t="s">
        <v>65</v>
      </c>
      <c r="E11" s="9" t="s">
        <v>63</v>
      </c>
      <c r="F11" s="16">
        <v>70</v>
      </c>
      <c r="G11" s="17" t="s">
        <v>63</v>
      </c>
      <c r="H11" s="9" t="s">
        <v>68</v>
      </c>
      <c r="I11" s="33" t="s">
        <v>56</v>
      </c>
      <c r="J11" s="16">
        <v>31</v>
      </c>
      <c r="K11" s="34" t="s">
        <v>56</v>
      </c>
      <c r="L11" s="9" t="s">
        <v>107</v>
      </c>
      <c r="M11" s="9" t="s">
        <v>56</v>
      </c>
      <c r="N11" s="16">
        <v>180</v>
      </c>
      <c r="O11" s="10"/>
      <c r="P11" s="9"/>
      <c r="Q11" s="9"/>
      <c r="R11" s="16"/>
      <c r="S11" s="17"/>
      <c r="T11" s="9"/>
      <c r="U11" s="9"/>
      <c r="V11" s="16"/>
      <c r="W11" s="18">
        <f t="shared" si="0"/>
        <v>281</v>
      </c>
    </row>
    <row r="12" spans="1:23" ht="12.75" thickBot="1" x14ac:dyDescent="0.25">
      <c r="A12" s="15">
        <v>4</v>
      </c>
      <c r="B12" s="60" t="s">
        <v>16</v>
      </c>
      <c r="C12" s="10" t="s">
        <v>56</v>
      </c>
      <c r="D12" s="9" t="s">
        <v>117</v>
      </c>
      <c r="E12" s="33" t="s">
        <v>56</v>
      </c>
      <c r="F12" s="16">
        <v>32</v>
      </c>
      <c r="G12" s="10" t="s">
        <v>61</v>
      </c>
      <c r="H12" s="9" t="s">
        <v>109</v>
      </c>
      <c r="I12" s="33" t="s">
        <v>108</v>
      </c>
      <c r="J12" s="16">
        <v>76</v>
      </c>
      <c r="K12" s="10" t="s">
        <v>108</v>
      </c>
      <c r="L12" s="9" t="s">
        <v>109</v>
      </c>
      <c r="M12" s="33" t="s">
        <v>63</v>
      </c>
      <c r="N12" s="16">
        <v>104</v>
      </c>
      <c r="O12" s="10"/>
      <c r="P12" s="9"/>
      <c r="Q12" s="33"/>
      <c r="R12" s="16"/>
      <c r="S12" s="17"/>
      <c r="T12" s="9"/>
      <c r="U12" s="9"/>
      <c r="V12" s="16"/>
      <c r="W12" s="18">
        <f t="shared" si="0"/>
        <v>212</v>
      </c>
    </row>
    <row r="13" spans="1:23" ht="12.75" thickBot="1" x14ac:dyDescent="0.25">
      <c r="A13" s="15">
        <v>5</v>
      </c>
      <c r="B13" s="60" t="s">
        <v>17</v>
      </c>
      <c r="C13" s="10" t="s">
        <v>63</v>
      </c>
      <c r="D13" s="9" t="s">
        <v>126</v>
      </c>
      <c r="E13" s="9" t="s">
        <v>63</v>
      </c>
      <c r="F13" s="16">
        <v>90</v>
      </c>
      <c r="G13" s="17" t="s">
        <v>63</v>
      </c>
      <c r="H13" s="9" t="s">
        <v>87</v>
      </c>
      <c r="I13" s="9" t="s">
        <v>56</v>
      </c>
      <c r="J13" s="16">
        <v>100</v>
      </c>
      <c r="K13" s="17" t="s">
        <v>56</v>
      </c>
      <c r="L13" s="9" t="s">
        <v>127</v>
      </c>
      <c r="M13" s="33" t="s">
        <v>56</v>
      </c>
      <c r="N13" s="16">
        <v>32</v>
      </c>
      <c r="O13" s="17"/>
      <c r="P13" s="9"/>
      <c r="Q13" s="33"/>
      <c r="R13" s="16"/>
      <c r="S13" s="17"/>
      <c r="T13" s="9"/>
      <c r="U13" s="9"/>
      <c r="V13" s="16"/>
      <c r="W13" s="18">
        <f t="shared" si="0"/>
        <v>222</v>
      </c>
    </row>
    <row r="14" spans="1:23" ht="12.75" thickBot="1" x14ac:dyDescent="0.25">
      <c r="A14" s="15">
        <v>6</v>
      </c>
      <c r="B14" s="60" t="s">
        <v>18</v>
      </c>
      <c r="C14" s="9" t="s">
        <v>56</v>
      </c>
      <c r="D14" s="9" t="s">
        <v>70</v>
      </c>
      <c r="E14" s="33" t="s">
        <v>56</v>
      </c>
      <c r="F14" s="16">
        <v>96</v>
      </c>
      <c r="G14" s="10" t="s">
        <v>61</v>
      </c>
      <c r="H14" s="9" t="s">
        <v>93</v>
      </c>
      <c r="I14" s="33" t="s">
        <v>108</v>
      </c>
      <c r="J14" s="16">
        <v>76</v>
      </c>
      <c r="K14" s="10" t="s">
        <v>108</v>
      </c>
      <c r="L14" s="9" t="s">
        <v>94</v>
      </c>
      <c r="M14" s="9" t="s">
        <v>56</v>
      </c>
      <c r="N14" s="16">
        <v>180</v>
      </c>
      <c r="O14" s="10" t="s">
        <v>56</v>
      </c>
      <c r="P14" s="9" t="s">
        <v>103</v>
      </c>
      <c r="Q14" s="9" t="s">
        <v>56</v>
      </c>
      <c r="R14" s="16">
        <v>90</v>
      </c>
      <c r="S14" s="17"/>
      <c r="T14" s="9"/>
      <c r="U14" s="9"/>
      <c r="V14" s="16"/>
      <c r="W14" s="18">
        <f t="shared" si="0"/>
        <v>442</v>
      </c>
    </row>
    <row r="15" spans="1:23" ht="12.75" thickBot="1" x14ac:dyDescent="0.25">
      <c r="A15" s="15">
        <v>7</v>
      </c>
      <c r="B15" s="60" t="s">
        <v>12</v>
      </c>
      <c r="C15" s="42" t="s">
        <v>56</v>
      </c>
      <c r="D15" s="20" t="s">
        <v>76</v>
      </c>
      <c r="E15" s="33" t="s">
        <v>56</v>
      </c>
      <c r="F15" s="16">
        <v>96</v>
      </c>
      <c r="G15" s="10" t="s">
        <v>56</v>
      </c>
      <c r="H15" s="9" t="s">
        <v>67</v>
      </c>
      <c r="I15" s="33" t="s">
        <v>56</v>
      </c>
      <c r="J15" s="16">
        <v>76</v>
      </c>
      <c r="K15" s="10" t="s">
        <v>108</v>
      </c>
      <c r="L15" s="9" t="s">
        <v>155</v>
      </c>
      <c r="M15" s="9" t="s">
        <v>56</v>
      </c>
      <c r="N15" s="16">
        <v>106</v>
      </c>
      <c r="O15" s="10" t="s">
        <v>56</v>
      </c>
      <c r="P15" s="9" t="s">
        <v>76</v>
      </c>
      <c r="Q15" s="9" t="s">
        <v>56</v>
      </c>
      <c r="R15" s="16">
        <v>96</v>
      </c>
      <c r="S15" s="17"/>
      <c r="T15" s="9"/>
      <c r="U15" s="9"/>
      <c r="V15" s="16"/>
      <c r="W15" s="18">
        <f t="shared" si="0"/>
        <v>374</v>
      </c>
    </row>
    <row r="16" spans="1:23" ht="12.75" thickBot="1" x14ac:dyDescent="0.25">
      <c r="A16" s="15">
        <v>8</v>
      </c>
      <c r="B16" s="60" t="s">
        <v>13</v>
      </c>
      <c r="C16" s="17" t="s">
        <v>56</v>
      </c>
      <c r="D16" s="9" t="s">
        <v>59</v>
      </c>
      <c r="E16" s="9" t="s">
        <v>56</v>
      </c>
      <c r="F16" s="16">
        <v>106</v>
      </c>
      <c r="G16" s="17" t="s">
        <v>92</v>
      </c>
      <c r="H16" s="9" t="s">
        <v>74</v>
      </c>
      <c r="I16" s="9" t="s">
        <v>108</v>
      </c>
      <c r="J16" s="16">
        <v>83</v>
      </c>
      <c r="K16" s="17" t="s">
        <v>108</v>
      </c>
      <c r="L16" s="9" t="s">
        <v>125</v>
      </c>
      <c r="M16" s="9" t="s">
        <v>56</v>
      </c>
      <c r="N16" s="16">
        <v>90</v>
      </c>
      <c r="O16" s="10" t="s">
        <v>56</v>
      </c>
      <c r="P16" s="9" t="s">
        <v>136</v>
      </c>
      <c r="Q16" s="9" t="s">
        <v>56</v>
      </c>
      <c r="R16" s="16">
        <v>96</v>
      </c>
      <c r="S16" s="17"/>
      <c r="T16" s="9"/>
      <c r="U16" s="9"/>
      <c r="V16" s="16"/>
      <c r="W16" s="18">
        <f t="shared" si="0"/>
        <v>375</v>
      </c>
    </row>
    <row r="17" spans="1:23" ht="12.75" thickBot="1" x14ac:dyDescent="0.25">
      <c r="A17" s="15">
        <v>9</v>
      </c>
      <c r="B17" s="60" t="s">
        <v>14</v>
      </c>
      <c r="C17" s="10" t="s">
        <v>63</v>
      </c>
      <c r="D17" s="9" t="s">
        <v>133</v>
      </c>
      <c r="E17" s="9" t="s">
        <v>108</v>
      </c>
      <c r="F17" s="16">
        <v>130</v>
      </c>
      <c r="G17" s="10" t="s">
        <v>108</v>
      </c>
      <c r="H17" s="9" t="s">
        <v>57</v>
      </c>
      <c r="I17" s="33" t="s">
        <v>56</v>
      </c>
      <c r="J17" s="16">
        <v>76</v>
      </c>
      <c r="K17" s="10" t="s">
        <v>56</v>
      </c>
      <c r="L17" s="9" t="s">
        <v>139</v>
      </c>
      <c r="M17" s="33" t="s">
        <v>56</v>
      </c>
      <c r="N17" s="16">
        <v>100</v>
      </c>
      <c r="O17" s="10" t="s">
        <v>56</v>
      </c>
      <c r="P17" s="9" t="s">
        <v>136</v>
      </c>
      <c r="Q17" s="9" t="s">
        <v>56</v>
      </c>
      <c r="R17" s="16">
        <v>96</v>
      </c>
      <c r="S17" s="17"/>
      <c r="T17" s="9"/>
      <c r="U17" s="9"/>
      <c r="V17" s="16"/>
      <c r="W17" s="18">
        <f t="shared" si="0"/>
        <v>402</v>
      </c>
    </row>
    <row r="18" spans="1:23" ht="12.75" thickBot="1" x14ac:dyDescent="0.25">
      <c r="A18" s="15">
        <v>10</v>
      </c>
      <c r="B18" s="60" t="s">
        <v>15</v>
      </c>
      <c r="C18" s="17" t="s">
        <v>56</v>
      </c>
      <c r="D18" s="9" t="s">
        <v>77</v>
      </c>
      <c r="E18" s="9" t="s">
        <v>63</v>
      </c>
      <c r="F18" s="16">
        <v>130</v>
      </c>
      <c r="G18" s="17" t="s">
        <v>63</v>
      </c>
      <c r="H18" s="9" t="s">
        <v>103</v>
      </c>
      <c r="I18" s="9" t="s">
        <v>63</v>
      </c>
      <c r="J18" s="16">
        <v>170</v>
      </c>
      <c r="K18" s="17"/>
      <c r="L18" s="20"/>
      <c r="M18" s="9"/>
      <c r="N18" s="16"/>
      <c r="O18" s="10"/>
      <c r="P18" s="9"/>
      <c r="Q18" s="9"/>
      <c r="R18" s="16"/>
      <c r="S18" s="17"/>
      <c r="T18" s="9"/>
      <c r="U18" s="9"/>
      <c r="V18" s="16"/>
      <c r="W18" s="18">
        <f t="shared" si="0"/>
        <v>300</v>
      </c>
    </row>
    <row r="19" spans="1:23" ht="12.75" thickBot="1" x14ac:dyDescent="0.25">
      <c r="A19" s="15">
        <v>11</v>
      </c>
      <c r="B19" s="60" t="s">
        <v>16</v>
      </c>
      <c r="C19" s="17" t="s">
        <v>56</v>
      </c>
      <c r="D19" s="9" t="s">
        <v>133</v>
      </c>
      <c r="E19" s="9" t="s">
        <v>56</v>
      </c>
      <c r="F19" s="16">
        <v>90</v>
      </c>
      <c r="G19" s="17" t="s">
        <v>56</v>
      </c>
      <c r="H19" s="20" t="s">
        <v>107</v>
      </c>
      <c r="I19" s="9" t="s">
        <v>56</v>
      </c>
      <c r="J19" s="16">
        <v>180</v>
      </c>
      <c r="K19" s="17" t="s">
        <v>56</v>
      </c>
      <c r="L19" s="9" t="s">
        <v>57</v>
      </c>
      <c r="M19" s="33" t="s">
        <v>56</v>
      </c>
      <c r="N19" s="16">
        <v>76</v>
      </c>
      <c r="O19" s="10" t="s">
        <v>56</v>
      </c>
      <c r="P19" s="9" t="s">
        <v>77</v>
      </c>
      <c r="Q19" s="9" t="s">
        <v>56</v>
      </c>
      <c r="R19" s="16">
        <v>100</v>
      </c>
      <c r="S19" s="17"/>
      <c r="T19" s="9"/>
      <c r="U19" s="9"/>
      <c r="V19" s="16"/>
      <c r="W19" s="18">
        <f t="shared" si="0"/>
        <v>446</v>
      </c>
    </row>
    <row r="20" spans="1:23" ht="12.75" thickBot="1" x14ac:dyDescent="0.25">
      <c r="A20" s="15">
        <v>12</v>
      </c>
      <c r="B20" s="60" t="s">
        <v>17</v>
      </c>
      <c r="C20" s="10" t="s">
        <v>63</v>
      </c>
      <c r="D20" s="9" t="s">
        <v>98</v>
      </c>
      <c r="E20" s="9" t="s">
        <v>56</v>
      </c>
      <c r="F20" s="16">
        <v>31</v>
      </c>
      <c r="G20" s="17" t="s">
        <v>56</v>
      </c>
      <c r="H20" s="9" t="s">
        <v>109</v>
      </c>
      <c r="I20" s="33" t="s">
        <v>56</v>
      </c>
      <c r="J20" s="16">
        <v>76</v>
      </c>
      <c r="K20" s="10" t="s">
        <v>56</v>
      </c>
      <c r="L20" s="9" t="s">
        <v>93</v>
      </c>
      <c r="M20" s="9" t="s">
        <v>56</v>
      </c>
      <c r="N20" s="16">
        <v>76</v>
      </c>
      <c r="O20" s="10"/>
      <c r="P20" s="9"/>
      <c r="Q20" s="9"/>
      <c r="R20" s="16"/>
      <c r="S20" s="17"/>
      <c r="T20" s="9"/>
      <c r="U20" s="9"/>
      <c r="V20" s="16"/>
      <c r="W20" s="18">
        <f t="shared" si="0"/>
        <v>183</v>
      </c>
    </row>
    <row r="21" spans="1:23" ht="12.75" thickBot="1" x14ac:dyDescent="0.25">
      <c r="A21" s="15">
        <v>13</v>
      </c>
      <c r="B21" s="60" t="s">
        <v>18</v>
      </c>
      <c r="C21" s="10" t="s">
        <v>56</v>
      </c>
      <c r="D21" s="9" t="s">
        <v>69</v>
      </c>
      <c r="E21" s="33" t="s">
        <v>63</v>
      </c>
      <c r="F21" s="16">
        <v>123</v>
      </c>
      <c r="G21" s="10" t="s">
        <v>63</v>
      </c>
      <c r="H21" s="9" t="s">
        <v>87</v>
      </c>
      <c r="I21" s="9" t="s">
        <v>56</v>
      </c>
      <c r="J21" s="16">
        <v>100</v>
      </c>
      <c r="K21" s="17" t="s">
        <v>56</v>
      </c>
      <c r="L21" s="9" t="s">
        <v>69</v>
      </c>
      <c r="M21" s="33" t="s">
        <v>56</v>
      </c>
      <c r="N21" s="16">
        <v>96</v>
      </c>
      <c r="O21" s="10"/>
      <c r="P21" s="9"/>
      <c r="Q21" s="9"/>
      <c r="R21" s="16"/>
      <c r="S21" s="17"/>
      <c r="T21" s="9"/>
      <c r="U21" s="9"/>
      <c r="V21" s="16"/>
      <c r="W21" s="18">
        <f t="shared" si="0"/>
        <v>319</v>
      </c>
    </row>
    <row r="22" spans="1:23" ht="12.75" thickBot="1" x14ac:dyDescent="0.25">
      <c r="A22" s="15">
        <v>14</v>
      </c>
      <c r="B22" s="60" t="s">
        <v>12</v>
      </c>
      <c r="C22" s="10" t="s">
        <v>61</v>
      </c>
      <c r="D22" s="9" t="s">
        <v>77</v>
      </c>
      <c r="E22" s="33" t="s">
        <v>63</v>
      </c>
      <c r="F22" s="16">
        <v>130</v>
      </c>
      <c r="G22" s="10" t="s">
        <v>63</v>
      </c>
      <c r="H22" s="9" t="s">
        <v>68</v>
      </c>
      <c r="I22" s="33" t="s">
        <v>63</v>
      </c>
      <c r="J22" s="16">
        <v>22</v>
      </c>
      <c r="K22" s="10" t="s">
        <v>63</v>
      </c>
      <c r="L22" s="9" t="s">
        <v>60</v>
      </c>
      <c r="M22" s="33" t="s">
        <v>63</v>
      </c>
      <c r="N22" s="16">
        <v>160</v>
      </c>
      <c r="O22" s="10" t="s">
        <v>63</v>
      </c>
      <c r="P22" s="9" t="s">
        <v>98</v>
      </c>
      <c r="Q22" s="33" t="s">
        <v>63</v>
      </c>
      <c r="R22" s="16">
        <v>22</v>
      </c>
      <c r="S22" s="17"/>
      <c r="T22" s="9"/>
      <c r="U22" s="9"/>
      <c r="V22" s="16"/>
      <c r="W22" s="18">
        <f t="shared" si="0"/>
        <v>334</v>
      </c>
    </row>
    <row r="23" spans="1:23" ht="12.75" thickBot="1" x14ac:dyDescent="0.25">
      <c r="A23" s="15">
        <v>15</v>
      </c>
      <c r="B23" s="60" t="s">
        <v>13</v>
      </c>
      <c r="C23" s="10" t="s">
        <v>63</v>
      </c>
      <c r="D23" s="9" t="s">
        <v>133</v>
      </c>
      <c r="E23" s="33" t="s">
        <v>63</v>
      </c>
      <c r="F23" s="16">
        <v>170</v>
      </c>
      <c r="G23" s="10" t="s">
        <v>63</v>
      </c>
      <c r="H23" s="9" t="s">
        <v>164</v>
      </c>
      <c r="I23" s="33" t="s">
        <v>63</v>
      </c>
      <c r="J23" s="16">
        <v>90</v>
      </c>
      <c r="K23" s="10" t="s">
        <v>63</v>
      </c>
      <c r="L23" s="9" t="s">
        <v>98</v>
      </c>
      <c r="M23" s="33" t="s">
        <v>63</v>
      </c>
      <c r="N23" s="16">
        <v>22</v>
      </c>
      <c r="O23" s="10"/>
      <c r="P23" s="9"/>
      <c r="Q23" s="9"/>
      <c r="R23" s="16"/>
      <c r="S23" s="17"/>
      <c r="T23" s="9"/>
      <c r="U23" s="9"/>
      <c r="V23" s="16"/>
      <c r="W23" s="18">
        <f t="shared" si="0"/>
        <v>282</v>
      </c>
    </row>
    <row r="24" spans="1:23" ht="12.75" thickBot="1" x14ac:dyDescent="0.25">
      <c r="A24" s="15">
        <v>16</v>
      </c>
      <c r="B24" s="60" t="s">
        <v>14</v>
      </c>
      <c r="C24" s="10" t="s">
        <v>63</v>
      </c>
      <c r="D24" s="9" t="s">
        <v>133</v>
      </c>
      <c r="E24" s="9" t="s">
        <v>63</v>
      </c>
      <c r="F24" s="16">
        <v>170</v>
      </c>
      <c r="G24" s="10" t="s">
        <v>63</v>
      </c>
      <c r="H24" s="9" t="s">
        <v>68</v>
      </c>
      <c r="I24" s="33" t="s">
        <v>56</v>
      </c>
      <c r="J24" s="16">
        <v>31</v>
      </c>
      <c r="K24" s="17" t="s">
        <v>56</v>
      </c>
      <c r="L24" s="9" t="s">
        <v>70</v>
      </c>
      <c r="M24" s="33" t="s">
        <v>56</v>
      </c>
      <c r="N24" s="16">
        <v>96</v>
      </c>
      <c r="O24" s="10"/>
      <c r="P24" s="9"/>
      <c r="Q24" s="9"/>
      <c r="R24" s="16"/>
      <c r="S24" s="17"/>
      <c r="T24" s="9"/>
      <c r="U24" s="9"/>
      <c r="V24" s="16"/>
      <c r="W24" s="18">
        <f t="shared" si="0"/>
        <v>297</v>
      </c>
    </row>
    <row r="25" spans="1:23" ht="12.75" thickBot="1" x14ac:dyDescent="0.25">
      <c r="A25" s="15">
        <v>17</v>
      </c>
      <c r="B25" s="60" t="s">
        <v>15</v>
      </c>
      <c r="C25" s="17" t="s">
        <v>61</v>
      </c>
      <c r="D25" s="9" t="s">
        <v>69</v>
      </c>
      <c r="E25" s="9" t="s">
        <v>56</v>
      </c>
      <c r="F25" s="16">
        <v>96</v>
      </c>
      <c r="G25" s="17" t="s">
        <v>56</v>
      </c>
      <c r="H25" s="9" t="s">
        <v>86</v>
      </c>
      <c r="I25" s="33" t="s">
        <v>56</v>
      </c>
      <c r="J25" s="16">
        <v>32</v>
      </c>
      <c r="K25" s="10" t="s">
        <v>56</v>
      </c>
      <c r="L25" s="20">
        <v>37165</v>
      </c>
      <c r="M25" s="9" t="s">
        <v>56</v>
      </c>
      <c r="N25" s="16">
        <v>100</v>
      </c>
      <c r="O25" s="10" t="s">
        <v>56</v>
      </c>
      <c r="P25" s="9" t="s">
        <v>65</v>
      </c>
      <c r="Q25" s="9" t="s">
        <v>56</v>
      </c>
      <c r="R25" s="16">
        <v>90</v>
      </c>
      <c r="S25" s="17"/>
      <c r="T25" s="9"/>
      <c r="U25" s="9"/>
      <c r="V25" s="16"/>
      <c r="W25" s="18">
        <f t="shared" si="0"/>
        <v>318</v>
      </c>
    </row>
    <row r="26" spans="1:23" ht="12.75" thickBot="1" x14ac:dyDescent="0.25">
      <c r="A26" s="15">
        <v>18</v>
      </c>
      <c r="B26" s="60" t="s">
        <v>16</v>
      </c>
      <c r="C26" s="17" t="s">
        <v>56</v>
      </c>
      <c r="D26" s="20">
        <v>37530</v>
      </c>
      <c r="E26" s="33" t="s">
        <v>56</v>
      </c>
      <c r="F26" s="16">
        <v>100</v>
      </c>
      <c r="G26" s="10" t="s">
        <v>56</v>
      </c>
      <c r="H26" s="9" t="s">
        <v>125</v>
      </c>
      <c r="I26" s="33" t="s">
        <v>56</v>
      </c>
      <c r="J26" s="16">
        <v>180</v>
      </c>
      <c r="K26" s="10"/>
      <c r="L26" s="9"/>
      <c r="M26" s="33"/>
      <c r="N26" s="16"/>
      <c r="O26" s="10"/>
      <c r="P26" s="9"/>
      <c r="Q26" s="9"/>
      <c r="R26" s="16"/>
      <c r="S26" s="17"/>
      <c r="T26" s="9"/>
      <c r="U26" s="9"/>
      <c r="V26" s="16"/>
      <c r="W26" s="18">
        <f t="shared" si="0"/>
        <v>280</v>
      </c>
    </row>
    <row r="27" spans="1:23" ht="12.75" thickBot="1" x14ac:dyDescent="0.25">
      <c r="A27" s="15">
        <v>19</v>
      </c>
      <c r="B27" s="60" t="s">
        <v>17</v>
      </c>
      <c r="C27" s="10" t="s">
        <v>56</v>
      </c>
      <c r="D27" s="9" t="s">
        <v>167</v>
      </c>
      <c r="E27" s="9" t="s">
        <v>56</v>
      </c>
      <c r="F27" s="16">
        <v>96</v>
      </c>
      <c r="G27" s="17" t="s">
        <v>56</v>
      </c>
      <c r="H27" s="9" t="s">
        <v>65</v>
      </c>
      <c r="I27" s="9" t="s">
        <v>108</v>
      </c>
      <c r="J27" s="16">
        <v>90</v>
      </c>
      <c r="K27" s="17" t="s">
        <v>108</v>
      </c>
      <c r="L27" s="9" t="s">
        <v>109</v>
      </c>
      <c r="M27" s="9" t="s">
        <v>63</v>
      </c>
      <c r="N27" s="16">
        <v>104</v>
      </c>
      <c r="O27" s="10" t="s">
        <v>63</v>
      </c>
      <c r="P27" s="9" t="s">
        <v>168</v>
      </c>
      <c r="Q27" s="9" t="s">
        <v>56</v>
      </c>
      <c r="R27" s="16">
        <v>98</v>
      </c>
      <c r="S27" s="17"/>
      <c r="T27" s="9"/>
      <c r="U27" s="9"/>
      <c r="V27" s="16"/>
      <c r="W27" s="18">
        <f t="shared" si="0"/>
        <v>388</v>
      </c>
    </row>
    <row r="28" spans="1:23" ht="12.75" thickBot="1" x14ac:dyDescent="0.25">
      <c r="A28" s="15">
        <v>20</v>
      </c>
      <c r="B28" s="60" t="s">
        <v>18</v>
      </c>
      <c r="C28" s="17" t="s">
        <v>56</v>
      </c>
      <c r="D28" s="9" t="s">
        <v>181</v>
      </c>
      <c r="E28" s="9" t="s">
        <v>56</v>
      </c>
      <c r="F28" s="16">
        <v>90</v>
      </c>
      <c r="G28" s="17" t="s">
        <v>61</v>
      </c>
      <c r="H28" s="9" t="s">
        <v>157</v>
      </c>
      <c r="I28" s="33" t="s">
        <v>56</v>
      </c>
      <c r="J28" s="16">
        <v>90</v>
      </c>
      <c r="K28" s="10" t="s">
        <v>56</v>
      </c>
      <c r="L28" s="9" t="s">
        <v>182</v>
      </c>
      <c r="M28" s="33" t="s">
        <v>56</v>
      </c>
      <c r="N28" s="16">
        <v>100</v>
      </c>
      <c r="O28" s="10"/>
      <c r="P28" s="9"/>
      <c r="Q28" s="9"/>
      <c r="R28" s="16"/>
      <c r="S28" s="17"/>
      <c r="T28" s="9"/>
      <c r="U28" s="9"/>
      <c r="V28" s="16"/>
      <c r="W28" s="18">
        <f t="shared" si="0"/>
        <v>280</v>
      </c>
    </row>
    <row r="29" spans="1:23" ht="12.75" thickBot="1" x14ac:dyDescent="0.25">
      <c r="A29" s="15">
        <v>21</v>
      </c>
      <c r="B29" s="60" t="s">
        <v>12</v>
      </c>
      <c r="C29" s="10" t="s">
        <v>56</v>
      </c>
      <c r="D29" s="9" t="s">
        <v>183</v>
      </c>
      <c r="E29" s="9" t="s">
        <v>56</v>
      </c>
      <c r="F29" s="16">
        <v>32</v>
      </c>
      <c r="G29" s="17" t="s">
        <v>61</v>
      </c>
      <c r="H29" s="9" t="s">
        <v>99</v>
      </c>
      <c r="I29" s="9" t="s">
        <v>63</v>
      </c>
      <c r="J29" s="16">
        <v>98</v>
      </c>
      <c r="K29" s="17" t="s">
        <v>63</v>
      </c>
      <c r="L29" s="9" t="s">
        <v>184</v>
      </c>
      <c r="M29" s="9" t="s">
        <v>63</v>
      </c>
      <c r="N29" s="16">
        <v>81</v>
      </c>
      <c r="O29" s="10"/>
      <c r="P29" s="9"/>
      <c r="Q29" s="9"/>
      <c r="R29" s="16"/>
      <c r="S29" s="17"/>
      <c r="T29" s="9"/>
      <c r="U29" s="9"/>
      <c r="V29" s="16"/>
      <c r="W29" s="18">
        <f t="shared" si="0"/>
        <v>211</v>
      </c>
    </row>
    <row r="30" spans="1:23" ht="12.75" thickBot="1" x14ac:dyDescent="0.25">
      <c r="A30" s="15">
        <v>22</v>
      </c>
      <c r="B30" s="60" t="s">
        <v>13</v>
      </c>
      <c r="C30" s="17" t="s">
        <v>63</v>
      </c>
      <c r="D30" s="9" t="s">
        <v>175</v>
      </c>
      <c r="E30" s="9" t="s">
        <v>63</v>
      </c>
      <c r="F30" s="16">
        <v>82</v>
      </c>
      <c r="G30" s="17" t="s">
        <v>63</v>
      </c>
      <c r="H30" s="9" t="s">
        <v>173</v>
      </c>
      <c r="I30" s="9" t="s">
        <v>56</v>
      </c>
      <c r="J30" s="16">
        <v>57</v>
      </c>
      <c r="K30" s="17" t="s">
        <v>56</v>
      </c>
      <c r="L30" s="20" t="s">
        <v>93</v>
      </c>
      <c r="M30" s="9" t="s">
        <v>56</v>
      </c>
      <c r="N30" s="16">
        <v>76</v>
      </c>
      <c r="O30" s="10" t="s">
        <v>56</v>
      </c>
      <c r="P30" s="19" t="s">
        <v>69</v>
      </c>
      <c r="Q30" s="19" t="s">
        <v>56</v>
      </c>
      <c r="R30" s="16">
        <v>96</v>
      </c>
      <c r="S30" s="22"/>
      <c r="T30" s="19"/>
      <c r="U30" s="19"/>
      <c r="V30" s="16"/>
      <c r="W30" s="18">
        <f t="shared" si="0"/>
        <v>311</v>
      </c>
    </row>
    <row r="31" spans="1:23" ht="12.75" thickBot="1" x14ac:dyDescent="0.25">
      <c r="A31" s="15">
        <v>23</v>
      </c>
      <c r="B31" s="60" t="s">
        <v>14</v>
      </c>
      <c r="C31" s="17" t="s">
        <v>63</v>
      </c>
      <c r="D31" s="9" t="s">
        <v>133</v>
      </c>
      <c r="E31" s="9" t="s">
        <v>56</v>
      </c>
      <c r="F31" s="16">
        <v>180</v>
      </c>
      <c r="G31" s="17" t="s">
        <v>56</v>
      </c>
      <c r="H31" s="9" t="s">
        <v>60</v>
      </c>
      <c r="I31" s="9" t="s">
        <v>56</v>
      </c>
      <c r="J31" s="16">
        <v>100</v>
      </c>
      <c r="K31" s="10" t="s">
        <v>56</v>
      </c>
      <c r="L31" s="20" t="s">
        <v>60</v>
      </c>
      <c r="M31" s="9" t="s">
        <v>56</v>
      </c>
      <c r="N31" s="16">
        <v>100</v>
      </c>
      <c r="O31" s="10"/>
      <c r="P31" s="9"/>
      <c r="Q31" s="9"/>
      <c r="R31" s="16"/>
      <c r="S31" s="17"/>
      <c r="T31" s="9"/>
      <c r="U31" s="9"/>
      <c r="V31" s="16"/>
      <c r="W31" s="18">
        <f t="shared" si="0"/>
        <v>380</v>
      </c>
    </row>
    <row r="32" spans="1:23" ht="12.75" thickBot="1" x14ac:dyDescent="0.25">
      <c r="A32" s="15">
        <v>24</v>
      </c>
      <c r="B32" s="60" t="s">
        <v>15</v>
      </c>
      <c r="C32" s="17" t="s">
        <v>63</v>
      </c>
      <c r="D32" s="9" t="s">
        <v>167</v>
      </c>
      <c r="E32" s="33" t="s">
        <v>56</v>
      </c>
      <c r="F32" s="16">
        <v>123</v>
      </c>
      <c r="G32" s="10" t="s">
        <v>56</v>
      </c>
      <c r="H32" s="9" t="s">
        <v>60</v>
      </c>
      <c r="I32" s="9" t="s">
        <v>56</v>
      </c>
      <c r="J32" s="16">
        <v>100</v>
      </c>
      <c r="K32" s="17" t="s">
        <v>196</v>
      </c>
      <c r="L32" s="20" t="s">
        <v>65</v>
      </c>
      <c r="M32" s="9" t="s">
        <v>198</v>
      </c>
      <c r="N32" s="16">
        <v>110</v>
      </c>
      <c r="O32" s="10"/>
      <c r="P32" s="19"/>
      <c r="Q32" s="19"/>
      <c r="R32" s="16"/>
      <c r="S32" s="22"/>
      <c r="T32" s="19"/>
      <c r="U32" s="19"/>
      <c r="V32" s="16"/>
      <c r="W32" s="18">
        <f t="shared" si="0"/>
        <v>333</v>
      </c>
    </row>
    <row r="33" spans="1:23" ht="12.75" thickBot="1" x14ac:dyDescent="0.25">
      <c r="A33" s="15">
        <v>25</v>
      </c>
      <c r="B33" s="60" t="s">
        <v>16</v>
      </c>
      <c r="C33" s="17" t="s">
        <v>108</v>
      </c>
      <c r="D33" s="9" t="s">
        <v>59</v>
      </c>
      <c r="E33" s="9" t="s">
        <v>56</v>
      </c>
      <c r="F33" s="16">
        <v>106</v>
      </c>
      <c r="G33" s="17" t="s">
        <v>56</v>
      </c>
      <c r="H33" s="9" t="s">
        <v>104</v>
      </c>
      <c r="I33" s="9" t="s">
        <v>56</v>
      </c>
      <c r="J33" s="16">
        <v>32</v>
      </c>
      <c r="K33" s="17" t="s">
        <v>56</v>
      </c>
      <c r="L33" s="20" t="s">
        <v>199</v>
      </c>
      <c r="M33" s="9" t="s">
        <v>56</v>
      </c>
      <c r="N33" s="16">
        <v>100</v>
      </c>
      <c r="O33" s="10" t="s">
        <v>56</v>
      </c>
      <c r="P33" s="19" t="s">
        <v>74</v>
      </c>
      <c r="Q33" s="19" t="s">
        <v>56</v>
      </c>
      <c r="R33" s="16">
        <v>106</v>
      </c>
      <c r="S33" s="22"/>
      <c r="T33" s="19"/>
      <c r="U33" s="19"/>
      <c r="V33" s="16"/>
      <c r="W33" s="18">
        <f t="shared" si="0"/>
        <v>344</v>
      </c>
    </row>
    <row r="34" spans="1:23" ht="12.75" thickBot="1" x14ac:dyDescent="0.25">
      <c r="A34" s="15">
        <v>26</v>
      </c>
      <c r="B34" s="60" t="s">
        <v>17</v>
      </c>
      <c r="C34" s="17" t="s">
        <v>56</v>
      </c>
      <c r="D34" s="20" t="s">
        <v>107</v>
      </c>
      <c r="E34" s="33" t="s">
        <v>56</v>
      </c>
      <c r="F34" s="16">
        <v>180</v>
      </c>
      <c r="G34" s="10" t="s">
        <v>56</v>
      </c>
      <c r="H34" s="9" t="s">
        <v>59</v>
      </c>
      <c r="I34" s="33" t="s">
        <v>56</v>
      </c>
      <c r="J34" s="16">
        <v>106</v>
      </c>
      <c r="K34" s="10" t="s">
        <v>56</v>
      </c>
      <c r="L34" s="20" t="s">
        <v>69</v>
      </c>
      <c r="M34" s="77" t="s">
        <v>61</v>
      </c>
      <c r="N34" s="16">
        <v>96</v>
      </c>
      <c r="O34" s="10"/>
      <c r="P34" s="20"/>
      <c r="Q34" s="9"/>
      <c r="R34" s="16"/>
      <c r="S34" s="22"/>
      <c r="T34" s="19"/>
      <c r="U34" s="19"/>
      <c r="V34" s="16"/>
      <c r="W34" s="18">
        <f t="shared" si="0"/>
        <v>382</v>
      </c>
    </row>
    <row r="35" spans="1:23" ht="12.75" thickBot="1" x14ac:dyDescent="0.25">
      <c r="A35" s="15">
        <v>27</v>
      </c>
      <c r="B35" s="60" t="s">
        <v>18</v>
      </c>
      <c r="C35" s="10" t="s">
        <v>56</v>
      </c>
      <c r="D35" s="9" t="s">
        <v>59</v>
      </c>
      <c r="E35" s="33" t="s">
        <v>56</v>
      </c>
      <c r="F35" s="16">
        <v>1006</v>
      </c>
      <c r="G35" s="10" t="s">
        <v>56</v>
      </c>
      <c r="H35" s="9" t="s">
        <v>60</v>
      </c>
      <c r="I35" s="33" t="s">
        <v>56</v>
      </c>
      <c r="J35" s="16">
        <v>100</v>
      </c>
      <c r="K35" s="17" t="s">
        <v>56</v>
      </c>
      <c r="L35" s="9" t="s">
        <v>206</v>
      </c>
      <c r="M35" s="33" t="s">
        <v>56</v>
      </c>
      <c r="N35" s="16">
        <v>100</v>
      </c>
      <c r="O35" s="10"/>
      <c r="P35" s="9"/>
      <c r="Q35" s="9"/>
      <c r="R35" s="16"/>
      <c r="S35" s="22"/>
      <c r="T35" s="19"/>
      <c r="U35" s="19"/>
      <c r="V35" s="16"/>
      <c r="W35" s="18">
        <f t="shared" si="0"/>
        <v>1206</v>
      </c>
    </row>
    <row r="36" spans="1:23" ht="12.75" thickBot="1" x14ac:dyDescent="0.25">
      <c r="A36" s="15">
        <v>28</v>
      </c>
      <c r="B36" s="60" t="s">
        <v>12</v>
      </c>
      <c r="C36" s="17" t="s">
        <v>63</v>
      </c>
      <c r="D36" s="9" t="s">
        <v>60</v>
      </c>
      <c r="E36" s="9" t="s">
        <v>56</v>
      </c>
      <c r="F36" s="16">
        <v>130</v>
      </c>
      <c r="G36" s="17" t="s">
        <v>56</v>
      </c>
      <c r="H36" s="9" t="s">
        <v>59</v>
      </c>
      <c r="I36" s="33" t="s">
        <v>56</v>
      </c>
      <c r="J36" s="16">
        <v>106</v>
      </c>
      <c r="K36" s="10" t="s">
        <v>56</v>
      </c>
      <c r="L36" s="9" t="s">
        <v>133</v>
      </c>
      <c r="M36" s="33" t="s">
        <v>63</v>
      </c>
      <c r="N36" s="16">
        <v>130</v>
      </c>
      <c r="O36" s="10"/>
      <c r="P36" s="19"/>
      <c r="Q36" s="19"/>
      <c r="R36" s="16"/>
      <c r="S36" s="22"/>
      <c r="T36" s="19"/>
      <c r="U36" s="19"/>
      <c r="V36" s="16"/>
      <c r="W36" s="18">
        <f t="shared" si="0"/>
        <v>366</v>
      </c>
    </row>
    <row r="37" spans="1:23" ht="12.75" thickBot="1" x14ac:dyDescent="0.25">
      <c r="A37" s="15">
        <v>29</v>
      </c>
      <c r="B37" s="60" t="s">
        <v>13</v>
      </c>
      <c r="C37" s="17" t="s">
        <v>56</v>
      </c>
      <c r="D37" s="9" t="s">
        <v>77</v>
      </c>
      <c r="E37" s="9" t="s">
        <v>63</v>
      </c>
      <c r="F37" s="16">
        <v>130</v>
      </c>
      <c r="G37" s="17" t="s">
        <v>63</v>
      </c>
      <c r="H37" s="9" t="s">
        <v>70</v>
      </c>
      <c r="I37" s="33" t="s">
        <v>56</v>
      </c>
      <c r="J37" s="16">
        <v>123</v>
      </c>
      <c r="K37" s="10" t="s">
        <v>56</v>
      </c>
      <c r="L37" s="9" t="s">
        <v>59</v>
      </c>
      <c r="M37" s="33" t="s">
        <v>63</v>
      </c>
      <c r="N37" s="16">
        <v>123</v>
      </c>
      <c r="O37" s="10"/>
      <c r="P37" s="19"/>
      <c r="Q37" s="19"/>
      <c r="R37" s="16"/>
      <c r="S37" s="22"/>
      <c r="T37" s="19"/>
      <c r="U37" s="19"/>
      <c r="V37" s="16"/>
      <c r="W37" s="18">
        <f t="shared" si="0"/>
        <v>376</v>
      </c>
    </row>
    <row r="38" spans="1:23" ht="12.75" thickBot="1" x14ac:dyDescent="0.25">
      <c r="A38" s="15">
        <v>30</v>
      </c>
      <c r="B38" s="60" t="s">
        <v>14</v>
      </c>
      <c r="C38" s="10" t="s">
        <v>63</v>
      </c>
      <c r="D38" s="9" t="s">
        <v>199</v>
      </c>
      <c r="E38" s="9" t="s">
        <v>56</v>
      </c>
      <c r="F38" s="16">
        <v>160</v>
      </c>
      <c r="G38" s="17" t="s">
        <v>56</v>
      </c>
      <c r="H38" s="9" t="s">
        <v>69</v>
      </c>
      <c r="I38" s="9" t="s">
        <v>56</v>
      </c>
      <c r="J38" s="16">
        <v>96</v>
      </c>
      <c r="K38" s="17" t="s">
        <v>56</v>
      </c>
      <c r="L38" s="19" t="s">
        <v>109</v>
      </c>
      <c r="M38" s="19" t="s">
        <v>56</v>
      </c>
      <c r="N38" s="16">
        <v>76</v>
      </c>
      <c r="O38" s="10"/>
      <c r="P38" s="19"/>
      <c r="Q38" s="19"/>
      <c r="R38" s="16"/>
      <c r="S38" s="22"/>
      <c r="T38" s="19"/>
      <c r="U38" s="19"/>
      <c r="V38" s="16"/>
      <c r="W38" s="18">
        <f t="shared" si="0"/>
        <v>332</v>
      </c>
    </row>
    <row r="39" spans="1:23" ht="12.75" thickBot="1" x14ac:dyDescent="0.25">
      <c r="A39" s="15">
        <v>31</v>
      </c>
      <c r="B39" s="60" t="s">
        <v>15</v>
      </c>
      <c r="C39" s="35"/>
      <c r="D39" s="27"/>
      <c r="E39" s="27"/>
      <c r="F39" s="26"/>
      <c r="G39" s="35"/>
      <c r="H39" s="27"/>
      <c r="I39" s="27"/>
      <c r="J39" s="16"/>
      <c r="K39" s="35"/>
      <c r="L39" s="27"/>
      <c r="M39" s="25"/>
      <c r="N39" s="26"/>
      <c r="O39" s="24"/>
      <c r="P39" s="25"/>
      <c r="Q39" s="25"/>
      <c r="R39" s="26"/>
      <c r="S39" s="28"/>
      <c r="T39" s="25"/>
      <c r="U39" s="25"/>
      <c r="V39" s="26"/>
      <c r="W39" s="29">
        <f t="shared" si="0"/>
        <v>0</v>
      </c>
    </row>
    <row r="40" spans="1:23" ht="13.5" customHeight="1" thickTop="1" thickBot="1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94" t="s">
        <v>19</v>
      </c>
      <c r="U40" s="95"/>
      <c r="V40" s="95"/>
      <c r="W40" s="112">
        <f>COUNT(F9:F39)+COUNT(J9:J39)+COUNT(N9:N39)+COUNT(R9:R39)+COUNT(V9:V39)</f>
        <v>100</v>
      </c>
    </row>
    <row r="41" spans="1:23" ht="12.75" customHeight="1" thickBot="1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121" t="s">
        <v>39</v>
      </c>
      <c r="K41" s="121"/>
      <c r="L41" s="121"/>
      <c r="M41" s="121"/>
      <c r="N41" s="121"/>
      <c r="O41" s="30"/>
      <c r="P41" s="30"/>
      <c r="Q41" s="30"/>
      <c r="R41" s="30"/>
      <c r="S41" s="30"/>
      <c r="T41" s="96"/>
      <c r="U41" s="97"/>
      <c r="V41" s="97"/>
      <c r="W41" s="113"/>
    </row>
    <row r="42" spans="1:23" ht="12.75" customHeight="1" thickBot="1" x14ac:dyDescent="0.25">
      <c r="A42" s="30"/>
      <c r="B42" s="30"/>
      <c r="C42" s="30"/>
      <c r="D42" s="30"/>
      <c r="E42" s="30"/>
      <c r="F42" s="30"/>
      <c r="G42" s="30"/>
      <c r="H42" s="30"/>
      <c r="I42" s="30"/>
      <c r="J42" s="121"/>
      <c r="K42" s="121"/>
      <c r="L42" s="121"/>
      <c r="M42" s="121"/>
      <c r="N42" s="121"/>
      <c r="O42" s="30"/>
      <c r="P42" s="30"/>
      <c r="Q42" s="30"/>
      <c r="R42" s="30"/>
      <c r="S42" s="30"/>
      <c r="T42" s="96" t="s">
        <v>20</v>
      </c>
      <c r="U42" s="97"/>
      <c r="V42" s="97"/>
      <c r="W42" s="102">
        <f>SUM(W9:W39)</f>
        <v>10655</v>
      </c>
    </row>
    <row r="43" spans="1:23" ht="12.75" customHeight="1" thickBot="1" x14ac:dyDescent="0.25">
      <c r="A43" s="30"/>
      <c r="B43" s="30"/>
      <c r="C43" s="30"/>
      <c r="D43" s="31"/>
      <c r="E43" s="31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100"/>
      <c r="U43" s="101"/>
      <c r="V43" s="101"/>
      <c r="W43" s="103"/>
    </row>
    <row r="44" spans="1:23" ht="12.75" thickTop="1" x14ac:dyDescent="0.2"/>
  </sheetData>
  <mergeCells count="18">
    <mergeCell ref="A1:F1"/>
    <mergeCell ref="A2:F2"/>
    <mergeCell ref="A3:F3"/>
    <mergeCell ref="A4:F4"/>
    <mergeCell ref="J41:N42"/>
    <mergeCell ref="T42:V43"/>
    <mergeCell ref="W42:W43"/>
    <mergeCell ref="I6:L6"/>
    <mergeCell ref="A7:A8"/>
    <mergeCell ref="B7:B8"/>
    <mergeCell ref="C7:F7"/>
    <mergeCell ref="G7:J7"/>
    <mergeCell ref="K7:N7"/>
    <mergeCell ref="O7:R7"/>
    <mergeCell ref="S7:V7"/>
    <mergeCell ref="W7:W8"/>
    <mergeCell ref="T40:V41"/>
    <mergeCell ref="W40:W41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44"/>
  <sheetViews>
    <sheetView rightToLeft="1" topLeftCell="A28" zoomScale="85" zoomScaleNormal="85" zoomScalePageLayoutView="85" workbookViewId="0">
      <selection activeCell="G41" sqref="G41:K42"/>
    </sheetView>
  </sheetViews>
  <sheetFormatPr defaultRowHeight="14.25" x14ac:dyDescent="0.2"/>
  <cols>
    <col min="1" max="16384" width="9" style="5"/>
  </cols>
  <sheetData>
    <row r="1" spans="1:23" ht="20.25" x14ac:dyDescent="0.2">
      <c r="A1" s="107" t="s">
        <v>25</v>
      </c>
      <c r="B1" s="107"/>
      <c r="C1" s="107"/>
      <c r="D1" s="107"/>
      <c r="E1" s="107"/>
      <c r="F1" s="107"/>
    </row>
    <row r="2" spans="1:23" ht="20.25" x14ac:dyDescent="0.2">
      <c r="A2" s="107" t="s">
        <v>26</v>
      </c>
      <c r="B2" s="107"/>
      <c r="C2" s="107"/>
      <c r="D2" s="107"/>
      <c r="E2" s="107"/>
      <c r="F2" s="107"/>
    </row>
    <row r="3" spans="1:23" ht="20.25" x14ac:dyDescent="0.2">
      <c r="A3" s="107" t="s">
        <v>27</v>
      </c>
      <c r="B3" s="107"/>
      <c r="C3" s="107"/>
      <c r="D3" s="107"/>
      <c r="E3" s="107"/>
      <c r="F3" s="107"/>
    </row>
    <row r="4" spans="1:23" ht="20.25" x14ac:dyDescent="0.2">
      <c r="A4" s="107" t="s">
        <v>28</v>
      </c>
      <c r="B4" s="107"/>
      <c r="C4" s="107"/>
      <c r="D4" s="107"/>
      <c r="E4" s="107"/>
      <c r="F4" s="107"/>
    </row>
    <row r="5" spans="1:23" x14ac:dyDescent="0.2">
      <c r="A5" s="40"/>
      <c r="B5" s="40"/>
      <c r="C5" s="40"/>
      <c r="D5" s="40"/>
      <c r="E5" s="40"/>
      <c r="F5" s="40"/>
      <c r="H5" s="105" t="s">
        <v>84</v>
      </c>
      <c r="I5" s="105"/>
      <c r="J5" s="105"/>
      <c r="K5" s="105"/>
      <c r="L5" s="105"/>
      <c r="M5" s="105"/>
      <c r="N5" s="105"/>
      <c r="O5" s="105"/>
      <c r="P5" s="105"/>
    </row>
    <row r="6" spans="1:23" ht="15" thickBot="1" x14ac:dyDescent="0.25">
      <c r="H6" s="106"/>
      <c r="I6" s="106"/>
      <c r="J6" s="106"/>
      <c r="K6" s="106"/>
      <c r="L6" s="106"/>
      <c r="M6" s="106"/>
      <c r="N6" s="106"/>
      <c r="O6" s="106"/>
      <c r="P6" s="106"/>
    </row>
    <row r="7" spans="1:23" ht="15.75" thickTop="1" thickBot="1" x14ac:dyDescent="0.25">
      <c r="A7" s="108" t="s">
        <v>0</v>
      </c>
      <c r="B7" s="110" t="s">
        <v>1</v>
      </c>
      <c r="C7" s="89" t="s">
        <v>2</v>
      </c>
      <c r="D7" s="90"/>
      <c r="E7" s="90"/>
      <c r="F7" s="91"/>
      <c r="G7" s="89" t="s">
        <v>3</v>
      </c>
      <c r="H7" s="90"/>
      <c r="I7" s="90"/>
      <c r="J7" s="91"/>
      <c r="K7" s="89" t="s">
        <v>4</v>
      </c>
      <c r="L7" s="90"/>
      <c r="M7" s="90"/>
      <c r="N7" s="91"/>
      <c r="O7" s="89" t="s">
        <v>5</v>
      </c>
      <c r="P7" s="90"/>
      <c r="Q7" s="90"/>
      <c r="R7" s="91"/>
      <c r="S7" s="89" t="s">
        <v>6</v>
      </c>
      <c r="T7" s="90"/>
      <c r="U7" s="90"/>
      <c r="V7" s="91"/>
      <c r="W7" s="92" t="s">
        <v>7</v>
      </c>
    </row>
    <row r="8" spans="1:23" ht="15" thickBot="1" x14ac:dyDescent="0.25">
      <c r="A8" s="109"/>
      <c r="B8" s="111"/>
      <c r="C8" s="11" t="s">
        <v>8</v>
      </c>
      <c r="D8" s="12" t="s">
        <v>9</v>
      </c>
      <c r="E8" s="12" t="s">
        <v>10</v>
      </c>
      <c r="F8" s="13" t="s">
        <v>11</v>
      </c>
      <c r="G8" s="11" t="s">
        <v>8</v>
      </c>
      <c r="H8" s="12" t="s">
        <v>9</v>
      </c>
      <c r="I8" s="12" t="s">
        <v>10</v>
      </c>
      <c r="J8" s="13" t="s">
        <v>11</v>
      </c>
      <c r="K8" s="11" t="s">
        <v>8</v>
      </c>
      <c r="L8" s="12" t="s">
        <v>9</v>
      </c>
      <c r="M8" s="12" t="s">
        <v>10</v>
      </c>
      <c r="N8" s="13" t="s">
        <v>11</v>
      </c>
      <c r="O8" s="11" t="s">
        <v>8</v>
      </c>
      <c r="P8" s="12" t="s">
        <v>9</v>
      </c>
      <c r="Q8" s="12" t="s">
        <v>10</v>
      </c>
      <c r="R8" s="13" t="s">
        <v>11</v>
      </c>
      <c r="S8" s="11" t="s">
        <v>8</v>
      </c>
      <c r="T8" s="12" t="s">
        <v>9</v>
      </c>
      <c r="U8" s="12" t="s">
        <v>10</v>
      </c>
      <c r="V8" s="13" t="s">
        <v>11</v>
      </c>
      <c r="W8" s="93"/>
    </row>
    <row r="9" spans="1:23" ht="15" thickBot="1" x14ac:dyDescent="0.25">
      <c r="A9" s="38">
        <v>1</v>
      </c>
      <c r="B9" s="39" t="s">
        <v>48</v>
      </c>
      <c r="C9" s="10" t="s">
        <v>56</v>
      </c>
      <c r="D9" s="9" t="s">
        <v>62</v>
      </c>
      <c r="E9" s="9" t="s">
        <v>61</v>
      </c>
      <c r="F9" s="16">
        <v>90</v>
      </c>
      <c r="G9" s="10" t="s">
        <v>63</v>
      </c>
      <c r="H9" s="9" t="s">
        <v>64</v>
      </c>
      <c r="I9" s="9" t="s">
        <v>63</v>
      </c>
      <c r="J9" s="16">
        <v>206</v>
      </c>
      <c r="K9" s="10" t="s">
        <v>63</v>
      </c>
      <c r="L9" s="9" t="s">
        <v>65</v>
      </c>
      <c r="M9" s="9" t="s">
        <v>63</v>
      </c>
      <c r="N9" s="16">
        <v>70</v>
      </c>
      <c r="O9" s="10" t="s">
        <v>63</v>
      </c>
      <c r="P9" s="9" t="s">
        <v>66</v>
      </c>
      <c r="Q9" s="9" t="s">
        <v>63</v>
      </c>
      <c r="R9" s="16">
        <v>90</v>
      </c>
      <c r="S9" s="17"/>
      <c r="T9" s="9"/>
      <c r="U9" s="9"/>
      <c r="V9" s="16"/>
      <c r="W9" s="18">
        <f>F9+J9+N9+R9+V9</f>
        <v>456</v>
      </c>
    </row>
    <row r="10" spans="1:23" ht="15" thickBot="1" x14ac:dyDescent="0.25">
      <c r="A10" s="38">
        <v>2</v>
      </c>
      <c r="B10" s="59" t="s">
        <v>14</v>
      </c>
      <c r="C10" s="10" t="s">
        <v>89</v>
      </c>
      <c r="D10" s="9" t="s">
        <v>68</v>
      </c>
      <c r="E10" s="9" t="s">
        <v>63</v>
      </c>
      <c r="F10" s="16">
        <v>22</v>
      </c>
      <c r="G10" s="10" t="s">
        <v>63</v>
      </c>
      <c r="H10" s="20" t="s">
        <v>102</v>
      </c>
      <c r="I10" s="9" t="s">
        <v>56</v>
      </c>
      <c r="J10" s="16">
        <v>130</v>
      </c>
      <c r="K10" s="10" t="s">
        <v>56</v>
      </c>
      <c r="L10" s="9" t="s">
        <v>57</v>
      </c>
      <c r="M10" s="9" t="s">
        <v>56</v>
      </c>
      <c r="N10" s="16">
        <v>76</v>
      </c>
      <c r="O10" s="10" t="s">
        <v>56</v>
      </c>
      <c r="P10" s="9" t="s">
        <v>93</v>
      </c>
      <c r="Q10" s="9" t="s">
        <v>56</v>
      </c>
      <c r="R10" s="16">
        <v>76</v>
      </c>
      <c r="S10" s="17"/>
      <c r="T10" s="9"/>
      <c r="U10" s="9"/>
      <c r="V10" s="16"/>
      <c r="W10" s="18">
        <f t="shared" ref="W10:W39" si="0">F10+J10+N10+R10+V10</f>
        <v>304</v>
      </c>
    </row>
    <row r="11" spans="1:23" ht="15" thickBot="1" x14ac:dyDescent="0.25">
      <c r="A11" s="38">
        <v>3</v>
      </c>
      <c r="B11" s="59" t="s">
        <v>15</v>
      </c>
      <c r="C11" s="10" t="s">
        <v>108</v>
      </c>
      <c r="D11" s="9" t="s">
        <v>109</v>
      </c>
      <c r="E11" s="9" t="s">
        <v>108</v>
      </c>
      <c r="F11" s="16">
        <v>76</v>
      </c>
      <c r="G11" s="10" t="s">
        <v>108</v>
      </c>
      <c r="H11" s="9" t="s">
        <v>103</v>
      </c>
      <c r="I11" s="9" t="s">
        <v>56</v>
      </c>
      <c r="J11" s="16">
        <v>90</v>
      </c>
      <c r="K11" s="10" t="s">
        <v>56</v>
      </c>
      <c r="L11" s="9" t="s">
        <v>58</v>
      </c>
      <c r="M11" s="9" t="s">
        <v>56</v>
      </c>
      <c r="N11" s="16">
        <v>110</v>
      </c>
      <c r="O11" s="10" t="s">
        <v>56</v>
      </c>
      <c r="P11" s="9" t="s">
        <v>74</v>
      </c>
      <c r="Q11" s="9" t="s">
        <v>56</v>
      </c>
      <c r="R11" s="16">
        <v>106</v>
      </c>
      <c r="S11" s="17"/>
      <c r="T11" s="9"/>
      <c r="U11" s="9"/>
      <c r="V11" s="16"/>
      <c r="W11" s="18">
        <f t="shared" si="0"/>
        <v>382</v>
      </c>
    </row>
    <row r="12" spans="1:23" ht="15" thickBot="1" x14ac:dyDescent="0.25">
      <c r="A12" s="38">
        <v>4</v>
      </c>
      <c r="B12" s="59" t="s">
        <v>16</v>
      </c>
      <c r="C12" s="10" t="s">
        <v>89</v>
      </c>
      <c r="D12" s="9" t="s">
        <v>65</v>
      </c>
      <c r="E12" s="9" t="s">
        <v>116</v>
      </c>
      <c r="F12" s="16">
        <v>70</v>
      </c>
      <c r="G12" s="10" t="s">
        <v>116</v>
      </c>
      <c r="H12" s="9" t="s">
        <v>102</v>
      </c>
      <c r="I12" s="9" t="s">
        <v>63</v>
      </c>
      <c r="J12" s="16">
        <v>160</v>
      </c>
      <c r="K12" s="10" t="s">
        <v>63</v>
      </c>
      <c r="L12" s="20" t="s">
        <v>68</v>
      </c>
      <c r="M12" s="9" t="s">
        <v>63</v>
      </c>
      <c r="N12" s="16">
        <v>22</v>
      </c>
      <c r="O12" s="10"/>
      <c r="P12" s="9"/>
      <c r="Q12" s="9"/>
      <c r="R12" s="16"/>
      <c r="S12" s="17"/>
      <c r="T12" s="9"/>
      <c r="U12" s="9"/>
      <c r="V12" s="16"/>
      <c r="W12" s="18">
        <f t="shared" si="0"/>
        <v>252</v>
      </c>
    </row>
    <row r="13" spans="1:23" ht="15" thickBot="1" x14ac:dyDescent="0.25">
      <c r="A13" s="38">
        <v>5</v>
      </c>
      <c r="B13" s="59" t="s">
        <v>17</v>
      </c>
      <c r="C13" s="10" t="s">
        <v>89</v>
      </c>
      <c r="D13" s="9" t="s">
        <v>70</v>
      </c>
      <c r="E13" s="9" t="s">
        <v>63</v>
      </c>
      <c r="F13" s="16">
        <v>150</v>
      </c>
      <c r="G13" s="10" t="s">
        <v>63</v>
      </c>
      <c r="H13" s="20">
        <v>37165</v>
      </c>
      <c r="I13" s="9" t="s">
        <v>124</v>
      </c>
      <c r="J13" s="16">
        <v>120</v>
      </c>
      <c r="K13" s="10" t="s">
        <v>124</v>
      </c>
      <c r="L13" s="9" t="s">
        <v>125</v>
      </c>
      <c r="M13" s="9" t="s">
        <v>63</v>
      </c>
      <c r="N13" s="16">
        <v>200</v>
      </c>
      <c r="O13" s="10"/>
      <c r="P13" s="9"/>
      <c r="Q13" s="9"/>
      <c r="R13" s="16"/>
      <c r="S13" s="17"/>
      <c r="T13" s="9"/>
      <c r="U13" s="9"/>
      <c r="V13" s="16"/>
      <c r="W13" s="18">
        <f t="shared" si="0"/>
        <v>470</v>
      </c>
    </row>
    <row r="14" spans="1:23" ht="15" thickBot="1" x14ac:dyDescent="0.25">
      <c r="A14" s="38">
        <v>6</v>
      </c>
      <c r="B14" s="59" t="s">
        <v>18</v>
      </c>
      <c r="C14" s="10" t="s">
        <v>89</v>
      </c>
      <c r="D14" s="9" t="s">
        <v>126</v>
      </c>
      <c r="E14" s="9" t="s">
        <v>63</v>
      </c>
      <c r="F14" s="16">
        <v>90</v>
      </c>
      <c r="G14" s="10" t="s">
        <v>63</v>
      </c>
      <c r="H14" s="9" t="s">
        <v>87</v>
      </c>
      <c r="I14" s="9" t="s">
        <v>56</v>
      </c>
      <c r="J14" s="16">
        <v>100</v>
      </c>
      <c r="K14" s="10" t="s">
        <v>56</v>
      </c>
      <c r="L14" s="9" t="s">
        <v>109</v>
      </c>
      <c r="M14" s="9" t="s">
        <v>63</v>
      </c>
      <c r="N14" s="16">
        <v>104</v>
      </c>
      <c r="O14" s="10" t="s">
        <v>63</v>
      </c>
      <c r="P14" s="9" t="s">
        <v>133</v>
      </c>
      <c r="Q14" s="9" t="s">
        <v>63</v>
      </c>
      <c r="R14" s="16">
        <v>170</v>
      </c>
      <c r="S14" s="17"/>
      <c r="T14" s="9"/>
      <c r="U14" s="9"/>
      <c r="V14" s="16"/>
      <c r="W14" s="18">
        <f t="shared" si="0"/>
        <v>464</v>
      </c>
    </row>
    <row r="15" spans="1:23" ht="15" thickBot="1" x14ac:dyDescent="0.25">
      <c r="A15" s="38">
        <v>7</v>
      </c>
      <c r="B15" s="59" t="s">
        <v>12</v>
      </c>
      <c r="C15" s="10" t="s">
        <v>89</v>
      </c>
      <c r="D15" s="19" t="s">
        <v>66</v>
      </c>
      <c r="E15" s="9" t="s">
        <v>63</v>
      </c>
      <c r="F15" s="16">
        <v>90</v>
      </c>
      <c r="G15" s="10" t="s">
        <v>63</v>
      </c>
      <c r="H15" s="9" t="s">
        <v>98</v>
      </c>
      <c r="I15" s="10" t="s">
        <v>63</v>
      </c>
      <c r="J15" s="16">
        <v>22</v>
      </c>
      <c r="K15" s="10" t="s">
        <v>63</v>
      </c>
      <c r="L15" s="9" t="s">
        <v>68</v>
      </c>
      <c r="M15" s="9" t="s">
        <v>56</v>
      </c>
      <c r="N15" s="16">
        <v>30</v>
      </c>
      <c r="O15" s="10" t="s">
        <v>56</v>
      </c>
      <c r="P15" s="9" t="s">
        <v>77</v>
      </c>
      <c r="Q15" s="9" t="s">
        <v>63</v>
      </c>
      <c r="R15" s="16">
        <v>130</v>
      </c>
      <c r="S15" s="17"/>
      <c r="T15" s="9"/>
      <c r="U15" s="9"/>
      <c r="V15" s="16"/>
      <c r="W15" s="18">
        <f t="shared" si="0"/>
        <v>272</v>
      </c>
    </row>
    <row r="16" spans="1:23" ht="15" thickBot="1" x14ac:dyDescent="0.25">
      <c r="A16" s="38">
        <v>8</v>
      </c>
      <c r="B16" s="59" t="s">
        <v>13</v>
      </c>
      <c r="C16" s="10" t="s">
        <v>89</v>
      </c>
      <c r="D16" s="9" t="s">
        <v>68</v>
      </c>
      <c r="E16" s="9" t="s">
        <v>56</v>
      </c>
      <c r="F16" s="16">
        <v>31</v>
      </c>
      <c r="G16" s="10" t="s">
        <v>56</v>
      </c>
      <c r="H16" s="9" t="s">
        <v>117</v>
      </c>
      <c r="I16" s="9" t="s">
        <v>63</v>
      </c>
      <c r="J16" s="16">
        <v>32</v>
      </c>
      <c r="K16" s="10" t="s">
        <v>63</v>
      </c>
      <c r="L16" s="9" t="s">
        <v>102</v>
      </c>
      <c r="M16" s="9" t="s">
        <v>56</v>
      </c>
      <c r="N16" s="16">
        <v>130</v>
      </c>
      <c r="O16" s="10" t="s">
        <v>56</v>
      </c>
      <c r="P16" s="20"/>
      <c r="Q16" s="9"/>
      <c r="R16" s="16"/>
      <c r="S16" s="17"/>
      <c r="T16" s="9"/>
      <c r="U16" s="9"/>
      <c r="V16" s="16"/>
      <c r="W16" s="18">
        <f t="shared" si="0"/>
        <v>193</v>
      </c>
    </row>
    <row r="17" spans="1:23" ht="15" thickBot="1" x14ac:dyDescent="0.25">
      <c r="A17" s="38">
        <v>9</v>
      </c>
      <c r="B17" s="59" t="s">
        <v>14</v>
      </c>
      <c r="C17" s="10" t="s">
        <v>56</v>
      </c>
      <c r="D17" s="9" t="s">
        <v>93</v>
      </c>
      <c r="E17" s="9" t="s">
        <v>56</v>
      </c>
      <c r="F17" s="16">
        <v>76</v>
      </c>
      <c r="G17" s="10" t="s">
        <v>56</v>
      </c>
      <c r="H17" s="9" t="s">
        <v>62</v>
      </c>
      <c r="I17" s="9" t="s">
        <v>56</v>
      </c>
      <c r="J17" s="16">
        <v>90</v>
      </c>
      <c r="K17" s="10" t="s">
        <v>56</v>
      </c>
      <c r="L17" s="9" t="s">
        <v>86</v>
      </c>
      <c r="M17" s="10" t="s">
        <v>56</v>
      </c>
      <c r="N17" s="16">
        <v>32</v>
      </c>
      <c r="O17" s="10" t="s">
        <v>56</v>
      </c>
      <c r="P17" s="9" t="s">
        <v>109</v>
      </c>
      <c r="Q17" s="9" t="s">
        <v>56</v>
      </c>
      <c r="R17" s="16">
        <v>76</v>
      </c>
      <c r="S17" s="17"/>
      <c r="T17" s="9"/>
      <c r="U17" s="9"/>
      <c r="V17" s="16"/>
      <c r="W17" s="18">
        <f t="shared" si="0"/>
        <v>274</v>
      </c>
    </row>
    <row r="18" spans="1:23" ht="15" thickBot="1" x14ac:dyDescent="0.25">
      <c r="A18" s="38">
        <v>10</v>
      </c>
      <c r="B18" s="59" t="s">
        <v>15</v>
      </c>
      <c r="C18" s="10" t="s">
        <v>56</v>
      </c>
      <c r="D18" s="9" t="s">
        <v>86</v>
      </c>
      <c r="E18" s="9" t="s">
        <v>56</v>
      </c>
      <c r="F18" s="16">
        <v>32</v>
      </c>
      <c r="G18" s="9" t="s">
        <v>56</v>
      </c>
      <c r="H18" s="19" t="s">
        <v>109</v>
      </c>
      <c r="I18" s="9" t="s">
        <v>56</v>
      </c>
      <c r="J18" s="16">
        <v>76</v>
      </c>
      <c r="K18" s="10" t="s">
        <v>56</v>
      </c>
      <c r="L18" s="20" t="s">
        <v>146</v>
      </c>
      <c r="M18" s="9" t="s">
        <v>56</v>
      </c>
      <c r="N18" s="16">
        <v>96</v>
      </c>
      <c r="O18" s="10"/>
      <c r="P18" s="20"/>
      <c r="Q18" s="9"/>
      <c r="R18" s="16"/>
      <c r="S18" s="17"/>
      <c r="T18" s="9"/>
      <c r="U18" s="9"/>
      <c r="V18" s="16"/>
      <c r="W18" s="18">
        <f t="shared" si="0"/>
        <v>204</v>
      </c>
    </row>
    <row r="19" spans="1:23" ht="15" thickBot="1" x14ac:dyDescent="0.25">
      <c r="A19" s="38">
        <v>11</v>
      </c>
      <c r="B19" s="59" t="s">
        <v>16</v>
      </c>
      <c r="C19" s="10" t="s">
        <v>56</v>
      </c>
      <c r="D19" s="9" t="s">
        <v>109</v>
      </c>
      <c r="E19" s="9" t="s">
        <v>89</v>
      </c>
      <c r="F19" s="16">
        <v>76</v>
      </c>
      <c r="G19" s="10" t="s">
        <v>89</v>
      </c>
      <c r="H19" s="9" t="s">
        <v>86</v>
      </c>
      <c r="I19" s="9" t="s">
        <v>89</v>
      </c>
      <c r="J19" s="16">
        <v>82</v>
      </c>
      <c r="K19" s="10"/>
      <c r="L19" s="9"/>
      <c r="M19" s="9"/>
      <c r="N19" s="16"/>
      <c r="O19" s="10"/>
      <c r="P19" s="9"/>
      <c r="Q19" s="9"/>
      <c r="R19" s="16"/>
      <c r="S19" s="17"/>
      <c r="T19" s="9"/>
      <c r="U19" s="9"/>
      <c r="V19" s="16"/>
      <c r="W19" s="18">
        <f t="shared" si="0"/>
        <v>158</v>
      </c>
    </row>
    <row r="20" spans="1:23" ht="15" thickBot="1" x14ac:dyDescent="0.25">
      <c r="A20" s="38">
        <v>12</v>
      </c>
      <c r="B20" s="59" t="s">
        <v>17</v>
      </c>
      <c r="C20" s="10" t="s">
        <v>89</v>
      </c>
      <c r="D20" s="9" t="s">
        <v>117</v>
      </c>
      <c r="E20" s="9" t="s">
        <v>56</v>
      </c>
      <c r="F20" s="16">
        <v>57</v>
      </c>
      <c r="G20" s="43" t="s">
        <v>56</v>
      </c>
      <c r="H20" s="20" t="s">
        <v>126</v>
      </c>
      <c r="I20" s="9" t="s">
        <v>56</v>
      </c>
      <c r="J20" s="16">
        <v>110</v>
      </c>
      <c r="K20" s="10" t="s">
        <v>56</v>
      </c>
      <c r="L20" s="9" t="s">
        <v>103</v>
      </c>
      <c r="M20" s="9" t="s">
        <v>56</v>
      </c>
      <c r="N20" s="16">
        <v>90</v>
      </c>
      <c r="O20" s="10" t="s">
        <v>56</v>
      </c>
      <c r="P20" s="9" t="s">
        <v>102</v>
      </c>
      <c r="Q20" s="9" t="s">
        <v>56</v>
      </c>
      <c r="R20" s="16">
        <v>100</v>
      </c>
      <c r="S20" s="17"/>
      <c r="T20" s="9"/>
      <c r="U20" s="9"/>
      <c r="V20" s="16"/>
      <c r="W20" s="18">
        <f t="shared" si="0"/>
        <v>357</v>
      </c>
    </row>
    <row r="21" spans="1:23" ht="15" thickBot="1" x14ac:dyDescent="0.25">
      <c r="A21" s="38">
        <v>13</v>
      </c>
      <c r="B21" s="59" t="s">
        <v>18</v>
      </c>
      <c r="C21" s="10" t="s">
        <v>56</v>
      </c>
      <c r="D21" s="20" t="s">
        <v>99</v>
      </c>
      <c r="E21" s="9" t="s">
        <v>108</v>
      </c>
      <c r="F21" s="16">
        <v>72</v>
      </c>
      <c r="G21" s="10" t="s">
        <v>108</v>
      </c>
      <c r="H21" s="9" t="s">
        <v>74</v>
      </c>
      <c r="I21" s="9" t="s">
        <v>56</v>
      </c>
      <c r="J21" s="16">
        <v>106</v>
      </c>
      <c r="K21" s="10" t="s">
        <v>56</v>
      </c>
      <c r="L21" s="9" t="s">
        <v>93</v>
      </c>
      <c r="M21" s="9" t="s">
        <v>56</v>
      </c>
      <c r="N21" s="16">
        <v>76</v>
      </c>
      <c r="O21" s="10" t="s">
        <v>56</v>
      </c>
      <c r="P21" s="9" t="s">
        <v>102</v>
      </c>
      <c r="Q21" s="9" t="s">
        <v>56</v>
      </c>
      <c r="R21" s="16">
        <v>100</v>
      </c>
      <c r="S21" s="17"/>
      <c r="T21" s="9"/>
      <c r="U21" s="9"/>
      <c r="V21" s="16"/>
      <c r="W21" s="18">
        <f t="shared" si="0"/>
        <v>354</v>
      </c>
    </row>
    <row r="22" spans="1:23" ht="15" thickBot="1" x14ac:dyDescent="0.25">
      <c r="A22" s="38">
        <v>14</v>
      </c>
      <c r="B22" s="59" t="s">
        <v>12</v>
      </c>
      <c r="C22" s="10" t="s">
        <v>108</v>
      </c>
      <c r="D22" s="9" t="s">
        <v>162</v>
      </c>
      <c r="E22" s="9" t="s">
        <v>56</v>
      </c>
      <c r="F22" s="16">
        <v>180</v>
      </c>
      <c r="G22" s="10" t="s">
        <v>56</v>
      </c>
      <c r="H22" s="9" t="s">
        <v>140</v>
      </c>
      <c r="I22" s="9" t="s">
        <v>56</v>
      </c>
      <c r="J22" s="16">
        <v>106</v>
      </c>
      <c r="K22" s="10"/>
      <c r="L22" s="9"/>
      <c r="M22" s="9"/>
      <c r="N22" s="16"/>
      <c r="O22" s="10"/>
      <c r="P22" s="9"/>
      <c r="Q22" s="9"/>
      <c r="R22" s="16"/>
      <c r="S22" s="17"/>
      <c r="T22" s="9"/>
      <c r="U22" s="9"/>
      <c r="V22" s="16"/>
      <c r="W22" s="18">
        <f t="shared" si="0"/>
        <v>286</v>
      </c>
    </row>
    <row r="23" spans="1:23" ht="15" thickBot="1" x14ac:dyDescent="0.25">
      <c r="A23" s="38">
        <v>15</v>
      </c>
      <c r="B23" s="59" t="s">
        <v>13</v>
      </c>
      <c r="C23" s="10" t="s">
        <v>56</v>
      </c>
      <c r="D23" s="20">
        <v>37530</v>
      </c>
      <c r="E23" s="9" t="s">
        <v>63</v>
      </c>
      <c r="F23" s="16">
        <v>130</v>
      </c>
      <c r="G23" s="10" t="s">
        <v>63</v>
      </c>
      <c r="H23" s="9" t="s">
        <v>86</v>
      </c>
      <c r="I23" s="9" t="s">
        <v>56</v>
      </c>
      <c r="J23" s="16">
        <v>57</v>
      </c>
      <c r="K23" s="10" t="s">
        <v>56</v>
      </c>
      <c r="L23" s="9" t="s">
        <v>70</v>
      </c>
      <c r="M23" s="9" t="s">
        <v>56</v>
      </c>
      <c r="N23" s="16">
        <v>96</v>
      </c>
      <c r="O23" s="10"/>
      <c r="P23" s="9"/>
      <c r="Q23" s="9"/>
      <c r="R23" s="16"/>
      <c r="S23" s="10"/>
      <c r="T23" s="9"/>
      <c r="U23" s="9"/>
      <c r="V23" s="16"/>
      <c r="W23" s="18">
        <f t="shared" si="0"/>
        <v>283</v>
      </c>
    </row>
    <row r="24" spans="1:23" ht="15" thickBot="1" x14ac:dyDescent="0.25">
      <c r="A24" s="38">
        <v>16</v>
      </c>
      <c r="B24" s="59" t="s">
        <v>14</v>
      </c>
      <c r="C24" s="10" t="s">
        <v>56</v>
      </c>
      <c r="D24" s="9" t="s">
        <v>69</v>
      </c>
      <c r="E24" s="9" t="s">
        <v>56</v>
      </c>
      <c r="F24" s="16">
        <v>96</v>
      </c>
      <c r="G24" s="10" t="s">
        <v>56</v>
      </c>
      <c r="H24" s="9" t="s">
        <v>159</v>
      </c>
      <c r="I24" s="9" t="s">
        <v>56</v>
      </c>
      <c r="J24" s="16">
        <v>180</v>
      </c>
      <c r="K24" s="10" t="s">
        <v>56</v>
      </c>
      <c r="L24" s="9" t="s">
        <v>69</v>
      </c>
      <c r="M24" s="9" t="s">
        <v>63</v>
      </c>
      <c r="N24" s="16">
        <v>123</v>
      </c>
      <c r="O24" s="10" t="s">
        <v>63</v>
      </c>
      <c r="P24" s="9" t="s">
        <v>165</v>
      </c>
      <c r="Q24" s="9" t="s">
        <v>63</v>
      </c>
      <c r="R24" s="16">
        <v>90</v>
      </c>
      <c r="S24" s="17"/>
      <c r="T24" s="9"/>
      <c r="U24" s="9"/>
      <c r="V24" s="16"/>
      <c r="W24" s="18">
        <f t="shared" si="0"/>
        <v>489</v>
      </c>
    </row>
    <row r="25" spans="1:23" ht="15" thickBot="1" x14ac:dyDescent="0.25">
      <c r="A25" s="38">
        <v>17</v>
      </c>
      <c r="B25" s="59" t="s">
        <v>15</v>
      </c>
      <c r="C25" s="10" t="s">
        <v>89</v>
      </c>
      <c r="D25" s="9" t="s">
        <v>68</v>
      </c>
      <c r="E25" s="9" t="s">
        <v>63</v>
      </c>
      <c r="F25" s="16">
        <v>22</v>
      </c>
      <c r="G25" s="10" t="s">
        <v>63</v>
      </c>
      <c r="H25" s="20">
        <v>37530</v>
      </c>
      <c r="I25" s="9" t="s">
        <v>56</v>
      </c>
      <c r="J25" s="16">
        <v>130</v>
      </c>
      <c r="K25" s="10" t="s">
        <v>56</v>
      </c>
      <c r="L25" s="9" t="s">
        <v>70</v>
      </c>
      <c r="M25" s="9" t="s">
        <v>56</v>
      </c>
      <c r="N25" s="16">
        <v>96</v>
      </c>
      <c r="O25" s="10"/>
      <c r="P25" s="9"/>
      <c r="Q25" s="9"/>
      <c r="R25" s="16"/>
      <c r="S25" s="17"/>
      <c r="T25" s="9"/>
      <c r="U25" s="9"/>
      <c r="V25" s="16"/>
      <c r="W25" s="18">
        <f t="shared" si="0"/>
        <v>248</v>
      </c>
    </row>
    <row r="26" spans="1:23" ht="15" thickBot="1" x14ac:dyDescent="0.25">
      <c r="A26" s="38">
        <v>18</v>
      </c>
      <c r="B26" s="59" t="s">
        <v>16</v>
      </c>
      <c r="C26" s="10" t="s">
        <v>56</v>
      </c>
      <c r="D26" s="9" t="s">
        <v>93</v>
      </c>
      <c r="E26" s="9" t="s">
        <v>108</v>
      </c>
      <c r="F26" s="16">
        <v>76</v>
      </c>
      <c r="G26" s="10" t="s">
        <v>108</v>
      </c>
      <c r="H26" s="9" t="s">
        <v>112</v>
      </c>
      <c r="I26" s="9" t="s">
        <v>56</v>
      </c>
      <c r="J26" s="16">
        <v>180</v>
      </c>
      <c r="K26" s="10" t="s">
        <v>56</v>
      </c>
      <c r="L26" s="20">
        <v>37165</v>
      </c>
      <c r="M26" s="9" t="s">
        <v>56</v>
      </c>
      <c r="N26" s="16">
        <v>100</v>
      </c>
      <c r="O26" s="10"/>
      <c r="P26" s="9"/>
      <c r="Q26" s="9"/>
      <c r="R26" s="16"/>
      <c r="S26" s="17"/>
      <c r="T26" s="9"/>
      <c r="U26" s="9"/>
      <c r="V26" s="16"/>
      <c r="W26" s="18">
        <f t="shared" si="0"/>
        <v>356</v>
      </c>
    </row>
    <row r="27" spans="1:23" ht="15" thickBot="1" x14ac:dyDescent="0.25">
      <c r="A27" s="38">
        <v>19</v>
      </c>
      <c r="B27" s="59" t="s">
        <v>17</v>
      </c>
      <c r="C27" s="10" t="s">
        <v>56</v>
      </c>
      <c r="D27" s="9" t="s">
        <v>94</v>
      </c>
      <c r="E27" s="9" t="s">
        <v>94</v>
      </c>
      <c r="F27" s="16">
        <v>180</v>
      </c>
      <c r="G27" s="10" t="s">
        <v>56</v>
      </c>
      <c r="H27" s="9" t="s">
        <v>70</v>
      </c>
      <c r="I27" s="9" t="s">
        <v>56</v>
      </c>
      <c r="J27" s="16">
        <v>96</v>
      </c>
      <c r="K27" s="10" t="s">
        <v>56</v>
      </c>
      <c r="L27" s="9" t="s">
        <v>102</v>
      </c>
      <c r="M27" s="9" t="s">
        <v>56</v>
      </c>
      <c r="N27" s="16">
        <v>100</v>
      </c>
      <c r="O27" s="10"/>
      <c r="P27" s="9"/>
      <c r="Q27" s="9"/>
      <c r="R27" s="16"/>
      <c r="S27" s="17"/>
      <c r="T27" s="9"/>
      <c r="U27" s="9"/>
      <c r="V27" s="16"/>
      <c r="W27" s="18">
        <f t="shared" si="0"/>
        <v>376</v>
      </c>
    </row>
    <row r="28" spans="1:23" ht="15" thickBot="1" x14ac:dyDescent="0.25">
      <c r="A28" s="38">
        <v>20</v>
      </c>
      <c r="B28" s="59" t="s">
        <v>18</v>
      </c>
      <c r="C28" s="10" t="s">
        <v>56</v>
      </c>
      <c r="D28" s="9" t="s">
        <v>178</v>
      </c>
      <c r="E28" s="9" t="s">
        <v>56</v>
      </c>
      <c r="F28" s="16">
        <v>32</v>
      </c>
      <c r="G28" s="10" t="s">
        <v>56</v>
      </c>
      <c r="H28" s="9" t="s">
        <v>179</v>
      </c>
      <c r="I28" s="9" t="s">
        <v>56</v>
      </c>
      <c r="J28" s="16">
        <v>32</v>
      </c>
      <c r="K28" s="10" t="s">
        <v>56</v>
      </c>
      <c r="L28" s="9" t="s">
        <v>109</v>
      </c>
      <c r="M28" s="9" t="s">
        <v>56</v>
      </c>
      <c r="N28" s="16">
        <v>76</v>
      </c>
      <c r="O28" s="10" t="s">
        <v>56</v>
      </c>
      <c r="P28" s="20">
        <v>37530</v>
      </c>
      <c r="Q28" s="9" t="s">
        <v>56</v>
      </c>
      <c r="R28" s="16">
        <v>100</v>
      </c>
      <c r="S28" s="17"/>
      <c r="T28" s="9"/>
      <c r="U28" s="9"/>
      <c r="V28" s="16"/>
      <c r="W28" s="18">
        <f t="shared" si="0"/>
        <v>240</v>
      </c>
    </row>
    <row r="29" spans="1:23" ht="15" thickBot="1" x14ac:dyDescent="0.25">
      <c r="A29" s="38">
        <v>21</v>
      </c>
      <c r="B29" s="59" t="s">
        <v>12</v>
      </c>
      <c r="C29" s="10" t="s">
        <v>56</v>
      </c>
      <c r="D29" s="9" t="s">
        <v>109</v>
      </c>
      <c r="E29" s="9" t="s">
        <v>56</v>
      </c>
      <c r="F29" s="16">
        <v>76</v>
      </c>
      <c r="G29" s="10" t="s">
        <v>56</v>
      </c>
      <c r="H29" s="9" t="s">
        <v>180</v>
      </c>
      <c r="I29" s="9" t="s">
        <v>56</v>
      </c>
      <c r="J29" s="16">
        <v>110</v>
      </c>
      <c r="K29" s="10" t="s">
        <v>56</v>
      </c>
      <c r="L29" s="9" t="s">
        <v>70</v>
      </c>
      <c r="M29" s="9" t="s">
        <v>56</v>
      </c>
      <c r="N29" s="16">
        <v>96</v>
      </c>
      <c r="O29" s="10"/>
      <c r="P29" s="9"/>
      <c r="Q29" s="9"/>
      <c r="R29" s="16"/>
      <c r="S29" s="17"/>
      <c r="T29" s="9"/>
      <c r="U29" s="9"/>
      <c r="V29" s="16"/>
      <c r="W29" s="18">
        <f t="shared" si="0"/>
        <v>282</v>
      </c>
    </row>
    <row r="30" spans="1:23" ht="15" thickBot="1" x14ac:dyDescent="0.25">
      <c r="A30" s="38">
        <v>22</v>
      </c>
      <c r="B30" s="59" t="s">
        <v>13</v>
      </c>
      <c r="C30" s="10" t="s">
        <v>89</v>
      </c>
      <c r="D30" s="20" t="s">
        <v>87</v>
      </c>
      <c r="E30" s="9" t="s">
        <v>89</v>
      </c>
      <c r="F30" s="16">
        <v>100</v>
      </c>
      <c r="G30" s="10" t="s">
        <v>89</v>
      </c>
      <c r="H30" s="21" t="s">
        <v>60</v>
      </c>
      <c r="I30" s="19" t="s">
        <v>89</v>
      </c>
      <c r="J30" s="16">
        <v>150</v>
      </c>
      <c r="K30" s="10"/>
      <c r="L30" s="19"/>
      <c r="M30" s="19"/>
      <c r="N30" s="16"/>
      <c r="O30" s="10"/>
      <c r="P30" s="9"/>
      <c r="Q30" s="19"/>
      <c r="R30" s="16"/>
      <c r="S30" s="22"/>
      <c r="T30" s="19"/>
      <c r="U30" s="19"/>
      <c r="V30" s="16"/>
      <c r="W30" s="18">
        <f t="shared" si="0"/>
        <v>250</v>
      </c>
    </row>
    <row r="31" spans="1:23" ht="15" thickBot="1" x14ac:dyDescent="0.25">
      <c r="A31" s="38">
        <v>23</v>
      </c>
      <c r="B31" s="59" t="s">
        <v>14</v>
      </c>
      <c r="C31" s="10" t="s">
        <v>108</v>
      </c>
      <c r="D31" s="20" t="s">
        <v>193</v>
      </c>
      <c r="E31" s="9" t="s">
        <v>56</v>
      </c>
      <c r="F31" s="16">
        <v>180</v>
      </c>
      <c r="G31" s="10" t="s">
        <v>56</v>
      </c>
      <c r="H31" s="9" t="s">
        <v>192</v>
      </c>
      <c r="I31" s="9" t="s">
        <v>89</v>
      </c>
      <c r="J31" s="16">
        <v>100</v>
      </c>
      <c r="K31" s="10"/>
      <c r="L31" s="9"/>
      <c r="M31" s="9"/>
      <c r="N31" s="16"/>
      <c r="O31" s="10"/>
      <c r="P31" s="9"/>
      <c r="Q31" s="9"/>
      <c r="R31" s="16"/>
      <c r="S31" s="17"/>
      <c r="T31" s="9"/>
      <c r="U31" s="9"/>
      <c r="V31" s="16"/>
      <c r="W31" s="18">
        <f t="shared" si="0"/>
        <v>280</v>
      </c>
    </row>
    <row r="32" spans="1:23" ht="15" thickBot="1" x14ac:dyDescent="0.25">
      <c r="A32" s="38">
        <v>24</v>
      </c>
      <c r="B32" s="59" t="s">
        <v>15</v>
      </c>
      <c r="C32" s="10" t="s">
        <v>89</v>
      </c>
      <c r="D32" s="9" t="s">
        <v>192</v>
      </c>
      <c r="E32" s="19" t="s">
        <v>89</v>
      </c>
      <c r="F32" s="16">
        <v>100</v>
      </c>
      <c r="G32" s="10" t="s">
        <v>89</v>
      </c>
      <c r="H32" s="9" t="s">
        <v>68</v>
      </c>
      <c r="I32" s="19" t="s">
        <v>56</v>
      </c>
      <c r="J32" s="16">
        <v>31</v>
      </c>
      <c r="K32" s="10" t="s">
        <v>56</v>
      </c>
      <c r="L32" s="19" t="s">
        <v>103</v>
      </c>
      <c r="M32" s="19" t="s">
        <v>89</v>
      </c>
      <c r="N32" s="16">
        <v>90</v>
      </c>
      <c r="O32" s="10"/>
      <c r="P32" s="19"/>
      <c r="Q32" s="19"/>
      <c r="R32" s="16"/>
      <c r="S32" s="22"/>
      <c r="T32" s="19"/>
      <c r="U32" s="19"/>
      <c r="V32" s="16"/>
      <c r="W32" s="18">
        <f t="shared" si="0"/>
        <v>221</v>
      </c>
    </row>
    <row r="33" spans="1:23" ht="15" thickBot="1" x14ac:dyDescent="0.25">
      <c r="A33" s="38">
        <v>25</v>
      </c>
      <c r="B33" s="59" t="s">
        <v>16</v>
      </c>
      <c r="C33" s="10" t="s">
        <v>89</v>
      </c>
      <c r="D33" s="19" t="s">
        <v>68</v>
      </c>
      <c r="E33" s="19" t="s">
        <v>89</v>
      </c>
      <c r="F33" s="16">
        <v>22</v>
      </c>
      <c r="G33" s="10" t="s">
        <v>89</v>
      </c>
      <c r="H33" s="19" t="s">
        <v>87</v>
      </c>
      <c r="I33" s="19" t="s">
        <v>89</v>
      </c>
      <c r="J33" s="16">
        <v>100</v>
      </c>
      <c r="K33" s="10" t="s">
        <v>89</v>
      </c>
      <c r="L33" s="19" t="s">
        <v>200</v>
      </c>
      <c r="M33" s="19" t="s">
        <v>89</v>
      </c>
      <c r="N33" s="16">
        <v>100</v>
      </c>
      <c r="O33" s="10"/>
      <c r="P33" s="19"/>
      <c r="Q33" s="19"/>
      <c r="R33" s="16"/>
      <c r="S33" s="22"/>
      <c r="T33" s="19"/>
      <c r="U33" s="19"/>
      <c r="V33" s="16"/>
      <c r="W33" s="18">
        <f t="shared" si="0"/>
        <v>222</v>
      </c>
    </row>
    <row r="34" spans="1:23" ht="15" thickBot="1" x14ac:dyDescent="0.25">
      <c r="A34" s="38">
        <v>26</v>
      </c>
      <c r="B34" s="59" t="s">
        <v>17</v>
      </c>
      <c r="C34" s="10" t="s">
        <v>89</v>
      </c>
      <c r="D34" s="9" t="s">
        <v>68</v>
      </c>
      <c r="E34" s="19" t="s">
        <v>89</v>
      </c>
      <c r="F34" s="16">
        <v>22</v>
      </c>
      <c r="G34" s="10" t="s">
        <v>89</v>
      </c>
      <c r="H34" s="19" t="s">
        <v>65</v>
      </c>
      <c r="I34" s="19" t="s">
        <v>89</v>
      </c>
      <c r="J34" s="16">
        <v>100</v>
      </c>
      <c r="K34" s="10" t="s">
        <v>56</v>
      </c>
      <c r="L34" s="19" t="s">
        <v>204</v>
      </c>
      <c r="M34" s="19" t="s">
        <v>56</v>
      </c>
      <c r="N34" s="16">
        <v>100</v>
      </c>
      <c r="O34" s="10"/>
      <c r="P34" s="9"/>
      <c r="Q34" s="19"/>
      <c r="R34" s="16"/>
      <c r="S34" s="22"/>
      <c r="T34" s="19"/>
      <c r="U34" s="19"/>
      <c r="V34" s="16"/>
      <c r="W34" s="18">
        <f t="shared" si="0"/>
        <v>222</v>
      </c>
    </row>
    <row r="35" spans="1:23" ht="15" thickBot="1" x14ac:dyDescent="0.25">
      <c r="A35" s="38">
        <v>27</v>
      </c>
      <c r="B35" s="59" t="s">
        <v>18</v>
      </c>
      <c r="C35" s="10" t="s">
        <v>56</v>
      </c>
      <c r="D35" s="9" t="s">
        <v>93</v>
      </c>
      <c r="E35" s="19" t="s">
        <v>89</v>
      </c>
      <c r="F35" s="16">
        <v>76</v>
      </c>
      <c r="G35" s="10" t="s">
        <v>89</v>
      </c>
      <c r="H35" s="19" t="s">
        <v>68</v>
      </c>
      <c r="I35" s="19" t="s">
        <v>89</v>
      </c>
      <c r="J35" s="16">
        <v>22</v>
      </c>
      <c r="K35" s="10" t="s">
        <v>89</v>
      </c>
      <c r="L35" s="21" t="s">
        <v>164</v>
      </c>
      <c r="M35" s="19" t="s">
        <v>89</v>
      </c>
      <c r="N35" s="16">
        <v>100</v>
      </c>
      <c r="O35" s="10" t="s">
        <v>89</v>
      </c>
      <c r="P35" s="19" t="s">
        <v>103</v>
      </c>
      <c r="Q35" s="19" t="s">
        <v>89</v>
      </c>
      <c r="R35" s="16">
        <v>81</v>
      </c>
      <c r="S35" s="22" t="s">
        <v>89</v>
      </c>
      <c r="T35" s="19" t="s">
        <v>69</v>
      </c>
      <c r="U35" s="19" t="s">
        <v>89</v>
      </c>
      <c r="V35" s="16">
        <v>150</v>
      </c>
      <c r="W35" s="18">
        <f t="shared" si="0"/>
        <v>429</v>
      </c>
    </row>
    <row r="36" spans="1:23" ht="15" thickBot="1" x14ac:dyDescent="0.25">
      <c r="A36" s="38">
        <v>28</v>
      </c>
      <c r="B36" s="59" t="s">
        <v>12</v>
      </c>
      <c r="C36" s="10" t="s">
        <v>56</v>
      </c>
      <c r="D36" s="19" t="s">
        <v>74</v>
      </c>
      <c r="E36" s="19" t="s">
        <v>89</v>
      </c>
      <c r="F36" s="16">
        <v>106</v>
      </c>
      <c r="G36" s="10" t="s">
        <v>89</v>
      </c>
      <c r="H36" s="19" t="s">
        <v>70</v>
      </c>
      <c r="I36" s="19" t="s">
        <v>56</v>
      </c>
      <c r="J36" s="16">
        <v>123</v>
      </c>
      <c r="K36" s="10" t="s">
        <v>56</v>
      </c>
      <c r="L36" s="19" t="s">
        <v>69</v>
      </c>
      <c r="M36" s="19" t="s">
        <v>56</v>
      </c>
      <c r="N36" s="16">
        <v>96</v>
      </c>
      <c r="O36" s="10"/>
      <c r="P36" s="19"/>
      <c r="Q36" s="19"/>
      <c r="R36" s="16"/>
      <c r="S36" s="22"/>
      <c r="T36" s="19"/>
      <c r="U36" s="19"/>
      <c r="V36" s="16"/>
      <c r="W36" s="18">
        <f>F36+J36+N36+R36+V36</f>
        <v>325</v>
      </c>
    </row>
    <row r="37" spans="1:23" ht="15" thickBot="1" x14ac:dyDescent="0.25">
      <c r="A37" s="38">
        <v>29</v>
      </c>
      <c r="B37" s="59" t="s">
        <v>13</v>
      </c>
      <c r="C37" s="10" t="s">
        <v>56</v>
      </c>
      <c r="D37" s="19" t="s">
        <v>74</v>
      </c>
      <c r="E37" s="19" t="s">
        <v>56</v>
      </c>
      <c r="F37" s="16">
        <v>106</v>
      </c>
      <c r="G37" s="10" t="s">
        <v>56</v>
      </c>
      <c r="H37" s="9" t="s">
        <v>109</v>
      </c>
      <c r="I37" s="19" t="s">
        <v>56</v>
      </c>
      <c r="J37" s="16">
        <v>76</v>
      </c>
      <c r="K37" s="10" t="s">
        <v>89</v>
      </c>
      <c r="L37" s="19" t="s">
        <v>103</v>
      </c>
      <c r="M37" s="19" t="s">
        <v>89</v>
      </c>
      <c r="N37" s="16">
        <v>170</v>
      </c>
      <c r="O37" s="10"/>
      <c r="P37" s="19"/>
      <c r="Q37" s="19"/>
      <c r="R37" s="16"/>
      <c r="S37" s="22"/>
      <c r="T37" s="19"/>
      <c r="U37" s="19"/>
      <c r="V37" s="16"/>
      <c r="W37" s="18">
        <f>F37+J37+N37+R37+V37</f>
        <v>352</v>
      </c>
    </row>
    <row r="38" spans="1:23" ht="15" thickBot="1" x14ac:dyDescent="0.25">
      <c r="A38" s="38">
        <v>30</v>
      </c>
      <c r="B38" s="59" t="s">
        <v>14</v>
      </c>
      <c r="C38" s="10" t="s">
        <v>56</v>
      </c>
      <c r="D38" s="19" t="s">
        <v>125</v>
      </c>
      <c r="E38" s="19" t="s">
        <v>56</v>
      </c>
      <c r="F38" s="16">
        <v>180</v>
      </c>
      <c r="G38" s="10" t="s">
        <v>56</v>
      </c>
      <c r="H38" s="9" t="s">
        <v>109</v>
      </c>
      <c r="I38" s="19" t="s">
        <v>56</v>
      </c>
      <c r="J38" s="16">
        <v>76</v>
      </c>
      <c r="K38" s="10"/>
      <c r="L38" s="19"/>
      <c r="M38" s="19"/>
      <c r="N38" s="16"/>
      <c r="O38" s="10"/>
      <c r="P38" s="19"/>
      <c r="Q38" s="19"/>
      <c r="R38" s="16"/>
      <c r="S38" s="36"/>
      <c r="T38" s="19"/>
      <c r="U38" s="19"/>
      <c r="V38" s="16"/>
      <c r="W38" s="18">
        <f>F38+J38+N38+R38+V38</f>
        <v>256</v>
      </c>
    </row>
    <row r="39" spans="1:23" ht="15" thickBot="1" x14ac:dyDescent="0.25">
      <c r="A39" s="23">
        <v>31</v>
      </c>
      <c r="B39" s="59" t="s">
        <v>15</v>
      </c>
      <c r="C39" s="24"/>
      <c r="D39" s="25"/>
      <c r="E39" s="25"/>
      <c r="F39" s="26"/>
      <c r="G39" s="24"/>
      <c r="H39" s="25"/>
      <c r="I39" s="25"/>
      <c r="J39" s="61"/>
      <c r="K39" s="24"/>
      <c r="L39" s="25"/>
      <c r="M39" s="25"/>
      <c r="N39" s="26"/>
      <c r="O39" s="24"/>
      <c r="P39" s="27"/>
      <c r="Q39" s="25"/>
      <c r="R39" s="26"/>
      <c r="S39" s="28"/>
      <c r="T39" s="25"/>
      <c r="U39" s="25"/>
      <c r="V39" s="26"/>
      <c r="W39" s="29">
        <f t="shared" si="0"/>
        <v>0</v>
      </c>
    </row>
    <row r="40" spans="1:23" ht="15.75" customHeight="1" thickTop="1" thickBot="1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94" t="s">
        <v>19</v>
      </c>
      <c r="U40" s="95"/>
      <c r="V40" s="95"/>
      <c r="W40" s="112">
        <f>COUNT(F9:F39)+COUNT(J9:J39)+COUNT(N9:N39)+COUNT(R9:R39)+COUNT(V9:V39)</f>
        <v>97</v>
      </c>
    </row>
    <row r="41" spans="1:23" ht="15" customHeight="1" thickBot="1" x14ac:dyDescent="0.25">
      <c r="A41" s="30"/>
      <c r="B41" s="30"/>
      <c r="C41" s="30"/>
      <c r="D41" s="30"/>
      <c r="E41" s="30"/>
      <c r="F41" s="30"/>
      <c r="G41" s="104" t="s">
        <v>39</v>
      </c>
      <c r="H41" s="104"/>
      <c r="I41" s="104"/>
      <c r="J41" s="104"/>
      <c r="K41" s="104"/>
      <c r="L41" s="30"/>
      <c r="M41" s="30"/>
      <c r="N41" s="30"/>
      <c r="O41" s="30"/>
      <c r="P41" s="30"/>
      <c r="Q41" s="30"/>
      <c r="R41" s="30"/>
      <c r="S41" s="30"/>
      <c r="T41" s="96"/>
      <c r="U41" s="97"/>
      <c r="V41" s="97"/>
      <c r="W41" s="113"/>
    </row>
    <row r="42" spans="1:23" ht="15" customHeight="1" thickBot="1" x14ac:dyDescent="0.25">
      <c r="A42" s="30"/>
      <c r="B42" s="30"/>
      <c r="C42" s="30"/>
      <c r="D42" s="30"/>
      <c r="E42" s="30"/>
      <c r="F42" s="30"/>
      <c r="G42" s="104"/>
      <c r="H42" s="104"/>
      <c r="I42" s="104"/>
      <c r="J42" s="104"/>
      <c r="K42" s="104"/>
      <c r="L42" s="30"/>
      <c r="M42" s="30"/>
      <c r="N42" s="30"/>
      <c r="O42" s="30"/>
      <c r="P42" s="30"/>
      <c r="Q42" s="30"/>
      <c r="R42" s="30"/>
      <c r="S42" s="30"/>
      <c r="T42" s="96" t="s">
        <v>20</v>
      </c>
      <c r="U42" s="97"/>
      <c r="V42" s="97"/>
      <c r="W42" s="102">
        <f>SUM(W9:W39)</f>
        <v>9257</v>
      </c>
    </row>
    <row r="43" spans="1:23" ht="15" customHeight="1" thickBot="1" x14ac:dyDescent="0.25">
      <c r="A43" s="30"/>
      <c r="B43" s="30"/>
      <c r="C43" s="30"/>
      <c r="D43" s="31"/>
      <c r="E43" s="31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100"/>
      <c r="U43" s="101"/>
      <c r="V43" s="101"/>
      <c r="W43" s="103"/>
    </row>
    <row r="44" spans="1:23" ht="15" thickTop="1" x14ac:dyDescent="0.2"/>
  </sheetData>
  <mergeCells count="18">
    <mergeCell ref="T40:V41"/>
    <mergeCell ref="W40:W41"/>
    <mergeCell ref="G41:K42"/>
    <mergeCell ref="T42:V43"/>
    <mergeCell ref="W42:W43"/>
    <mergeCell ref="A1:F1"/>
    <mergeCell ref="A2:F2"/>
    <mergeCell ref="A3:F3"/>
    <mergeCell ref="A4:F4"/>
    <mergeCell ref="H5:P6"/>
    <mergeCell ref="O7:R7"/>
    <mergeCell ref="S7:V7"/>
    <mergeCell ref="W7:W8"/>
    <mergeCell ref="A7:A8"/>
    <mergeCell ref="B7:B8"/>
    <mergeCell ref="C7:F7"/>
    <mergeCell ref="G7:J7"/>
    <mergeCell ref="K7:N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rightToLeft="1" view="pageBreakPreview" topLeftCell="A7" zoomScale="60" zoomScaleNormal="68" workbookViewId="0">
      <selection activeCell="N38" sqref="N38"/>
    </sheetView>
  </sheetViews>
  <sheetFormatPr defaultRowHeight="14.25" x14ac:dyDescent="0.2"/>
  <cols>
    <col min="1" max="16384" width="9" style="5"/>
  </cols>
  <sheetData>
    <row r="1" spans="1:23" ht="20.25" x14ac:dyDescent="0.2">
      <c r="A1" s="107" t="s">
        <v>25</v>
      </c>
      <c r="B1" s="107"/>
      <c r="C1" s="107"/>
      <c r="D1" s="107"/>
      <c r="E1" s="107"/>
      <c r="F1" s="107"/>
    </row>
    <row r="2" spans="1:23" ht="20.25" x14ac:dyDescent="0.2">
      <c r="A2" s="107" t="s">
        <v>26</v>
      </c>
      <c r="B2" s="107"/>
      <c r="C2" s="107"/>
      <c r="D2" s="107"/>
      <c r="E2" s="107"/>
      <c r="F2" s="107"/>
    </row>
    <row r="3" spans="1:23" ht="20.25" x14ac:dyDescent="0.2">
      <c r="A3" s="107" t="s">
        <v>27</v>
      </c>
      <c r="B3" s="107"/>
      <c r="C3" s="107"/>
      <c r="D3" s="107"/>
      <c r="E3" s="107"/>
      <c r="F3" s="107"/>
    </row>
    <row r="4" spans="1:23" ht="20.25" x14ac:dyDescent="0.2">
      <c r="A4" s="107" t="s">
        <v>28</v>
      </c>
      <c r="B4" s="107"/>
      <c r="C4" s="107"/>
      <c r="D4" s="107"/>
      <c r="E4" s="107"/>
      <c r="F4" s="107"/>
    </row>
    <row r="5" spans="1:23" x14ac:dyDescent="0.2">
      <c r="A5" s="47"/>
      <c r="B5" s="47"/>
      <c r="C5" s="47"/>
      <c r="D5" s="47"/>
      <c r="E5" s="47"/>
      <c r="F5" s="47"/>
      <c r="H5" s="105" t="s">
        <v>52</v>
      </c>
      <c r="I5" s="105"/>
      <c r="J5" s="105"/>
      <c r="K5" s="105"/>
      <c r="L5" s="105"/>
      <c r="M5" s="105"/>
      <c r="N5" s="105"/>
      <c r="O5" s="105"/>
      <c r="P5" s="105"/>
    </row>
    <row r="6" spans="1:23" ht="15" thickBot="1" x14ac:dyDescent="0.25">
      <c r="H6" s="106"/>
      <c r="I6" s="106"/>
      <c r="J6" s="106"/>
      <c r="K6" s="106"/>
      <c r="L6" s="106"/>
      <c r="M6" s="106"/>
      <c r="N6" s="106"/>
      <c r="O6" s="106"/>
      <c r="P6" s="106"/>
    </row>
    <row r="7" spans="1:23" ht="15.75" thickTop="1" thickBot="1" x14ac:dyDescent="0.25">
      <c r="A7" s="108" t="s">
        <v>0</v>
      </c>
      <c r="B7" s="110" t="s">
        <v>1</v>
      </c>
      <c r="C7" s="89" t="s">
        <v>2</v>
      </c>
      <c r="D7" s="90"/>
      <c r="E7" s="90"/>
      <c r="F7" s="91"/>
      <c r="G7" s="89" t="s">
        <v>3</v>
      </c>
      <c r="H7" s="90"/>
      <c r="I7" s="90"/>
      <c r="J7" s="91"/>
      <c r="K7" s="89" t="s">
        <v>4</v>
      </c>
      <c r="L7" s="90"/>
      <c r="M7" s="90"/>
      <c r="N7" s="91"/>
      <c r="O7" s="89" t="s">
        <v>5</v>
      </c>
      <c r="P7" s="90"/>
      <c r="Q7" s="90"/>
      <c r="R7" s="91"/>
      <c r="S7" s="89" t="s">
        <v>6</v>
      </c>
      <c r="T7" s="90"/>
      <c r="U7" s="90"/>
      <c r="V7" s="91"/>
      <c r="W7" s="92" t="s">
        <v>7</v>
      </c>
    </row>
    <row r="8" spans="1:23" ht="15" thickBot="1" x14ac:dyDescent="0.25">
      <c r="A8" s="109"/>
      <c r="B8" s="111"/>
      <c r="C8" s="11" t="s">
        <v>8</v>
      </c>
      <c r="D8" s="12" t="s">
        <v>9</v>
      </c>
      <c r="E8" s="12" t="s">
        <v>10</v>
      </c>
      <c r="F8" s="13" t="s">
        <v>11</v>
      </c>
      <c r="G8" s="11" t="s">
        <v>8</v>
      </c>
      <c r="H8" s="12" t="s">
        <v>9</v>
      </c>
      <c r="I8" s="12" t="s">
        <v>10</v>
      </c>
      <c r="J8" s="13" t="s">
        <v>11</v>
      </c>
      <c r="K8" s="11" t="s">
        <v>8</v>
      </c>
      <c r="L8" s="12" t="s">
        <v>9</v>
      </c>
      <c r="M8" s="12" t="s">
        <v>10</v>
      </c>
      <c r="N8" s="13" t="s">
        <v>11</v>
      </c>
      <c r="O8" s="11" t="s">
        <v>8</v>
      </c>
      <c r="P8" s="12" t="s">
        <v>9</v>
      </c>
      <c r="Q8" s="12" t="s">
        <v>10</v>
      </c>
      <c r="R8" s="13" t="s">
        <v>11</v>
      </c>
      <c r="S8" s="11" t="s">
        <v>8</v>
      </c>
      <c r="T8" s="12" t="s">
        <v>9</v>
      </c>
      <c r="U8" s="12" t="s">
        <v>10</v>
      </c>
      <c r="V8" s="13" t="s">
        <v>11</v>
      </c>
      <c r="W8" s="93"/>
    </row>
    <row r="9" spans="1:23" ht="15" thickBot="1" x14ac:dyDescent="0.25">
      <c r="A9" s="45">
        <v>1</v>
      </c>
      <c r="B9" s="46" t="s">
        <v>48</v>
      </c>
      <c r="C9" s="10" t="s">
        <v>63</v>
      </c>
      <c r="D9" s="9" t="s">
        <v>71</v>
      </c>
      <c r="E9" s="9" t="s">
        <v>72</v>
      </c>
      <c r="F9" s="16">
        <v>188</v>
      </c>
      <c r="G9" s="10" t="s">
        <v>72</v>
      </c>
      <c r="H9" s="9" t="s">
        <v>73</v>
      </c>
      <c r="I9" s="9" t="s">
        <v>72</v>
      </c>
      <c r="J9" s="16">
        <v>120</v>
      </c>
      <c r="K9" s="9" t="s">
        <v>72</v>
      </c>
      <c r="L9" s="9" t="s">
        <v>73</v>
      </c>
      <c r="M9" s="9" t="s">
        <v>72</v>
      </c>
      <c r="N9" s="16">
        <v>120</v>
      </c>
      <c r="O9" s="10"/>
      <c r="P9" s="9"/>
      <c r="Q9" s="9"/>
      <c r="R9" s="16"/>
      <c r="S9" s="17"/>
      <c r="T9" s="9"/>
      <c r="U9" s="9"/>
      <c r="V9" s="16"/>
      <c r="W9" s="18">
        <f>F9+J9+N9+R9+V9</f>
        <v>428</v>
      </c>
    </row>
    <row r="10" spans="1:23" ht="15" thickBot="1" x14ac:dyDescent="0.25">
      <c r="A10" s="45">
        <v>2</v>
      </c>
      <c r="B10" s="59" t="s">
        <v>14</v>
      </c>
      <c r="C10" s="10" t="s">
        <v>72</v>
      </c>
      <c r="D10" s="9" t="s">
        <v>95</v>
      </c>
      <c r="E10" s="9" t="s">
        <v>72</v>
      </c>
      <c r="F10" s="16">
        <v>150</v>
      </c>
      <c r="G10" s="10" t="s">
        <v>72</v>
      </c>
      <c r="H10" s="9" t="s">
        <v>73</v>
      </c>
      <c r="I10" s="9" t="s">
        <v>72</v>
      </c>
      <c r="J10" s="16">
        <v>120</v>
      </c>
      <c r="K10" s="10"/>
      <c r="L10" s="9"/>
      <c r="M10" s="9"/>
      <c r="N10" s="16"/>
      <c r="O10" s="10"/>
      <c r="P10" s="9"/>
      <c r="Q10" s="9"/>
      <c r="R10" s="16"/>
      <c r="S10" s="17"/>
      <c r="T10" s="9"/>
      <c r="U10" s="9"/>
      <c r="V10" s="16"/>
      <c r="W10" s="18">
        <f t="shared" ref="W10:W39" si="0">F10+J10+N10+R10+V10</f>
        <v>270</v>
      </c>
    </row>
    <row r="11" spans="1:23" ht="15" thickBot="1" x14ac:dyDescent="0.25">
      <c r="A11" s="45">
        <v>3</v>
      </c>
      <c r="B11" s="59" t="s">
        <v>15</v>
      </c>
      <c r="C11" s="10" t="s">
        <v>72</v>
      </c>
      <c r="D11" s="9" t="s">
        <v>110</v>
      </c>
      <c r="E11" s="9" t="s">
        <v>72</v>
      </c>
      <c r="F11" s="16">
        <v>120</v>
      </c>
      <c r="G11" s="10" t="s">
        <v>72</v>
      </c>
      <c r="H11" s="9" t="s">
        <v>111</v>
      </c>
      <c r="I11" s="9" t="s">
        <v>72</v>
      </c>
      <c r="J11" s="16">
        <v>188</v>
      </c>
      <c r="K11" s="10"/>
      <c r="L11" s="9"/>
      <c r="M11" s="9"/>
      <c r="N11" s="16"/>
      <c r="O11" s="10"/>
      <c r="P11" s="9"/>
      <c r="Q11" s="9"/>
      <c r="R11" s="16"/>
      <c r="S11" s="17"/>
      <c r="T11" s="9"/>
      <c r="U11" s="9"/>
      <c r="V11" s="16"/>
      <c r="W11" s="18">
        <f t="shared" si="0"/>
        <v>308</v>
      </c>
    </row>
    <row r="12" spans="1:23" ht="15" thickBot="1" x14ac:dyDescent="0.25">
      <c r="A12" s="45">
        <v>4</v>
      </c>
      <c r="B12" s="59" t="s">
        <v>16</v>
      </c>
      <c r="C12" s="10" t="s">
        <v>72</v>
      </c>
      <c r="D12" s="9" t="s">
        <v>110</v>
      </c>
      <c r="E12" s="9" t="s">
        <v>72</v>
      </c>
      <c r="F12" s="16">
        <v>120</v>
      </c>
      <c r="G12" s="10" t="s">
        <v>72</v>
      </c>
      <c r="H12" s="9" t="s">
        <v>115</v>
      </c>
      <c r="I12" s="9" t="s">
        <v>72</v>
      </c>
      <c r="J12" s="16">
        <v>188</v>
      </c>
      <c r="K12" s="10" t="s">
        <v>72</v>
      </c>
      <c r="L12" s="9" t="s">
        <v>73</v>
      </c>
      <c r="M12" s="9" t="s">
        <v>72</v>
      </c>
      <c r="N12" s="16">
        <v>120</v>
      </c>
      <c r="O12" s="10"/>
      <c r="P12" s="9"/>
      <c r="Q12" s="9"/>
      <c r="R12" s="16"/>
      <c r="S12" s="17"/>
      <c r="T12" s="9"/>
      <c r="U12" s="9"/>
      <c r="V12" s="16"/>
      <c r="W12" s="18">
        <f t="shared" si="0"/>
        <v>428</v>
      </c>
    </row>
    <row r="13" spans="1:23" ht="15" thickBot="1" x14ac:dyDescent="0.25">
      <c r="A13" s="45">
        <v>5</v>
      </c>
      <c r="B13" s="59" t="s">
        <v>17</v>
      </c>
      <c r="C13" s="10" t="s">
        <v>72</v>
      </c>
      <c r="D13" s="9" t="s">
        <v>73</v>
      </c>
      <c r="E13" s="9" t="s">
        <v>72</v>
      </c>
      <c r="F13" s="16">
        <v>120</v>
      </c>
      <c r="G13" s="10" t="s">
        <v>72</v>
      </c>
      <c r="H13" s="9" t="s">
        <v>123</v>
      </c>
      <c r="I13" s="9" t="s">
        <v>72</v>
      </c>
      <c r="J13" s="16">
        <v>150</v>
      </c>
      <c r="K13" s="10"/>
      <c r="L13" s="9"/>
      <c r="M13" s="9"/>
      <c r="N13" s="16"/>
      <c r="O13" s="10"/>
      <c r="P13" s="9"/>
      <c r="Q13" s="9"/>
      <c r="R13" s="16"/>
      <c r="S13" s="17"/>
      <c r="T13" s="9"/>
      <c r="U13" s="9"/>
      <c r="V13" s="16"/>
      <c r="W13" s="18">
        <f t="shared" si="0"/>
        <v>270</v>
      </c>
    </row>
    <row r="14" spans="1:23" ht="15" thickBot="1" x14ac:dyDescent="0.25">
      <c r="A14" s="45">
        <v>6</v>
      </c>
      <c r="B14" s="59" t="s">
        <v>18</v>
      </c>
      <c r="C14" s="10" t="s">
        <v>72</v>
      </c>
      <c r="D14" s="9" t="s">
        <v>73</v>
      </c>
      <c r="E14" s="9" t="s">
        <v>72</v>
      </c>
      <c r="F14" s="16">
        <v>120</v>
      </c>
      <c r="G14" s="10" t="s">
        <v>72</v>
      </c>
      <c r="H14" s="9" t="s">
        <v>134</v>
      </c>
      <c r="I14" s="9" t="s">
        <v>72</v>
      </c>
      <c r="J14" s="16">
        <v>188</v>
      </c>
      <c r="K14" s="10"/>
      <c r="L14" s="9"/>
      <c r="M14" s="9"/>
      <c r="N14" s="16"/>
      <c r="O14" s="10"/>
      <c r="P14" s="9"/>
      <c r="Q14" s="9"/>
      <c r="R14" s="16"/>
      <c r="S14" s="17"/>
      <c r="T14" s="9"/>
      <c r="U14" s="9"/>
      <c r="V14" s="16"/>
      <c r="W14" s="18">
        <f t="shared" si="0"/>
        <v>308</v>
      </c>
    </row>
    <row r="15" spans="1:23" ht="15" thickBot="1" x14ac:dyDescent="0.25">
      <c r="A15" s="45">
        <v>7</v>
      </c>
      <c r="B15" s="59" t="s">
        <v>12</v>
      </c>
      <c r="C15" s="10" t="s">
        <v>72</v>
      </c>
      <c r="D15" s="9" t="s">
        <v>73</v>
      </c>
      <c r="E15" s="19" t="s">
        <v>72</v>
      </c>
      <c r="F15" s="16">
        <v>120</v>
      </c>
      <c r="G15" s="10" t="s">
        <v>72</v>
      </c>
      <c r="H15" s="9" t="s">
        <v>73</v>
      </c>
      <c r="I15" s="9" t="s">
        <v>72</v>
      </c>
      <c r="J15" s="16">
        <v>120</v>
      </c>
      <c r="K15" s="10"/>
      <c r="L15" s="9"/>
      <c r="M15" s="9"/>
      <c r="N15" s="16"/>
      <c r="O15" s="10"/>
      <c r="P15" s="9"/>
      <c r="Q15" s="9"/>
      <c r="R15" s="16"/>
      <c r="S15" s="17"/>
      <c r="T15" s="9"/>
      <c r="U15" s="9"/>
      <c r="V15" s="16"/>
      <c r="W15" s="18">
        <f t="shared" si="0"/>
        <v>240</v>
      </c>
    </row>
    <row r="16" spans="1:23" ht="15" thickBot="1" x14ac:dyDescent="0.25">
      <c r="A16" s="45">
        <v>8</v>
      </c>
      <c r="B16" s="59" t="s">
        <v>13</v>
      </c>
      <c r="C16" s="10" t="s">
        <v>72</v>
      </c>
      <c r="D16" s="9" t="s">
        <v>115</v>
      </c>
      <c r="E16" s="9" t="s">
        <v>72</v>
      </c>
      <c r="F16" s="16">
        <v>188</v>
      </c>
      <c r="G16" s="10" t="s">
        <v>72</v>
      </c>
      <c r="H16" s="9" t="s">
        <v>73</v>
      </c>
      <c r="I16" s="9" t="s">
        <v>72</v>
      </c>
      <c r="J16" s="16">
        <v>120</v>
      </c>
      <c r="K16" s="10"/>
      <c r="L16" s="9"/>
      <c r="M16" s="9"/>
      <c r="N16" s="16"/>
      <c r="O16" s="10"/>
      <c r="P16" s="20"/>
      <c r="Q16" s="9"/>
      <c r="R16" s="16"/>
      <c r="S16" s="17"/>
      <c r="T16" s="9"/>
      <c r="U16" s="9"/>
      <c r="V16" s="16"/>
      <c r="W16" s="18">
        <f t="shared" si="0"/>
        <v>308</v>
      </c>
    </row>
    <row r="17" spans="1:23" ht="15" thickBot="1" x14ac:dyDescent="0.25">
      <c r="A17" s="45">
        <v>9</v>
      </c>
      <c r="B17" s="59" t="s">
        <v>14</v>
      </c>
      <c r="C17" s="10" t="s">
        <v>72</v>
      </c>
      <c r="D17" s="9" t="s">
        <v>73</v>
      </c>
      <c r="E17" s="9" t="s">
        <v>72</v>
      </c>
      <c r="F17" s="16">
        <v>120</v>
      </c>
      <c r="G17" s="10"/>
      <c r="H17" s="9"/>
      <c r="I17" s="9"/>
      <c r="J17" s="16"/>
      <c r="K17" s="10"/>
      <c r="L17" s="9"/>
      <c r="M17" s="10"/>
      <c r="N17" s="16"/>
      <c r="O17" s="10"/>
      <c r="P17" s="9"/>
      <c r="Q17" s="9"/>
      <c r="R17" s="16"/>
      <c r="S17" s="17"/>
      <c r="T17" s="9"/>
      <c r="U17" s="9"/>
      <c r="V17" s="16"/>
      <c r="W17" s="18">
        <f t="shared" si="0"/>
        <v>120</v>
      </c>
    </row>
    <row r="18" spans="1:23" ht="15" thickBot="1" x14ac:dyDescent="0.25">
      <c r="A18" s="45">
        <v>10</v>
      </c>
      <c r="B18" s="59" t="s">
        <v>15</v>
      </c>
      <c r="C18" s="10" t="s">
        <v>72</v>
      </c>
      <c r="D18" s="9" t="s">
        <v>73</v>
      </c>
      <c r="E18" s="9" t="s">
        <v>72</v>
      </c>
      <c r="F18" s="16">
        <v>120</v>
      </c>
      <c r="G18" s="9" t="s">
        <v>72</v>
      </c>
      <c r="H18" s="19" t="s">
        <v>73</v>
      </c>
      <c r="I18" s="9" t="s">
        <v>72</v>
      </c>
      <c r="J18" s="16">
        <v>120</v>
      </c>
      <c r="K18" s="10"/>
      <c r="L18" s="20"/>
      <c r="M18" s="9"/>
      <c r="N18" s="16"/>
      <c r="O18" s="10"/>
      <c r="P18" s="9"/>
      <c r="Q18" s="9"/>
      <c r="R18" s="16"/>
      <c r="S18" s="17"/>
      <c r="T18" s="9"/>
      <c r="U18" s="9"/>
      <c r="V18" s="16"/>
      <c r="W18" s="18">
        <f t="shared" si="0"/>
        <v>240</v>
      </c>
    </row>
    <row r="19" spans="1:23" ht="15" thickBot="1" x14ac:dyDescent="0.25">
      <c r="A19" s="45">
        <v>11</v>
      </c>
      <c r="B19" s="59" t="s">
        <v>16</v>
      </c>
      <c r="C19" s="10" t="s">
        <v>72</v>
      </c>
      <c r="D19" s="9" t="s">
        <v>95</v>
      </c>
      <c r="E19" s="9" t="s">
        <v>72</v>
      </c>
      <c r="F19" s="16">
        <v>150</v>
      </c>
      <c r="G19" s="10" t="s">
        <v>72</v>
      </c>
      <c r="H19" s="9" t="s">
        <v>73</v>
      </c>
      <c r="I19" s="9" t="s">
        <v>72</v>
      </c>
      <c r="J19" s="16">
        <v>120</v>
      </c>
      <c r="K19" s="10"/>
      <c r="L19" s="9"/>
      <c r="M19" s="9"/>
      <c r="N19" s="16"/>
      <c r="O19" s="10"/>
      <c r="P19" s="9"/>
      <c r="Q19" s="9"/>
      <c r="R19" s="16"/>
      <c r="S19" s="17"/>
      <c r="T19" s="9"/>
      <c r="U19" s="9"/>
      <c r="V19" s="16"/>
      <c r="W19" s="29">
        <f t="shared" si="0"/>
        <v>270</v>
      </c>
    </row>
    <row r="20" spans="1:23" ht="15" thickBot="1" x14ac:dyDescent="0.25">
      <c r="A20" s="45">
        <v>12</v>
      </c>
      <c r="B20" s="59" t="s">
        <v>17</v>
      </c>
      <c r="C20" s="10" t="s">
        <v>72</v>
      </c>
      <c r="D20" s="9" t="s">
        <v>152</v>
      </c>
      <c r="E20" s="9" t="s">
        <v>72</v>
      </c>
      <c r="F20" s="16">
        <v>188</v>
      </c>
      <c r="G20" s="43" t="s">
        <v>72</v>
      </c>
      <c r="H20" s="20" t="s">
        <v>73</v>
      </c>
      <c r="I20" s="9" t="s">
        <v>72</v>
      </c>
      <c r="J20" s="16">
        <v>120</v>
      </c>
      <c r="K20" s="10"/>
      <c r="L20" s="9"/>
      <c r="M20" s="9"/>
      <c r="N20" s="16"/>
      <c r="O20" s="10"/>
      <c r="P20" s="9"/>
      <c r="Q20" s="9"/>
      <c r="R20" s="16"/>
      <c r="S20" s="17"/>
      <c r="T20" s="9"/>
      <c r="U20" s="9"/>
      <c r="V20" s="16"/>
      <c r="W20" s="29">
        <f t="shared" si="0"/>
        <v>308</v>
      </c>
    </row>
    <row r="21" spans="1:23" ht="15" thickBot="1" x14ac:dyDescent="0.25">
      <c r="A21" s="45">
        <v>13</v>
      </c>
      <c r="B21" s="59" t="s">
        <v>18</v>
      </c>
      <c r="C21" s="10" t="s">
        <v>72</v>
      </c>
      <c r="D21" s="20" t="s">
        <v>110</v>
      </c>
      <c r="E21" s="9" t="s">
        <v>72</v>
      </c>
      <c r="F21" s="16">
        <v>120</v>
      </c>
      <c r="G21" s="10" t="s">
        <v>72</v>
      </c>
      <c r="H21" s="9" t="s">
        <v>111</v>
      </c>
      <c r="I21" s="9" t="s">
        <v>72</v>
      </c>
      <c r="J21" s="16">
        <v>188</v>
      </c>
      <c r="K21" s="10" t="s">
        <v>72</v>
      </c>
      <c r="L21" s="9" t="s">
        <v>73</v>
      </c>
      <c r="M21" s="9" t="s">
        <v>72</v>
      </c>
      <c r="N21" s="16">
        <v>120</v>
      </c>
      <c r="O21" s="10"/>
      <c r="P21" s="9"/>
      <c r="Q21" s="9"/>
      <c r="R21" s="16"/>
      <c r="S21" s="17"/>
      <c r="T21" s="9"/>
      <c r="U21" s="9"/>
      <c r="V21" s="16"/>
      <c r="W21" s="29">
        <f t="shared" si="0"/>
        <v>428</v>
      </c>
    </row>
    <row r="22" spans="1:23" ht="15" thickBot="1" x14ac:dyDescent="0.25">
      <c r="A22" s="45">
        <v>14</v>
      </c>
      <c r="B22" s="59" t="s">
        <v>12</v>
      </c>
      <c r="C22" s="10" t="s">
        <v>72</v>
      </c>
      <c r="D22" s="9" t="s">
        <v>95</v>
      </c>
      <c r="E22" s="9" t="s">
        <v>72</v>
      </c>
      <c r="F22" s="16">
        <v>114</v>
      </c>
      <c r="G22" s="10" t="s">
        <v>72</v>
      </c>
      <c r="H22" s="9" t="s">
        <v>73</v>
      </c>
      <c r="I22" s="9" t="s">
        <v>72</v>
      </c>
      <c r="J22" s="16">
        <v>120</v>
      </c>
      <c r="K22" s="10"/>
      <c r="L22" s="9"/>
      <c r="M22" s="9"/>
      <c r="N22" s="16"/>
      <c r="O22" s="10"/>
      <c r="P22" s="9"/>
      <c r="Q22" s="9"/>
      <c r="R22" s="16"/>
      <c r="S22" s="17"/>
      <c r="T22" s="9"/>
      <c r="U22" s="9"/>
      <c r="V22" s="16"/>
      <c r="W22" s="29">
        <f t="shared" si="0"/>
        <v>234</v>
      </c>
    </row>
    <row r="23" spans="1:23" ht="15" thickBot="1" x14ac:dyDescent="0.25">
      <c r="A23" s="45">
        <v>15</v>
      </c>
      <c r="B23" s="59" t="s">
        <v>13</v>
      </c>
      <c r="C23" s="10" t="s">
        <v>72</v>
      </c>
      <c r="D23" s="9" t="s">
        <v>71</v>
      </c>
      <c r="E23" s="9" t="s">
        <v>72</v>
      </c>
      <c r="F23" s="16">
        <v>188</v>
      </c>
      <c r="G23" s="10" t="s">
        <v>72</v>
      </c>
      <c r="H23" s="9" t="s">
        <v>73</v>
      </c>
      <c r="I23" s="9" t="s">
        <v>72</v>
      </c>
      <c r="J23" s="16">
        <v>120</v>
      </c>
      <c r="K23" s="10" t="s">
        <v>72</v>
      </c>
      <c r="L23" s="9" t="s">
        <v>73</v>
      </c>
      <c r="M23" s="9" t="s">
        <v>108</v>
      </c>
      <c r="N23" s="16">
        <v>210</v>
      </c>
      <c r="O23" s="10"/>
      <c r="P23" s="9"/>
      <c r="Q23" s="9"/>
      <c r="R23" s="16"/>
      <c r="S23" s="10"/>
      <c r="T23" s="9"/>
      <c r="U23" s="9"/>
      <c r="V23" s="16"/>
      <c r="W23" s="29">
        <f t="shared" si="0"/>
        <v>518</v>
      </c>
    </row>
    <row r="24" spans="1:23" ht="15" thickBot="1" x14ac:dyDescent="0.25">
      <c r="A24" s="45">
        <v>16</v>
      </c>
      <c r="B24" s="59" t="s">
        <v>14</v>
      </c>
      <c r="C24" s="10" t="s">
        <v>108</v>
      </c>
      <c r="D24" s="9" t="s">
        <v>73</v>
      </c>
      <c r="E24" s="9" t="s">
        <v>72</v>
      </c>
      <c r="F24" s="16">
        <v>210</v>
      </c>
      <c r="G24" s="10"/>
      <c r="H24" s="9"/>
      <c r="I24" s="9"/>
      <c r="J24" s="16"/>
      <c r="K24" s="10"/>
      <c r="L24" s="9"/>
      <c r="M24" s="9"/>
      <c r="N24" s="16"/>
      <c r="O24" s="10"/>
      <c r="P24" s="9"/>
      <c r="Q24" s="9"/>
      <c r="R24" s="16"/>
      <c r="S24" s="17"/>
      <c r="T24" s="9"/>
      <c r="U24" s="9"/>
      <c r="V24" s="16"/>
      <c r="W24" s="29">
        <f t="shared" si="0"/>
        <v>210</v>
      </c>
    </row>
    <row r="25" spans="1:23" ht="15" thickBot="1" x14ac:dyDescent="0.25">
      <c r="A25" s="45">
        <v>17</v>
      </c>
      <c r="B25" s="59" t="s">
        <v>15</v>
      </c>
      <c r="C25" s="10" t="s">
        <v>72</v>
      </c>
      <c r="D25" s="9" t="s">
        <v>152</v>
      </c>
      <c r="E25" s="9" t="s">
        <v>72</v>
      </c>
      <c r="F25" s="16">
        <v>188</v>
      </c>
      <c r="G25" s="10" t="s">
        <v>72</v>
      </c>
      <c r="H25" s="9" t="s">
        <v>73</v>
      </c>
      <c r="I25" s="9" t="s">
        <v>72</v>
      </c>
      <c r="J25" s="16">
        <v>120</v>
      </c>
      <c r="K25" s="10"/>
      <c r="L25" s="9"/>
      <c r="M25" s="9"/>
      <c r="N25" s="16"/>
      <c r="O25" s="10"/>
      <c r="P25" s="9"/>
      <c r="Q25" s="9"/>
      <c r="R25" s="16"/>
      <c r="S25" s="17"/>
      <c r="T25" s="9"/>
      <c r="U25" s="9"/>
      <c r="V25" s="16"/>
      <c r="W25" s="29">
        <f t="shared" si="0"/>
        <v>308</v>
      </c>
    </row>
    <row r="26" spans="1:23" ht="15" thickBot="1" x14ac:dyDescent="0.25">
      <c r="A26" s="45">
        <v>18</v>
      </c>
      <c r="B26" s="59" t="s">
        <v>16</v>
      </c>
      <c r="C26" s="10" t="s">
        <v>72</v>
      </c>
      <c r="D26" s="9" t="s">
        <v>73</v>
      </c>
      <c r="E26" s="9" t="s">
        <v>72</v>
      </c>
      <c r="F26" s="16">
        <v>120</v>
      </c>
      <c r="G26" s="10" t="s">
        <v>72</v>
      </c>
      <c r="H26" s="9" t="s">
        <v>73</v>
      </c>
      <c r="I26" s="9" t="s">
        <v>72</v>
      </c>
      <c r="J26" s="16">
        <v>120</v>
      </c>
      <c r="K26" s="10" t="s">
        <v>72</v>
      </c>
      <c r="L26" s="9" t="s">
        <v>95</v>
      </c>
      <c r="M26" s="9" t="s">
        <v>72</v>
      </c>
      <c r="N26" s="16">
        <v>150</v>
      </c>
      <c r="O26" s="10"/>
      <c r="P26" s="9"/>
      <c r="Q26" s="9"/>
      <c r="R26" s="16"/>
      <c r="S26" s="17"/>
      <c r="T26" s="9"/>
      <c r="U26" s="9"/>
      <c r="V26" s="16"/>
      <c r="W26" s="29">
        <f t="shared" si="0"/>
        <v>390</v>
      </c>
    </row>
    <row r="27" spans="1:23" ht="15" thickBot="1" x14ac:dyDescent="0.25">
      <c r="A27" s="45">
        <v>19</v>
      </c>
      <c r="B27" s="59" t="s">
        <v>17</v>
      </c>
      <c r="C27" s="10" t="s">
        <v>72</v>
      </c>
      <c r="D27" s="9" t="s">
        <v>73</v>
      </c>
      <c r="E27" s="9" t="s">
        <v>72</v>
      </c>
      <c r="F27" s="16">
        <v>120</v>
      </c>
      <c r="G27" s="10" t="s">
        <v>72</v>
      </c>
      <c r="H27" s="9" t="s">
        <v>169</v>
      </c>
      <c r="I27" s="9" t="s">
        <v>72</v>
      </c>
      <c r="J27" s="16">
        <v>188</v>
      </c>
      <c r="K27" s="10"/>
      <c r="L27" s="9"/>
      <c r="M27" s="9"/>
      <c r="N27" s="16"/>
      <c r="O27" s="10"/>
      <c r="P27" s="9"/>
      <c r="Q27" s="9"/>
      <c r="R27" s="16"/>
      <c r="S27" s="17"/>
      <c r="T27" s="9"/>
      <c r="U27" s="9"/>
      <c r="V27" s="16"/>
      <c r="W27" s="29">
        <f t="shared" si="0"/>
        <v>308</v>
      </c>
    </row>
    <row r="28" spans="1:23" ht="15" thickBot="1" x14ac:dyDescent="0.25">
      <c r="A28" s="45">
        <v>20</v>
      </c>
      <c r="B28" s="59" t="s">
        <v>18</v>
      </c>
      <c r="C28" s="10" t="s">
        <v>72</v>
      </c>
      <c r="D28" s="9" t="s">
        <v>110</v>
      </c>
      <c r="E28" s="9" t="s">
        <v>72</v>
      </c>
      <c r="F28" s="16">
        <v>120</v>
      </c>
      <c r="G28" s="10"/>
      <c r="H28" s="9"/>
      <c r="I28" s="9"/>
      <c r="J28" s="16"/>
      <c r="K28" s="10"/>
      <c r="L28" s="9"/>
      <c r="M28" s="9"/>
      <c r="N28" s="16"/>
      <c r="O28" s="10"/>
      <c r="P28" s="9"/>
      <c r="Q28" s="9"/>
      <c r="R28" s="16"/>
      <c r="S28" s="17"/>
      <c r="T28" s="9"/>
      <c r="U28" s="9"/>
      <c r="V28" s="16"/>
      <c r="W28" s="29">
        <f t="shared" si="0"/>
        <v>120</v>
      </c>
    </row>
    <row r="29" spans="1:23" ht="15" thickBot="1" x14ac:dyDescent="0.25">
      <c r="A29" s="45">
        <v>21</v>
      </c>
      <c r="B29" s="59" t="s">
        <v>12</v>
      </c>
      <c r="C29" s="10" t="s">
        <v>72</v>
      </c>
      <c r="D29" s="9" t="s">
        <v>110</v>
      </c>
      <c r="E29" s="9" t="s">
        <v>72</v>
      </c>
      <c r="F29" s="16">
        <v>120</v>
      </c>
      <c r="G29" s="10"/>
      <c r="H29" s="9"/>
      <c r="I29" s="9"/>
      <c r="J29" s="16"/>
      <c r="K29" s="10"/>
      <c r="L29" s="9"/>
      <c r="M29" s="9"/>
      <c r="N29" s="16"/>
      <c r="O29" s="10"/>
      <c r="P29" s="9"/>
      <c r="Q29" s="9"/>
      <c r="R29" s="16"/>
      <c r="S29" s="17"/>
      <c r="T29" s="9"/>
      <c r="U29" s="9"/>
      <c r="V29" s="16"/>
      <c r="W29" s="29">
        <f t="shared" si="0"/>
        <v>120</v>
      </c>
    </row>
    <row r="30" spans="1:23" ht="15" thickBot="1" x14ac:dyDescent="0.25">
      <c r="A30" s="45">
        <v>22</v>
      </c>
      <c r="B30" s="59" t="s">
        <v>13</v>
      </c>
      <c r="C30" s="10" t="s">
        <v>72</v>
      </c>
      <c r="D30" s="20" t="s">
        <v>73</v>
      </c>
      <c r="E30" s="9" t="s">
        <v>72</v>
      </c>
      <c r="F30" s="16">
        <v>120</v>
      </c>
      <c r="G30" s="10" t="s">
        <v>72</v>
      </c>
      <c r="H30" s="21" t="s">
        <v>174</v>
      </c>
      <c r="I30" s="19" t="s">
        <v>72</v>
      </c>
      <c r="J30" s="16">
        <v>120</v>
      </c>
      <c r="K30" s="10"/>
      <c r="L30" s="19"/>
      <c r="M30" s="19"/>
      <c r="N30" s="16"/>
      <c r="O30" s="10"/>
      <c r="P30" s="9"/>
      <c r="Q30" s="19"/>
      <c r="R30" s="16"/>
      <c r="S30" s="22"/>
      <c r="T30" s="19"/>
      <c r="U30" s="19"/>
      <c r="V30" s="16"/>
      <c r="W30" s="29">
        <f t="shared" si="0"/>
        <v>240</v>
      </c>
    </row>
    <row r="31" spans="1:23" ht="15" thickBot="1" x14ac:dyDescent="0.25">
      <c r="A31" s="45">
        <v>23</v>
      </c>
      <c r="B31" s="59" t="s">
        <v>14</v>
      </c>
      <c r="C31" s="10" t="s">
        <v>72</v>
      </c>
      <c r="D31" s="9" t="s">
        <v>71</v>
      </c>
      <c r="E31" s="9" t="s">
        <v>72</v>
      </c>
      <c r="F31" s="16">
        <v>188</v>
      </c>
      <c r="G31" s="10" t="s">
        <v>72</v>
      </c>
      <c r="H31" s="9" t="s">
        <v>95</v>
      </c>
      <c r="I31" s="9" t="s">
        <v>72</v>
      </c>
      <c r="J31" s="16">
        <v>114</v>
      </c>
      <c r="K31" s="10" t="s">
        <v>72</v>
      </c>
      <c r="L31" s="9" t="s">
        <v>174</v>
      </c>
      <c r="M31" s="9" t="s">
        <v>72</v>
      </c>
      <c r="N31" s="16">
        <v>120</v>
      </c>
      <c r="O31" s="10"/>
      <c r="P31" s="9"/>
      <c r="Q31" s="9"/>
      <c r="R31" s="16"/>
      <c r="S31" s="17"/>
      <c r="T31" s="9"/>
      <c r="U31" s="9"/>
      <c r="V31" s="16"/>
      <c r="W31" s="29">
        <f t="shared" si="0"/>
        <v>422</v>
      </c>
    </row>
    <row r="32" spans="1:23" ht="15" thickBot="1" x14ac:dyDescent="0.25">
      <c r="A32" s="45">
        <v>24</v>
      </c>
      <c r="B32" s="59" t="s">
        <v>15</v>
      </c>
      <c r="C32" s="10" t="s">
        <v>72</v>
      </c>
      <c r="D32" s="9" t="s">
        <v>110</v>
      </c>
      <c r="E32" s="19" t="s">
        <v>72</v>
      </c>
      <c r="F32" s="16">
        <v>120</v>
      </c>
      <c r="G32" s="10" t="s">
        <v>72</v>
      </c>
      <c r="H32" s="9" t="s">
        <v>197</v>
      </c>
      <c r="I32" s="19" t="s">
        <v>72</v>
      </c>
      <c r="J32" s="16">
        <v>190</v>
      </c>
      <c r="K32" s="10"/>
      <c r="L32" s="19"/>
      <c r="M32" s="19"/>
      <c r="N32" s="16"/>
      <c r="O32" s="10"/>
      <c r="P32" s="19"/>
      <c r="Q32" s="19"/>
      <c r="R32" s="16"/>
      <c r="S32" s="22"/>
      <c r="T32" s="19"/>
      <c r="U32" s="19"/>
      <c r="V32" s="16"/>
      <c r="W32" s="29">
        <f t="shared" si="0"/>
        <v>310</v>
      </c>
    </row>
    <row r="33" spans="1:23" ht="15" thickBot="1" x14ac:dyDescent="0.25">
      <c r="A33" s="45">
        <v>25</v>
      </c>
      <c r="B33" s="59" t="s">
        <v>16</v>
      </c>
      <c r="C33" s="10" t="s">
        <v>72</v>
      </c>
      <c r="D33" s="19" t="s">
        <v>110</v>
      </c>
      <c r="E33" s="19" t="s">
        <v>72</v>
      </c>
      <c r="F33" s="16">
        <v>120</v>
      </c>
      <c r="G33" s="10" t="s">
        <v>72</v>
      </c>
      <c r="H33" s="19" t="s">
        <v>110</v>
      </c>
      <c r="I33" s="19" t="s">
        <v>72</v>
      </c>
      <c r="J33" s="16">
        <v>120</v>
      </c>
      <c r="K33" s="10"/>
      <c r="L33" s="19"/>
      <c r="M33" s="19"/>
      <c r="N33" s="16"/>
      <c r="O33" s="10"/>
      <c r="P33" s="19"/>
      <c r="Q33" s="19"/>
      <c r="R33" s="16"/>
      <c r="S33" s="22"/>
      <c r="T33" s="19"/>
      <c r="U33" s="19"/>
      <c r="V33" s="16"/>
      <c r="W33" s="29">
        <f t="shared" si="0"/>
        <v>240</v>
      </c>
    </row>
    <row r="34" spans="1:23" ht="15" thickBot="1" x14ac:dyDescent="0.25">
      <c r="A34" s="45">
        <v>26</v>
      </c>
      <c r="B34" s="59" t="s">
        <v>17</v>
      </c>
      <c r="C34" s="10" t="s">
        <v>72</v>
      </c>
      <c r="D34" s="9" t="s">
        <v>110</v>
      </c>
      <c r="E34" s="19" t="s">
        <v>72</v>
      </c>
      <c r="F34" s="16">
        <v>120</v>
      </c>
      <c r="G34" s="10" t="s">
        <v>72</v>
      </c>
      <c r="H34" s="19" t="s">
        <v>110</v>
      </c>
      <c r="I34" s="19" t="s">
        <v>72</v>
      </c>
      <c r="J34" s="16">
        <v>120</v>
      </c>
      <c r="K34" s="10"/>
      <c r="L34" s="19"/>
      <c r="M34" s="19"/>
      <c r="N34" s="16"/>
      <c r="O34" s="10"/>
      <c r="P34" s="9"/>
      <c r="Q34" s="19"/>
      <c r="R34" s="16"/>
      <c r="S34" s="22"/>
      <c r="T34" s="19"/>
      <c r="U34" s="19"/>
      <c r="V34" s="16"/>
      <c r="W34" s="29">
        <f t="shared" si="0"/>
        <v>240</v>
      </c>
    </row>
    <row r="35" spans="1:23" ht="15" thickBot="1" x14ac:dyDescent="0.25">
      <c r="A35" s="45">
        <v>27</v>
      </c>
      <c r="B35" s="59" t="s">
        <v>18</v>
      </c>
      <c r="C35" s="10" t="s">
        <v>72</v>
      </c>
      <c r="D35" s="9" t="s">
        <v>110</v>
      </c>
      <c r="E35" s="19" t="s">
        <v>72</v>
      </c>
      <c r="F35" s="16">
        <v>120</v>
      </c>
      <c r="G35" s="10" t="s">
        <v>72</v>
      </c>
      <c r="H35" s="19" t="s">
        <v>110</v>
      </c>
      <c r="I35" s="19" t="s">
        <v>72</v>
      </c>
      <c r="J35" s="16">
        <v>120</v>
      </c>
      <c r="K35" s="10"/>
      <c r="L35" s="19"/>
      <c r="M35" s="19"/>
      <c r="N35" s="16"/>
      <c r="O35" s="10"/>
      <c r="P35" s="9"/>
      <c r="Q35" s="19"/>
      <c r="R35" s="16"/>
      <c r="S35" s="22"/>
      <c r="T35" s="19"/>
      <c r="U35" s="19"/>
      <c r="V35" s="16"/>
      <c r="W35" s="29">
        <f t="shared" si="0"/>
        <v>240</v>
      </c>
    </row>
    <row r="36" spans="1:23" ht="15" thickBot="1" x14ac:dyDescent="0.25">
      <c r="A36" s="45">
        <v>28</v>
      </c>
      <c r="B36" s="59" t="s">
        <v>12</v>
      </c>
      <c r="C36" s="10" t="s">
        <v>72</v>
      </c>
      <c r="D36" s="19" t="s">
        <v>71</v>
      </c>
      <c r="E36" s="19" t="s">
        <v>72</v>
      </c>
      <c r="F36" s="16">
        <v>188</v>
      </c>
      <c r="G36" s="10" t="s">
        <v>72</v>
      </c>
      <c r="H36" s="19" t="s">
        <v>110</v>
      </c>
      <c r="I36" s="19" t="s">
        <v>72</v>
      </c>
      <c r="J36" s="16">
        <v>120</v>
      </c>
      <c r="K36" s="10"/>
      <c r="L36" s="19"/>
      <c r="M36" s="19"/>
      <c r="N36" s="16"/>
      <c r="O36" s="10"/>
      <c r="P36" s="19"/>
      <c r="Q36" s="19"/>
      <c r="R36" s="16"/>
      <c r="S36" s="22"/>
      <c r="T36" s="19"/>
      <c r="U36" s="19"/>
      <c r="V36" s="16"/>
      <c r="W36" s="29">
        <f t="shared" si="0"/>
        <v>308</v>
      </c>
    </row>
    <row r="37" spans="1:23" ht="15" thickBot="1" x14ac:dyDescent="0.25">
      <c r="A37" s="45">
        <v>29</v>
      </c>
      <c r="B37" s="59" t="s">
        <v>13</v>
      </c>
      <c r="C37" s="10" t="s">
        <v>72</v>
      </c>
      <c r="D37" s="19" t="s">
        <v>110</v>
      </c>
      <c r="E37" s="19" t="s">
        <v>72</v>
      </c>
      <c r="F37" s="16">
        <v>120</v>
      </c>
      <c r="G37" s="10" t="s">
        <v>72</v>
      </c>
      <c r="H37" s="9" t="s">
        <v>110</v>
      </c>
      <c r="I37" s="19" t="s">
        <v>72</v>
      </c>
      <c r="J37" s="16">
        <v>120</v>
      </c>
      <c r="K37" s="10"/>
      <c r="L37" s="19"/>
      <c r="M37" s="19"/>
      <c r="N37" s="16"/>
      <c r="O37" s="10"/>
      <c r="P37" s="19"/>
      <c r="Q37" s="19"/>
      <c r="R37" s="16"/>
      <c r="S37" s="22"/>
      <c r="T37" s="19"/>
      <c r="U37" s="19"/>
      <c r="V37" s="16"/>
      <c r="W37" s="29">
        <f t="shared" si="0"/>
        <v>240</v>
      </c>
    </row>
    <row r="38" spans="1:23" ht="15" thickBot="1" x14ac:dyDescent="0.25">
      <c r="A38" s="45">
        <v>30</v>
      </c>
      <c r="B38" s="59" t="s">
        <v>14</v>
      </c>
      <c r="C38" s="10" t="s">
        <v>72</v>
      </c>
      <c r="D38" s="19" t="s">
        <v>110</v>
      </c>
      <c r="E38" s="19" t="s">
        <v>72</v>
      </c>
      <c r="F38" s="16">
        <v>120</v>
      </c>
      <c r="G38" s="10" t="s">
        <v>72</v>
      </c>
      <c r="H38" s="9" t="s">
        <v>71</v>
      </c>
      <c r="I38" s="19" t="s">
        <v>72</v>
      </c>
      <c r="J38" s="16">
        <v>188</v>
      </c>
      <c r="K38" s="10" t="s">
        <v>72</v>
      </c>
      <c r="L38" s="19" t="s">
        <v>95</v>
      </c>
      <c r="M38" s="19" t="s">
        <v>72</v>
      </c>
      <c r="N38" s="16">
        <v>150</v>
      </c>
      <c r="O38" s="10"/>
      <c r="P38" s="19"/>
      <c r="Q38" s="19"/>
      <c r="R38" s="16"/>
      <c r="S38" s="36"/>
      <c r="T38" s="19"/>
      <c r="U38" s="19"/>
      <c r="V38" s="16"/>
      <c r="W38" s="29">
        <f t="shared" si="0"/>
        <v>458</v>
      </c>
    </row>
    <row r="39" spans="1:23" ht="15" thickBot="1" x14ac:dyDescent="0.25">
      <c r="A39" s="23">
        <v>31</v>
      </c>
      <c r="B39" s="59" t="s">
        <v>15</v>
      </c>
      <c r="C39" s="24"/>
      <c r="D39" s="25"/>
      <c r="E39" s="25"/>
      <c r="F39" s="26"/>
      <c r="G39" s="24"/>
      <c r="H39" s="25"/>
      <c r="I39" s="25"/>
      <c r="J39" s="26"/>
      <c r="K39" s="24"/>
      <c r="L39" s="25"/>
      <c r="M39" s="25"/>
      <c r="N39" s="26"/>
      <c r="O39" s="24"/>
      <c r="P39" s="27"/>
      <c r="Q39" s="25"/>
      <c r="R39" s="26"/>
      <c r="S39" s="28"/>
      <c r="T39" s="25"/>
      <c r="U39" s="25"/>
      <c r="V39" s="26"/>
      <c r="W39" s="29">
        <f t="shared" si="0"/>
        <v>0</v>
      </c>
    </row>
    <row r="40" spans="1:23" ht="15.75" customHeight="1" thickTop="1" thickBot="1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94" t="s">
        <v>19</v>
      </c>
      <c r="U40" s="95"/>
      <c r="V40" s="95"/>
      <c r="W40" s="112">
        <f>COUNT(F9:F39)+COUNT(J9:J39)+COUNT(N9:N39)+COUNT(R9:R39)+COUNT(V9:V39)</f>
        <v>63</v>
      </c>
    </row>
    <row r="41" spans="1:23" ht="15" customHeight="1" thickBot="1" x14ac:dyDescent="0.25">
      <c r="A41" s="30"/>
      <c r="B41" s="30"/>
      <c r="C41" s="30"/>
      <c r="D41" s="30"/>
      <c r="E41" s="30"/>
      <c r="F41" s="30"/>
      <c r="G41" s="104" t="s">
        <v>39</v>
      </c>
      <c r="H41" s="104"/>
      <c r="I41" s="104"/>
      <c r="J41" s="104"/>
      <c r="K41" s="104"/>
      <c r="L41" s="30"/>
      <c r="M41" s="30"/>
      <c r="N41" s="30"/>
      <c r="O41" s="30"/>
      <c r="P41" s="30"/>
      <c r="Q41" s="30"/>
      <c r="R41" s="30"/>
      <c r="S41" s="30"/>
      <c r="T41" s="96"/>
      <c r="U41" s="97"/>
      <c r="V41" s="97"/>
      <c r="W41" s="113"/>
    </row>
    <row r="42" spans="1:23" ht="15" customHeight="1" thickBot="1" x14ac:dyDescent="0.25">
      <c r="A42" s="30"/>
      <c r="B42" s="30"/>
      <c r="C42" s="30"/>
      <c r="D42" s="30"/>
      <c r="E42" s="30"/>
      <c r="F42" s="30"/>
      <c r="G42" s="104"/>
      <c r="H42" s="104"/>
      <c r="I42" s="104"/>
      <c r="J42" s="104"/>
      <c r="K42" s="104"/>
      <c r="L42" s="30"/>
      <c r="M42" s="30"/>
      <c r="N42" s="30"/>
      <c r="O42" s="30"/>
      <c r="P42" s="30"/>
      <c r="Q42" s="30"/>
      <c r="R42" s="30"/>
      <c r="S42" s="30"/>
      <c r="T42" s="96" t="s">
        <v>20</v>
      </c>
      <c r="U42" s="97"/>
      <c r="V42" s="97"/>
      <c r="W42" s="102">
        <f>SUM(W9:W39)</f>
        <v>8832</v>
      </c>
    </row>
    <row r="43" spans="1:23" ht="15" customHeight="1" thickBot="1" x14ac:dyDescent="0.25">
      <c r="A43" s="30"/>
      <c r="B43" s="30"/>
      <c r="C43" s="30"/>
      <c r="D43" s="31"/>
      <c r="E43" s="31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100"/>
      <c r="U43" s="101"/>
      <c r="V43" s="101"/>
      <c r="W43" s="103"/>
    </row>
    <row r="44" spans="1:23" ht="15" thickTop="1" x14ac:dyDescent="0.2"/>
  </sheetData>
  <mergeCells count="18">
    <mergeCell ref="A7:A8"/>
    <mergeCell ref="B7:B8"/>
    <mergeCell ref="C7:F7"/>
    <mergeCell ref="G7:J7"/>
    <mergeCell ref="K7:N7"/>
    <mergeCell ref="A1:F1"/>
    <mergeCell ref="A2:F2"/>
    <mergeCell ref="A3:F3"/>
    <mergeCell ref="A4:F4"/>
    <mergeCell ref="H5:P6"/>
    <mergeCell ref="W40:W41"/>
    <mergeCell ref="W42:W43"/>
    <mergeCell ref="W7:W8"/>
    <mergeCell ref="T40:V41"/>
    <mergeCell ref="G41:K42"/>
    <mergeCell ref="T42:V43"/>
    <mergeCell ref="O7:R7"/>
    <mergeCell ref="S7:V7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rightToLeft="1" topLeftCell="H25" zoomScale="89" zoomScaleNormal="89" zoomScaleSheetLayoutView="39" workbookViewId="0">
      <selection activeCell="W40" sqref="W40:W41"/>
    </sheetView>
  </sheetViews>
  <sheetFormatPr defaultRowHeight="14.25" x14ac:dyDescent="0.2"/>
  <cols>
    <col min="1" max="16384" width="9" style="5"/>
  </cols>
  <sheetData>
    <row r="1" spans="1:23" ht="20.25" x14ac:dyDescent="0.2">
      <c r="A1" s="107" t="s">
        <v>25</v>
      </c>
      <c r="B1" s="107"/>
      <c r="C1" s="107"/>
      <c r="D1" s="107"/>
      <c r="E1" s="107"/>
      <c r="F1" s="107"/>
    </row>
    <row r="2" spans="1:23" ht="20.25" x14ac:dyDescent="0.2">
      <c r="A2" s="107" t="s">
        <v>26</v>
      </c>
      <c r="B2" s="107"/>
      <c r="C2" s="107"/>
      <c r="D2" s="107"/>
      <c r="E2" s="107"/>
      <c r="F2" s="107"/>
    </row>
    <row r="3" spans="1:23" ht="20.25" x14ac:dyDescent="0.2">
      <c r="A3" s="107" t="s">
        <v>27</v>
      </c>
      <c r="B3" s="107"/>
      <c r="C3" s="107"/>
      <c r="D3" s="107"/>
      <c r="E3" s="107"/>
      <c r="F3" s="107"/>
    </row>
    <row r="4" spans="1:23" ht="20.25" x14ac:dyDescent="0.2">
      <c r="A4" s="107" t="s">
        <v>28</v>
      </c>
      <c r="B4" s="107"/>
      <c r="C4" s="107"/>
      <c r="D4" s="107"/>
      <c r="E4" s="107"/>
      <c r="F4" s="107"/>
    </row>
    <row r="5" spans="1:23" x14ac:dyDescent="0.2">
      <c r="A5" s="50"/>
      <c r="B5" s="50"/>
      <c r="C5" s="50"/>
      <c r="D5" s="50"/>
      <c r="E5" s="50"/>
      <c r="F5" s="50"/>
      <c r="H5" s="105" t="s">
        <v>75</v>
      </c>
      <c r="I5" s="105"/>
      <c r="J5" s="105"/>
      <c r="K5" s="105"/>
      <c r="L5" s="105"/>
      <c r="M5" s="105"/>
      <c r="N5" s="105"/>
      <c r="O5" s="105"/>
      <c r="P5" s="105"/>
    </row>
    <row r="6" spans="1:23" ht="15" thickBot="1" x14ac:dyDescent="0.25">
      <c r="H6" s="106"/>
      <c r="I6" s="106"/>
      <c r="J6" s="106"/>
      <c r="K6" s="106"/>
      <c r="L6" s="106"/>
      <c r="M6" s="106"/>
      <c r="N6" s="106"/>
      <c r="O6" s="106"/>
      <c r="P6" s="106"/>
    </row>
    <row r="7" spans="1:23" ht="15.75" thickTop="1" thickBot="1" x14ac:dyDescent="0.25">
      <c r="A7" s="108" t="s">
        <v>0</v>
      </c>
      <c r="B7" s="110" t="s">
        <v>1</v>
      </c>
      <c r="C7" s="89" t="s">
        <v>2</v>
      </c>
      <c r="D7" s="90"/>
      <c r="E7" s="90"/>
      <c r="F7" s="91"/>
      <c r="G7" s="89" t="s">
        <v>3</v>
      </c>
      <c r="H7" s="90"/>
      <c r="I7" s="90"/>
      <c r="J7" s="91"/>
      <c r="K7" s="89" t="s">
        <v>4</v>
      </c>
      <c r="L7" s="90"/>
      <c r="M7" s="90"/>
      <c r="N7" s="91"/>
      <c r="O7" s="89" t="s">
        <v>5</v>
      </c>
      <c r="P7" s="90"/>
      <c r="Q7" s="90"/>
      <c r="R7" s="91"/>
      <c r="S7" s="89" t="s">
        <v>6</v>
      </c>
      <c r="T7" s="90"/>
      <c r="U7" s="90"/>
      <c r="V7" s="91"/>
      <c r="W7" s="92" t="s">
        <v>7</v>
      </c>
    </row>
    <row r="8" spans="1:23" ht="15" thickBot="1" x14ac:dyDescent="0.25">
      <c r="A8" s="109"/>
      <c r="B8" s="111"/>
      <c r="C8" s="11" t="s">
        <v>8</v>
      </c>
      <c r="D8" s="12" t="s">
        <v>9</v>
      </c>
      <c r="E8" s="12" t="s">
        <v>10</v>
      </c>
      <c r="F8" s="13" t="s">
        <v>11</v>
      </c>
      <c r="G8" s="11" t="s">
        <v>8</v>
      </c>
      <c r="H8" s="12" t="s">
        <v>9</v>
      </c>
      <c r="I8" s="12" t="s">
        <v>10</v>
      </c>
      <c r="J8" s="13" t="s">
        <v>11</v>
      </c>
      <c r="K8" s="11" t="s">
        <v>8</v>
      </c>
      <c r="L8" s="12" t="s">
        <v>9</v>
      </c>
      <c r="M8" s="12" t="s">
        <v>10</v>
      </c>
      <c r="N8" s="13" t="s">
        <v>11</v>
      </c>
      <c r="O8" s="11" t="s">
        <v>8</v>
      </c>
      <c r="P8" s="12" t="s">
        <v>9</v>
      </c>
      <c r="Q8" s="12" t="s">
        <v>10</v>
      </c>
      <c r="R8" s="13" t="s">
        <v>11</v>
      </c>
      <c r="S8" s="11" t="s">
        <v>8</v>
      </c>
      <c r="T8" s="12" t="s">
        <v>9</v>
      </c>
      <c r="U8" s="12" t="s">
        <v>10</v>
      </c>
      <c r="V8" s="13" t="s">
        <v>11</v>
      </c>
      <c r="W8" s="93"/>
    </row>
    <row r="9" spans="1:23" ht="15" thickBot="1" x14ac:dyDescent="0.25">
      <c r="A9" s="48">
        <v>1</v>
      </c>
      <c r="B9" s="49" t="s">
        <v>48</v>
      </c>
      <c r="C9" s="10" t="s">
        <v>56</v>
      </c>
      <c r="D9" s="9" t="s">
        <v>74</v>
      </c>
      <c r="E9" s="9" t="s">
        <v>56</v>
      </c>
      <c r="F9" s="16">
        <v>106</v>
      </c>
      <c r="G9" s="10" t="s">
        <v>56</v>
      </c>
      <c r="H9" s="9" t="s">
        <v>60</v>
      </c>
      <c r="I9" s="9" t="s">
        <v>56</v>
      </c>
      <c r="J9" s="16">
        <v>100</v>
      </c>
      <c r="K9" s="9" t="s">
        <v>56</v>
      </c>
      <c r="L9" s="9" t="s">
        <v>57</v>
      </c>
      <c r="M9" s="9" t="s">
        <v>56</v>
      </c>
      <c r="N9" s="16">
        <v>76</v>
      </c>
      <c r="O9" s="10" t="s">
        <v>56</v>
      </c>
      <c r="P9" s="9" t="s">
        <v>76</v>
      </c>
      <c r="Q9" s="9" t="s">
        <v>56</v>
      </c>
      <c r="R9" s="16">
        <v>96</v>
      </c>
      <c r="S9" s="17"/>
      <c r="T9" s="9"/>
      <c r="U9" s="9"/>
      <c r="V9" s="16"/>
      <c r="W9" s="18">
        <f>F9+J9+N9+R9+V9</f>
        <v>378</v>
      </c>
    </row>
    <row r="10" spans="1:23" ht="15" thickBot="1" x14ac:dyDescent="0.25">
      <c r="A10" s="48">
        <v>2</v>
      </c>
      <c r="B10" s="59" t="s">
        <v>14</v>
      </c>
      <c r="C10" s="10" t="s">
        <v>56</v>
      </c>
      <c r="D10" s="9" t="s">
        <v>90</v>
      </c>
      <c r="E10" s="9" t="s">
        <v>56</v>
      </c>
      <c r="F10" s="16">
        <v>90</v>
      </c>
      <c r="G10" s="10" t="s">
        <v>56</v>
      </c>
      <c r="H10" s="9" t="s">
        <v>91</v>
      </c>
      <c r="I10" s="9" t="s">
        <v>63</v>
      </c>
      <c r="J10" s="16">
        <v>100</v>
      </c>
      <c r="K10" s="10" t="s">
        <v>56</v>
      </c>
      <c r="L10" s="9" t="s">
        <v>99</v>
      </c>
      <c r="M10" s="9" t="s">
        <v>56</v>
      </c>
      <c r="N10" s="16">
        <v>72</v>
      </c>
      <c r="O10" s="10"/>
      <c r="P10" s="9"/>
      <c r="Q10" s="9"/>
      <c r="R10" s="16"/>
      <c r="S10" s="17"/>
      <c r="T10" s="9"/>
      <c r="U10" s="9"/>
      <c r="V10" s="16"/>
      <c r="W10" s="18">
        <f t="shared" ref="W10:W39" si="0">F10+J10+N10+R10+V10</f>
        <v>262</v>
      </c>
    </row>
    <row r="11" spans="1:23" ht="15" thickBot="1" x14ac:dyDescent="0.25">
      <c r="A11" s="48">
        <v>3</v>
      </c>
      <c r="B11" s="59" t="s">
        <v>15</v>
      </c>
      <c r="C11" s="10" t="s">
        <v>108</v>
      </c>
      <c r="D11" s="9" t="s">
        <v>112</v>
      </c>
      <c r="E11" s="9" t="s">
        <v>56</v>
      </c>
      <c r="F11" s="16">
        <v>180</v>
      </c>
      <c r="G11" s="10" t="s">
        <v>56</v>
      </c>
      <c r="H11" s="9" t="s">
        <v>113</v>
      </c>
      <c r="I11" s="9" t="s">
        <v>56</v>
      </c>
      <c r="J11" s="16">
        <v>76</v>
      </c>
      <c r="K11" s="10" t="s">
        <v>56</v>
      </c>
      <c r="L11" s="20">
        <v>37530</v>
      </c>
      <c r="M11" s="9" t="s">
        <v>56</v>
      </c>
      <c r="N11" s="16">
        <v>100</v>
      </c>
      <c r="O11" s="10" t="s">
        <v>56</v>
      </c>
      <c r="P11" s="20" t="s">
        <v>69</v>
      </c>
      <c r="Q11" s="9" t="s">
        <v>56</v>
      </c>
      <c r="R11" s="16">
        <v>96</v>
      </c>
      <c r="S11" s="17"/>
      <c r="T11" s="9"/>
      <c r="U11" s="9"/>
      <c r="V11" s="16"/>
      <c r="W11" s="18">
        <f t="shared" si="0"/>
        <v>452</v>
      </c>
    </row>
    <row r="12" spans="1:23" ht="15" thickBot="1" x14ac:dyDescent="0.25">
      <c r="A12" s="48">
        <v>4</v>
      </c>
      <c r="B12" s="59" t="s">
        <v>16</v>
      </c>
      <c r="C12" s="10" t="s">
        <v>56</v>
      </c>
      <c r="D12" s="9" t="s">
        <v>69</v>
      </c>
      <c r="E12" s="9" t="s">
        <v>56</v>
      </c>
      <c r="F12" s="16">
        <v>96</v>
      </c>
      <c r="G12" s="10" t="s">
        <v>56</v>
      </c>
      <c r="H12" s="9" t="s">
        <v>104</v>
      </c>
      <c r="I12" s="9" t="s">
        <v>56</v>
      </c>
      <c r="J12" s="16">
        <v>32</v>
      </c>
      <c r="K12" s="10" t="s">
        <v>56</v>
      </c>
      <c r="L12" s="20">
        <v>37165</v>
      </c>
      <c r="M12" s="9" t="s">
        <v>56</v>
      </c>
      <c r="N12" s="16">
        <v>100</v>
      </c>
      <c r="O12" s="10"/>
      <c r="P12" s="9"/>
      <c r="Q12" s="9"/>
      <c r="R12" s="16"/>
      <c r="S12" s="17"/>
      <c r="T12" s="9"/>
      <c r="U12" s="9"/>
      <c r="V12" s="16"/>
      <c r="W12" s="18">
        <f t="shared" si="0"/>
        <v>228</v>
      </c>
    </row>
    <row r="13" spans="1:23" ht="15" thickBot="1" x14ac:dyDescent="0.25">
      <c r="A13" s="48">
        <v>5</v>
      </c>
      <c r="B13" s="59" t="s">
        <v>17</v>
      </c>
      <c r="C13" s="10" t="s">
        <v>122</v>
      </c>
      <c r="D13" s="9" t="s">
        <v>104</v>
      </c>
      <c r="E13" s="9" t="s">
        <v>122</v>
      </c>
      <c r="F13" s="16">
        <v>82</v>
      </c>
      <c r="G13" s="10" t="s">
        <v>122</v>
      </c>
      <c r="H13" s="20" t="s">
        <v>109</v>
      </c>
      <c r="I13" s="9" t="s">
        <v>108</v>
      </c>
      <c r="J13" s="16">
        <v>104</v>
      </c>
      <c r="K13" s="10"/>
      <c r="L13" s="9"/>
      <c r="M13" s="9"/>
      <c r="N13" s="16"/>
      <c r="O13" s="10"/>
      <c r="P13" s="9"/>
      <c r="Q13" s="9"/>
      <c r="R13" s="16"/>
      <c r="S13" s="17"/>
      <c r="T13" s="9"/>
      <c r="U13" s="9"/>
      <c r="V13" s="16"/>
      <c r="W13" s="18">
        <f t="shared" si="0"/>
        <v>186</v>
      </c>
    </row>
    <row r="14" spans="1:23" ht="15" thickBot="1" x14ac:dyDescent="0.25">
      <c r="A14" s="48">
        <v>6</v>
      </c>
      <c r="B14" s="59" t="s">
        <v>18</v>
      </c>
      <c r="C14" s="10" t="s">
        <v>56</v>
      </c>
      <c r="D14" s="20">
        <v>37530</v>
      </c>
      <c r="E14" s="9" t="s">
        <v>124</v>
      </c>
      <c r="F14" s="16">
        <v>100</v>
      </c>
      <c r="G14" s="10" t="s">
        <v>124</v>
      </c>
      <c r="H14" s="9" t="s">
        <v>59</v>
      </c>
      <c r="I14" s="9" t="s">
        <v>124</v>
      </c>
      <c r="J14" s="16">
        <v>106</v>
      </c>
      <c r="K14" s="10" t="s">
        <v>124</v>
      </c>
      <c r="L14" s="9" t="s">
        <v>109</v>
      </c>
      <c r="M14" s="9" t="s">
        <v>56</v>
      </c>
      <c r="N14" s="16">
        <v>76</v>
      </c>
      <c r="O14" s="10" t="s">
        <v>56</v>
      </c>
      <c r="P14" s="9" t="s">
        <v>93</v>
      </c>
      <c r="Q14" s="9" t="s">
        <v>56</v>
      </c>
      <c r="R14" s="16">
        <v>76</v>
      </c>
      <c r="S14" s="17" t="s">
        <v>56</v>
      </c>
      <c r="T14" s="9" t="s">
        <v>69</v>
      </c>
      <c r="U14" s="9" t="s">
        <v>61</v>
      </c>
      <c r="V14" s="16">
        <v>96</v>
      </c>
      <c r="W14" s="18">
        <f t="shared" si="0"/>
        <v>454</v>
      </c>
    </row>
    <row r="15" spans="1:23" ht="15" thickBot="1" x14ac:dyDescent="0.25">
      <c r="A15" s="48">
        <v>7</v>
      </c>
      <c r="B15" s="59" t="s">
        <v>12</v>
      </c>
      <c r="C15" s="10" t="s">
        <v>56</v>
      </c>
      <c r="D15" s="19" t="s">
        <v>157</v>
      </c>
      <c r="E15" s="19" t="s">
        <v>56</v>
      </c>
      <c r="F15" s="16">
        <v>90</v>
      </c>
      <c r="G15" s="10" t="s">
        <v>56</v>
      </c>
      <c r="H15" s="9" t="s">
        <v>158</v>
      </c>
      <c r="I15" s="9" t="s">
        <v>56</v>
      </c>
      <c r="J15" s="16">
        <v>32</v>
      </c>
      <c r="K15" s="10" t="s">
        <v>56</v>
      </c>
      <c r="L15" s="9" t="s">
        <v>109</v>
      </c>
      <c r="M15" s="9" t="s">
        <v>56</v>
      </c>
      <c r="N15" s="16">
        <v>76</v>
      </c>
      <c r="O15" s="10"/>
      <c r="P15" s="9"/>
      <c r="Q15" s="9"/>
      <c r="R15" s="16"/>
      <c r="S15" s="17"/>
      <c r="T15" s="9"/>
      <c r="U15" s="9"/>
      <c r="V15" s="16"/>
      <c r="W15" s="18">
        <f t="shared" si="0"/>
        <v>198</v>
      </c>
    </row>
    <row r="16" spans="1:23" ht="15" thickBot="1" x14ac:dyDescent="0.25">
      <c r="A16" s="48">
        <v>8</v>
      </c>
      <c r="B16" s="59" t="s">
        <v>13</v>
      </c>
      <c r="C16" s="10" t="s">
        <v>56</v>
      </c>
      <c r="D16" s="9" t="s">
        <v>113</v>
      </c>
      <c r="E16" s="9" t="s">
        <v>56</v>
      </c>
      <c r="F16" s="16">
        <v>76</v>
      </c>
      <c r="G16" s="10" t="s">
        <v>108</v>
      </c>
      <c r="H16" s="9" t="s">
        <v>112</v>
      </c>
      <c r="I16" s="9" t="s">
        <v>122</v>
      </c>
      <c r="J16" s="16">
        <v>200</v>
      </c>
      <c r="K16" s="10"/>
      <c r="L16" s="9"/>
      <c r="M16" s="9"/>
      <c r="N16" s="16"/>
      <c r="O16" s="10"/>
      <c r="P16" s="20"/>
      <c r="Q16" s="9"/>
      <c r="R16" s="16"/>
      <c r="S16" s="17"/>
      <c r="T16" s="9"/>
      <c r="U16" s="9"/>
      <c r="V16" s="16"/>
      <c r="W16" s="18">
        <f t="shared" si="0"/>
        <v>276</v>
      </c>
    </row>
    <row r="17" spans="1:23" ht="15" thickBot="1" x14ac:dyDescent="0.25">
      <c r="A17" s="48">
        <v>9</v>
      </c>
      <c r="B17" s="59" t="s">
        <v>14</v>
      </c>
      <c r="C17" s="10" t="s">
        <v>122</v>
      </c>
      <c r="D17" s="9" t="s">
        <v>98</v>
      </c>
      <c r="E17" s="9" t="s">
        <v>122</v>
      </c>
      <c r="F17" s="16">
        <v>22</v>
      </c>
      <c r="G17" s="10" t="s">
        <v>122</v>
      </c>
      <c r="H17" s="9" t="s">
        <v>137</v>
      </c>
      <c r="I17" s="9" t="s">
        <v>56</v>
      </c>
      <c r="J17" s="16">
        <v>100</v>
      </c>
      <c r="K17" s="10" t="s">
        <v>56</v>
      </c>
      <c r="L17" s="9" t="s">
        <v>112</v>
      </c>
      <c r="M17" s="10" t="s">
        <v>56</v>
      </c>
      <c r="N17" s="16">
        <v>180</v>
      </c>
      <c r="O17" s="10" t="s">
        <v>56</v>
      </c>
      <c r="P17" s="9"/>
      <c r="Q17" s="9"/>
      <c r="R17" s="16"/>
      <c r="S17" s="17"/>
      <c r="T17" s="9"/>
      <c r="U17" s="9"/>
      <c r="V17" s="16"/>
      <c r="W17" s="18">
        <f t="shared" si="0"/>
        <v>302</v>
      </c>
    </row>
    <row r="18" spans="1:23" ht="15" thickBot="1" x14ac:dyDescent="0.25">
      <c r="A18" s="48">
        <v>10</v>
      </c>
      <c r="B18" s="59" t="s">
        <v>15</v>
      </c>
      <c r="C18" s="10" t="s">
        <v>56</v>
      </c>
      <c r="D18" s="20">
        <v>37530</v>
      </c>
      <c r="E18" s="9" t="s">
        <v>56</v>
      </c>
      <c r="F18" s="16">
        <v>100</v>
      </c>
      <c r="G18" s="10" t="s">
        <v>56</v>
      </c>
      <c r="H18" s="19" t="s">
        <v>93</v>
      </c>
      <c r="I18" s="9" t="s">
        <v>56</v>
      </c>
      <c r="J18" s="16">
        <v>76</v>
      </c>
      <c r="K18" s="10" t="s">
        <v>56</v>
      </c>
      <c r="L18" s="20">
        <v>37530</v>
      </c>
      <c r="M18" s="9" t="s">
        <v>56</v>
      </c>
      <c r="N18" s="16">
        <v>100</v>
      </c>
      <c r="O18" s="10"/>
      <c r="P18" s="9"/>
      <c r="Q18" s="9"/>
      <c r="R18" s="16"/>
      <c r="S18" s="17"/>
      <c r="T18" s="9"/>
      <c r="U18" s="9"/>
      <c r="V18" s="16"/>
      <c r="W18" s="18">
        <f t="shared" si="0"/>
        <v>276</v>
      </c>
    </row>
    <row r="19" spans="1:23" ht="15" thickBot="1" x14ac:dyDescent="0.25">
      <c r="A19" s="48"/>
      <c r="B19" s="59" t="s">
        <v>16</v>
      </c>
      <c r="C19" s="10" t="s">
        <v>56</v>
      </c>
      <c r="D19" s="9" t="s">
        <v>113</v>
      </c>
      <c r="E19" s="9" t="s">
        <v>56</v>
      </c>
      <c r="F19" s="16">
        <v>76</v>
      </c>
      <c r="G19" s="10" t="s">
        <v>56</v>
      </c>
      <c r="H19" s="76" t="s">
        <v>150</v>
      </c>
      <c r="I19" s="9" t="s">
        <v>56</v>
      </c>
      <c r="J19" s="16">
        <v>100</v>
      </c>
      <c r="K19" s="10" t="s">
        <v>56</v>
      </c>
      <c r="L19" s="9" t="s">
        <v>149</v>
      </c>
      <c r="M19" s="9" t="s">
        <v>56</v>
      </c>
      <c r="N19" s="16">
        <v>180</v>
      </c>
      <c r="O19" s="10"/>
      <c r="P19" s="9"/>
      <c r="Q19" s="9"/>
      <c r="R19" s="16"/>
      <c r="S19" s="17"/>
      <c r="T19" s="9"/>
      <c r="U19" s="9"/>
      <c r="V19" s="16"/>
      <c r="W19" s="18">
        <f t="shared" si="0"/>
        <v>356</v>
      </c>
    </row>
    <row r="20" spans="1:23" ht="15" thickBot="1" x14ac:dyDescent="0.25">
      <c r="A20" s="48">
        <v>12</v>
      </c>
      <c r="B20" s="59" t="s">
        <v>17</v>
      </c>
      <c r="C20" s="10" t="s">
        <v>56</v>
      </c>
      <c r="D20" s="9" t="s">
        <v>153</v>
      </c>
      <c r="E20" s="9" t="s">
        <v>56</v>
      </c>
      <c r="F20" s="16">
        <v>180</v>
      </c>
      <c r="G20" s="43" t="s">
        <v>56</v>
      </c>
      <c r="H20" s="20" t="s">
        <v>117</v>
      </c>
      <c r="I20" s="9" t="s">
        <v>56</v>
      </c>
      <c r="J20" s="16">
        <v>32</v>
      </c>
      <c r="K20" s="10" t="s">
        <v>56</v>
      </c>
      <c r="L20" s="9" t="s">
        <v>109</v>
      </c>
      <c r="M20" s="9" t="s">
        <v>56</v>
      </c>
      <c r="N20" s="16">
        <v>76</v>
      </c>
      <c r="O20" s="10"/>
      <c r="P20" s="9"/>
      <c r="Q20" s="9"/>
      <c r="R20" s="16"/>
      <c r="S20" s="17"/>
      <c r="T20" s="9"/>
      <c r="U20" s="9"/>
      <c r="V20" s="16"/>
      <c r="W20" s="18">
        <f t="shared" si="0"/>
        <v>288</v>
      </c>
    </row>
    <row r="21" spans="1:23" ht="15" thickBot="1" x14ac:dyDescent="0.25">
      <c r="A21" s="48">
        <v>13</v>
      </c>
      <c r="B21" s="59" t="s">
        <v>18</v>
      </c>
      <c r="C21" s="10" t="s">
        <v>56</v>
      </c>
      <c r="D21" s="20" t="s">
        <v>59</v>
      </c>
      <c r="E21" s="9" t="s">
        <v>122</v>
      </c>
      <c r="F21" s="16">
        <v>123</v>
      </c>
      <c r="G21" s="10" t="s">
        <v>122</v>
      </c>
      <c r="H21" s="9" t="s">
        <v>98</v>
      </c>
      <c r="I21" s="9" t="s">
        <v>63</v>
      </c>
      <c r="J21" s="16">
        <v>22</v>
      </c>
      <c r="K21" s="10" t="s">
        <v>122</v>
      </c>
      <c r="L21" s="9" t="s">
        <v>99</v>
      </c>
      <c r="M21" s="9" t="s">
        <v>63</v>
      </c>
      <c r="N21" s="16">
        <v>124</v>
      </c>
      <c r="O21" s="10"/>
      <c r="P21" s="9"/>
      <c r="Q21" s="9"/>
      <c r="R21" s="16"/>
      <c r="S21" s="17"/>
      <c r="T21" s="9"/>
      <c r="U21" s="9"/>
      <c r="V21" s="16"/>
      <c r="W21" s="18">
        <f t="shared" si="0"/>
        <v>269</v>
      </c>
    </row>
    <row r="22" spans="1:23" ht="15" thickBot="1" x14ac:dyDescent="0.25">
      <c r="A22" s="48">
        <v>14</v>
      </c>
      <c r="B22" s="59" t="s">
        <v>12</v>
      </c>
      <c r="C22" s="10" t="s">
        <v>122</v>
      </c>
      <c r="D22" s="9" t="s">
        <v>58</v>
      </c>
      <c r="E22" s="9" t="s">
        <v>122</v>
      </c>
      <c r="F22" s="16">
        <v>90</v>
      </c>
      <c r="G22" s="10" t="s">
        <v>122</v>
      </c>
      <c r="H22" s="9" t="s">
        <v>65</v>
      </c>
      <c r="I22" s="9" t="s">
        <v>122</v>
      </c>
      <c r="J22" s="16">
        <v>70</v>
      </c>
      <c r="K22" s="10" t="s">
        <v>122</v>
      </c>
      <c r="L22" s="9" t="s">
        <v>161</v>
      </c>
      <c r="M22" s="9" t="s">
        <v>56</v>
      </c>
      <c r="N22" s="16">
        <v>200</v>
      </c>
      <c r="O22" s="10"/>
      <c r="P22" s="9"/>
      <c r="Q22" s="9"/>
      <c r="R22" s="16"/>
      <c r="S22" s="17"/>
      <c r="T22" s="9"/>
      <c r="U22" s="9"/>
      <c r="V22" s="16"/>
      <c r="W22" s="18">
        <f t="shared" si="0"/>
        <v>360</v>
      </c>
    </row>
    <row r="23" spans="1:23" ht="15" thickBot="1" x14ac:dyDescent="0.25">
      <c r="A23" s="48">
        <v>15</v>
      </c>
      <c r="B23" s="59" t="s">
        <v>13</v>
      </c>
      <c r="C23" s="10" t="s">
        <v>56</v>
      </c>
      <c r="D23" s="9" t="s">
        <v>109</v>
      </c>
      <c r="E23" s="9" t="s">
        <v>56</v>
      </c>
      <c r="F23" s="16">
        <v>76</v>
      </c>
      <c r="G23" s="10" t="s">
        <v>56</v>
      </c>
      <c r="H23" s="9" t="s">
        <v>77</v>
      </c>
      <c r="I23" s="9" t="s">
        <v>56</v>
      </c>
      <c r="J23" s="16">
        <v>100</v>
      </c>
      <c r="K23" s="10" t="s">
        <v>56</v>
      </c>
      <c r="L23" s="9" t="s">
        <v>109</v>
      </c>
      <c r="M23" s="9" t="s">
        <v>56</v>
      </c>
      <c r="N23" s="16">
        <v>76</v>
      </c>
      <c r="O23" s="10" t="s">
        <v>56</v>
      </c>
      <c r="P23" s="9" t="s">
        <v>60</v>
      </c>
      <c r="Q23" s="9" t="s">
        <v>108</v>
      </c>
      <c r="R23" s="16">
        <v>100</v>
      </c>
      <c r="S23" s="10"/>
      <c r="T23" s="9"/>
      <c r="U23" s="9"/>
      <c r="V23" s="16"/>
      <c r="W23" s="18">
        <f t="shared" si="0"/>
        <v>352</v>
      </c>
    </row>
    <row r="24" spans="1:23" ht="15" thickBot="1" x14ac:dyDescent="0.25">
      <c r="A24" s="48">
        <v>16</v>
      </c>
      <c r="B24" s="59" t="s">
        <v>14</v>
      </c>
      <c r="C24" s="10" t="s">
        <v>108</v>
      </c>
      <c r="D24" s="9" t="s">
        <v>133</v>
      </c>
      <c r="E24" s="9" t="s">
        <v>122</v>
      </c>
      <c r="F24" s="16">
        <v>140</v>
      </c>
      <c r="G24" s="10" t="s">
        <v>122</v>
      </c>
      <c r="H24" s="9" t="s">
        <v>104</v>
      </c>
      <c r="I24" s="9" t="s">
        <v>56</v>
      </c>
      <c r="J24" s="16">
        <v>57</v>
      </c>
      <c r="K24" s="10" t="s">
        <v>56</v>
      </c>
      <c r="L24" s="9" t="s">
        <v>135</v>
      </c>
      <c r="M24" s="9" t="s">
        <v>108</v>
      </c>
      <c r="N24" s="16">
        <v>100</v>
      </c>
      <c r="O24" s="10"/>
      <c r="P24" s="9"/>
      <c r="Q24" s="9"/>
      <c r="R24" s="16"/>
      <c r="S24" s="17"/>
      <c r="T24" s="9"/>
      <c r="U24" s="9"/>
      <c r="V24" s="16"/>
      <c r="W24" s="18">
        <f t="shared" si="0"/>
        <v>297</v>
      </c>
    </row>
    <row r="25" spans="1:23" ht="15" thickBot="1" x14ac:dyDescent="0.25">
      <c r="A25" s="48">
        <v>17</v>
      </c>
      <c r="B25" s="59" t="s">
        <v>15</v>
      </c>
      <c r="C25" s="10" t="s">
        <v>108</v>
      </c>
      <c r="D25" s="9" t="s">
        <v>109</v>
      </c>
      <c r="E25" s="9" t="s">
        <v>124</v>
      </c>
      <c r="F25" s="16">
        <v>76</v>
      </c>
      <c r="G25" s="10" t="s">
        <v>108</v>
      </c>
      <c r="H25" s="9" t="s">
        <v>112</v>
      </c>
      <c r="I25" s="9" t="s">
        <v>56</v>
      </c>
      <c r="J25" s="16">
        <v>180</v>
      </c>
      <c r="K25" s="10" t="s">
        <v>56</v>
      </c>
      <c r="L25" s="20" t="s">
        <v>109</v>
      </c>
      <c r="M25" s="9" t="s">
        <v>56</v>
      </c>
      <c r="N25" s="16">
        <v>76</v>
      </c>
      <c r="O25" s="10"/>
      <c r="P25" s="9"/>
      <c r="Q25" s="9"/>
      <c r="R25" s="16"/>
      <c r="S25" s="17"/>
      <c r="T25" s="9"/>
      <c r="U25" s="9"/>
      <c r="V25" s="16"/>
      <c r="W25" s="18">
        <f>F25+J25+N25+R25+V25</f>
        <v>332</v>
      </c>
    </row>
    <row r="26" spans="1:23" ht="15" thickBot="1" x14ac:dyDescent="0.25">
      <c r="A26" s="48">
        <v>18</v>
      </c>
      <c r="B26" s="59" t="s">
        <v>16</v>
      </c>
      <c r="C26" s="10" t="s">
        <v>56</v>
      </c>
      <c r="D26" s="9" t="s">
        <v>109</v>
      </c>
      <c r="E26" s="9" t="s">
        <v>56</v>
      </c>
      <c r="F26" s="16">
        <v>76</v>
      </c>
      <c r="G26" s="10" t="s">
        <v>56</v>
      </c>
      <c r="H26" s="9" t="s">
        <v>170</v>
      </c>
      <c r="I26" s="9" t="s">
        <v>56</v>
      </c>
      <c r="J26" s="16">
        <v>40</v>
      </c>
      <c r="K26" s="10"/>
      <c r="L26" s="9"/>
      <c r="M26" s="9"/>
      <c r="N26" s="16"/>
      <c r="O26" s="10"/>
      <c r="P26" s="9"/>
      <c r="Q26" s="9"/>
      <c r="R26" s="16"/>
      <c r="S26" s="17"/>
      <c r="T26" s="9"/>
      <c r="U26" s="9"/>
      <c r="V26" s="16"/>
      <c r="W26" s="18">
        <f t="shared" si="0"/>
        <v>116</v>
      </c>
    </row>
    <row r="27" spans="1:23" ht="15" thickBot="1" x14ac:dyDescent="0.25">
      <c r="A27" s="48">
        <v>19</v>
      </c>
      <c r="B27" s="59" t="s">
        <v>17</v>
      </c>
      <c r="C27" s="10" t="s">
        <v>56</v>
      </c>
      <c r="D27" s="9" t="s">
        <v>93</v>
      </c>
      <c r="E27" s="9" t="s">
        <v>124</v>
      </c>
      <c r="F27" s="16">
        <v>76</v>
      </c>
      <c r="G27" s="10" t="s">
        <v>56</v>
      </c>
      <c r="H27" s="9" t="s">
        <v>109</v>
      </c>
      <c r="I27" s="9" t="s">
        <v>108</v>
      </c>
      <c r="J27" s="16">
        <v>76</v>
      </c>
      <c r="K27" s="10" t="s">
        <v>108</v>
      </c>
      <c r="L27" s="9" t="s">
        <v>94</v>
      </c>
      <c r="M27" s="9" t="s">
        <v>56</v>
      </c>
      <c r="N27" s="16">
        <v>180</v>
      </c>
      <c r="O27" s="10" t="s">
        <v>56</v>
      </c>
      <c r="P27" s="9" t="s">
        <v>171</v>
      </c>
      <c r="Q27" s="9" t="s">
        <v>56</v>
      </c>
      <c r="R27" s="16">
        <v>32</v>
      </c>
      <c r="S27" s="17"/>
      <c r="T27" s="9"/>
      <c r="U27" s="9"/>
      <c r="V27" s="16"/>
      <c r="W27" s="18">
        <f t="shared" si="0"/>
        <v>364</v>
      </c>
    </row>
    <row r="28" spans="1:23" ht="15" thickBot="1" x14ac:dyDescent="0.25">
      <c r="A28" s="48">
        <v>20</v>
      </c>
      <c r="B28" s="59" t="s">
        <v>18</v>
      </c>
      <c r="C28" s="10" t="s">
        <v>56</v>
      </c>
      <c r="D28" s="9" t="s">
        <v>109</v>
      </c>
      <c r="E28" s="9" t="s">
        <v>56</v>
      </c>
      <c r="F28" s="16">
        <v>76</v>
      </c>
      <c r="G28" s="10" t="s">
        <v>56</v>
      </c>
      <c r="H28" s="9" t="s">
        <v>70</v>
      </c>
      <c r="I28" s="9" t="s">
        <v>56</v>
      </c>
      <c r="J28" s="16">
        <v>96</v>
      </c>
      <c r="K28" s="10" t="s">
        <v>56</v>
      </c>
      <c r="L28" s="20" t="s">
        <v>87</v>
      </c>
      <c r="M28" s="9" t="s">
        <v>56</v>
      </c>
      <c r="N28" s="16">
        <v>110</v>
      </c>
      <c r="O28" s="10"/>
      <c r="P28" s="9"/>
      <c r="Q28" s="9"/>
      <c r="R28" s="16"/>
      <c r="S28" s="17"/>
      <c r="T28" s="9"/>
      <c r="U28" s="9"/>
      <c r="V28" s="16"/>
      <c r="W28" s="18">
        <f t="shared" si="0"/>
        <v>282</v>
      </c>
    </row>
    <row r="29" spans="1:23" ht="15" thickBot="1" x14ac:dyDescent="0.25">
      <c r="A29" s="48">
        <v>21</v>
      </c>
      <c r="B29" s="59" t="s">
        <v>12</v>
      </c>
      <c r="C29" s="10" t="s">
        <v>56</v>
      </c>
      <c r="D29" s="20">
        <v>37530</v>
      </c>
      <c r="E29" s="9" t="s">
        <v>122</v>
      </c>
      <c r="F29" s="16">
        <v>120</v>
      </c>
      <c r="G29" s="10" t="s">
        <v>122</v>
      </c>
      <c r="H29" s="9" t="s">
        <v>68</v>
      </c>
      <c r="I29" s="9" t="s">
        <v>56</v>
      </c>
      <c r="J29" s="16">
        <v>30</v>
      </c>
      <c r="K29" s="10" t="s">
        <v>56</v>
      </c>
      <c r="L29" s="20">
        <v>37165</v>
      </c>
      <c r="M29" s="9" t="s">
        <v>56</v>
      </c>
      <c r="N29" s="16">
        <v>100</v>
      </c>
      <c r="O29" s="10"/>
      <c r="P29" s="9"/>
      <c r="Q29" s="9"/>
      <c r="R29" s="16"/>
      <c r="S29" s="17"/>
      <c r="T29" s="9"/>
      <c r="U29" s="9"/>
      <c r="V29" s="16"/>
      <c r="W29" s="18">
        <f>F29+J29+N29+R29+V29</f>
        <v>250</v>
      </c>
    </row>
    <row r="30" spans="1:23" ht="15" thickBot="1" x14ac:dyDescent="0.25">
      <c r="A30" s="48">
        <v>22</v>
      </c>
      <c r="B30" s="59" t="s">
        <v>13</v>
      </c>
      <c r="C30" s="10"/>
      <c r="D30" s="20"/>
      <c r="E30" s="9"/>
      <c r="F30" s="16"/>
      <c r="G30" s="10"/>
      <c r="H30" s="21"/>
      <c r="I30" s="19"/>
      <c r="J30" s="16"/>
      <c r="K30" s="10"/>
      <c r="L30" s="19"/>
      <c r="M30" s="19"/>
      <c r="N30" s="16"/>
      <c r="O30" s="10"/>
      <c r="P30" s="9"/>
      <c r="Q30" s="19"/>
      <c r="R30" s="16"/>
      <c r="S30" s="22"/>
      <c r="T30" s="19"/>
      <c r="U30" s="19"/>
      <c r="V30" s="16"/>
      <c r="W30" s="18">
        <f t="shared" si="0"/>
        <v>0</v>
      </c>
    </row>
    <row r="31" spans="1:23" ht="15" thickBot="1" x14ac:dyDescent="0.25">
      <c r="A31" s="48">
        <v>23</v>
      </c>
      <c r="B31" s="59" t="s">
        <v>14</v>
      </c>
      <c r="C31" s="10"/>
      <c r="D31" s="9"/>
      <c r="E31" s="9"/>
      <c r="F31" s="16"/>
      <c r="G31" s="10"/>
      <c r="H31" s="9"/>
      <c r="I31" s="9"/>
      <c r="J31" s="16"/>
      <c r="K31" s="10"/>
      <c r="L31" s="9"/>
      <c r="M31" s="9"/>
      <c r="N31" s="16"/>
      <c r="O31" s="10"/>
      <c r="P31" s="9"/>
      <c r="Q31" s="9"/>
      <c r="R31" s="16"/>
      <c r="S31" s="17"/>
      <c r="T31" s="9"/>
      <c r="U31" s="9"/>
      <c r="V31" s="16"/>
      <c r="W31" s="18">
        <f t="shared" si="0"/>
        <v>0</v>
      </c>
    </row>
    <row r="32" spans="1:23" ht="15" thickBot="1" x14ac:dyDescent="0.25">
      <c r="A32" s="48">
        <v>24</v>
      </c>
      <c r="B32" s="59" t="s">
        <v>15</v>
      </c>
      <c r="C32" s="10" t="s">
        <v>56</v>
      </c>
      <c r="D32" s="9" t="s">
        <v>93</v>
      </c>
      <c r="E32" s="9" t="s">
        <v>56</v>
      </c>
      <c r="F32" s="16">
        <v>76</v>
      </c>
      <c r="G32" s="10"/>
      <c r="H32" s="20"/>
      <c r="I32" s="9"/>
      <c r="J32" s="16"/>
      <c r="K32" s="10"/>
      <c r="L32" s="20"/>
      <c r="M32" s="9"/>
      <c r="N32" s="16"/>
      <c r="O32" s="10"/>
      <c r="P32" s="9"/>
      <c r="Q32" s="9"/>
      <c r="R32" s="16"/>
      <c r="S32" s="22"/>
      <c r="T32" s="19"/>
      <c r="U32" s="19"/>
      <c r="V32" s="16"/>
      <c r="W32" s="18">
        <f t="shared" si="0"/>
        <v>76</v>
      </c>
    </row>
    <row r="33" spans="1:23" ht="15" thickBot="1" x14ac:dyDescent="0.25">
      <c r="A33" s="48">
        <v>25</v>
      </c>
      <c r="B33" s="59" t="s">
        <v>16</v>
      </c>
      <c r="C33" s="10"/>
      <c r="D33" s="9"/>
      <c r="E33" s="9"/>
      <c r="F33" s="16"/>
      <c r="G33" s="10"/>
      <c r="H33" s="9"/>
      <c r="I33" s="9"/>
      <c r="J33" s="16"/>
      <c r="K33" s="10"/>
      <c r="L33" s="9"/>
      <c r="M33" s="9"/>
      <c r="N33" s="16"/>
      <c r="O33" s="10"/>
      <c r="P33" s="19"/>
      <c r="Q33" s="19"/>
      <c r="R33" s="16"/>
      <c r="S33" s="22"/>
      <c r="T33" s="19"/>
      <c r="U33" s="19"/>
      <c r="V33" s="16"/>
      <c r="W33" s="18">
        <f t="shared" si="0"/>
        <v>0</v>
      </c>
    </row>
    <row r="34" spans="1:23" ht="15" thickBot="1" x14ac:dyDescent="0.25">
      <c r="A34" s="48">
        <v>26</v>
      </c>
      <c r="B34" s="59" t="s">
        <v>17</v>
      </c>
      <c r="C34" s="10"/>
      <c r="D34" s="9"/>
      <c r="E34" s="9"/>
      <c r="F34" s="16"/>
      <c r="G34" s="10"/>
      <c r="H34" s="9"/>
      <c r="I34" s="9"/>
      <c r="J34" s="16"/>
      <c r="K34" s="10"/>
      <c r="L34" s="9"/>
      <c r="M34" s="9"/>
      <c r="N34" s="16"/>
      <c r="O34" s="10"/>
      <c r="P34" s="9"/>
      <c r="Q34" s="19"/>
      <c r="R34" s="16"/>
      <c r="S34" s="22"/>
      <c r="T34" s="19"/>
      <c r="U34" s="19"/>
      <c r="V34" s="16"/>
      <c r="W34" s="18">
        <f t="shared" si="0"/>
        <v>0</v>
      </c>
    </row>
    <row r="35" spans="1:23" ht="15" thickBot="1" x14ac:dyDescent="0.25">
      <c r="A35" s="48">
        <v>27</v>
      </c>
      <c r="B35" s="59" t="s">
        <v>18</v>
      </c>
      <c r="C35" s="10"/>
      <c r="D35" s="9"/>
      <c r="E35" s="19"/>
      <c r="F35" s="16"/>
      <c r="G35" s="10"/>
      <c r="H35" s="19"/>
      <c r="I35" s="19"/>
      <c r="J35" s="16"/>
      <c r="K35" s="10"/>
      <c r="L35" s="19"/>
      <c r="M35" s="19"/>
      <c r="N35" s="16"/>
      <c r="O35" s="10"/>
      <c r="P35" s="9"/>
      <c r="Q35" s="19"/>
      <c r="R35" s="16"/>
      <c r="S35" s="22"/>
      <c r="T35" s="19"/>
      <c r="U35" s="19"/>
      <c r="V35" s="16"/>
      <c r="W35" s="18">
        <f t="shared" si="0"/>
        <v>0</v>
      </c>
    </row>
    <row r="36" spans="1:23" ht="15" thickBot="1" x14ac:dyDescent="0.25">
      <c r="A36" s="48">
        <v>28</v>
      </c>
      <c r="B36" s="59" t="s">
        <v>12</v>
      </c>
      <c r="C36" s="10"/>
      <c r="D36" s="19"/>
      <c r="E36" s="19"/>
      <c r="F36" s="16"/>
      <c r="G36" s="10"/>
      <c r="H36" s="19"/>
      <c r="I36" s="19"/>
      <c r="J36" s="16"/>
      <c r="K36" s="10"/>
      <c r="L36" s="19"/>
      <c r="M36" s="19"/>
      <c r="N36" s="16"/>
      <c r="O36" s="10"/>
      <c r="P36" s="19"/>
      <c r="Q36" s="19"/>
      <c r="R36" s="16"/>
      <c r="S36" s="22"/>
      <c r="T36" s="19"/>
      <c r="U36" s="19"/>
      <c r="V36" s="16"/>
      <c r="W36" s="18">
        <f>F36+J36+N36+R36+V36</f>
        <v>0</v>
      </c>
    </row>
    <row r="37" spans="1:23" ht="15" thickBot="1" x14ac:dyDescent="0.25">
      <c r="A37" s="48">
        <v>29</v>
      </c>
      <c r="B37" s="59" t="s">
        <v>13</v>
      </c>
      <c r="C37" s="10"/>
      <c r="D37" s="19"/>
      <c r="E37" s="19"/>
      <c r="F37" s="16"/>
      <c r="G37" s="10"/>
      <c r="H37" s="9"/>
      <c r="I37" s="19"/>
      <c r="J37" s="16"/>
      <c r="K37" s="10"/>
      <c r="L37" s="19"/>
      <c r="M37" s="19"/>
      <c r="N37" s="16"/>
      <c r="O37" s="10"/>
      <c r="P37" s="19"/>
      <c r="Q37" s="19"/>
      <c r="R37" s="16"/>
      <c r="S37" s="22"/>
      <c r="T37" s="19"/>
      <c r="U37" s="19"/>
      <c r="V37" s="16"/>
      <c r="W37" s="18">
        <f>F37+J37+N37+R37+V37</f>
        <v>0</v>
      </c>
    </row>
    <row r="38" spans="1:23" ht="15" thickBot="1" x14ac:dyDescent="0.25">
      <c r="A38" s="48">
        <v>30</v>
      </c>
      <c r="B38" s="59" t="s">
        <v>14</v>
      </c>
      <c r="C38" s="10"/>
      <c r="D38" s="19"/>
      <c r="E38" s="19"/>
      <c r="F38" s="16"/>
      <c r="G38" s="10"/>
      <c r="H38" s="9"/>
      <c r="I38" s="19"/>
      <c r="J38" s="16"/>
      <c r="K38" s="10"/>
      <c r="L38" s="19"/>
      <c r="M38" s="19"/>
      <c r="N38" s="16"/>
      <c r="O38" s="10"/>
      <c r="P38" s="19"/>
      <c r="Q38" s="19"/>
      <c r="R38" s="16"/>
      <c r="S38" s="36"/>
      <c r="T38" s="19"/>
      <c r="U38" s="19"/>
      <c r="V38" s="16"/>
      <c r="W38" s="18">
        <f>F38+J38+N38+R38+V38</f>
        <v>0</v>
      </c>
    </row>
    <row r="39" spans="1:23" ht="15" thickBot="1" x14ac:dyDescent="0.25">
      <c r="A39" s="23">
        <v>31</v>
      </c>
      <c r="B39" s="59" t="s">
        <v>15</v>
      </c>
      <c r="C39" s="24"/>
      <c r="D39" s="25"/>
      <c r="E39" s="25"/>
      <c r="F39" s="26"/>
      <c r="G39" s="24"/>
      <c r="H39" s="25"/>
      <c r="I39" s="25"/>
      <c r="J39" s="26"/>
      <c r="K39" s="24"/>
      <c r="L39" s="25"/>
      <c r="M39" s="25"/>
      <c r="N39" s="26"/>
      <c r="O39" s="24"/>
      <c r="P39" s="27"/>
      <c r="Q39" s="25"/>
      <c r="R39" s="26"/>
      <c r="S39" s="28"/>
      <c r="T39" s="25"/>
      <c r="U39" s="25"/>
      <c r="V39" s="26"/>
      <c r="W39" s="29">
        <f t="shared" si="0"/>
        <v>0</v>
      </c>
    </row>
    <row r="40" spans="1:23" ht="15.75" customHeight="1" thickTop="1" thickBot="1" x14ac:dyDescent="0.25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94" t="s">
        <v>19</v>
      </c>
      <c r="U40" s="95"/>
      <c r="V40" s="95"/>
      <c r="W40" s="112">
        <f>COUNT(F9:F39)+COUNT(J9:J39)+COUNT(N9:N39)+COUNT(R9:R39)+COUNT(V9:V39)</f>
        <v>67</v>
      </c>
    </row>
    <row r="41" spans="1:23" ht="15" customHeight="1" thickBot="1" x14ac:dyDescent="0.25">
      <c r="A41" s="30"/>
      <c r="B41" s="30"/>
      <c r="C41" s="30"/>
      <c r="D41" s="30"/>
      <c r="E41" s="30"/>
      <c r="F41" s="30"/>
      <c r="G41" s="104" t="s">
        <v>39</v>
      </c>
      <c r="H41" s="104"/>
      <c r="I41" s="104"/>
      <c r="J41" s="104"/>
      <c r="K41" s="104"/>
      <c r="L41" s="30"/>
      <c r="M41" s="30"/>
      <c r="N41" s="30"/>
      <c r="O41" s="30"/>
      <c r="P41" s="30"/>
      <c r="Q41" s="30"/>
      <c r="R41" s="30"/>
      <c r="S41" s="30"/>
      <c r="T41" s="96"/>
      <c r="U41" s="97"/>
      <c r="V41" s="97"/>
      <c r="W41" s="113"/>
    </row>
    <row r="42" spans="1:23" ht="15" customHeight="1" thickBot="1" x14ac:dyDescent="0.25">
      <c r="A42" s="30"/>
      <c r="B42" s="30"/>
      <c r="C42" s="30"/>
      <c r="D42" s="30"/>
      <c r="E42" s="30"/>
      <c r="F42" s="30"/>
      <c r="G42" s="104"/>
      <c r="H42" s="104"/>
      <c r="I42" s="104"/>
      <c r="J42" s="104"/>
      <c r="K42" s="104"/>
      <c r="L42" s="30"/>
      <c r="M42" s="30"/>
      <c r="N42" s="30"/>
      <c r="O42" s="30"/>
      <c r="P42" s="30"/>
      <c r="Q42" s="30"/>
      <c r="R42" s="30"/>
      <c r="S42" s="30"/>
      <c r="T42" s="96" t="s">
        <v>20</v>
      </c>
      <c r="U42" s="97"/>
      <c r="V42" s="97"/>
      <c r="W42" s="102">
        <f>SUM(W9:W39)</f>
        <v>6354</v>
      </c>
    </row>
    <row r="43" spans="1:23" ht="15" customHeight="1" thickBot="1" x14ac:dyDescent="0.25">
      <c r="A43" s="30"/>
      <c r="B43" s="30"/>
      <c r="C43" s="30"/>
      <c r="D43" s="31"/>
      <c r="E43" s="31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100"/>
      <c r="U43" s="101"/>
      <c r="V43" s="101"/>
      <c r="W43" s="103"/>
    </row>
    <row r="44" spans="1:23" ht="15" thickTop="1" x14ac:dyDescent="0.2"/>
  </sheetData>
  <mergeCells count="18">
    <mergeCell ref="O7:R7"/>
    <mergeCell ref="S7:V7"/>
    <mergeCell ref="W7:W8"/>
    <mergeCell ref="T40:V41"/>
    <mergeCell ref="G41:K42"/>
    <mergeCell ref="T42:V43"/>
    <mergeCell ref="W42:W43"/>
    <mergeCell ref="W40:W41"/>
    <mergeCell ref="A1:F1"/>
    <mergeCell ref="A2:F2"/>
    <mergeCell ref="A3:F3"/>
    <mergeCell ref="A4:F4"/>
    <mergeCell ref="H5:P6"/>
    <mergeCell ref="A7:A8"/>
    <mergeCell ref="B7:B8"/>
    <mergeCell ref="C7:F7"/>
    <mergeCell ref="G7:J7"/>
    <mergeCell ref="K7:N7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47"/>
  <sheetViews>
    <sheetView rightToLeft="1" topLeftCell="A13" zoomScale="87" zoomScaleNormal="87" zoomScaleSheetLayoutView="71" workbookViewId="0">
      <selection activeCell="N41" sqref="N41"/>
    </sheetView>
  </sheetViews>
  <sheetFormatPr defaultRowHeight="12" x14ac:dyDescent="0.2"/>
  <cols>
    <col min="1" max="1" width="4.625" style="1" customWidth="1"/>
    <col min="2" max="2" width="10" style="1" customWidth="1"/>
    <col min="3" max="3" width="8.625" style="1" customWidth="1"/>
    <col min="4" max="15" width="9" style="1"/>
    <col min="16" max="16" width="10.25" style="1" customWidth="1"/>
    <col min="17" max="17" width="9.75" style="1" customWidth="1"/>
    <col min="18" max="26" width="9" style="1"/>
    <col min="27" max="27" width="10.625" style="1" customWidth="1"/>
    <col min="28" max="16384" width="9" style="1"/>
  </cols>
  <sheetData>
    <row r="1" spans="1:23" ht="15.75" x14ac:dyDescent="0.2">
      <c r="A1" s="114" t="s">
        <v>25</v>
      </c>
      <c r="B1" s="114"/>
      <c r="C1" s="114"/>
      <c r="D1" s="114"/>
      <c r="E1" s="114"/>
      <c r="F1" s="114"/>
    </row>
    <row r="2" spans="1:23" ht="15.75" x14ac:dyDescent="0.2">
      <c r="A2" s="114" t="s">
        <v>26</v>
      </c>
      <c r="B2" s="114"/>
      <c r="C2" s="114"/>
      <c r="D2" s="114"/>
      <c r="E2" s="114"/>
      <c r="F2" s="114"/>
    </row>
    <row r="3" spans="1:23" ht="15.75" x14ac:dyDescent="0.2">
      <c r="A3" s="114" t="s">
        <v>27</v>
      </c>
      <c r="B3" s="114"/>
      <c r="C3" s="114"/>
      <c r="D3" s="114"/>
      <c r="E3" s="114"/>
      <c r="F3" s="114"/>
    </row>
    <row r="4" spans="1:23" ht="15.75" x14ac:dyDescent="0.2">
      <c r="A4" s="114" t="s">
        <v>28</v>
      </c>
      <c r="B4" s="114"/>
      <c r="C4" s="114"/>
      <c r="D4" s="114"/>
      <c r="E4" s="114"/>
      <c r="F4" s="114"/>
      <c r="I4" s="1" t="s">
        <v>101</v>
      </c>
    </row>
    <row r="8" spans="1:23" ht="15" customHeight="1" x14ac:dyDescent="0.2">
      <c r="I8" s="137" t="s">
        <v>53</v>
      </c>
      <c r="J8" s="137"/>
      <c r="K8" s="137"/>
      <c r="L8" s="137"/>
    </row>
    <row r="9" spans="1:23" ht="12.75" thickBot="1" x14ac:dyDescent="0.25">
      <c r="G9" s="3"/>
      <c r="H9" s="3"/>
      <c r="I9" s="138"/>
      <c r="J9" s="138"/>
      <c r="K9" s="138"/>
      <c r="L9" s="138"/>
      <c r="M9" s="3"/>
      <c r="N9" s="3"/>
      <c r="P9" s="4"/>
    </row>
    <row r="10" spans="1:23" ht="15.75" customHeight="1" thickTop="1" thickBot="1" x14ac:dyDescent="0.25">
      <c r="A10" s="108" t="s">
        <v>0</v>
      </c>
      <c r="B10" s="110" t="s">
        <v>1</v>
      </c>
      <c r="C10" s="89" t="s">
        <v>2</v>
      </c>
      <c r="D10" s="90"/>
      <c r="E10" s="90"/>
      <c r="F10" s="91"/>
      <c r="G10" s="89" t="s">
        <v>3</v>
      </c>
      <c r="H10" s="90"/>
      <c r="I10" s="90"/>
      <c r="J10" s="91"/>
      <c r="K10" s="89" t="s">
        <v>4</v>
      </c>
      <c r="L10" s="90"/>
      <c r="M10" s="90"/>
      <c r="N10" s="91"/>
      <c r="O10" s="89" t="s">
        <v>5</v>
      </c>
      <c r="P10" s="90"/>
      <c r="Q10" s="90"/>
      <c r="R10" s="91"/>
      <c r="S10" s="128" t="s">
        <v>6</v>
      </c>
      <c r="T10" s="129"/>
      <c r="U10" s="129"/>
      <c r="V10" s="130"/>
      <c r="W10" s="92" t="s">
        <v>7</v>
      </c>
    </row>
    <row r="11" spans="1:23" ht="12.75" thickBot="1" x14ac:dyDescent="0.25">
      <c r="A11" s="109"/>
      <c r="B11" s="111"/>
      <c r="C11" s="11" t="s">
        <v>8</v>
      </c>
      <c r="D11" s="12" t="s">
        <v>9</v>
      </c>
      <c r="E11" s="12" t="s">
        <v>10</v>
      </c>
      <c r="F11" s="13" t="s">
        <v>11</v>
      </c>
      <c r="G11" s="11" t="s">
        <v>8</v>
      </c>
      <c r="H11" s="12" t="s">
        <v>9</v>
      </c>
      <c r="I11" s="12" t="s">
        <v>10</v>
      </c>
      <c r="J11" s="13" t="s">
        <v>11</v>
      </c>
      <c r="K11" s="11" t="s">
        <v>8</v>
      </c>
      <c r="L11" s="12" t="s">
        <v>9</v>
      </c>
      <c r="M11" s="12" t="s">
        <v>10</v>
      </c>
      <c r="N11" s="13" t="s">
        <v>11</v>
      </c>
      <c r="O11" s="11" t="s">
        <v>8</v>
      </c>
      <c r="P11" s="12" t="s">
        <v>9</v>
      </c>
      <c r="Q11" s="12" t="s">
        <v>10</v>
      </c>
      <c r="R11" s="13" t="s">
        <v>11</v>
      </c>
      <c r="S11" s="11" t="s">
        <v>8</v>
      </c>
      <c r="T11" s="12" t="s">
        <v>9</v>
      </c>
      <c r="U11" s="12" t="s">
        <v>10</v>
      </c>
      <c r="V11" s="13" t="s">
        <v>21</v>
      </c>
      <c r="W11" s="93"/>
    </row>
    <row r="12" spans="1:23" ht="12.75" thickBot="1" x14ac:dyDescent="0.25">
      <c r="A12" s="14">
        <v>1</v>
      </c>
      <c r="B12" s="15" t="s">
        <v>48</v>
      </c>
      <c r="C12" s="10" t="s">
        <v>56</v>
      </c>
      <c r="D12" s="9" t="s">
        <v>57</v>
      </c>
      <c r="E12" s="9" t="s">
        <v>56</v>
      </c>
      <c r="F12" s="16">
        <v>76</v>
      </c>
      <c r="G12" s="10" t="s">
        <v>56</v>
      </c>
      <c r="H12" s="9" t="s">
        <v>58</v>
      </c>
      <c r="I12" s="9" t="s">
        <v>56</v>
      </c>
      <c r="J12" s="16">
        <v>110</v>
      </c>
      <c r="K12" s="10" t="s">
        <v>56</v>
      </c>
      <c r="L12" s="9" t="s">
        <v>59</v>
      </c>
      <c r="M12" s="9" t="s">
        <v>56</v>
      </c>
      <c r="N12" s="16">
        <v>106</v>
      </c>
      <c r="O12" s="10" t="s">
        <v>56</v>
      </c>
      <c r="P12" s="9" t="s">
        <v>60</v>
      </c>
      <c r="Q12" s="9" t="s">
        <v>56</v>
      </c>
      <c r="R12" s="16">
        <v>50</v>
      </c>
      <c r="S12" s="10"/>
      <c r="T12" s="19"/>
      <c r="U12" s="19"/>
      <c r="V12" s="16"/>
      <c r="W12" s="18">
        <f>F12+J12+N12+R12+V12</f>
        <v>342</v>
      </c>
    </row>
    <row r="13" spans="1:23" ht="12.75" thickBot="1" x14ac:dyDescent="0.25">
      <c r="A13" s="14">
        <v>2</v>
      </c>
      <c r="B13" s="59" t="s">
        <v>14</v>
      </c>
      <c r="C13" s="10" t="s">
        <v>89</v>
      </c>
      <c r="D13" s="9" t="s">
        <v>59</v>
      </c>
      <c r="E13" s="9" t="s">
        <v>92</v>
      </c>
      <c r="F13" s="16">
        <v>100</v>
      </c>
      <c r="G13" s="10" t="s">
        <v>92</v>
      </c>
      <c r="H13" s="9" t="s">
        <v>59</v>
      </c>
      <c r="I13" s="9" t="s">
        <v>92</v>
      </c>
      <c r="J13" s="16">
        <v>60</v>
      </c>
      <c r="K13" s="10" t="s">
        <v>100</v>
      </c>
      <c r="L13" s="9" t="s">
        <v>74</v>
      </c>
      <c r="M13" s="9" t="s">
        <v>56</v>
      </c>
      <c r="N13" s="16">
        <v>83</v>
      </c>
      <c r="O13" s="10"/>
      <c r="P13" s="9"/>
      <c r="Q13" s="9"/>
      <c r="R13" s="16"/>
      <c r="S13" s="10"/>
      <c r="T13" s="19"/>
      <c r="U13" s="19"/>
      <c r="V13" s="16"/>
      <c r="W13" s="18">
        <f t="shared" ref="W13:W42" si="0">F13+J13+N13+R13+V13</f>
        <v>243</v>
      </c>
    </row>
    <row r="14" spans="1:23" ht="12.75" thickBot="1" x14ac:dyDescent="0.25">
      <c r="A14" s="14">
        <v>3</v>
      </c>
      <c r="B14" s="59" t="s">
        <v>15</v>
      </c>
      <c r="C14" s="10" t="s">
        <v>56</v>
      </c>
      <c r="D14" s="9" t="s">
        <v>104</v>
      </c>
      <c r="E14" s="9" t="s">
        <v>56</v>
      </c>
      <c r="F14" s="16">
        <v>32</v>
      </c>
      <c r="G14" s="10" t="s">
        <v>56</v>
      </c>
      <c r="H14" s="9" t="s">
        <v>74</v>
      </c>
      <c r="I14" s="9" t="s">
        <v>92</v>
      </c>
      <c r="J14" s="16">
        <v>83</v>
      </c>
      <c r="K14" s="10" t="s">
        <v>100</v>
      </c>
      <c r="L14" s="9" t="s">
        <v>74</v>
      </c>
      <c r="M14" s="9" t="s">
        <v>92</v>
      </c>
      <c r="N14" s="16">
        <v>30</v>
      </c>
      <c r="O14" s="10" t="s">
        <v>92</v>
      </c>
      <c r="P14" s="10" t="s">
        <v>59</v>
      </c>
      <c r="Q14" s="9" t="s">
        <v>92</v>
      </c>
      <c r="R14" s="16">
        <v>30</v>
      </c>
      <c r="S14" s="69" t="s">
        <v>100</v>
      </c>
      <c r="T14" s="9" t="s">
        <v>114</v>
      </c>
      <c r="U14" s="9" t="s">
        <v>61</v>
      </c>
      <c r="V14" s="16">
        <v>120</v>
      </c>
      <c r="W14" s="18">
        <f t="shared" si="0"/>
        <v>295</v>
      </c>
    </row>
    <row r="15" spans="1:23" ht="12.75" thickBot="1" x14ac:dyDescent="0.25">
      <c r="A15" s="14">
        <v>4</v>
      </c>
      <c r="B15" s="59" t="s">
        <v>16</v>
      </c>
      <c r="C15" s="10" t="s">
        <v>56</v>
      </c>
      <c r="D15" s="20">
        <v>37530</v>
      </c>
      <c r="E15" s="9" t="s">
        <v>108</v>
      </c>
      <c r="F15" s="16">
        <v>100</v>
      </c>
      <c r="G15" s="10" t="s">
        <v>108</v>
      </c>
      <c r="H15" s="9" t="s">
        <v>74</v>
      </c>
      <c r="I15" s="9" t="s">
        <v>92</v>
      </c>
      <c r="J15" s="16">
        <v>83</v>
      </c>
      <c r="K15" s="10" t="s">
        <v>100</v>
      </c>
      <c r="L15" s="9" t="s">
        <v>59</v>
      </c>
      <c r="M15" s="9" t="s">
        <v>92</v>
      </c>
      <c r="N15" s="16">
        <v>60</v>
      </c>
      <c r="O15" s="10" t="s">
        <v>92</v>
      </c>
      <c r="P15" s="20" t="s">
        <v>112</v>
      </c>
      <c r="Q15" s="9" t="s">
        <v>56</v>
      </c>
      <c r="R15" s="16">
        <v>150</v>
      </c>
      <c r="S15" s="10"/>
      <c r="T15" s="19"/>
      <c r="U15" s="19"/>
      <c r="V15" s="16"/>
      <c r="W15" s="18">
        <f t="shared" si="0"/>
        <v>393</v>
      </c>
    </row>
    <row r="16" spans="1:23" ht="12.75" thickBot="1" x14ac:dyDescent="0.25">
      <c r="A16" s="14">
        <v>5</v>
      </c>
      <c r="B16" s="59" t="s">
        <v>17</v>
      </c>
      <c r="C16" s="10" t="s">
        <v>89</v>
      </c>
      <c r="D16" s="9" t="s">
        <v>68</v>
      </c>
      <c r="E16" s="9" t="s">
        <v>120</v>
      </c>
      <c r="F16" s="16">
        <v>22</v>
      </c>
      <c r="G16" s="10" t="s">
        <v>120</v>
      </c>
      <c r="H16" s="9" t="s">
        <v>121</v>
      </c>
      <c r="I16" s="9" t="s">
        <v>92</v>
      </c>
      <c r="J16" s="16">
        <v>100</v>
      </c>
      <c r="K16" s="10" t="s">
        <v>100</v>
      </c>
      <c r="L16" s="9" t="s">
        <v>74</v>
      </c>
      <c r="M16" s="9" t="s">
        <v>92</v>
      </c>
      <c r="N16" s="16">
        <v>60</v>
      </c>
      <c r="O16" s="10" t="s">
        <v>92</v>
      </c>
      <c r="P16" s="9" t="s">
        <v>59</v>
      </c>
      <c r="Q16" s="9" t="s">
        <v>89</v>
      </c>
      <c r="R16" s="16">
        <v>100</v>
      </c>
      <c r="S16" s="10" t="s">
        <v>116</v>
      </c>
      <c r="T16" s="19" t="s">
        <v>68</v>
      </c>
      <c r="U16" s="19" t="s">
        <v>61</v>
      </c>
      <c r="V16" s="16">
        <v>30</v>
      </c>
      <c r="W16" s="18">
        <f t="shared" si="0"/>
        <v>312</v>
      </c>
    </row>
    <row r="17" spans="1:23" ht="12.75" thickBot="1" x14ac:dyDescent="0.25">
      <c r="A17" s="14">
        <v>6</v>
      </c>
      <c r="B17" s="59" t="s">
        <v>18</v>
      </c>
      <c r="C17" s="10" t="s">
        <v>56</v>
      </c>
      <c r="D17" s="9" t="s">
        <v>69</v>
      </c>
      <c r="E17" s="9" t="s">
        <v>108</v>
      </c>
      <c r="F17" s="16">
        <v>96</v>
      </c>
      <c r="G17" s="10" t="s">
        <v>124</v>
      </c>
      <c r="H17" s="9" t="s">
        <v>74</v>
      </c>
      <c r="I17" s="9" t="s">
        <v>56</v>
      </c>
      <c r="J17" s="16">
        <v>106</v>
      </c>
      <c r="K17" s="10" t="s">
        <v>56</v>
      </c>
      <c r="L17" s="9" t="s">
        <v>117</v>
      </c>
      <c r="M17" s="9" t="s">
        <v>56</v>
      </c>
      <c r="N17" s="16">
        <v>32</v>
      </c>
      <c r="O17" s="10" t="s">
        <v>56</v>
      </c>
      <c r="P17" s="20" t="s">
        <v>104</v>
      </c>
      <c r="Q17" s="9" t="s">
        <v>56</v>
      </c>
      <c r="R17" s="16">
        <v>32</v>
      </c>
      <c r="S17" s="10" t="s">
        <v>56</v>
      </c>
      <c r="T17" s="21">
        <v>37530</v>
      </c>
      <c r="U17" s="19" t="s">
        <v>61</v>
      </c>
      <c r="V17" s="16">
        <v>100</v>
      </c>
      <c r="W17" s="18">
        <f>F17+J17+N17+R17+V17</f>
        <v>366</v>
      </c>
    </row>
    <row r="18" spans="1:23" ht="12.75" thickBot="1" x14ac:dyDescent="0.25">
      <c r="A18" s="14">
        <v>7</v>
      </c>
      <c r="B18" s="59" t="s">
        <v>12</v>
      </c>
      <c r="C18" s="10" t="s">
        <v>56</v>
      </c>
      <c r="D18" s="21" t="s">
        <v>154</v>
      </c>
      <c r="E18" s="19" t="s">
        <v>56</v>
      </c>
      <c r="F18" s="16">
        <v>106</v>
      </c>
      <c r="G18" s="10" t="s">
        <v>56</v>
      </c>
      <c r="H18" s="9" t="s">
        <v>125</v>
      </c>
      <c r="I18" s="9" t="s">
        <v>56</v>
      </c>
      <c r="J18" s="16">
        <v>180</v>
      </c>
      <c r="K18" s="10" t="s">
        <v>56</v>
      </c>
      <c r="L18" s="9" t="s">
        <v>60</v>
      </c>
      <c r="M18" s="9" t="s">
        <v>56</v>
      </c>
      <c r="N18" s="16">
        <v>100</v>
      </c>
      <c r="O18" s="10"/>
      <c r="P18" s="9"/>
      <c r="Q18" s="9"/>
      <c r="R18" s="16"/>
      <c r="S18" s="10"/>
      <c r="T18" s="19"/>
      <c r="U18" s="19"/>
      <c r="V18" s="16"/>
      <c r="W18" s="18">
        <f t="shared" si="0"/>
        <v>386</v>
      </c>
    </row>
    <row r="19" spans="1:23" ht="12.75" thickBot="1" x14ac:dyDescent="0.25">
      <c r="A19" s="14">
        <v>8</v>
      </c>
      <c r="B19" s="59" t="s">
        <v>13</v>
      </c>
      <c r="C19" s="10" t="s">
        <v>56</v>
      </c>
      <c r="D19" s="9" t="s">
        <v>135</v>
      </c>
      <c r="E19" s="9" t="s">
        <v>56</v>
      </c>
      <c r="F19" s="16">
        <v>50</v>
      </c>
      <c r="G19" s="10"/>
      <c r="H19" s="9"/>
      <c r="I19" s="9"/>
      <c r="J19" s="16"/>
      <c r="K19" s="10"/>
      <c r="L19" s="9"/>
      <c r="M19" s="9"/>
      <c r="N19" s="16"/>
      <c r="O19" s="10"/>
      <c r="P19" s="9"/>
      <c r="Q19" s="9"/>
      <c r="R19" s="16"/>
      <c r="S19" s="10"/>
      <c r="T19" s="19"/>
      <c r="U19" s="19"/>
      <c r="V19" s="16"/>
      <c r="W19" s="18">
        <f t="shared" si="0"/>
        <v>50</v>
      </c>
    </row>
    <row r="20" spans="1:23" ht="12.75" thickBot="1" x14ac:dyDescent="0.25">
      <c r="A20" s="14">
        <v>9</v>
      </c>
      <c r="B20" s="59" t="s">
        <v>14</v>
      </c>
      <c r="C20" s="10" t="s">
        <v>56</v>
      </c>
      <c r="D20" s="9" t="s">
        <v>59</v>
      </c>
      <c r="E20" s="9" t="s">
        <v>92</v>
      </c>
      <c r="F20" s="16">
        <v>83</v>
      </c>
      <c r="G20" s="10" t="s">
        <v>92</v>
      </c>
      <c r="H20" s="9" t="s">
        <v>140</v>
      </c>
      <c r="I20" s="9" t="s">
        <v>56</v>
      </c>
      <c r="J20" s="16">
        <v>83</v>
      </c>
      <c r="K20" s="10" t="s">
        <v>56</v>
      </c>
      <c r="L20" s="20" t="s">
        <v>112</v>
      </c>
      <c r="M20" s="9" t="s">
        <v>56</v>
      </c>
      <c r="N20" s="16">
        <v>180</v>
      </c>
      <c r="O20" s="10"/>
      <c r="P20" s="9"/>
      <c r="Q20" s="9"/>
      <c r="R20" s="16"/>
      <c r="S20" s="10"/>
      <c r="T20" s="19"/>
      <c r="U20" s="19"/>
      <c r="V20" s="16"/>
      <c r="W20" s="18">
        <f t="shared" si="0"/>
        <v>346</v>
      </c>
    </row>
    <row r="21" spans="1:23" ht="12.75" thickBot="1" x14ac:dyDescent="0.25">
      <c r="A21" s="14">
        <v>10</v>
      </c>
      <c r="B21" s="59" t="s">
        <v>15</v>
      </c>
      <c r="C21" s="10" t="s">
        <v>56</v>
      </c>
      <c r="D21" s="20" t="s">
        <v>140</v>
      </c>
      <c r="E21" s="9" t="s">
        <v>92</v>
      </c>
      <c r="F21" s="16">
        <v>83</v>
      </c>
      <c r="G21" s="10" t="s">
        <v>92</v>
      </c>
      <c r="H21" s="9" t="s">
        <v>74</v>
      </c>
      <c r="I21" s="9" t="s">
        <v>92</v>
      </c>
      <c r="J21" s="16">
        <v>60</v>
      </c>
      <c r="K21" s="10" t="s">
        <v>92</v>
      </c>
      <c r="L21" s="9" t="s">
        <v>59</v>
      </c>
      <c r="M21" s="9" t="s">
        <v>56</v>
      </c>
      <c r="N21" s="16">
        <v>83</v>
      </c>
      <c r="O21" s="10" t="s">
        <v>56</v>
      </c>
      <c r="P21" s="20" t="s">
        <v>70</v>
      </c>
      <c r="Q21" s="9" t="s">
        <v>56</v>
      </c>
      <c r="R21" s="16">
        <v>100</v>
      </c>
      <c r="S21" s="10"/>
      <c r="T21" s="19"/>
      <c r="U21" s="19"/>
      <c r="V21" s="16"/>
      <c r="W21" s="18">
        <f t="shared" si="0"/>
        <v>326</v>
      </c>
    </row>
    <row r="22" spans="1:23" ht="12.75" thickBot="1" x14ac:dyDescent="0.25">
      <c r="A22" s="14">
        <v>11</v>
      </c>
      <c r="B22" s="59" t="s">
        <v>16</v>
      </c>
      <c r="C22" s="10" t="s">
        <v>56</v>
      </c>
      <c r="D22" s="9" t="s">
        <v>140</v>
      </c>
      <c r="E22" s="9" t="s">
        <v>92</v>
      </c>
      <c r="F22" s="16">
        <v>83</v>
      </c>
      <c r="G22" s="10" t="s">
        <v>92</v>
      </c>
      <c r="H22" s="9" t="s">
        <v>74</v>
      </c>
      <c r="I22" s="9" t="s">
        <v>92</v>
      </c>
      <c r="J22" s="16">
        <v>60</v>
      </c>
      <c r="K22" s="10" t="s">
        <v>92</v>
      </c>
      <c r="L22" s="9" t="s">
        <v>59</v>
      </c>
      <c r="M22" s="9" t="s">
        <v>56</v>
      </c>
      <c r="N22" s="16">
        <v>83</v>
      </c>
      <c r="O22" s="10" t="s">
        <v>56</v>
      </c>
      <c r="P22" s="9" t="s">
        <v>133</v>
      </c>
      <c r="Q22" s="9" t="s">
        <v>56</v>
      </c>
      <c r="R22" s="16">
        <v>90</v>
      </c>
      <c r="S22" s="10"/>
      <c r="T22" s="19"/>
      <c r="U22" s="19"/>
      <c r="V22" s="16"/>
      <c r="W22" s="18">
        <f t="shared" si="0"/>
        <v>316</v>
      </c>
    </row>
    <row r="23" spans="1:23" ht="12.75" thickBot="1" x14ac:dyDescent="0.25">
      <c r="A23" s="14">
        <v>12</v>
      </c>
      <c r="B23" s="59" t="s">
        <v>17</v>
      </c>
      <c r="C23" s="10" t="s">
        <v>56</v>
      </c>
      <c r="D23" s="9" t="s">
        <v>140</v>
      </c>
      <c r="E23" s="9" t="s">
        <v>92</v>
      </c>
      <c r="F23" s="16">
        <v>83</v>
      </c>
      <c r="G23" s="10" t="s">
        <v>92</v>
      </c>
      <c r="H23" s="9" t="s">
        <v>74</v>
      </c>
      <c r="I23" s="9" t="s">
        <v>92</v>
      </c>
      <c r="J23" s="16">
        <v>60</v>
      </c>
      <c r="K23" s="10" t="s">
        <v>92</v>
      </c>
      <c r="L23" s="9" t="s">
        <v>104</v>
      </c>
      <c r="M23" s="9" t="s">
        <v>63</v>
      </c>
      <c r="N23" s="16">
        <v>46</v>
      </c>
      <c r="O23" s="10" t="s">
        <v>92</v>
      </c>
      <c r="P23" s="9" t="s">
        <v>59</v>
      </c>
      <c r="Q23" s="9" t="s">
        <v>92</v>
      </c>
      <c r="R23" s="16">
        <v>60</v>
      </c>
      <c r="S23" s="10"/>
      <c r="T23" s="19"/>
      <c r="U23" s="19"/>
      <c r="V23" s="16"/>
      <c r="W23" s="18">
        <f t="shared" si="0"/>
        <v>249</v>
      </c>
    </row>
    <row r="24" spans="1:23" ht="12.75" thickBot="1" x14ac:dyDescent="0.25">
      <c r="A24" s="14">
        <v>13</v>
      </c>
      <c r="B24" s="59" t="s">
        <v>18</v>
      </c>
      <c r="C24" s="10" t="s">
        <v>89</v>
      </c>
      <c r="D24" s="9" t="s">
        <v>65</v>
      </c>
      <c r="E24" s="9" t="s">
        <v>120</v>
      </c>
      <c r="F24" s="16">
        <v>70</v>
      </c>
      <c r="G24" s="10" t="s">
        <v>120</v>
      </c>
      <c r="H24" s="9" t="s">
        <v>96</v>
      </c>
      <c r="I24" s="9" t="s">
        <v>56</v>
      </c>
      <c r="J24" s="16">
        <v>130</v>
      </c>
      <c r="K24" s="10" t="s">
        <v>56</v>
      </c>
      <c r="L24" s="9" t="s">
        <v>109</v>
      </c>
      <c r="M24" s="9" t="s">
        <v>56</v>
      </c>
      <c r="N24" s="16">
        <v>76</v>
      </c>
      <c r="O24" s="10"/>
      <c r="P24" s="9"/>
      <c r="Q24" s="9"/>
      <c r="R24" s="16"/>
      <c r="S24" s="10"/>
      <c r="T24" s="19"/>
      <c r="U24" s="19"/>
      <c r="V24" s="16"/>
      <c r="W24" s="18">
        <f t="shared" si="0"/>
        <v>276</v>
      </c>
    </row>
    <row r="25" spans="1:23" ht="12.75" thickBot="1" x14ac:dyDescent="0.25">
      <c r="A25" s="14">
        <v>14</v>
      </c>
      <c r="B25" s="59" t="s">
        <v>12</v>
      </c>
      <c r="C25" s="10" t="s">
        <v>56</v>
      </c>
      <c r="D25" s="9" t="s">
        <v>59</v>
      </c>
      <c r="E25" s="9" t="s">
        <v>56</v>
      </c>
      <c r="F25" s="16">
        <v>106</v>
      </c>
      <c r="G25" s="10" t="s">
        <v>120</v>
      </c>
      <c r="H25" s="9" t="s">
        <v>103</v>
      </c>
      <c r="I25" s="9" t="s">
        <v>108</v>
      </c>
      <c r="J25" s="16">
        <v>130</v>
      </c>
      <c r="K25" s="10" t="s">
        <v>108</v>
      </c>
      <c r="L25" s="9" t="s">
        <v>133</v>
      </c>
      <c r="M25" s="9" t="s">
        <v>56</v>
      </c>
      <c r="N25" s="16">
        <v>90</v>
      </c>
      <c r="O25" s="10" t="s">
        <v>56</v>
      </c>
      <c r="P25" s="9" t="s">
        <v>117</v>
      </c>
      <c r="Q25" s="9" t="s">
        <v>56</v>
      </c>
      <c r="R25" s="16">
        <v>32</v>
      </c>
      <c r="S25" s="10" t="s">
        <v>61</v>
      </c>
      <c r="T25" s="19" t="s">
        <v>160</v>
      </c>
      <c r="U25" s="19" t="s">
        <v>61</v>
      </c>
      <c r="V25" s="16">
        <v>96</v>
      </c>
      <c r="W25" s="18">
        <f t="shared" si="0"/>
        <v>454</v>
      </c>
    </row>
    <row r="26" spans="1:23" ht="12.75" thickBot="1" x14ac:dyDescent="0.25">
      <c r="A26" s="14">
        <v>15</v>
      </c>
      <c r="B26" s="59" t="s">
        <v>13</v>
      </c>
      <c r="C26" s="10" t="s">
        <v>56</v>
      </c>
      <c r="D26" s="69" t="s">
        <v>140</v>
      </c>
      <c r="E26" s="9" t="s">
        <v>92</v>
      </c>
      <c r="F26" s="16">
        <v>83</v>
      </c>
      <c r="G26" s="10" t="s">
        <v>92</v>
      </c>
      <c r="H26" s="9" t="s">
        <v>74</v>
      </c>
      <c r="I26" s="9" t="s">
        <v>92</v>
      </c>
      <c r="J26" s="16">
        <v>60</v>
      </c>
      <c r="K26" s="10" t="s">
        <v>92</v>
      </c>
      <c r="L26" s="9" t="s">
        <v>59</v>
      </c>
      <c r="M26" s="9" t="s">
        <v>56</v>
      </c>
      <c r="N26" s="16">
        <v>60</v>
      </c>
      <c r="O26" s="10" t="s">
        <v>56</v>
      </c>
      <c r="P26" s="9" t="s">
        <v>93</v>
      </c>
      <c r="Q26" s="9" t="s">
        <v>89</v>
      </c>
      <c r="R26" s="16">
        <v>104</v>
      </c>
      <c r="S26" s="10"/>
      <c r="T26" s="19"/>
      <c r="U26" s="19"/>
      <c r="V26" s="16"/>
      <c r="W26" s="18">
        <f t="shared" si="0"/>
        <v>307</v>
      </c>
    </row>
    <row r="27" spans="1:23" ht="12.75" thickBot="1" x14ac:dyDescent="0.25">
      <c r="A27" s="14">
        <v>16</v>
      </c>
      <c r="B27" s="59" t="s">
        <v>14</v>
      </c>
      <c r="C27" s="10" t="s">
        <v>89</v>
      </c>
      <c r="D27" s="9" t="s">
        <v>140</v>
      </c>
      <c r="E27" s="9" t="s">
        <v>92</v>
      </c>
      <c r="F27" s="16">
        <v>100</v>
      </c>
      <c r="G27" s="10" t="s">
        <v>92</v>
      </c>
      <c r="H27" s="9" t="s">
        <v>74</v>
      </c>
      <c r="I27" s="9" t="s">
        <v>92</v>
      </c>
      <c r="J27" s="16">
        <v>60</v>
      </c>
      <c r="K27" s="10" t="s">
        <v>92</v>
      </c>
      <c r="L27" s="9" t="s">
        <v>59</v>
      </c>
      <c r="M27" s="9" t="s">
        <v>56</v>
      </c>
      <c r="N27" s="16">
        <v>60</v>
      </c>
      <c r="O27" s="10" t="s">
        <v>56</v>
      </c>
      <c r="P27" s="9" t="s">
        <v>93</v>
      </c>
      <c r="Q27" s="9" t="s">
        <v>56</v>
      </c>
      <c r="R27" s="16">
        <v>76</v>
      </c>
      <c r="S27" s="10"/>
      <c r="T27" s="19"/>
      <c r="U27" s="19"/>
      <c r="V27" s="16"/>
      <c r="W27" s="18">
        <f t="shared" si="0"/>
        <v>296</v>
      </c>
    </row>
    <row r="28" spans="1:23" ht="12.75" thickBot="1" x14ac:dyDescent="0.25">
      <c r="A28" s="14">
        <v>17</v>
      </c>
      <c r="B28" s="59" t="s">
        <v>15</v>
      </c>
      <c r="C28" s="10" t="s">
        <v>56</v>
      </c>
      <c r="D28" s="9" t="s">
        <v>140</v>
      </c>
      <c r="E28" s="9" t="s">
        <v>92</v>
      </c>
      <c r="F28" s="16">
        <v>83</v>
      </c>
      <c r="G28" s="10" t="s">
        <v>92</v>
      </c>
      <c r="H28" s="9" t="s">
        <v>59</v>
      </c>
      <c r="I28" s="9" t="s">
        <v>92</v>
      </c>
      <c r="J28" s="16">
        <v>60</v>
      </c>
      <c r="K28" s="10" t="s">
        <v>92</v>
      </c>
      <c r="L28" s="9" t="s">
        <v>74</v>
      </c>
      <c r="M28" s="9" t="s">
        <v>56</v>
      </c>
      <c r="N28" s="16">
        <v>83</v>
      </c>
      <c r="O28" s="10" t="s">
        <v>56</v>
      </c>
      <c r="P28" s="9" t="s">
        <v>172</v>
      </c>
      <c r="Q28" s="9" t="s">
        <v>89</v>
      </c>
      <c r="R28" s="16">
        <v>57</v>
      </c>
      <c r="S28" s="10"/>
      <c r="T28" s="19"/>
      <c r="U28" s="19"/>
      <c r="V28" s="16"/>
      <c r="W28" s="18">
        <f t="shared" si="0"/>
        <v>283</v>
      </c>
    </row>
    <row r="29" spans="1:23" ht="12.75" thickBot="1" x14ac:dyDescent="0.25">
      <c r="A29" s="14">
        <v>18</v>
      </c>
      <c r="B29" s="59" t="s">
        <v>16</v>
      </c>
      <c r="C29" s="10" t="s">
        <v>89</v>
      </c>
      <c r="D29" s="20" t="s">
        <v>140</v>
      </c>
      <c r="E29" s="9" t="s">
        <v>92</v>
      </c>
      <c r="F29" s="16">
        <v>100</v>
      </c>
      <c r="G29" s="10" t="s">
        <v>92</v>
      </c>
      <c r="H29" s="9" t="s">
        <v>59</v>
      </c>
      <c r="I29" s="9" t="s">
        <v>92</v>
      </c>
      <c r="J29" s="16">
        <v>60</v>
      </c>
      <c r="K29" s="10" t="s">
        <v>92</v>
      </c>
      <c r="L29" s="9" t="s">
        <v>74</v>
      </c>
      <c r="M29" s="9" t="s">
        <v>56</v>
      </c>
      <c r="N29" s="16">
        <v>83</v>
      </c>
      <c r="O29" s="10" t="s">
        <v>56</v>
      </c>
      <c r="P29" s="20" t="s">
        <v>102</v>
      </c>
      <c r="Q29" s="9" t="s">
        <v>56</v>
      </c>
      <c r="R29" s="16">
        <v>100</v>
      </c>
      <c r="S29" s="10"/>
      <c r="T29" s="19"/>
      <c r="U29" s="19"/>
      <c r="V29" s="16"/>
      <c r="W29" s="18">
        <f t="shared" si="0"/>
        <v>343</v>
      </c>
    </row>
    <row r="30" spans="1:23" ht="12.75" thickBot="1" x14ac:dyDescent="0.25">
      <c r="A30" s="14">
        <v>19</v>
      </c>
      <c r="B30" s="59" t="s">
        <v>17</v>
      </c>
      <c r="C30" s="10" t="s">
        <v>56</v>
      </c>
      <c r="D30" s="9" t="s">
        <v>140</v>
      </c>
      <c r="E30" s="9" t="s">
        <v>92</v>
      </c>
      <c r="F30" s="16">
        <v>83</v>
      </c>
      <c r="G30" s="10" t="s">
        <v>92</v>
      </c>
      <c r="H30" s="20" t="s">
        <v>59</v>
      </c>
      <c r="I30" s="9" t="s">
        <v>92</v>
      </c>
      <c r="J30" s="16">
        <v>60</v>
      </c>
      <c r="K30" s="10" t="s">
        <v>92</v>
      </c>
      <c r="L30" s="20" t="s">
        <v>74</v>
      </c>
      <c r="M30" s="9" t="s">
        <v>56</v>
      </c>
      <c r="N30" s="16">
        <v>83</v>
      </c>
      <c r="O30" s="10" t="s">
        <v>56</v>
      </c>
      <c r="P30" s="9" t="s">
        <v>93</v>
      </c>
      <c r="Q30" s="9" t="s">
        <v>56</v>
      </c>
      <c r="R30" s="16">
        <v>76</v>
      </c>
      <c r="S30" s="10"/>
      <c r="T30" s="9"/>
      <c r="U30" s="19"/>
      <c r="V30" s="16"/>
      <c r="W30" s="18">
        <f t="shared" si="0"/>
        <v>302</v>
      </c>
    </row>
    <row r="31" spans="1:23" ht="12.75" thickBot="1" x14ac:dyDescent="0.25">
      <c r="A31" s="14">
        <v>20</v>
      </c>
      <c r="B31" s="59" t="s">
        <v>18</v>
      </c>
      <c r="C31" s="10" t="s">
        <v>56</v>
      </c>
      <c r="D31" s="9" t="s">
        <v>69</v>
      </c>
      <c r="E31" s="9" t="s">
        <v>56</v>
      </c>
      <c r="F31" s="16">
        <v>96</v>
      </c>
      <c r="G31" s="10" t="s">
        <v>56</v>
      </c>
      <c r="H31" s="9" t="s">
        <v>74</v>
      </c>
      <c r="I31" s="9" t="s">
        <v>56</v>
      </c>
      <c r="J31" s="16">
        <v>106</v>
      </c>
      <c r="K31" s="10" t="s">
        <v>56</v>
      </c>
      <c r="L31" s="9" t="s">
        <v>177</v>
      </c>
      <c r="M31" s="9" t="s">
        <v>56</v>
      </c>
      <c r="N31" s="16">
        <v>180</v>
      </c>
      <c r="O31" s="10"/>
      <c r="P31" s="9"/>
      <c r="Q31" s="9"/>
      <c r="R31" s="16"/>
      <c r="S31" s="10"/>
      <c r="T31" s="19"/>
      <c r="U31" s="19"/>
      <c r="V31" s="16"/>
      <c r="W31" s="18">
        <f t="shared" si="0"/>
        <v>382</v>
      </c>
    </row>
    <row r="32" spans="1:23" ht="12.75" thickBot="1" x14ac:dyDescent="0.25">
      <c r="A32" s="14">
        <v>21</v>
      </c>
      <c r="B32" s="59" t="s">
        <v>12</v>
      </c>
      <c r="C32" s="10" t="s">
        <v>56</v>
      </c>
      <c r="D32" s="9" t="s">
        <v>140</v>
      </c>
      <c r="E32" s="9" t="s">
        <v>56</v>
      </c>
      <c r="F32" s="16">
        <v>106</v>
      </c>
      <c r="G32" s="10" t="s">
        <v>56</v>
      </c>
      <c r="H32" s="9" t="s">
        <v>74</v>
      </c>
      <c r="I32" s="9" t="s">
        <v>56</v>
      </c>
      <c r="J32" s="16">
        <v>106</v>
      </c>
      <c r="K32" s="10" t="s">
        <v>56</v>
      </c>
      <c r="L32" s="9" t="s">
        <v>93</v>
      </c>
      <c r="M32" s="9" t="s">
        <v>56</v>
      </c>
      <c r="N32" s="16">
        <v>76</v>
      </c>
      <c r="O32" s="10"/>
      <c r="P32" s="9"/>
      <c r="Q32" s="9"/>
      <c r="R32" s="16"/>
      <c r="S32" s="10"/>
      <c r="T32" s="19"/>
      <c r="U32" s="19"/>
      <c r="V32" s="16"/>
      <c r="W32" s="18">
        <f t="shared" si="0"/>
        <v>288</v>
      </c>
    </row>
    <row r="33" spans="1:23" ht="12.75" thickBot="1" x14ac:dyDescent="0.25">
      <c r="A33" s="14">
        <v>22</v>
      </c>
      <c r="B33" s="59" t="s">
        <v>13</v>
      </c>
      <c r="C33" s="10" t="s">
        <v>56</v>
      </c>
      <c r="D33" s="9" t="s">
        <v>104</v>
      </c>
      <c r="E33" s="9" t="s">
        <v>56</v>
      </c>
      <c r="F33" s="16">
        <v>32</v>
      </c>
      <c r="G33" s="10" t="s">
        <v>56</v>
      </c>
      <c r="H33" s="20" t="s">
        <v>140</v>
      </c>
      <c r="I33" s="9" t="s">
        <v>92</v>
      </c>
      <c r="J33" s="16">
        <v>83</v>
      </c>
      <c r="K33" s="10" t="s">
        <v>92</v>
      </c>
      <c r="L33" s="19" t="s">
        <v>74</v>
      </c>
      <c r="M33" s="19" t="s">
        <v>56</v>
      </c>
      <c r="N33" s="16">
        <v>83</v>
      </c>
      <c r="O33" s="10" t="s">
        <v>56</v>
      </c>
      <c r="P33" s="10" t="s">
        <v>133</v>
      </c>
      <c r="Q33" s="10" t="s">
        <v>56</v>
      </c>
      <c r="R33" s="16">
        <v>90</v>
      </c>
      <c r="S33" s="10"/>
      <c r="T33" s="10"/>
      <c r="U33" s="10"/>
      <c r="V33" s="16"/>
      <c r="W33" s="18">
        <f t="shared" si="0"/>
        <v>288</v>
      </c>
    </row>
    <row r="34" spans="1:23" ht="12.75" thickBot="1" x14ac:dyDescent="0.25">
      <c r="A34" s="14">
        <v>23</v>
      </c>
      <c r="B34" s="59" t="s">
        <v>14</v>
      </c>
      <c r="C34" s="10" t="s">
        <v>56</v>
      </c>
      <c r="D34" s="9" t="s">
        <v>60</v>
      </c>
      <c r="E34" s="9" t="s">
        <v>56</v>
      </c>
      <c r="F34" s="16">
        <v>100</v>
      </c>
      <c r="G34" s="55" t="s">
        <v>56</v>
      </c>
      <c r="H34" s="9" t="s">
        <v>57</v>
      </c>
      <c r="I34" s="9" t="s">
        <v>56</v>
      </c>
      <c r="J34" s="16">
        <v>76</v>
      </c>
      <c r="K34" s="10" t="s">
        <v>56</v>
      </c>
      <c r="L34" s="9" t="s">
        <v>157</v>
      </c>
      <c r="M34" s="9" t="s">
        <v>56</v>
      </c>
      <c r="N34" s="16">
        <v>100</v>
      </c>
      <c r="O34" s="10" t="s">
        <v>56</v>
      </c>
      <c r="P34" s="9" t="s">
        <v>68</v>
      </c>
      <c r="Q34" s="9" t="s">
        <v>63</v>
      </c>
      <c r="R34" s="16">
        <v>31</v>
      </c>
      <c r="S34" s="10" t="s">
        <v>63</v>
      </c>
      <c r="T34" s="19" t="s">
        <v>68</v>
      </c>
      <c r="U34" s="19" t="s">
        <v>63</v>
      </c>
      <c r="V34" s="16">
        <v>22</v>
      </c>
      <c r="W34" s="18">
        <f t="shared" si="0"/>
        <v>329</v>
      </c>
    </row>
    <row r="35" spans="1:23" ht="12.75" thickBot="1" x14ac:dyDescent="0.25">
      <c r="A35" s="14">
        <v>24</v>
      </c>
      <c r="B35" s="59" t="s">
        <v>15</v>
      </c>
      <c r="C35" s="10" t="s">
        <v>56</v>
      </c>
      <c r="D35" s="9" t="s">
        <v>74</v>
      </c>
      <c r="E35" s="19" t="s">
        <v>56</v>
      </c>
      <c r="F35" s="16">
        <v>53</v>
      </c>
      <c r="G35" s="10" t="s">
        <v>56</v>
      </c>
      <c r="H35" s="9" t="s">
        <v>112</v>
      </c>
      <c r="I35" s="19" t="s">
        <v>56</v>
      </c>
      <c r="J35" s="16">
        <v>180</v>
      </c>
      <c r="K35" s="10" t="s">
        <v>56</v>
      </c>
      <c r="L35" s="21" t="s">
        <v>104</v>
      </c>
      <c r="M35" s="19" t="s">
        <v>56</v>
      </c>
      <c r="N35" s="16">
        <v>32</v>
      </c>
      <c r="O35" s="10" t="s">
        <v>56</v>
      </c>
      <c r="P35" s="21" t="s">
        <v>60</v>
      </c>
      <c r="Q35" s="19" t="s">
        <v>196</v>
      </c>
      <c r="R35" s="16">
        <v>100</v>
      </c>
      <c r="S35" s="10"/>
      <c r="T35" s="19"/>
      <c r="U35" s="19"/>
      <c r="V35" s="16"/>
      <c r="W35" s="18">
        <f t="shared" si="0"/>
        <v>365</v>
      </c>
    </row>
    <row r="36" spans="1:23" ht="12.75" thickBot="1" x14ac:dyDescent="0.25">
      <c r="A36" s="14">
        <v>25</v>
      </c>
      <c r="B36" s="59" t="s">
        <v>16</v>
      </c>
      <c r="C36" s="10" t="s">
        <v>56</v>
      </c>
      <c r="D36" s="19" t="s">
        <v>177</v>
      </c>
      <c r="E36" s="19" t="s">
        <v>56</v>
      </c>
      <c r="F36" s="16">
        <v>180</v>
      </c>
      <c r="G36" s="10" t="s">
        <v>56</v>
      </c>
      <c r="H36" s="19" t="s">
        <v>57</v>
      </c>
      <c r="I36" s="19" t="s">
        <v>56</v>
      </c>
      <c r="J36" s="16">
        <v>76</v>
      </c>
      <c r="K36" s="10" t="s">
        <v>56</v>
      </c>
      <c r="L36" s="19" t="s">
        <v>199</v>
      </c>
      <c r="M36" s="19" t="s">
        <v>56</v>
      </c>
      <c r="N36" s="16">
        <v>100</v>
      </c>
      <c r="O36" s="10"/>
      <c r="P36" s="19"/>
      <c r="Q36" s="19"/>
      <c r="R36" s="16"/>
      <c r="S36" s="10"/>
      <c r="T36" s="19"/>
      <c r="U36" s="19"/>
      <c r="V36" s="16"/>
      <c r="W36" s="18">
        <f t="shared" si="0"/>
        <v>356</v>
      </c>
    </row>
    <row r="37" spans="1:23" ht="12.75" thickBot="1" x14ac:dyDescent="0.25">
      <c r="A37" s="14">
        <v>26</v>
      </c>
      <c r="B37" s="59" t="s">
        <v>17</v>
      </c>
      <c r="C37" s="10" t="s">
        <v>63</v>
      </c>
      <c r="D37" s="9" t="s">
        <v>158</v>
      </c>
      <c r="E37" s="19" t="s">
        <v>63</v>
      </c>
      <c r="F37" s="16">
        <v>82</v>
      </c>
      <c r="G37" s="10" t="s">
        <v>63</v>
      </c>
      <c r="H37" s="19" t="s">
        <v>68</v>
      </c>
      <c r="I37" s="19" t="s">
        <v>63</v>
      </c>
      <c r="J37" s="16">
        <v>22</v>
      </c>
      <c r="K37" s="10" t="s">
        <v>63</v>
      </c>
      <c r="L37" s="19" t="s">
        <v>133</v>
      </c>
      <c r="M37" s="19" t="s">
        <v>63</v>
      </c>
      <c r="N37" s="16">
        <v>90</v>
      </c>
      <c r="O37" s="10"/>
      <c r="P37" s="20"/>
      <c r="Q37" s="19"/>
      <c r="R37" s="16"/>
      <c r="S37" s="10"/>
      <c r="T37" s="19"/>
      <c r="U37" s="19"/>
      <c r="V37" s="16"/>
      <c r="W37" s="18">
        <f t="shared" si="0"/>
        <v>194</v>
      </c>
    </row>
    <row r="38" spans="1:23" ht="12.75" thickBot="1" x14ac:dyDescent="0.25">
      <c r="A38" s="14">
        <v>27</v>
      </c>
      <c r="B38" s="59" t="s">
        <v>18</v>
      </c>
      <c r="C38" s="10" t="s">
        <v>63</v>
      </c>
      <c r="D38" s="19" t="s">
        <v>160</v>
      </c>
      <c r="E38" s="19" t="s">
        <v>56</v>
      </c>
      <c r="F38" s="16">
        <v>123</v>
      </c>
      <c r="G38" s="10" t="s">
        <v>56</v>
      </c>
      <c r="H38" s="19" t="s">
        <v>112</v>
      </c>
      <c r="I38" s="56" t="s">
        <v>56</v>
      </c>
      <c r="J38" s="16">
        <v>180</v>
      </c>
      <c r="K38" s="55" t="s">
        <v>56</v>
      </c>
      <c r="L38" s="9" t="s">
        <v>58</v>
      </c>
      <c r="M38" s="19" t="s">
        <v>63</v>
      </c>
      <c r="N38" s="16">
        <v>100</v>
      </c>
      <c r="O38" s="10" t="s">
        <v>63</v>
      </c>
      <c r="P38" s="19" t="s">
        <v>170</v>
      </c>
      <c r="Q38" s="19" t="s">
        <v>63</v>
      </c>
      <c r="R38" s="16">
        <v>82</v>
      </c>
      <c r="S38" s="10"/>
      <c r="T38" s="19"/>
      <c r="U38" s="19"/>
      <c r="V38" s="16"/>
      <c r="W38" s="18">
        <f t="shared" si="0"/>
        <v>485</v>
      </c>
    </row>
    <row r="39" spans="1:23" ht="12.75" thickBot="1" x14ac:dyDescent="0.25">
      <c r="A39" s="14">
        <v>28</v>
      </c>
      <c r="B39" s="59" t="s">
        <v>12</v>
      </c>
      <c r="C39" s="10" t="s">
        <v>63</v>
      </c>
      <c r="D39" s="19" t="s">
        <v>157</v>
      </c>
      <c r="E39" s="19" t="s">
        <v>56</v>
      </c>
      <c r="F39" s="16">
        <v>100</v>
      </c>
      <c r="G39" s="10" t="s">
        <v>56</v>
      </c>
      <c r="H39" s="19" t="s">
        <v>125</v>
      </c>
      <c r="I39" s="19" t="s">
        <v>56</v>
      </c>
      <c r="J39" s="16">
        <v>180</v>
      </c>
      <c r="K39" s="10" t="s">
        <v>56</v>
      </c>
      <c r="L39" s="19" t="s">
        <v>74</v>
      </c>
      <c r="M39" s="19" t="s">
        <v>63</v>
      </c>
      <c r="N39" s="16">
        <v>106</v>
      </c>
      <c r="O39" s="10"/>
      <c r="P39" s="19"/>
      <c r="Q39" s="19"/>
      <c r="R39" s="16"/>
      <c r="S39" s="10"/>
      <c r="T39" s="21"/>
      <c r="U39" s="19"/>
      <c r="V39" s="16"/>
      <c r="W39" s="18">
        <f t="shared" si="0"/>
        <v>386</v>
      </c>
    </row>
    <row r="40" spans="1:23" ht="12.75" thickBot="1" x14ac:dyDescent="0.25">
      <c r="A40" s="14">
        <v>29</v>
      </c>
      <c r="B40" s="59" t="s">
        <v>13</v>
      </c>
      <c r="C40" s="10" t="s">
        <v>63</v>
      </c>
      <c r="D40" s="19" t="s">
        <v>60</v>
      </c>
      <c r="E40" s="19" t="s">
        <v>63</v>
      </c>
      <c r="F40" s="16">
        <v>160</v>
      </c>
      <c r="G40" s="10" t="s">
        <v>63</v>
      </c>
      <c r="H40" s="9" t="s">
        <v>68</v>
      </c>
      <c r="I40" s="19" t="s">
        <v>56</v>
      </c>
      <c r="J40" s="16">
        <v>22</v>
      </c>
      <c r="K40" s="10" t="s">
        <v>56</v>
      </c>
      <c r="L40" s="19" t="s">
        <v>158</v>
      </c>
      <c r="M40" s="19" t="s">
        <v>56</v>
      </c>
      <c r="N40" s="16">
        <v>32</v>
      </c>
      <c r="O40" s="10" t="s">
        <v>56</v>
      </c>
      <c r="P40" s="19" t="s">
        <v>211</v>
      </c>
      <c r="Q40" s="19" t="s">
        <v>56</v>
      </c>
      <c r="R40" s="16">
        <v>72</v>
      </c>
      <c r="S40" s="10"/>
      <c r="T40" s="19"/>
      <c r="U40" s="19"/>
      <c r="V40" s="16"/>
      <c r="W40" s="18">
        <f t="shared" si="0"/>
        <v>286</v>
      </c>
    </row>
    <row r="41" spans="1:23" ht="12.75" thickBot="1" x14ac:dyDescent="0.25">
      <c r="A41" s="14">
        <v>30</v>
      </c>
      <c r="B41" s="59" t="s">
        <v>14</v>
      </c>
      <c r="C41" s="10" t="s">
        <v>56</v>
      </c>
      <c r="D41" s="19" t="s">
        <v>70</v>
      </c>
      <c r="E41" s="19" t="s">
        <v>56</v>
      </c>
      <c r="F41" s="16">
        <v>96</v>
      </c>
      <c r="G41" s="10" t="s">
        <v>56</v>
      </c>
      <c r="H41" s="9" t="s">
        <v>112</v>
      </c>
      <c r="I41" s="19" t="s">
        <v>56</v>
      </c>
      <c r="J41" s="16">
        <v>180</v>
      </c>
      <c r="K41" s="10" t="s">
        <v>63</v>
      </c>
      <c r="L41" s="19" t="s">
        <v>133</v>
      </c>
      <c r="M41" s="19" t="s">
        <v>56</v>
      </c>
      <c r="N41" s="16">
        <v>160</v>
      </c>
      <c r="O41" s="41"/>
      <c r="P41" s="19"/>
      <c r="Q41" s="19"/>
      <c r="R41" s="16"/>
      <c r="S41" s="10"/>
      <c r="T41" s="19"/>
      <c r="U41" s="19"/>
      <c r="V41" s="16"/>
      <c r="W41" s="18">
        <f t="shared" si="0"/>
        <v>436</v>
      </c>
    </row>
    <row r="42" spans="1:23" ht="12.75" thickBot="1" x14ac:dyDescent="0.25">
      <c r="A42" s="23">
        <v>31</v>
      </c>
      <c r="B42" s="59" t="s">
        <v>15</v>
      </c>
      <c r="C42" s="24"/>
      <c r="D42" s="25"/>
      <c r="E42" s="25"/>
      <c r="F42" s="26"/>
      <c r="G42" s="24"/>
      <c r="H42" s="25"/>
      <c r="I42" s="25"/>
      <c r="J42" s="26"/>
      <c r="K42" s="24"/>
      <c r="L42" s="25"/>
      <c r="M42" s="25"/>
      <c r="N42" s="26"/>
      <c r="O42" s="24"/>
      <c r="P42" s="27"/>
      <c r="Q42" s="25"/>
      <c r="R42" s="26"/>
      <c r="S42" s="24"/>
      <c r="T42" s="25"/>
      <c r="U42" s="25"/>
      <c r="V42" s="26"/>
      <c r="W42" s="18">
        <f t="shared" si="0"/>
        <v>0</v>
      </c>
    </row>
    <row r="43" spans="1:23" ht="19.5" customHeight="1" thickTop="1" x14ac:dyDescent="0.2">
      <c r="A43" s="30"/>
      <c r="B43" s="30"/>
      <c r="C43" s="30"/>
      <c r="D43" s="30"/>
      <c r="E43" s="30"/>
      <c r="F43" s="30">
        <f>COUNT(F12:F42)</f>
        <v>30</v>
      </c>
      <c r="G43" s="30"/>
      <c r="H43" s="30"/>
      <c r="I43" s="30"/>
      <c r="J43" s="30">
        <f>COUNT(J12:J42)</f>
        <v>29</v>
      </c>
      <c r="K43" s="30"/>
      <c r="L43" s="30"/>
      <c r="M43" s="30"/>
      <c r="N43" s="30"/>
      <c r="O43" s="30"/>
      <c r="P43" s="30"/>
      <c r="Q43" s="30"/>
      <c r="R43" s="30"/>
      <c r="S43" s="131" t="s">
        <v>19</v>
      </c>
      <c r="T43" s="132"/>
      <c r="U43" s="132"/>
      <c r="V43" s="133"/>
      <c r="W43" s="112">
        <f>COUNT(V12:V42)+COUNT(R12:R42)+COUNT(N12:N42)+COUNT(J12:J42)+COUNT(F12:F42)</f>
        <v>112</v>
      </c>
    </row>
    <row r="44" spans="1:23" ht="15" customHeight="1" thickBot="1" x14ac:dyDescent="0.25">
      <c r="A44" s="30"/>
      <c r="B44" s="30"/>
      <c r="C44" s="30"/>
      <c r="D44" s="30"/>
      <c r="E44" s="30"/>
      <c r="F44" s="30"/>
      <c r="G44" s="30"/>
      <c r="H44" s="115" t="s">
        <v>39</v>
      </c>
      <c r="I44" s="115"/>
      <c r="J44" s="115"/>
      <c r="K44" s="115"/>
      <c r="L44" s="115"/>
      <c r="M44" s="30"/>
      <c r="N44" s="30"/>
      <c r="O44" s="30"/>
      <c r="P44" s="30"/>
      <c r="Q44" s="30"/>
      <c r="R44" s="30"/>
      <c r="S44" s="134"/>
      <c r="T44" s="135"/>
      <c r="U44" s="135"/>
      <c r="V44" s="136"/>
      <c r="W44" s="113"/>
    </row>
    <row r="45" spans="1:23" ht="18.75" customHeight="1" x14ac:dyDescent="0.2">
      <c r="A45" s="30"/>
      <c r="B45" s="30"/>
      <c r="C45" s="30"/>
      <c r="D45" s="30"/>
      <c r="E45" s="30"/>
      <c r="F45" s="30"/>
      <c r="G45" s="30"/>
      <c r="H45" s="115"/>
      <c r="I45" s="115"/>
      <c r="J45" s="115"/>
      <c r="K45" s="115"/>
      <c r="L45" s="115"/>
      <c r="M45" s="30"/>
      <c r="N45" s="30">
        <f>COUNT(F12:F42,J12:J42,R12:R42,V12:V42,N12:N42)</f>
        <v>112</v>
      </c>
      <c r="O45" s="30"/>
      <c r="P45" s="30"/>
      <c r="Q45" s="30"/>
      <c r="R45" s="30"/>
      <c r="S45" s="122" t="s">
        <v>20</v>
      </c>
      <c r="T45" s="123"/>
      <c r="U45" s="123"/>
      <c r="V45" s="124"/>
      <c r="W45" s="75">
        <f>SUM(W12:W42)</f>
        <v>9680</v>
      </c>
    </row>
    <row r="46" spans="1:23" ht="15" customHeight="1" thickBot="1" x14ac:dyDescent="0.25">
      <c r="A46" s="30"/>
      <c r="B46" s="30"/>
      <c r="C46" s="30"/>
      <c r="D46" s="31"/>
      <c r="E46" s="31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125"/>
      <c r="T46" s="126"/>
      <c r="U46" s="126"/>
      <c r="V46" s="127"/>
      <c r="W46" s="53"/>
    </row>
    <row r="47" spans="1:23" ht="12.75" thickTop="1" x14ac:dyDescent="0.2"/>
  </sheetData>
  <mergeCells count="17">
    <mergeCell ref="H44:L45"/>
    <mergeCell ref="A1:F1"/>
    <mergeCell ref="A2:F2"/>
    <mergeCell ref="A3:F3"/>
    <mergeCell ref="A4:F4"/>
    <mergeCell ref="I8:L9"/>
    <mergeCell ref="A10:A11"/>
    <mergeCell ref="B10:B11"/>
    <mergeCell ref="C10:F10"/>
    <mergeCell ref="G10:J10"/>
    <mergeCell ref="K10:N10"/>
    <mergeCell ref="S45:V46"/>
    <mergeCell ref="O10:R10"/>
    <mergeCell ref="W10:W11"/>
    <mergeCell ref="W43:W44"/>
    <mergeCell ref="S10:V10"/>
    <mergeCell ref="S43:V44"/>
  </mergeCells>
  <pageMargins left="0.70866141732283472" right="0.70866141732283472" top="0.74803149606299213" bottom="0.74803149606299213" header="0.31496062992125984" footer="0.31496062992125984"/>
  <pageSetup paperSize="9" scale="5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45"/>
  <sheetViews>
    <sheetView rightToLeft="1" view="pageBreakPreview" zoomScale="37" zoomScaleNormal="55" zoomScaleSheetLayoutView="37" workbookViewId="0">
      <selection activeCell="T43" sqref="T43"/>
    </sheetView>
  </sheetViews>
  <sheetFormatPr defaultRowHeight="14.25" x14ac:dyDescent="0.2"/>
  <cols>
    <col min="1" max="13" width="9" style="5"/>
    <col min="14" max="14" width="10.875" style="5" customWidth="1"/>
    <col min="15" max="15" width="9" style="5"/>
    <col min="16" max="17" width="10.25" style="5" customWidth="1"/>
    <col min="18" max="19" width="9" style="5"/>
    <col min="20" max="21" width="10.25" style="5" customWidth="1"/>
    <col min="22" max="16384" width="9" style="5"/>
  </cols>
  <sheetData>
    <row r="1" spans="1:25" ht="15" x14ac:dyDescent="0.2">
      <c r="A1" s="153" t="s">
        <v>25</v>
      </c>
      <c r="B1" s="153"/>
      <c r="C1" s="153"/>
      <c r="D1" s="153"/>
      <c r="E1" s="153"/>
      <c r="F1" s="153"/>
    </row>
    <row r="2" spans="1:25" ht="15" x14ac:dyDescent="0.2">
      <c r="A2" s="153" t="s">
        <v>26</v>
      </c>
      <c r="B2" s="153"/>
      <c r="C2" s="153"/>
      <c r="D2" s="153"/>
      <c r="E2" s="153"/>
      <c r="F2" s="153"/>
    </row>
    <row r="3" spans="1:25" ht="15" x14ac:dyDescent="0.2">
      <c r="A3" s="153" t="s">
        <v>27</v>
      </c>
      <c r="B3" s="153"/>
      <c r="C3" s="153"/>
      <c r="D3" s="153"/>
      <c r="E3" s="153"/>
      <c r="F3" s="153"/>
    </row>
    <row r="4" spans="1:25" ht="15" x14ac:dyDescent="0.2">
      <c r="A4" s="153" t="s">
        <v>28</v>
      </c>
      <c r="B4" s="153"/>
      <c r="C4" s="153"/>
      <c r="D4" s="153"/>
      <c r="E4" s="153"/>
      <c r="F4" s="153"/>
    </row>
    <row r="5" spans="1:25" ht="23.25" x14ac:dyDescent="0.2">
      <c r="A5" s="30"/>
      <c r="B5" s="30"/>
      <c r="C5" s="30"/>
      <c r="D5" s="30"/>
      <c r="E5" s="104" t="s">
        <v>55</v>
      </c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30"/>
      <c r="W5" s="30"/>
    </row>
    <row r="6" spans="1:25" ht="15" thickBot="1" x14ac:dyDescent="0.25">
      <c r="A6" s="30"/>
      <c r="B6" s="30"/>
      <c r="C6" s="30"/>
      <c r="D6" s="30"/>
      <c r="E6" s="30"/>
      <c r="F6" s="30"/>
      <c r="G6" s="62"/>
      <c r="H6" s="62"/>
      <c r="I6" s="62"/>
      <c r="J6" s="62"/>
      <c r="K6" s="62"/>
      <c r="L6" s="62"/>
      <c r="M6" s="62"/>
      <c r="N6" s="62"/>
      <c r="O6" s="30"/>
      <c r="P6" s="63"/>
      <c r="Q6" s="30"/>
      <c r="R6" s="30"/>
      <c r="S6" s="30"/>
      <c r="T6" s="63"/>
      <c r="U6" s="30"/>
      <c r="V6" s="30"/>
      <c r="W6" s="30"/>
    </row>
    <row r="7" spans="1:25" ht="15.75" thickTop="1" thickBot="1" x14ac:dyDescent="0.25">
      <c r="A7" s="108" t="s">
        <v>0</v>
      </c>
      <c r="B7" s="146" t="s">
        <v>1</v>
      </c>
      <c r="C7" s="90" t="s">
        <v>2</v>
      </c>
      <c r="D7" s="90"/>
      <c r="E7" s="90"/>
      <c r="F7" s="90"/>
      <c r="G7" s="90" t="s">
        <v>3</v>
      </c>
      <c r="H7" s="90"/>
      <c r="I7" s="90"/>
      <c r="J7" s="90"/>
      <c r="K7" s="151" t="s">
        <v>47</v>
      </c>
      <c r="L7" s="129"/>
      <c r="M7" s="129"/>
      <c r="N7" s="152"/>
      <c r="O7" s="90" t="s">
        <v>5</v>
      </c>
      <c r="P7" s="90"/>
      <c r="Q7" s="90"/>
      <c r="R7" s="90"/>
      <c r="S7" s="90" t="s">
        <v>6</v>
      </c>
      <c r="T7" s="90"/>
      <c r="U7" s="90"/>
      <c r="V7" s="90"/>
      <c r="W7" s="139" t="s">
        <v>7</v>
      </c>
      <c r="X7" s="141" t="s">
        <v>22</v>
      </c>
      <c r="Y7" s="142"/>
    </row>
    <row r="8" spans="1:25" ht="15" thickBot="1" x14ac:dyDescent="0.25">
      <c r="A8" s="109"/>
      <c r="B8" s="147"/>
      <c r="C8" s="12" t="s">
        <v>8</v>
      </c>
      <c r="D8" s="12" t="s">
        <v>9</v>
      </c>
      <c r="E8" s="12" t="s">
        <v>10</v>
      </c>
      <c r="F8" s="12" t="s">
        <v>11</v>
      </c>
      <c r="G8" s="12" t="s">
        <v>8</v>
      </c>
      <c r="H8" s="12" t="s">
        <v>9</v>
      </c>
      <c r="I8" s="12" t="s">
        <v>10</v>
      </c>
      <c r="J8" s="12" t="s">
        <v>11</v>
      </c>
      <c r="K8" s="12" t="s">
        <v>43</v>
      </c>
      <c r="L8" s="12" t="s">
        <v>44</v>
      </c>
      <c r="M8" s="12" t="s">
        <v>45</v>
      </c>
      <c r="N8" s="12" t="s">
        <v>46</v>
      </c>
      <c r="O8" s="12" t="s">
        <v>8</v>
      </c>
      <c r="P8" s="12" t="s">
        <v>9</v>
      </c>
      <c r="Q8" s="12" t="s">
        <v>10</v>
      </c>
      <c r="R8" s="12" t="s">
        <v>11</v>
      </c>
      <c r="S8" s="12" t="s">
        <v>8</v>
      </c>
      <c r="T8" s="12" t="s">
        <v>9</v>
      </c>
      <c r="U8" s="12" t="s">
        <v>10</v>
      </c>
      <c r="V8" s="12" t="s">
        <v>11</v>
      </c>
      <c r="W8" s="140"/>
      <c r="X8" s="65" t="s">
        <v>23</v>
      </c>
      <c r="Y8" s="66" t="s">
        <v>24</v>
      </c>
    </row>
    <row r="9" spans="1:25" ht="15" thickBot="1" x14ac:dyDescent="0.25">
      <c r="A9" s="57">
        <v>1</v>
      </c>
      <c r="B9" s="67" t="s">
        <v>48</v>
      </c>
      <c r="C9" s="33"/>
      <c r="D9" s="9"/>
      <c r="E9" s="9"/>
      <c r="F9" s="68"/>
      <c r="G9" s="33"/>
      <c r="H9" s="9"/>
      <c r="I9" s="9"/>
      <c r="J9" s="68"/>
      <c r="K9" s="33"/>
      <c r="L9" s="9"/>
      <c r="M9" s="9"/>
      <c r="N9" s="68"/>
      <c r="O9" s="33"/>
      <c r="P9" s="9"/>
      <c r="Q9" s="9"/>
      <c r="R9" s="68"/>
      <c r="S9" s="33"/>
      <c r="T9" s="9"/>
      <c r="U9" s="9"/>
      <c r="V9" s="68"/>
      <c r="W9" s="33">
        <f t="shared" ref="W9:W39" si="0">F9+J9+R9+N9</f>
        <v>0</v>
      </c>
      <c r="X9" s="33"/>
      <c r="Y9" s="69"/>
    </row>
    <row r="10" spans="1:25" ht="15" thickBot="1" x14ac:dyDescent="0.25">
      <c r="A10" s="57">
        <v>2</v>
      </c>
      <c r="B10" s="67" t="s">
        <v>14</v>
      </c>
      <c r="C10" s="33"/>
      <c r="D10" s="9"/>
      <c r="E10" s="9"/>
      <c r="F10" s="68"/>
      <c r="G10" s="33"/>
      <c r="H10" s="9"/>
      <c r="I10" s="9"/>
      <c r="J10" s="68"/>
      <c r="K10" s="33"/>
      <c r="L10" s="9"/>
      <c r="M10" s="9"/>
      <c r="N10" s="68"/>
      <c r="O10" s="33"/>
      <c r="P10" s="9"/>
      <c r="Q10" s="9"/>
      <c r="R10" s="68"/>
      <c r="S10" s="33"/>
      <c r="T10" s="9"/>
      <c r="U10" s="9"/>
      <c r="V10" s="68"/>
      <c r="W10" s="33">
        <f t="shared" si="0"/>
        <v>0</v>
      </c>
      <c r="X10" s="33"/>
      <c r="Y10" s="69"/>
    </row>
    <row r="11" spans="1:25" ht="15" thickBot="1" x14ac:dyDescent="0.25">
      <c r="A11" s="57">
        <v>3</v>
      </c>
      <c r="B11" s="67" t="s">
        <v>15</v>
      </c>
      <c r="C11" s="33"/>
      <c r="D11" s="9"/>
      <c r="E11" s="9"/>
      <c r="F11" s="68"/>
      <c r="G11" s="33"/>
      <c r="H11" s="9"/>
      <c r="I11" s="9"/>
      <c r="J11" s="68"/>
      <c r="K11" s="33"/>
      <c r="L11" s="9"/>
      <c r="M11" s="9"/>
      <c r="N11" s="68"/>
      <c r="O11" s="33"/>
      <c r="P11" s="9"/>
      <c r="Q11" s="9"/>
      <c r="R11" s="68"/>
      <c r="S11" s="33"/>
      <c r="T11" s="9"/>
      <c r="U11" s="9"/>
      <c r="V11" s="68"/>
      <c r="W11" s="33">
        <f t="shared" si="0"/>
        <v>0</v>
      </c>
      <c r="X11" s="33"/>
      <c r="Y11" s="69"/>
    </row>
    <row r="12" spans="1:25" ht="15" thickBot="1" x14ac:dyDescent="0.25">
      <c r="A12" s="57">
        <v>4</v>
      </c>
      <c r="B12" s="67" t="s">
        <v>16</v>
      </c>
      <c r="C12" s="33"/>
      <c r="D12" s="9"/>
      <c r="E12" s="9"/>
      <c r="F12" s="68"/>
      <c r="G12" s="33"/>
      <c r="H12" s="9"/>
      <c r="I12" s="9"/>
      <c r="J12" s="68"/>
      <c r="K12" s="33"/>
      <c r="L12" s="9"/>
      <c r="M12" s="9"/>
      <c r="N12" s="68"/>
      <c r="O12" s="33"/>
      <c r="P12" s="9"/>
      <c r="Q12" s="9"/>
      <c r="R12" s="68"/>
      <c r="S12" s="33"/>
      <c r="T12" s="9"/>
      <c r="U12" s="9"/>
      <c r="V12" s="68"/>
      <c r="W12" s="33">
        <f t="shared" si="0"/>
        <v>0</v>
      </c>
      <c r="X12" s="33"/>
      <c r="Y12" s="69"/>
    </row>
    <row r="13" spans="1:25" ht="15" thickBot="1" x14ac:dyDescent="0.25">
      <c r="A13" s="57">
        <v>5</v>
      </c>
      <c r="B13" s="67" t="s">
        <v>17</v>
      </c>
      <c r="C13" s="33"/>
      <c r="D13" s="9"/>
      <c r="E13" s="9"/>
      <c r="F13" s="68"/>
      <c r="G13" s="33"/>
      <c r="H13" s="9"/>
      <c r="I13" s="9"/>
      <c r="J13" s="68"/>
      <c r="K13" s="33"/>
      <c r="L13" s="9"/>
      <c r="M13" s="9"/>
      <c r="N13" s="68"/>
      <c r="O13" s="33"/>
      <c r="P13" s="9"/>
      <c r="Q13" s="9"/>
      <c r="R13" s="68"/>
      <c r="S13" s="33"/>
      <c r="T13" s="9"/>
      <c r="U13" s="9"/>
      <c r="V13" s="68"/>
      <c r="W13" s="33">
        <f t="shared" si="0"/>
        <v>0</v>
      </c>
      <c r="X13" s="33"/>
      <c r="Y13" s="69"/>
    </row>
    <row r="14" spans="1:25" ht="15" thickBot="1" x14ac:dyDescent="0.25">
      <c r="A14" s="57">
        <v>6</v>
      </c>
      <c r="B14" s="67" t="s">
        <v>18</v>
      </c>
      <c r="C14" s="33"/>
      <c r="D14" s="9"/>
      <c r="E14" s="9"/>
      <c r="F14" s="68"/>
      <c r="G14" s="33"/>
      <c r="H14" s="9"/>
      <c r="I14" s="9"/>
      <c r="J14" s="68"/>
      <c r="K14" s="33"/>
      <c r="L14" s="9"/>
      <c r="M14" s="9"/>
      <c r="N14" s="68"/>
      <c r="O14" s="33"/>
      <c r="P14" s="9"/>
      <c r="Q14" s="9"/>
      <c r="R14" s="68"/>
      <c r="S14" s="33"/>
      <c r="T14" s="9"/>
      <c r="U14" s="9"/>
      <c r="V14" s="68"/>
      <c r="W14" s="33">
        <f t="shared" si="0"/>
        <v>0</v>
      </c>
      <c r="X14" s="33"/>
      <c r="Y14" s="69"/>
    </row>
    <row r="15" spans="1:25" ht="15" thickBot="1" x14ac:dyDescent="0.25">
      <c r="A15" s="57">
        <v>7</v>
      </c>
      <c r="B15" s="67" t="s">
        <v>12</v>
      </c>
      <c r="C15" s="33"/>
      <c r="D15" s="19"/>
      <c r="E15" s="19"/>
      <c r="F15" s="68"/>
      <c r="G15" s="33"/>
      <c r="H15" s="9"/>
      <c r="I15" s="33"/>
      <c r="J15" s="68"/>
      <c r="K15" s="33"/>
      <c r="L15" s="9"/>
      <c r="M15" s="9"/>
      <c r="N15" s="68"/>
      <c r="O15" s="33"/>
      <c r="P15" s="9"/>
      <c r="Q15" s="9"/>
      <c r="R15" s="68"/>
      <c r="S15" s="33"/>
      <c r="T15" s="9"/>
      <c r="U15" s="9"/>
      <c r="V15" s="68"/>
      <c r="W15" s="33">
        <f t="shared" si="0"/>
        <v>0</v>
      </c>
      <c r="X15" s="33"/>
      <c r="Y15" s="69"/>
    </row>
    <row r="16" spans="1:25" ht="15" thickBot="1" x14ac:dyDescent="0.25">
      <c r="A16" s="57">
        <v>8</v>
      </c>
      <c r="B16" s="67" t="s">
        <v>13</v>
      </c>
      <c r="C16" s="33" t="s">
        <v>56</v>
      </c>
      <c r="D16" s="9" t="s">
        <v>109</v>
      </c>
      <c r="E16" s="9" t="s">
        <v>56</v>
      </c>
      <c r="F16" s="68">
        <v>76</v>
      </c>
      <c r="G16" s="33" t="s">
        <v>56</v>
      </c>
      <c r="H16" s="9" t="s">
        <v>90</v>
      </c>
      <c r="I16" s="9" t="s">
        <v>56</v>
      </c>
      <c r="J16" s="68">
        <v>90</v>
      </c>
      <c r="K16" s="33"/>
      <c r="L16" s="9"/>
      <c r="M16" s="9"/>
      <c r="N16" s="68"/>
      <c r="O16" s="33"/>
      <c r="P16" s="9"/>
      <c r="Q16" s="9"/>
      <c r="R16" s="68"/>
      <c r="S16" s="33"/>
      <c r="T16" s="9"/>
      <c r="U16" s="9"/>
      <c r="V16" s="68"/>
      <c r="W16" s="33">
        <f t="shared" si="0"/>
        <v>166</v>
      </c>
      <c r="X16" s="33">
        <v>143</v>
      </c>
      <c r="Y16" s="69"/>
    </row>
    <row r="17" spans="1:25" ht="15" customHeight="1" thickBot="1" x14ac:dyDescent="0.25">
      <c r="A17" s="57">
        <v>9</v>
      </c>
      <c r="B17" s="67" t="s">
        <v>14</v>
      </c>
      <c r="C17" s="33"/>
      <c r="D17" s="9"/>
      <c r="E17" s="9"/>
      <c r="F17" s="68"/>
      <c r="G17" s="33"/>
      <c r="H17" s="9"/>
      <c r="I17" s="9"/>
      <c r="J17" s="68"/>
      <c r="K17" s="33"/>
      <c r="L17" s="9"/>
      <c r="M17" s="9"/>
      <c r="N17" s="68"/>
      <c r="O17" s="33"/>
      <c r="P17" s="9"/>
      <c r="Q17" s="9"/>
      <c r="R17" s="68"/>
      <c r="S17" s="33"/>
      <c r="T17" s="9"/>
      <c r="U17" s="9"/>
      <c r="V17" s="68"/>
      <c r="W17" s="33">
        <f t="shared" si="0"/>
        <v>0</v>
      </c>
      <c r="X17" s="33"/>
      <c r="Y17" s="69"/>
    </row>
    <row r="18" spans="1:25" ht="14.25" customHeight="1" thickBot="1" x14ac:dyDescent="0.25">
      <c r="A18" s="57">
        <v>10</v>
      </c>
      <c r="B18" s="67" t="s">
        <v>15</v>
      </c>
      <c r="C18" s="33"/>
      <c r="D18" s="9"/>
      <c r="E18" s="9"/>
      <c r="F18" s="68"/>
      <c r="G18" s="33"/>
      <c r="H18" s="9"/>
      <c r="I18" s="9"/>
      <c r="J18" s="68"/>
      <c r="K18" s="33"/>
      <c r="L18" s="9"/>
      <c r="M18" s="9"/>
      <c r="N18" s="68"/>
      <c r="O18" s="33"/>
      <c r="P18" s="9"/>
      <c r="Q18" s="9"/>
      <c r="R18" s="68"/>
      <c r="S18" s="33"/>
      <c r="T18" s="9"/>
      <c r="U18" s="9"/>
      <c r="V18" s="68"/>
      <c r="W18" s="33">
        <f t="shared" si="0"/>
        <v>0</v>
      </c>
      <c r="X18" s="33"/>
      <c r="Y18" s="69"/>
    </row>
    <row r="19" spans="1:25" ht="14.25" customHeight="1" thickBot="1" x14ac:dyDescent="0.25">
      <c r="A19" s="57">
        <v>11</v>
      </c>
      <c r="B19" s="67" t="s">
        <v>16</v>
      </c>
      <c r="C19" s="33"/>
      <c r="D19" s="9"/>
      <c r="E19" s="9"/>
      <c r="F19" s="68"/>
      <c r="G19" s="33"/>
      <c r="H19" s="9"/>
      <c r="I19" s="9"/>
      <c r="J19" s="68"/>
      <c r="K19" s="33"/>
      <c r="L19" s="9"/>
      <c r="M19" s="9"/>
      <c r="N19" s="68"/>
      <c r="O19" s="33"/>
      <c r="P19" s="9"/>
      <c r="Q19" s="9"/>
      <c r="R19" s="68"/>
      <c r="S19" s="33"/>
      <c r="T19" s="9"/>
      <c r="U19" s="9"/>
      <c r="V19" s="68"/>
      <c r="W19" s="33">
        <f t="shared" si="0"/>
        <v>0</v>
      </c>
      <c r="X19" s="33"/>
      <c r="Y19" s="69"/>
    </row>
    <row r="20" spans="1:25" ht="15" thickBot="1" x14ac:dyDescent="0.25">
      <c r="A20" s="57">
        <v>12</v>
      </c>
      <c r="B20" s="67" t="s">
        <v>17</v>
      </c>
      <c r="C20" s="33"/>
      <c r="D20" s="9"/>
      <c r="E20" s="9"/>
      <c r="F20" s="68"/>
      <c r="G20" s="33"/>
      <c r="H20" s="9"/>
      <c r="I20" s="9"/>
      <c r="J20" s="68"/>
      <c r="K20" s="33"/>
      <c r="L20" s="9"/>
      <c r="M20" s="9"/>
      <c r="N20" s="68"/>
      <c r="O20" s="33"/>
      <c r="P20" s="9"/>
      <c r="Q20" s="9"/>
      <c r="R20" s="68"/>
      <c r="S20" s="33"/>
      <c r="T20" s="9"/>
      <c r="U20" s="9"/>
      <c r="V20" s="68"/>
      <c r="W20" s="33">
        <f t="shared" si="0"/>
        <v>0</v>
      </c>
      <c r="X20" s="33"/>
      <c r="Y20" s="69"/>
    </row>
    <row r="21" spans="1:25" ht="14.25" customHeight="1" thickBot="1" x14ac:dyDescent="0.25">
      <c r="A21" s="57">
        <v>13</v>
      </c>
      <c r="B21" s="67" t="s">
        <v>18</v>
      </c>
      <c r="C21" s="33"/>
      <c r="D21" s="9"/>
      <c r="E21" s="9"/>
      <c r="F21" s="68"/>
      <c r="G21" s="33"/>
      <c r="H21" s="9"/>
      <c r="I21" s="9"/>
      <c r="J21" s="68"/>
      <c r="K21" s="33"/>
      <c r="L21" s="9"/>
      <c r="M21" s="9"/>
      <c r="N21" s="68"/>
      <c r="O21" s="33"/>
      <c r="P21" s="9"/>
      <c r="Q21" s="9"/>
      <c r="R21" s="68"/>
      <c r="S21" s="33"/>
      <c r="T21" s="9"/>
      <c r="U21" s="9"/>
      <c r="V21" s="68"/>
      <c r="W21" s="33">
        <f t="shared" si="0"/>
        <v>0</v>
      </c>
      <c r="X21" s="33"/>
      <c r="Y21" s="69"/>
    </row>
    <row r="22" spans="1:25" ht="14.25" customHeight="1" thickBot="1" x14ac:dyDescent="0.25">
      <c r="A22" s="57">
        <v>14</v>
      </c>
      <c r="B22" s="67" t="s">
        <v>12</v>
      </c>
      <c r="C22" s="33"/>
      <c r="D22" s="9"/>
      <c r="E22" s="9"/>
      <c r="F22" s="68"/>
      <c r="G22" s="33"/>
      <c r="H22" s="9"/>
      <c r="I22" s="9"/>
      <c r="J22" s="68"/>
      <c r="K22" s="33"/>
      <c r="L22" s="9"/>
      <c r="M22" s="9"/>
      <c r="N22" s="68"/>
      <c r="O22" s="33"/>
      <c r="P22" s="9"/>
      <c r="Q22" s="9"/>
      <c r="R22" s="68"/>
      <c r="S22" s="33"/>
      <c r="T22" s="9"/>
      <c r="U22" s="9"/>
      <c r="V22" s="68"/>
      <c r="W22" s="33">
        <f t="shared" si="0"/>
        <v>0</v>
      </c>
      <c r="X22" s="33"/>
      <c r="Y22" s="69"/>
    </row>
    <row r="23" spans="1:25" ht="15" thickBot="1" x14ac:dyDescent="0.25">
      <c r="A23" s="57">
        <v>15</v>
      </c>
      <c r="B23" s="67" t="s">
        <v>13</v>
      </c>
      <c r="C23" s="33"/>
      <c r="D23" s="9"/>
      <c r="E23" s="9"/>
      <c r="F23" s="68"/>
      <c r="G23" s="33"/>
      <c r="H23" s="9"/>
      <c r="I23" s="9"/>
      <c r="J23" s="68"/>
      <c r="K23" s="33"/>
      <c r="L23" s="9"/>
      <c r="M23" s="9"/>
      <c r="N23" s="68"/>
      <c r="O23" s="33"/>
      <c r="P23" s="9"/>
      <c r="Q23" s="9"/>
      <c r="R23" s="68"/>
      <c r="S23" s="33"/>
      <c r="T23" s="9"/>
      <c r="U23" s="9"/>
      <c r="V23" s="68"/>
      <c r="W23" s="33">
        <f t="shared" si="0"/>
        <v>0</v>
      </c>
      <c r="X23" s="33"/>
      <c r="Y23" s="69"/>
    </row>
    <row r="24" spans="1:25" ht="15" thickBot="1" x14ac:dyDescent="0.25">
      <c r="A24" s="57">
        <v>16</v>
      </c>
      <c r="B24" s="67" t="s">
        <v>14</v>
      </c>
      <c r="C24" s="33"/>
      <c r="D24" s="9"/>
      <c r="E24" s="9"/>
      <c r="F24" s="68"/>
      <c r="G24" s="33"/>
      <c r="H24" s="9"/>
      <c r="I24" s="9"/>
      <c r="J24" s="68"/>
      <c r="K24" s="33"/>
      <c r="L24" s="9"/>
      <c r="M24" s="9"/>
      <c r="N24" s="68"/>
      <c r="O24" s="33"/>
      <c r="P24" s="9"/>
      <c r="Q24" s="9"/>
      <c r="R24" s="68"/>
      <c r="S24" s="33"/>
      <c r="T24" s="9"/>
      <c r="U24" s="9"/>
      <c r="V24" s="68"/>
      <c r="W24" s="33">
        <f t="shared" si="0"/>
        <v>0</v>
      </c>
      <c r="X24" s="33"/>
      <c r="Y24" s="69"/>
    </row>
    <row r="25" spans="1:25" ht="15" thickBot="1" x14ac:dyDescent="0.25">
      <c r="A25" s="57">
        <v>17</v>
      </c>
      <c r="B25" s="67" t="s">
        <v>15</v>
      </c>
      <c r="C25" s="33"/>
      <c r="D25" s="9"/>
      <c r="E25" s="9"/>
      <c r="F25" s="68"/>
      <c r="G25" s="33"/>
      <c r="H25" s="9"/>
      <c r="I25" s="9"/>
      <c r="J25" s="68"/>
      <c r="K25" s="33"/>
      <c r="L25" s="9"/>
      <c r="M25" s="9"/>
      <c r="N25" s="68"/>
      <c r="O25" s="33"/>
      <c r="P25" s="9"/>
      <c r="Q25" s="9"/>
      <c r="R25" s="68"/>
      <c r="S25" s="33"/>
      <c r="T25" s="9"/>
      <c r="U25" s="9"/>
      <c r="V25" s="68"/>
      <c r="W25" s="33">
        <f t="shared" si="0"/>
        <v>0</v>
      </c>
      <c r="X25" s="33"/>
      <c r="Y25" s="69"/>
    </row>
    <row r="26" spans="1:25" ht="15" thickBot="1" x14ac:dyDescent="0.25">
      <c r="A26" s="57">
        <v>18</v>
      </c>
      <c r="B26" s="67" t="s">
        <v>16</v>
      </c>
      <c r="C26" s="33"/>
      <c r="D26" s="9"/>
      <c r="E26" s="9"/>
      <c r="F26" s="68"/>
      <c r="G26" s="33"/>
      <c r="H26" s="9"/>
      <c r="I26" s="9"/>
      <c r="J26" s="68"/>
      <c r="K26" s="33"/>
      <c r="L26" s="9"/>
      <c r="M26" s="9"/>
      <c r="N26" s="68"/>
      <c r="O26" s="33"/>
      <c r="P26" s="9"/>
      <c r="Q26" s="9"/>
      <c r="R26" s="68"/>
      <c r="S26" s="33"/>
      <c r="T26" s="9"/>
      <c r="U26" s="9"/>
      <c r="V26" s="68"/>
      <c r="W26" s="33">
        <f t="shared" si="0"/>
        <v>0</v>
      </c>
      <c r="X26" s="33"/>
      <c r="Y26" s="69"/>
    </row>
    <row r="27" spans="1:25" ht="15" thickBot="1" x14ac:dyDescent="0.25">
      <c r="A27" s="57">
        <v>19</v>
      </c>
      <c r="B27" s="67" t="s">
        <v>17</v>
      </c>
      <c r="C27" s="33"/>
      <c r="D27" s="9"/>
      <c r="E27" s="70"/>
      <c r="F27" s="68"/>
      <c r="G27" s="33"/>
      <c r="H27" s="9"/>
      <c r="I27" s="9"/>
      <c r="J27" s="68"/>
      <c r="K27" s="33"/>
      <c r="L27" s="9"/>
      <c r="M27" s="9"/>
      <c r="N27" s="68"/>
      <c r="O27" s="33"/>
      <c r="P27" s="9"/>
      <c r="Q27" s="9"/>
      <c r="R27" s="68"/>
      <c r="S27" s="33"/>
      <c r="T27" s="9"/>
      <c r="U27" s="9"/>
      <c r="V27" s="68"/>
      <c r="W27" s="33">
        <f t="shared" si="0"/>
        <v>0</v>
      </c>
      <c r="X27" s="33"/>
      <c r="Y27" s="69"/>
    </row>
    <row r="28" spans="1:25" ht="15" thickBot="1" x14ac:dyDescent="0.25">
      <c r="A28" s="57">
        <v>20</v>
      </c>
      <c r="B28" s="67" t="s">
        <v>18</v>
      </c>
      <c r="C28" s="33"/>
      <c r="D28" s="9"/>
      <c r="E28" s="9"/>
      <c r="F28" s="68"/>
      <c r="G28" s="33"/>
      <c r="H28" s="9"/>
      <c r="I28" s="9"/>
      <c r="J28" s="68"/>
      <c r="K28" s="33"/>
      <c r="L28" s="9"/>
      <c r="M28" s="9"/>
      <c r="N28" s="68"/>
      <c r="O28" s="33"/>
      <c r="P28" s="9"/>
      <c r="Q28" s="9"/>
      <c r="R28" s="68"/>
      <c r="S28" s="33"/>
      <c r="T28" s="9"/>
      <c r="U28" s="9"/>
      <c r="V28" s="68"/>
      <c r="W28" s="33">
        <f t="shared" si="0"/>
        <v>0</v>
      </c>
      <c r="X28" s="33"/>
      <c r="Y28" s="69"/>
    </row>
    <row r="29" spans="1:25" ht="15" thickBot="1" x14ac:dyDescent="0.25">
      <c r="A29" s="57">
        <v>21</v>
      </c>
      <c r="B29" s="67" t="s">
        <v>12</v>
      </c>
      <c r="C29" s="33"/>
      <c r="D29" s="9"/>
      <c r="E29" s="9"/>
      <c r="F29" s="68"/>
      <c r="G29" s="33"/>
      <c r="H29" s="19"/>
      <c r="I29" s="19"/>
      <c r="J29" s="68"/>
      <c r="K29" s="33"/>
      <c r="L29" s="9"/>
      <c r="M29" s="9"/>
      <c r="N29" s="68"/>
      <c r="O29" s="33"/>
      <c r="P29" s="9"/>
      <c r="Q29" s="9"/>
      <c r="R29" s="68"/>
      <c r="S29" s="33"/>
      <c r="T29" s="9"/>
      <c r="U29" s="9"/>
      <c r="V29" s="68"/>
      <c r="W29" s="33">
        <f t="shared" si="0"/>
        <v>0</v>
      </c>
      <c r="X29" s="33"/>
      <c r="Y29" s="69"/>
    </row>
    <row r="30" spans="1:25" ht="14.25" customHeight="1" thickBot="1" x14ac:dyDescent="0.25">
      <c r="A30" s="57">
        <v>22</v>
      </c>
      <c r="B30" s="67" t="s">
        <v>13</v>
      </c>
      <c r="C30" s="33" t="s">
        <v>89</v>
      </c>
      <c r="D30" s="9" t="s">
        <v>190</v>
      </c>
      <c r="E30" s="9" t="s">
        <v>56</v>
      </c>
      <c r="F30" s="68">
        <v>200</v>
      </c>
      <c r="G30" s="33" t="s">
        <v>89</v>
      </c>
      <c r="H30" s="19" t="s">
        <v>189</v>
      </c>
      <c r="I30" s="19" t="s">
        <v>56</v>
      </c>
      <c r="J30" s="68">
        <v>98</v>
      </c>
      <c r="K30" s="33"/>
      <c r="L30" s="19"/>
      <c r="M30" s="19"/>
      <c r="N30" s="68"/>
      <c r="O30" s="33"/>
      <c r="P30" s="19"/>
      <c r="Q30" s="19"/>
      <c r="R30" s="68"/>
      <c r="S30" s="33"/>
      <c r="T30" s="19"/>
      <c r="U30" s="19"/>
      <c r="V30" s="68"/>
      <c r="W30" s="33">
        <f t="shared" si="0"/>
        <v>298</v>
      </c>
      <c r="X30" s="33">
        <v>137</v>
      </c>
      <c r="Y30" s="69">
        <v>141</v>
      </c>
    </row>
    <row r="31" spans="1:25" ht="14.25" customHeight="1" thickBot="1" x14ac:dyDescent="0.25">
      <c r="A31" s="57">
        <v>23</v>
      </c>
      <c r="B31" s="67" t="s">
        <v>14</v>
      </c>
      <c r="C31" s="33" t="s">
        <v>56</v>
      </c>
      <c r="D31" s="9" t="s">
        <v>70</v>
      </c>
      <c r="E31" s="9" t="s">
        <v>56</v>
      </c>
      <c r="F31" s="68">
        <v>96</v>
      </c>
      <c r="G31" s="33" t="s">
        <v>56</v>
      </c>
      <c r="H31" s="9" t="s">
        <v>74</v>
      </c>
      <c r="I31" s="9" t="s">
        <v>56</v>
      </c>
      <c r="J31" s="68">
        <v>106</v>
      </c>
      <c r="K31" s="33" t="s">
        <v>56</v>
      </c>
      <c r="L31" s="20" t="s">
        <v>194</v>
      </c>
      <c r="M31" s="9" t="s">
        <v>56</v>
      </c>
      <c r="N31" s="68">
        <v>100</v>
      </c>
      <c r="O31" s="33"/>
      <c r="P31" s="9"/>
      <c r="Q31" s="9"/>
      <c r="R31" s="68"/>
      <c r="S31" s="33"/>
      <c r="T31" s="9"/>
      <c r="U31" s="9"/>
      <c r="V31" s="68"/>
      <c r="W31" s="33">
        <f t="shared" si="0"/>
        <v>302</v>
      </c>
      <c r="X31" s="33">
        <v>137</v>
      </c>
      <c r="Y31" s="69">
        <v>141</v>
      </c>
    </row>
    <row r="32" spans="1:25" ht="15" thickBot="1" x14ac:dyDescent="0.25">
      <c r="A32" s="57">
        <v>24</v>
      </c>
      <c r="B32" s="67" t="s">
        <v>15</v>
      </c>
      <c r="C32" s="33" t="s">
        <v>56</v>
      </c>
      <c r="D32" s="9" t="s">
        <v>190</v>
      </c>
      <c r="E32" s="19" t="s">
        <v>56</v>
      </c>
      <c r="F32" s="68">
        <v>180</v>
      </c>
      <c r="G32" s="33" t="s">
        <v>56</v>
      </c>
      <c r="H32" s="20" t="s">
        <v>195</v>
      </c>
      <c r="I32" s="19" t="s">
        <v>56</v>
      </c>
      <c r="J32" s="68">
        <v>90</v>
      </c>
      <c r="K32" s="33" t="s">
        <v>56</v>
      </c>
      <c r="L32" s="9" t="s">
        <v>93</v>
      </c>
      <c r="M32" s="9" t="s">
        <v>56</v>
      </c>
      <c r="N32" s="68">
        <v>76</v>
      </c>
      <c r="O32" s="33"/>
      <c r="P32" s="19"/>
      <c r="Q32" s="19"/>
      <c r="R32" s="68"/>
      <c r="S32" s="33"/>
      <c r="T32" s="19"/>
      <c r="U32" s="19"/>
      <c r="V32" s="68"/>
      <c r="W32" s="33">
        <f t="shared" si="0"/>
        <v>346</v>
      </c>
      <c r="X32" s="33">
        <v>149</v>
      </c>
      <c r="Y32" s="69">
        <v>141</v>
      </c>
    </row>
    <row r="33" spans="1:25" ht="15" thickBot="1" x14ac:dyDescent="0.25">
      <c r="A33" s="57">
        <v>25</v>
      </c>
      <c r="B33" s="67" t="s">
        <v>16</v>
      </c>
      <c r="C33" s="33" t="s">
        <v>56</v>
      </c>
      <c r="D33" s="19" t="s">
        <v>93</v>
      </c>
      <c r="E33" s="19" t="s">
        <v>56</v>
      </c>
      <c r="F33" s="68">
        <v>76</v>
      </c>
      <c r="G33" s="33" t="s">
        <v>56</v>
      </c>
      <c r="H33" s="19" t="s">
        <v>201</v>
      </c>
      <c r="I33" s="19" t="s">
        <v>56</v>
      </c>
      <c r="J33" s="68">
        <v>100</v>
      </c>
      <c r="K33" s="33"/>
      <c r="L33" s="9"/>
      <c r="M33" s="9"/>
      <c r="N33" s="68"/>
      <c r="O33" s="33"/>
      <c r="P33" s="19"/>
      <c r="Q33" s="19"/>
      <c r="R33" s="68"/>
      <c r="S33" s="33"/>
      <c r="T33" s="19"/>
      <c r="U33" s="19"/>
      <c r="V33" s="68"/>
      <c r="W33" s="33">
        <f t="shared" si="0"/>
        <v>176</v>
      </c>
      <c r="X33" s="33">
        <v>149</v>
      </c>
      <c r="Y33" s="69">
        <v>141</v>
      </c>
    </row>
    <row r="34" spans="1:25" ht="15" thickBot="1" x14ac:dyDescent="0.25">
      <c r="A34" s="57">
        <v>26</v>
      </c>
      <c r="B34" s="67" t="s">
        <v>17</v>
      </c>
      <c r="C34" s="33" t="s">
        <v>56</v>
      </c>
      <c r="D34" s="9" t="s">
        <v>202</v>
      </c>
      <c r="E34" s="19" t="s">
        <v>56</v>
      </c>
      <c r="F34" s="68">
        <v>106</v>
      </c>
      <c r="G34" s="33" t="s">
        <v>56</v>
      </c>
      <c r="H34" s="19" t="s">
        <v>109</v>
      </c>
      <c r="I34" s="19" t="s">
        <v>56</v>
      </c>
      <c r="J34" s="68">
        <v>76</v>
      </c>
      <c r="K34" s="33" t="s">
        <v>56</v>
      </c>
      <c r="L34" s="9" t="s">
        <v>202</v>
      </c>
      <c r="M34" s="9" t="s">
        <v>56</v>
      </c>
      <c r="N34" s="68">
        <v>106</v>
      </c>
      <c r="O34" s="33" t="s">
        <v>56</v>
      </c>
      <c r="P34" s="19" t="s">
        <v>203</v>
      </c>
      <c r="Q34" s="19" t="s">
        <v>56</v>
      </c>
      <c r="R34" s="68">
        <v>100</v>
      </c>
      <c r="S34" s="33" t="s">
        <v>56</v>
      </c>
      <c r="T34" s="19" t="s">
        <v>70</v>
      </c>
      <c r="U34" s="19" t="s">
        <v>56</v>
      </c>
      <c r="V34" s="68">
        <v>96</v>
      </c>
      <c r="W34" s="33">
        <f t="shared" si="0"/>
        <v>388</v>
      </c>
      <c r="X34" s="33">
        <v>149</v>
      </c>
      <c r="Y34" s="69">
        <v>141</v>
      </c>
    </row>
    <row r="35" spans="1:25" ht="15" thickBot="1" x14ac:dyDescent="0.25">
      <c r="A35" s="57">
        <v>27</v>
      </c>
      <c r="B35" s="67" t="s">
        <v>18</v>
      </c>
      <c r="C35" s="33" t="s">
        <v>56</v>
      </c>
      <c r="D35" s="9" t="s">
        <v>74</v>
      </c>
      <c r="E35" s="19" t="s">
        <v>56</v>
      </c>
      <c r="F35" s="68">
        <v>106</v>
      </c>
      <c r="G35" s="33" t="s">
        <v>56</v>
      </c>
      <c r="H35" s="19" t="s">
        <v>109</v>
      </c>
      <c r="I35" s="19" t="s">
        <v>56</v>
      </c>
      <c r="J35" s="68">
        <v>76</v>
      </c>
      <c r="K35" s="33" t="s">
        <v>56</v>
      </c>
      <c r="L35" s="9" t="s">
        <v>190</v>
      </c>
      <c r="M35" s="9" t="s">
        <v>56</v>
      </c>
      <c r="N35" s="68">
        <v>180</v>
      </c>
      <c r="O35" s="33"/>
      <c r="P35" s="19"/>
      <c r="Q35" s="19"/>
      <c r="R35" s="68"/>
      <c r="S35" s="33"/>
      <c r="T35" s="19"/>
      <c r="U35" s="19"/>
      <c r="V35" s="68"/>
      <c r="W35" s="33">
        <f t="shared" si="0"/>
        <v>362</v>
      </c>
      <c r="X35" s="33">
        <v>149</v>
      </c>
      <c r="Y35" s="69">
        <v>141</v>
      </c>
    </row>
    <row r="36" spans="1:25" ht="15" thickBot="1" x14ac:dyDescent="0.25">
      <c r="A36" s="57">
        <v>28</v>
      </c>
      <c r="B36" s="67" t="s">
        <v>12</v>
      </c>
      <c r="C36" s="33" t="s">
        <v>89</v>
      </c>
      <c r="D36" s="19" t="s">
        <v>208</v>
      </c>
      <c r="E36" s="19" t="s">
        <v>89</v>
      </c>
      <c r="F36" s="68">
        <v>82</v>
      </c>
      <c r="G36" s="33" t="s">
        <v>89</v>
      </c>
      <c r="H36" s="19" t="s">
        <v>209</v>
      </c>
      <c r="I36" s="19" t="s">
        <v>56</v>
      </c>
      <c r="J36" s="68">
        <v>104</v>
      </c>
      <c r="K36" s="33" t="s">
        <v>56</v>
      </c>
      <c r="L36" s="19" t="s">
        <v>93</v>
      </c>
      <c r="M36" s="19" t="s">
        <v>89</v>
      </c>
      <c r="N36" s="68">
        <v>104</v>
      </c>
      <c r="O36" s="33"/>
      <c r="P36" s="19"/>
      <c r="Q36" s="71"/>
      <c r="R36" s="68"/>
      <c r="S36" s="33"/>
      <c r="T36" s="19"/>
      <c r="U36" s="71"/>
      <c r="V36" s="68"/>
      <c r="W36" s="33">
        <f t="shared" si="0"/>
        <v>290</v>
      </c>
      <c r="X36" s="33">
        <v>149</v>
      </c>
      <c r="Y36" s="69">
        <v>141</v>
      </c>
    </row>
    <row r="37" spans="1:25" ht="15" thickBot="1" x14ac:dyDescent="0.25">
      <c r="A37" s="57">
        <v>29</v>
      </c>
      <c r="B37" s="67" t="s">
        <v>13</v>
      </c>
      <c r="C37" s="33" t="s">
        <v>89</v>
      </c>
      <c r="D37" s="19" t="s">
        <v>65</v>
      </c>
      <c r="E37" s="19" t="s">
        <v>89</v>
      </c>
      <c r="F37" s="68">
        <v>100</v>
      </c>
      <c r="G37" s="33" t="s">
        <v>89</v>
      </c>
      <c r="H37" s="9" t="s">
        <v>201</v>
      </c>
      <c r="I37" s="19" t="s">
        <v>56</v>
      </c>
      <c r="J37" s="68">
        <v>130</v>
      </c>
      <c r="K37" s="33" t="s">
        <v>56</v>
      </c>
      <c r="L37" s="20" t="s">
        <v>158</v>
      </c>
      <c r="M37" s="9" t="s">
        <v>56</v>
      </c>
      <c r="N37" s="68">
        <v>36</v>
      </c>
      <c r="O37" s="33" t="s">
        <v>56</v>
      </c>
      <c r="P37" s="19" t="s">
        <v>121</v>
      </c>
      <c r="Q37" s="19" t="s">
        <v>56</v>
      </c>
      <c r="R37" s="68">
        <v>106</v>
      </c>
      <c r="S37" s="33"/>
      <c r="T37" s="19"/>
      <c r="U37" s="19"/>
      <c r="V37" s="68"/>
      <c r="W37" s="33">
        <f t="shared" si="0"/>
        <v>372</v>
      </c>
      <c r="X37" s="33"/>
      <c r="Y37" s="69"/>
    </row>
    <row r="38" spans="1:25" ht="15" thickBot="1" x14ac:dyDescent="0.25">
      <c r="A38" s="57">
        <v>30</v>
      </c>
      <c r="B38" s="67" t="s">
        <v>14</v>
      </c>
      <c r="C38" s="33" t="s">
        <v>89</v>
      </c>
      <c r="D38" s="19" t="s">
        <v>68</v>
      </c>
      <c r="E38" s="19" t="s">
        <v>89</v>
      </c>
      <c r="F38" s="68">
        <v>22</v>
      </c>
      <c r="G38" s="33" t="s">
        <v>89</v>
      </c>
      <c r="H38" s="9" t="s">
        <v>201</v>
      </c>
      <c r="I38" s="19" t="s">
        <v>56</v>
      </c>
      <c r="J38" s="68">
        <v>130</v>
      </c>
      <c r="K38" s="33" t="s">
        <v>56</v>
      </c>
      <c r="L38" s="9" t="s">
        <v>158</v>
      </c>
      <c r="M38" s="9" t="s">
        <v>56</v>
      </c>
      <c r="N38" s="68">
        <v>32</v>
      </c>
      <c r="O38" s="33"/>
      <c r="P38" s="19"/>
      <c r="Q38" s="19"/>
      <c r="R38" s="68"/>
      <c r="S38" s="33"/>
      <c r="T38" s="19"/>
      <c r="U38" s="19"/>
      <c r="V38" s="68"/>
      <c r="W38" s="33">
        <f t="shared" si="0"/>
        <v>184</v>
      </c>
      <c r="X38" s="33"/>
      <c r="Y38" s="69"/>
    </row>
    <row r="39" spans="1:25" ht="15" thickBot="1" x14ac:dyDescent="0.25">
      <c r="A39" s="23">
        <v>31</v>
      </c>
      <c r="B39" s="67" t="s">
        <v>15</v>
      </c>
      <c r="C39" s="72"/>
      <c r="D39" s="25"/>
      <c r="E39" s="25"/>
      <c r="F39" s="73"/>
      <c r="G39" s="72"/>
      <c r="H39" s="25"/>
      <c r="I39" s="25"/>
      <c r="J39" s="73"/>
      <c r="K39" s="33"/>
      <c r="L39" s="9"/>
      <c r="M39" s="9"/>
      <c r="N39" s="68"/>
      <c r="O39" s="72"/>
      <c r="P39" s="25"/>
      <c r="Q39" s="25"/>
      <c r="R39" s="73"/>
      <c r="S39" s="72"/>
      <c r="T39" s="25"/>
      <c r="U39" s="25"/>
      <c r="V39" s="73"/>
      <c r="W39" s="33">
        <f t="shared" si="0"/>
        <v>0</v>
      </c>
      <c r="X39" s="72"/>
      <c r="Y39" s="74"/>
    </row>
    <row r="40" spans="1:25" ht="15" customHeight="1" thickTop="1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U40" s="143" t="s">
        <v>19</v>
      </c>
      <c r="V40" s="144"/>
      <c r="W40" s="145"/>
      <c r="X40" s="148">
        <f>COUNT(F9:F39)+COUNT(J9:J39)+COUNT(R9:R39)+COUNT(N9:N39)+COUNT(V9:V39)</f>
        <v>30</v>
      </c>
    </row>
    <row r="41" spans="1:25" ht="15" customHeight="1" thickBot="1" x14ac:dyDescent="0.25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U41" s="134"/>
      <c r="V41" s="135"/>
      <c r="W41" s="136"/>
      <c r="X41" s="149"/>
    </row>
    <row r="42" spans="1:25" ht="14.25" customHeight="1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U42" s="122" t="s">
        <v>20</v>
      </c>
      <c r="V42" s="123"/>
      <c r="W42" s="124"/>
      <c r="X42" s="150">
        <f>SUM(W9:W39)</f>
        <v>2884</v>
      </c>
    </row>
    <row r="43" spans="1:25" ht="15" customHeight="1" thickBot="1" x14ac:dyDescent="0.25">
      <c r="A43" s="30"/>
      <c r="B43" s="30"/>
      <c r="C43" s="30"/>
      <c r="D43" s="31"/>
      <c r="E43" s="31"/>
      <c r="F43" s="30"/>
      <c r="G43" s="30"/>
      <c r="H43" s="30"/>
      <c r="I43" s="30"/>
      <c r="J43" s="30"/>
      <c r="K43" s="30"/>
      <c r="U43" s="134"/>
      <c r="V43" s="135"/>
      <c r="W43" s="136"/>
      <c r="X43" s="149"/>
    </row>
    <row r="44" spans="1:25" ht="14.25" customHeight="1" x14ac:dyDescent="0.2">
      <c r="L44" s="104" t="s">
        <v>39</v>
      </c>
      <c r="M44" s="104"/>
      <c r="N44" s="104"/>
      <c r="O44" s="104"/>
      <c r="P44" s="104"/>
    </row>
    <row r="45" spans="1:25" ht="14.25" customHeight="1" x14ac:dyDescent="0.2">
      <c r="L45" s="104"/>
      <c r="M45" s="104"/>
      <c r="N45" s="104"/>
      <c r="O45" s="104"/>
      <c r="P45" s="104"/>
    </row>
  </sheetData>
  <mergeCells count="19">
    <mergeCell ref="A1:F1"/>
    <mergeCell ref="A2:F2"/>
    <mergeCell ref="A3:F3"/>
    <mergeCell ref="A4:F4"/>
    <mergeCell ref="A7:A8"/>
    <mergeCell ref="B7:B8"/>
    <mergeCell ref="C7:F7"/>
    <mergeCell ref="G7:J7"/>
    <mergeCell ref="O7:R7"/>
    <mergeCell ref="K7:N7"/>
    <mergeCell ref="E5:U5"/>
    <mergeCell ref="L44:P45"/>
    <mergeCell ref="W7:W8"/>
    <mergeCell ref="X7:Y7"/>
    <mergeCell ref="U40:W41"/>
    <mergeCell ref="U42:W43"/>
    <mergeCell ref="X40:X41"/>
    <mergeCell ref="X42:X43"/>
    <mergeCell ref="S7:V7"/>
  </mergeCells>
  <pageMargins left="0.25" right="0.25" top="0.75" bottom="0.75" header="0.3" footer="0.3"/>
  <pageSetup paperSize="9" scale="54" orientation="landscape" r:id="rId1"/>
  <colBreaks count="1" manualBreakCount="1">
    <brk id="25" max="52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R24"/>
  <sheetViews>
    <sheetView rightToLeft="1" tabSelected="1" zoomScaleNormal="100" workbookViewId="0">
      <selection activeCell="F24" sqref="F24"/>
    </sheetView>
  </sheetViews>
  <sheetFormatPr defaultRowHeight="14.25" x14ac:dyDescent="0.2"/>
  <cols>
    <col min="1" max="1" width="5.375" style="5" customWidth="1"/>
    <col min="2" max="3" width="9" style="5"/>
    <col min="4" max="4" width="8.125" style="5" customWidth="1"/>
    <col min="5" max="5" width="9.5" style="5" customWidth="1"/>
    <col min="6" max="6" width="8.875" style="5" customWidth="1"/>
    <col min="7" max="7" width="9" style="5"/>
    <col min="8" max="8" width="12" style="5" customWidth="1"/>
    <col min="9" max="10" width="9.75" style="5" customWidth="1"/>
    <col min="11" max="11" width="10.75" style="5" bestFit="1" customWidth="1"/>
    <col min="12" max="12" width="14" style="5" bestFit="1" customWidth="1"/>
    <col min="13" max="16384" width="9" style="5"/>
  </cols>
  <sheetData>
    <row r="1" spans="1:18" x14ac:dyDescent="0.2">
      <c r="A1" s="157" t="s">
        <v>25</v>
      </c>
      <c r="B1" s="157"/>
      <c r="C1" s="157"/>
      <c r="D1" s="157"/>
      <c r="E1" s="157"/>
      <c r="F1" s="157"/>
    </row>
    <row r="2" spans="1:18" x14ac:dyDescent="0.2">
      <c r="A2" s="158" t="s">
        <v>26</v>
      </c>
      <c r="B2" s="158"/>
      <c r="C2" s="158"/>
      <c r="D2" s="158"/>
      <c r="E2" s="158"/>
      <c r="F2" s="158"/>
    </row>
    <row r="3" spans="1:18" ht="16.5" x14ac:dyDescent="0.25">
      <c r="A3" s="158" t="s">
        <v>27</v>
      </c>
      <c r="B3" s="158"/>
      <c r="C3" s="158"/>
      <c r="D3" s="158"/>
      <c r="E3" s="158"/>
      <c r="F3" s="158"/>
      <c r="P3" s="159"/>
      <c r="Q3" s="159"/>
      <c r="R3" s="159"/>
    </row>
    <row r="4" spans="1:18" ht="16.5" x14ac:dyDescent="0.25">
      <c r="A4" s="158" t="s">
        <v>28</v>
      </c>
      <c r="B4" s="158"/>
      <c r="C4" s="158"/>
      <c r="D4" s="158"/>
      <c r="E4" s="158"/>
      <c r="F4" s="158"/>
      <c r="P4" s="159"/>
      <c r="Q4" s="159"/>
      <c r="R4" s="159"/>
    </row>
    <row r="5" spans="1:18" ht="16.5" x14ac:dyDescent="0.25">
      <c r="A5" s="7"/>
      <c r="B5" s="7"/>
      <c r="C5" s="7"/>
      <c r="P5" s="8"/>
      <c r="Q5" s="8"/>
      <c r="R5" s="8"/>
    </row>
    <row r="6" spans="1:18" ht="15" x14ac:dyDescent="0.25">
      <c r="C6" s="7"/>
      <c r="D6" s="7"/>
      <c r="E6" s="166" t="s">
        <v>54</v>
      </c>
      <c r="F6" s="166"/>
      <c r="G6" s="166"/>
      <c r="H6" s="166"/>
      <c r="I6" s="166"/>
      <c r="J6" s="166"/>
      <c r="K6" s="37"/>
    </row>
    <row r="8" spans="1:18" ht="30" x14ac:dyDescent="0.25">
      <c r="C8" s="80" t="s">
        <v>0</v>
      </c>
      <c r="D8" s="80" t="s">
        <v>29</v>
      </c>
      <c r="E8" s="81" t="s">
        <v>30</v>
      </c>
      <c r="F8" s="80" t="s">
        <v>31</v>
      </c>
      <c r="G8" s="80" t="s">
        <v>32</v>
      </c>
      <c r="H8" s="80" t="s">
        <v>33</v>
      </c>
      <c r="I8" s="80" t="s">
        <v>34</v>
      </c>
      <c r="J8" s="80" t="s">
        <v>35</v>
      </c>
      <c r="K8" s="80" t="s">
        <v>36</v>
      </c>
    </row>
    <row r="9" spans="1:18" ht="15" x14ac:dyDescent="0.25">
      <c r="C9" s="80">
        <v>1</v>
      </c>
      <c r="D9" s="82">
        <v>160</v>
      </c>
      <c r="E9" s="83">
        <f>'160'!W40</f>
        <v>63</v>
      </c>
      <c r="F9" s="84">
        <v>8000</v>
      </c>
      <c r="G9" s="82">
        <f>'160'!W42</f>
        <v>8832</v>
      </c>
      <c r="H9" s="84">
        <f t="shared" ref="H9:H14" si="0">G9-F9</f>
        <v>832</v>
      </c>
      <c r="I9" s="84">
        <f t="shared" ref="I9:I14" si="1">H9*10</f>
        <v>8320</v>
      </c>
      <c r="J9" s="85">
        <v>140000</v>
      </c>
      <c r="K9" s="86">
        <f t="shared" ref="K9:K16" si="2">E9*51000</f>
        <v>3213000</v>
      </c>
    </row>
    <row r="10" spans="1:18" ht="15" x14ac:dyDescent="0.25">
      <c r="C10" s="80">
        <v>2</v>
      </c>
      <c r="D10" s="82">
        <v>126</v>
      </c>
      <c r="E10" s="83">
        <f>'126'!W43</f>
        <v>112</v>
      </c>
      <c r="F10" s="83">
        <v>8000</v>
      </c>
      <c r="G10" s="82">
        <f>'126'!W45</f>
        <v>9680</v>
      </c>
      <c r="H10" s="82">
        <f t="shared" si="0"/>
        <v>1680</v>
      </c>
      <c r="I10" s="82">
        <f t="shared" si="1"/>
        <v>16800</v>
      </c>
      <c r="J10" s="87">
        <v>140000</v>
      </c>
      <c r="K10" s="86">
        <f t="shared" si="2"/>
        <v>5712000</v>
      </c>
    </row>
    <row r="11" spans="1:18" ht="15" x14ac:dyDescent="0.25">
      <c r="C11" s="80">
        <v>3</v>
      </c>
      <c r="D11" s="82">
        <v>152</v>
      </c>
      <c r="E11" s="83">
        <f>'152'!W42</f>
        <v>61</v>
      </c>
      <c r="F11" s="83">
        <v>8000</v>
      </c>
      <c r="G11" s="82">
        <f>'152'!W44</f>
        <v>9166</v>
      </c>
      <c r="H11" s="82">
        <f t="shared" si="0"/>
        <v>1166</v>
      </c>
      <c r="I11" s="82">
        <f t="shared" si="1"/>
        <v>11660</v>
      </c>
      <c r="J11" s="87">
        <v>140000</v>
      </c>
      <c r="K11" s="86">
        <f t="shared" si="2"/>
        <v>3111000</v>
      </c>
    </row>
    <row r="12" spans="1:18" ht="15" x14ac:dyDescent="0.25">
      <c r="C12" s="80">
        <v>4</v>
      </c>
      <c r="D12" s="82">
        <v>151</v>
      </c>
      <c r="E12" s="83">
        <f>'151'!W40</f>
        <v>108</v>
      </c>
      <c r="F12" s="83">
        <v>8000</v>
      </c>
      <c r="G12" s="82">
        <f>'151'!W42</f>
        <v>9989</v>
      </c>
      <c r="H12" s="82">
        <f t="shared" si="0"/>
        <v>1989</v>
      </c>
      <c r="I12" s="82">
        <f t="shared" si="1"/>
        <v>19890</v>
      </c>
      <c r="J12" s="87">
        <v>140000</v>
      </c>
      <c r="K12" s="86">
        <f t="shared" si="2"/>
        <v>5508000</v>
      </c>
    </row>
    <row r="13" spans="1:18" ht="15" x14ac:dyDescent="0.25">
      <c r="C13" s="80">
        <v>5</v>
      </c>
      <c r="D13" s="82">
        <v>154</v>
      </c>
      <c r="E13" s="83">
        <f>'154'!W40</f>
        <v>100</v>
      </c>
      <c r="F13" s="83">
        <v>8000</v>
      </c>
      <c r="G13" s="82">
        <f>'154'!W42</f>
        <v>10655</v>
      </c>
      <c r="H13" s="82">
        <f t="shared" si="0"/>
        <v>2655</v>
      </c>
      <c r="I13" s="82">
        <f t="shared" si="1"/>
        <v>26550</v>
      </c>
      <c r="J13" s="87">
        <v>140000</v>
      </c>
      <c r="K13" s="86">
        <f t="shared" si="2"/>
        <v>5100000</v>
      </c>
    </row>
    <row r="14" spans="1:18" ht="15" x14ac:dyDescent="0.25">
      <c r="C14" s="80">
        <v>7</v>
      </c>
      <c r="D14" s="82">
        <v>141</v>
      </c>
      <c r="E14" s="83">
        <f>'141'!W40</f>
        <v>67</v>
      </c>
      <c r="F14" s="84">
        <v>8000</v>
      </c>
      <c r="G14" s="82">
        <f>'141'!W42</f>
        <v>6354</v>
      </c>
      <c r="H14" s="84">
        <f t="shared" si="0"/>
        <v>-1646</v>
      </c>
      <c r="I14" s="84">
        <f t="shared" si="1"/>
        <v>-16460</v>
      </c>
      <c r="J14" s="85">
        <v>140000</v>
      </c>
      <c r="K14" s="86">
        <f t="shared" si="2"/>
        <v>3417000</v>
      </c>
    </row>
    <row r="15" spans="1:18" ht="15" x14ac:dyDescent="0.25">
      <c r="C15" s="80">
        <v>8</v>
      </c>
      <c r="D15" s="82">
        <v>150</v>
      </c>
      <c r="E15" s="83">
        <f>'150'!W40</f>
        <v>97</v>
      </c>
      <c r="F15" s="167">
        <v>8000</v>
      </c>
      <c r="G15" s="82">
        <f>'150'!W42</f>
        <v>9257</v>
      </c>
      <c r="H15" s="82">
        <f t="shared" ref="H15:H16" si="3">G15-F15</f>
        <v>1257</v>
      </c>
      <c r="I15" s="82">
        <f t="shared" ref="I15:I17" si="4">H15*10</f>
        <v>12570</v>
      </c>
      <c r="J15" s="169">
        <v>140000</v>
      </c>
      <c r="K15" s="86">
        <f t="shared" si="2"/>
        <v>4947000</v>
      </c>
    </row>
    <row r="16" spans="1:18" ht="14.25" customHeight="1" x14ac:dyDescent="0.25">
      <c r="C16" s="80">
        <v>9</v>
      </c>
      <c r="D16" s="82" t="s">
        <v>37</v>
      </c>
      <c r="E16" s="83">
        <f>استثناءات!X40</f>
        <v>30</v>
      </c>
      <c r="F16" s="168"/>
      <c r="G16" s="82">
        <f>استثناءات!X42</f>
        <v>2884</v>
      </c>
      <c r="H16" s="82">
        <f t="shared" si="3"/>
        <v>2884</v>
      </c>
      <c r="I16" s="82">
        <f t="shared" si="4"/>
        <v>28840</v>
      </c>
      <c r="J16" s="170"/>
      <c r="K16" s="86">
        <f t="shared" si="2"/>
        <v>1530000</v>
      </c>
    </row>
    <row r="17" spans="3:14" ht="14.25" customHeight="1" x14ac:dyDescent="0.2">
      <c r="C17" s="160" t="s">
        <v>38</v>
      </c>
      <c r="D17" s="161"/>
      <c r="E17" s="154">
        <f>SUM(E9:E16)</f>
        <v>638</v>
      </c>
      <c r="F17" s="154">
        <f>SUM(F9:F16)</f>
        <v>56000</v>
      </c>
      <c r="G17" s="154">
        <f>SUM(G9:G16)</f>
        <v>66817</v>
      </c>
      <c r="H17" s="154">
        <f>SUM(H9:H16)</f>
        <v>10817</v>
      </c>
      <c r="I17" s="154">
        <f t="shared" si="4"/>
        <v>108170</v>
      </c>
      <c r="J17" s="154">
        <f>SUM(J9:J15)</f>
        <v>980000</v>
      </c>
      <c r="K17" s="164">
        <f>SUM(K9:K16)</f>
        <v>32538000</v>
      </c>
    </row>
    <row r="18" spans="3:14" ht="14.25" customHeight="1" x14ac:dyDescent="0.2">
      <c r="C18" s="162"/>
      <c r="D18" s="163"/>
      <c r="E18" s="155"/>
      <c r="F18" s="155"/>
      <c r="G18" s="155"/>
      <c r="H18" s="155"/>
      <c r="I18" s="155"/>
      <c r="J18" s="155"/>
      <c r="K18" s="165"/>
    </row>
    <row r="19" spans="3:14" ht="14.25" customHeight="1" x14ac:dyDescent="0.2">
      <c r="C19" s="51"/>
      <c r="N19" s="88"/>
    </row>
    <row r="20" spans="3:14" x14ac:dyDescent="0.2">
      <c r="C20" s="51"/>
      <c r="G20" s="156" t="s">
        <v>39</v>
      </c>
      <c r="H20" s="156"/>
    </row>
    <row r="21" spans="3:14" x14ac:dyDescent="0.2">
      <c r="D21" s="51"/>
      <c r="G21" s="156"/>
      <c r="H21" s="156"/>
    </row>
    <row r="22" spans="3:14" x14ac:dyDescent="0.2">
      <c r="D22" s="51"/>
    </row>
    <row r="23" spans="3:14" ht="14.25" customHeight="1" x14ac:dyDescent="0.2">
      <c r="D23" s="51"/>
    </row>
    <row r="24" spans="3:14" ht="14.25" customHeight="1" x14ac:dyDescent="0.2"/>
  </sheetData>
  <mergeCells count="18">
    <mergeCell ref="P3:R3"/>
    <mergeCell ref="A4:F4"/>
    <mergeCell ref="P4:R4"/>
    <mergeCell ref="C17:D18"/>
    <mergeCell ref="K17:K18"/>
    <mergeCell ref="E6:J6"/>
    <mergeCell ref="I17:I18"/>
    <mergeCell ref="J17:J18"/>
    <mergeCell ref="F15:F16"/>
    <mergeCell ref="J15:J16"/>
    <mergeCell ref="E17:E18"/>
    <mergeCell ref="F17:F18"/>
    <mergeCell ref="G17:G18"/>
    <mergeCell ref="H17:H18"/>
    <mergeCell ref="G20:H21"/>
    <mergeCell ref="A1:F1"/>
    <mergeCell ref="A2:F2"/>
    <mergeCell ref="A3:F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10" orientation="landscape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151</vt:lpstr>
      <vt:lpstr>152</vt:lpstr>
      <vt:lpstr>154</vt:lpstr>
      <vt:lpstr>150</vt:lpstr>
      <vt:lpstr>160</vt:lpstr>
      <vt:lpstr>141</vt:lpstr>
      <vt:lpstr>126</vt:lpstr>
      <vt:lpstr>استثناءات</vt:lpstr>
      <vt:lpstr>مجمع العربات</vt:lpstr>
      <vt:lpstr>اجمالي اليوم</vt:lpstr>
      <vt:lpstr>المجمع</vt:lpstr>
      <vt:lpstr>'126'!Print_Area</vt:lpstr>
      <vt:lpstr>'152'!Print_Area</vt:lpstr>
      <vt:lpstr>استثناءات!Print_Area</vt:lpstr>
      <vt:lpstr>'مجمع العربات'!Print_Area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pp</dc:creator>
  <cp:lastModifiedBy>pp</cp:lastModifiedBy>
  <cp:lastPrinted>2019-10-19T13:34:20Z</cp:lastPrinted>
  <dcterms:created xsi:type="dcterms:W3CDTF">2019-07-01T16:25:16Z</dcterms:created>
  <dcterms:modified xsi:type="dcterms:W3CDTF">2019-10-19T13:47:51Z</dcterms:modified>
</cp:coreProperties>
</file>