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DELL\Downloads\Linked Course Dashboard\Project\"/>
    </mc:Choice>
  </mc:AlternateContent>
  <xr:revisionPtr revIDLastSave="0" documentId="13_ncr:1_{3624FA69-E84B-41C3-9AAA-C14FD958B201}" xr6:coauthVersionLast="47" xr6:coauthVersionMax="47" xr10:uidLastSave="{00000000-0000-0000-0000-000000000000}"/>
  <bookViews>
    <workbookView xWindow="-120" yWindow="-120" windowWidth="24240" windowHeight="13020" xr2:uid="{3BD95CDF-F547-48DE-89BB-49083F26D926}"/>
  </bookViews>
  <sheets>
    <sheet name="Dashboard" sheetId="2" r:id="rId1"/>
    <sheet name="Calculations" sheetId="1" r:id="rId2"/>
  </sheets>
  <definedNames>
    <definedName name="Slicer_ProductGroup">#N/A</definedName>
  </definedNames>
  <calcPr calcId="191029"/>
  <pivotCaches>
    <pivotCache cacheId="0" r:id="rId3"/>
    <pivotCache cacheId="1" r:id="rId4"/>
    <pivotCache cacheId="2" r:id="rId5"/>
    <pivotCache cacheId="3" r:id="rId6"/>
    <pivotCache cacheId="4" r:id="rId7"/>
    <pivotCache cacheId="5" r:id="rId8"/>
    <pivotCache cacheId="11" r:id="rId9"/>
    <pivotCache cacheId="14"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8c477525-80ce-44d5-9285-7294bc7a53ac" name="MasterProduct" connection="Query - MasterProduct"/>
          <x15:modelTable id="MasterCustomer_fc5f7851-04fb-4d81-afad-932e54d9edc9" name="MasterCustomer" connection="Query - MasterCustomer"/>
          <x15:modelTable id="MasterSalesEmp_5de5a6d6-c036-48d5-bc5a-0f09a4fb96ae" name="MasterSalesEmp" connection="Query - MasterSalesEmp"/>
          <x15:modelTable id="SalesData_cfd6f33e-4eba-4ee6-a7eb-8572adef597a" name="SalesData" connection="Query - SalesData"/>
          <x15:modelTable id="DateInfo_76092f5a-a88f-4de2-8124-1cf046d76be9" name="DateInfo" connection="Query - Date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oduct" toColumn="ProductItemID"/>
          <x15:modelRelationship fromTable="SalesData" fromColumn="OrderDate" toTable="DateInfo" toColumn="Date"/>
        </x15:modelRelationships>
        <x15:extLst>
          <ext xmlns:x16="http://schemas.microsoft.com/office/spreadsheetml/2014/11/main" uri="{9835A34E-60A6-4A7C-AAB8-D5F71C897F49}">
            <x16:modelTimeGroupings>
              <x16:modelTimeGrouping tableName="DateInfo" columnName="Start of Month" columnId="Start of Month">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I7" i="1"/>
  <c r="E27" i="2"/>
  <c r="D27" i="2"/>
  <c r="F30" i="2"/>
  <c r="F31" i="2"/>
  <c r="F32" i="2"/>
  <c r="F33" i="2"/>
  <c r="F34" i="2"/>
  <c r="F35" i="2"/>
  <c r="F29" i="2"/>
  <c r="J13" i="1"/>
  <c r="K13" i="1"/>
  <c r="J14" i="1"/>
  <c r="K14" i="1"/>
  <c r="J15" i="1"/>
  <c r="K15" i="1"/>
  <c r="B17" i="1"/>
  <c r="C17" i="1"/>
  <c r="D17" i="1"/>
  <c r="C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309802-5FD0-4C79-B81F-053F892FC122}" name="Query - DateInfo" description="Connection to the 'DateInfo' query in the workbook." type="100" refreshedVersion="8" minRefreshableVersion="5">
    <extLst>
      <ext xmlns:x15="http://schemas.microsoft.com/office/spreadsheetml/2010/11/main" uri="{DE250136-89BD-433C-8126-D09CA5730AF9}">
        <x15:connection id="d377b5fe-ed1b-44aa-bc7b-79c8440bff1c"/>
      </ext>
    </extLst>
  </connection>
  <connection id="2" xr16:uid="{0C9B0EC7-280E-4A13-B4EF-1E6A729F4AD7}" name="Query - MasterCustomer" description="Connection to the 'MasterCustomer' query in the workbook." type="100" refreshedVersion="8" minRefreshableVersion="5">
    <extLst>
      <ext xmlns:x15="http://schemas.microsoft.com/office/spreadsheetml/2010/11/main" uri="{DE250136-89BD-433C-8126-D09CA5730AF9}">
        <x15:connection id="e7b6125f-05eb-40e3-a5c2-d5a7f5e07304"/>
      </ext>
    </extLst>
  </connection>
  <connection id="3" xr16:uid="{741768D7-E253-4B2B-95EE-1E0E9C8C4B47}"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17EDCA40-6B22-467C-BC1C-55CA6F72842E}" name="Query - MasterProduct" description="Connection to the 'MasterProduct' query in the workbook." type="100" refreshedVersion="8" minRefreshableVersion="5">
    <extLst>
      <ext xmlns:x15="http://schemas.microsoft.com/office/spreadsheetml/2010/11/main" uri="{DE250136-89BD-433C-8126-D09CA5730AF9}">
        <x15:connection id="e5e5c262-3e73-4c67-ab3a-efbbca91255d"/>
      </ext>
    </extLst>
  </connection>
  <connection id="5" xr16:uid="{5858F9B6-8E3B-44A1-B397-98503EF51B46}" name="Query - MasterSalesEmp" description="Connection to the 'MasterSalesEmp' query in the workbook." type="100" refreshedVersion="8" minRefreshableVersion="5">
    <extLst>
      <ext xmlns:x15="http://schemas.microsoft.com/office/spreadsheetml/2010/11/main" uri="{DE250136-89BD-433C-8126-D09CA5730AF9}">
        <x15:connection id="f7926aae-fb3e-415c-a981-f753ec5d3514"/>
      </ext>
    </extLst>
  </connection>
  <connection id="6" xr16:uid="{1D567F25-02A7-4212-A890-F48C4AB21851}" name="Query - SalesData" description="Connection to the 'SalesData' query in the workbook." type="100" refreshedVersion="8" minRefreshableVersion="5">
    <extLst>
      <ext xmlns:x15="http://schemas.microsoft.com/office/spreadsheetml/2010/11/main" uri="{DE250136-89BD-433C-8126-D09CA5730AF9}">
        <x15:connection id="cd03456b-6948-4541-8c4c-e4c3b473ef71"/>
      </ext>
    </extLst>
  </connection>
  <connection id="7" xr16:uid="{8091696F-8CF8-45A5-B3CD-CE9AC7681B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 Flag].&amp;[Latest]}"/>
    <s v="{[Date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<sst xmlns="http://schemas.openxmlformats.org/spreadsheetml/2006/main" count="71" uniqueCount="36">
  <si>
    <t>Month Flag</t>
  </si>
  <si>
    <t>April</t>
  </si>
  <si>
    <t>March</t>
  </si>
  <si>
    <t>Grand Total</t>
  </si>
  <si>
    <t>Latest</t>
  </si>
  <si>
    <t>Month Name</t>
  </si>
  <si>
    <t>Previous</t>
  </si>
  <si>
    <t>Sum of Sales Value</t>
  </si>
  <si>
    <t>FullName</t>
  </si>
  <si>
    <t>Hudson Hollinworth</t>
  </si>
  <si>
    <t>Hudson Onslow</t>
  </si>
  <si>
    <t>Taj Shand</t>
  </si>
  <si>
    <t>Top Sales Managers</t>
  </si>
  <si>
    <t>Sales Overview</t>
  </si>
  <si>
    <t>Sales Overview For April</t>
  </si>
  <si>
    <t>Sales By Product Category</t>
  </si>
  <si>
    <t>ProductGroup</t>
  </si>
  <si>
    <t>Chocolate</t>
  </si>
  <si>
    <t>Clothing</t>
  </si>
  <si>
    <t>Mug</t>
  </si>
  <si>
    <t>Packaging</t>
  </si>
  <si>
    <t>Special</t>
  </si>
  <si>
    <t>Toy</t>
  </si>
  <si>
    <t>USB</t>
  </si>
  <si>
    <t>Sales By Month</t>
  </si>
  <si>
    <t>Start of Month</t>
  </si>
  <si>
    <t>Top 5 Sales Managers by Product Group</t>
  </si>
  <si>
    <t>CustomerName</t>
  </si>
  <si>
    <t>MoM % Change</t>
  </si>
  <si>
    <t>Archer Lamble</t>
  </si>
  <si>
    <t>Lily Code</t>
  </si>
  <si>
    <t>Tailspin Toys (Good Hart, MI)</t>
  </si>
  <si>
    <t>Abhra Ganguly</t>
  </si>
  <si>
    <t>Tailspin Toys (Seagraves, TX)</t>
  </si>
  <si>
    <t>Emil Roman</t>
  </si>
  <si>
    <t>Tailspin Toys (Wappingers Falls, 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</si>
</sst>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_(&quot;$&quot;* #,##0_);_(&quot;$&quot;* \(#,##0\);_(&quot;$&quot;* &quot;-&quot;??_);_(@_)"/>
    <numFmt numFmtId="166" formatCode="#,##0.00,,&quot; M&quot;"/>
    <numFmt numFmtId="167" formatCode="&quot;$&quot;#,##0"/>
    <numFmt numFmtId="168" formatCode="@\ &quot;*&quot;"/>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tint="-4.9989318521683403E-2"/>
      <name val="Aptos Narrow"/>
      <family val="2"/>
      <scheme val="minor"/>
    </font>
    <font>
      <sz val="12"/>
      <color theme="1"/>
      <name val="Aptos Narrow"/>
      <family val="2"/>
      <scheme val="minor"/>
    </font>
    <font>
      <b/>
      <sz val="14"/>
      <color theme="1"/>
      <name val="Aptos Narrow"/>
      <family val="2"/>
      <scheme val="minor"/>
    </font>
    <font>
      <sz val="14"/>
      <color theme="1"/>
      <name val="Aptos Narrow"/>
      <family val="2"/>
      <scheme val="minor"/>
    </font>
  </fonts>
  <fills count="7">
    <fill>
      <patternFill patternType="none"/>
    </fill>
    <fill>
      <patternFill patternType="gray125"/>
    </fill>
    <fill>
      <patternFill patternType="solid">
        <fgColor rgb="FF156082"/>
        <bgColor indexed="64"/>
      </patternFill>
    </fill>
    <fill>
      <patternFill patternType="solid">
        <fgColor rgb="FF92D050"/>
        <bgColor theme="4" tint="0.79998168889431442"/>
      </patternFill>
    </fill>
    <fill>
      <patternFill patternType="solid">
        <fgColor rgb="FF92D050"/>
        <bgColor indexed="64"/>
      </patternFill>
    </fill>
    <fill>
      <patternFill patternType="solid">
        <fgColor theme="0"/>
        <bgColor indexed="64"/>
      </patternFill>
    </fill>
    <fill>
      <patternFill patternType="solid">
        <fgColor theme="5" tint="0.39997558519241921"/>
        <bgColor indexed="64"/>
      </patternFill>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pivotButton="1"/>
    <xf numFmtId="10" fontId="3" fillId="2" borderId="0" xfId="2" applyNumberFormat="1" applyFont="1" applyFill="1"/>
    <xf numFmtId="165" fontId="0" fillId="0" borderId="0" xfId="1" applyNumberFormat="1" applyFont="1"/>
    <xf numFmtId="0" fontId="0" fillId="3" borderId="1" xfId="0" applyFill="1" applyBorder="1"/>
    <xf numFmtId="0" fontId="0" fillId="4" borderId="0" xfId="0" applyFill="1"/>
    <xf numFmtId="14" fontId="0" fillId="0" borderId="0" xfId="0" applyNumberFormat="1"/>
    <xf numFmtId="166" fontId="0" fillId="0" borderId="0" xfId="0" applyNumberFormat="1"/>
    <xf numFmtId="0" fontId="0" fillId="5" borderId="0" xfId="0" applyFill="1"/>
    <xf numFmtId="167" fontId="0" fillId="0" borderId="0" xfId="0" applyNumberFormat="1"/>
    <xf numFmtId="168" fontId="0" fillId="0" borderId="0" xfId="0" applyNumberFormat="1"/>
    <xf numFmtId="0" fontId="0" fillId="6" borderId="0" xfId="0" applyFill="1"/>
    <xf numFmtId="0" fontId="5" fillId="6" borderId="0" xfId="0" applyFont="1" applyFill="1"/>
    <xf numFmtId="0" fontId="6" fillId="6" borderId="0" xfId="0" applyFont="1" applyFill="1"/>
    <xf numFmtId="0" fontId="2" fillId="6" borderId="0" xfId="0" applyFont="1" applyFill="1"/>
    <xf numFmtId="0" fontId="4" fillId="6" borderId="0" xfId="0" applyFont="1" applyFill="1"/>
    <xf numFmtId="3" fontId="4" fillId="6" borderId="0" xfId="0" applyNumberFormat="1" applyFont="1" applyFill="1"/>
    <xf numFmtId="164" fontId="4" fillId="6" borderId="0" xfId="2" applyNumberFormat="1" applyFont="1" applyFill="1"/>
  </cellXfs>
  <cellStyles count="3">
    <cellStyle name="Currency" xfId="1" builtinId="4"/>
    <cellStyle name="Normal" xfId="0" builtinId="0"/>
    <cellStyle name="Percent" xfId="2" builtinId="5"/>
  </cellStyles>
  <dxfs count="2">
    <dxf>
      <font>
        <b/>
        <color theme="1"/>
      </font>
      <border>
        <bottom style="thin">
          <color rgb="FF4F81BD"/>
        </bottom>
        <vertical/>
        <horizontal/>
      </border>
    </dxf>
    <dxf>
      <font>
        <color theme="1"/>
      </font>
      <border diagonalUp="0" diagonalDown="0">
        <left/>
        <right/>
        <top/>
        <bottom/>
        <vertical/>
        <horizontal/>
      </border>
    </dxf>
  </dxfs>
  <tableStyles count="1" defaultTableStyle="TableStyleMedium2" defaultPivotStyle="PivotStyleLight16">
    <tableStyle name="SlicerSt" pivot="0" table="0" count="10" xr9:uid="{72F0135B-C142-4857-98EE-D6ABAE183584}">
      <tableStyleElement type="wholeTable" dxfId="1"/>
      <tableStyleElement type="headerRow" dxfId="0"/>
    </tableStyle>
  </tableStyles>
  <colors>
    <mruColors>
      <color rgb="FFFCE9E0"/>
      <color rgb="FFFAD7C6"/>
      <color rgb="FFDCEAF7"/>
      <color rgb="FF163E64"/>
      <color rgb="FF4E95D9"/>
      <color rgb="FF007BB8"/>
      <color rgb="FF156082"/>
      <color rgb="FFC0E6F5"/>
    </mruColors>
  </color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3" tint="9.9948118533890809E-2"/>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[Last_Month_Dashboard.xlsx]Calculations!PivotTable6</c:name>
    <c:fmtId val="3"/>
  </c:pivotSource>
  <c:chart>
    <c:autoTitleDeleted val="1"/>
    <c:pivotFmts>
      <c:pivotFmt>
        <c:idx val="0"/>
        <c:spPr>
          <a:solidFill>
            <a:schemeClr val="accent1"/>
          </a:solidFill>
          <a:ln w="28575" cap="rnd">
            <a:solidFill>
              <a:schemeClr val="accent1"/>
            </a:solidFill>
            <a:round/>
          </a:ln>
          <a:effectLst/>
        </c:spPr>
        <c:marker>
          <c:spPr>
            <a:solidFill>
              <a:srgbClr val="163E64"/>
            </a:solidFill>
            <a:ln w="285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marker>
          <c:spPr>
            <a:solidFill>
              <a:srgbClr val="163E64"/>
            </a:solidFill>
            <a:ln w="285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rgbClr val="163E64"/>
            </a:solidFill>
            <a:ln w="28575">
              <a:solidFill>
                <a:schemeClr val="accent1"/>
              </a:solidFill>
            </a:ln>
            <a:effectLst/>
          </c:spPr>
        </c:marker>
      </c:pivotFmt>
      <c:pivotFmt>
        <c:idx val="4"/>
        <c:spPr>
          <a:ln w="28575" cap="rnd">
            <a:solidFill>
              <a:schemeClr val="accent1"/>
            </a:solidFill>
            <a:round/>
          </a:ln>
          <a:effectLst/>
        </c:spPr>
        <c:marker>
          <c:symbol val="circle"/>
          <c:size val="5"/>
          <c:spPr>
            <a:solidFill>
              <a:srgbClr val="163E64"/>
            </a:solidFill>
            <a:ln w="2857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7"/>
          <c:spPr>
            <a:solidFill>
              <a:srgbClr val="163E64"/>
            </a:solidFill>
            <a:ln w="28575">
              <a:solidFill>
                <a:schemeClr val="accent1"/>
              </a:solidFill>
            </a:ln>
            <a:effectLst/>
          </c:spPr>
        </c:marker>
      </c:pivotFmt>
      <c:pivotFmt>
        <c:idx val="6"/>
        <c:spPr>
          <a:ln w="28575" cap="rnd">
            <a:solidFill>
              <a:schemeClr val="accent1"/>
            </a:solidFill>
            <a:round/>
          </a:ln>
          <a:effectLst/>
        </c:spPr>
        <c:marker>
          <c:symbol val="circle"/>
          <c:size val="5"/>
          <c:spPr>
            <a:solidFill>
              <a:srgbClr val="163E64"/>
            </a:solidFill>
            <a:ln w="28575">
              <a:solidFill>
                <a:schemeClr val="accent1"/>
              </a:solidFill>
            </a:ln>
            <a:effectLst/>
          </c:spPr>
        </c:marker>
        <c:dLbl>
          <c:idx val="0"/>
          <c:layout>
            <c:manualLayout>
              <c:x val="-6.0649842478610425E-2"/>
              <c:y val="-0.190955316261356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1426071741032"/>
          <c:y val="6.9444546175914057E-2"/>
          <c:w val="0.8396412948381452"/>
          <c:h val="0.79010376609900501"/>
        </c:manualLayout>
      </c:layout>
      <c:lineChart>
        <c:grouping val="standard"/>
        <c:varyColors val="0"/>
        <c:ser>
          <c:idx val="0"/>
          <c:order val="0"/>
          <c:tx>
            <c:strRef>
              <c:f>Calculations!$H$24</c:f>
              <c:strCache>
                <c:ptCount val="1"/>
                <c:pt idx="0">
                  <c:v>Total</c:v>
                </c:pt>
              </c:strCache>
            </c:strRef>
          </c:tx>
          <c:spPr>
            <a:ln w="28575" cap="rnd">
              <a:solidFill>
                <a:schemeClr val="accent1"/>
              </a:solidFill>
              <a:round/>
            </a:ln>
            <a:effectLst/>
          </c:spPr>
          <c:marker>
            <c:symbol val="circle"/>
            <c:size val="5"/>
            <c:spPr>
              <a:solidFill>
                <a:srgbClr val="163E64"/>
              </a:solidFill>
              <a:ln w="28575">
                <a:solidFill>
                  <a:schemeClr val="accent1"/>
                </a:solidFill>
              </a:ln>
              <a:effectLst/>
            </c:spPr>
          </c:marker>
          <c:dPt>
            <c:idx val="1"/>
            <c:marker>
              <c:symbol val="circle"/>
              <c:size val="5"/>
              <c:spPr>
                <a:solidFill>
                  <a:srgbClr val="163E64"/>
                </a:solidFill>
                <a:ln w="28575">
                  <a:solidFill>
                    <a:schemeClr val="accent1"/>
                  </a:solidFill>
                </a:ln>
                <a:effectLst/>
              </c:spPr>
            </c:marker>
            <c:bubble3D val="0"/>
            <c:extLst>
              <c:ext xmlns:c16="http://schemas.microsoft.com/office/drawing/2014/chart" uri="{C3380CC4-5D6E-409C-BE32-E72D297353CC}">
                <c16:uniqueId val="{0000000B-CBBE-49B2-A7D8-B7CA6E92E924}"/>
              </c:ext>
            </c:extLst>
          </c:dPt>
          <c:dPt>
            <c:idx val="2"/>
            <c:marker>
              <c:symbol val="circle"/>
              <c:size val="7"/>
              <c:spPr>
                <a:solidFill>
                  <a:srgbClr val="163E64"/>
                </a:solidFill>
                <a:ln w="28575">
                  <a:solidFill>
                    <a:schemeClr val="accent1"/>
                  </a:solidFill>
                </a:ln>
                <a:effectLst/>
              </c:spPr>
            </c:marker>
            <c:bubble3D val="0"/>
            <c:extLst>
              <c:ext xmlns:c16="http://schemas.microsoft.com/office/drawing/2014/chart" uri="{C3380CC4-5D6E-409C-BE32-E72D297353CC}">
                <c16:uniqueId val="{00000000-E907-4989-8896-A0B0BC8F90F7}"/>
              </c:ext>
            </c:extLst>
          </c:dPt>
          <c:dLbls>
            <c:dLbl>
              <c:idx val="1"/>
              <c:layout>
                <c:manualLayout>
                  <c:x val="-6.0649842478610425E-2"/>
                  <c:y val="-0.1909553162613561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BE-49B2-A7D8-B7CA6E92E9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Calculations!$G$25:$G$29</c:f>
              <c:strCache>
                <c:ptCount val="4"/>
                <c:pt idx="0">
                  <c:v>1/1/2020</c:v>
                </c:pt>
                <c:pt idx="1">
                  <c:v>2/1/2020</c:v>
                </c:pt>
                <c:pt idx="2">
                  <c:v>3/1/2020</c:v>
                </c:pt>
                <c:pt idx="3">
                  <c:v>4/1/2020</c:v>
                </c:pt>
              </c:strCache>
            </c:strRef>
          </c:cat>
          <c:val>
            <c:numRef>
              <c:f>Calculations!$H$25:$H$29</c:f>
              <c:numCache>
                <c:formatCode>#,##0.00,," M"</c:formatCode>
                <c:ptCount val="4"/>
                <c:pt idx="0">
                  <c:v>4665723</c:v>
                </c:pt>
                <c:pt idx="1">
                  <c:v>4158923</c:v>
                </c:pt>
                <c:pt idx="2">
                  <c:v>4862132</c:v>
                </c:pt>
                <c:pt idx="3">
                  <c:v>4802968</c:v>
                </c:pt>
              </c:numCache>
            </c:numRef>
          </c:val>
          <c:smooth val="0"/>
          <c:extLst>
            <c:ext xmlns:c16="http://schemas.microsoft.com/office/drawing/2014/chart" uri="{C3380CC4-5D6E-409C-BE32-E72D297353CC}">
              <c16:uniqueId val="{00000001-E907-4989-8896-A0B0BC8F90F7}"/>
            </c:ext>
          </c:extLst>
        </c:ser>
        <c:dLbls>
          <c:showLegendKey val="0"/>
          <c:showVal val="0"/>
          <c:showCatName val="0"/>
          <c:showSerName val="0"/>
          <c:showPercent val="0"/>
          <c:showBubbleSize val="0"/>
        </c:dLbls>
        <c:marker val="1"/>
        <c:smooth val="0"/>
        <c:axId val="316774927"/>
        <c:axId val="316775407"/>
      </c:lineChart>
      <c:catAx>
        <c:axId val="31677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16775407"/>
        <c:crosses val="autoZero"/>
        <c:auto val="1"/>
        <c:lblAlgn val="ctr"/>
        <c:lblOffset val="100"/>
        <c:noMultiLvlLbl val="0"/>
      </c:catAx>
      <c:valAx>
        <c:axId val="316775407"/>
        <c:scaling>
          <c:orientation val="minMax"/>
        </c:scaling>
        <c:delete val="0"/>
        <c:axPos val="l"/>
        <c:numFmt formatCode="#,##0.00,,&quot; 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16774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CEAF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[Last_Month_Dashboard.xlsx]Calculations!PivotTable8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tx2">
                <a:lumMod val="90000"/>
                <a:lumOff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75000"/>
              <a:lumOff val="25000"/>
            </a:schemeClr>
          </a:solidFill>
          <a:ln>
            <a:noFill/>
          </a:ln>
          <a:effectLst/>
        </c:spPr>
      </c:pivotFmt>
      <c:pivotFmt>
        <c:idx val="7"/>
        <c:spPr>
          <a:solidFill>
            <a:schemeClr val="tx2">
              <a:lumMod val="50000"/>
              <a:lumOff val="5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4">
              <a:lumMod val="60000"/>
              <a:lumOff val="40000"/>
            </a:schemeClr>
          </a:solidFill>
          <a:ln>
            <a:noFill/>
          </a:ln>
          <a:effectLst/>
        </c:spPr>
      </c:pivotFmt>
      <c:pivotFmt>
        <c:idx val="10"/>
        <c:spPr>
          <a:solidFill>
            <a:schemeClr val="accent1"/>
          </a:solidFill>
          <a:ln>
            <a:noFill/>
          </a:ln>
          <a:effectLst/>
        </c:spPr>
        <c:marker>
          <c:symbol val="none"/>
        </c:marker>
        <c:dLbl>
          <c:idx val="0"/>
          <c:spPr>
            <a:solidFill>
              <a:schemeClr val="tx2">
                <a:lumMod val="90000"/>
                <a:lumOff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60000"/>
              <a:lumOff val="40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tx2">
              <a:lumMod val="50000"/>
              <a:lumOff val="50000"/>
            </a:schemeClr>
          </a:solidFill>
          <a:ln>
            <a:noFill/>
          </a:ln>
          <a:effectLst/>
        </c:spPr>
      </c:pivotFmt>
      <c:pivotFmt>
        <c:idx val="14"/>
        <c:spPr>
          <a:solidFill>
            <a:schemeClr val="tx2">
              <a:lumMod val="75000"/>
              <a:lumOff val="25000"/>
            </a:schemeClr>
          </a:solidFill>
          <a:ln>
            <a:noFill/>
          </a:ln>
          <a:effectLst/>
        </c:spPr>
      </c:pivotFmt>
      <c:pivotFmt>
        <c:idx val="15"/>
        <c:spPr>
          <a:solidFill>
            <a:schemeClr val="accent1"/>
          </a:solidFill>
          <a:ln>
            <a:noFill/>
          </a:ln>
          <a:effectLst/>
        </c:spPr>
        <c:marker>
          <c:symbol val="none"/>
        </c:marker>
        <c:dLbl>
          <c:idx val="0"/>
          <c:spPr>
            <a:solidFill>
              <a:schemeClr val="tx2">
                <a:lumMod val="90000"/>
                <a:lumOff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tx2">
              <a:lumMod val="50000"/>
              <a:lumOff val="50000"/>
            </a:schemeClr>
          </a:solidFill>
          <a:ln>
            <a:noFill/>
          </a:ln>
          <a:effectLst/>
        </c:spPr>
      </c:pivotFmt>
      <c:pivotFmt>
        <c:idx val="19"/>
        <c:spPr>
          <a:solidFill>
            <a:schemeClr val="tx2">
              <a:lumMod val="75000"/>
              <a:lumOff val="25000"/>
            </a:schemeClr>
          </a:solidFill>
          <a:ln>
            <a:noFill/>
          </a:ln>
          <a:effectLst/>
        </c:spPr>
      </c:pivotFmt>
      <c:pivotFmt>
        <c:idx val="20"/>
        <c:spPr>
          <a:solidFill>
            <a:schemeClr val="accent1"/>
          </a:solidFill>
          <a:ln>
            <a:noFill/>
          </a:ln>
          <a:effectLst/>
        </c:spPr>
        <c:marker>
          <c:symbol val="none"/>
        </c:marker>
        <c:dLbl>
          <c:idx val="0"/>
          <c:spPr>
            <a:solidFill>
              <a:schemeClr val="tx2">
                <a:lumMod val="90000"/>
                <a:lumOff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lumOff val="40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tx2">
              <a:lumMod val="50000"/>
              <a:lumOff val="50000"/>
            </a:schemeClr>
          </a:solidFill>
          <a:ln>
            <a:noFill/>
          </a:ln>
          <a:effectLst/>
        </c:spPr>
      </c:pivotFmt>
      <c:pivotFmt>
        <c:idx val="24"/>
        <c:spPr>
          <a:solidFill>
            <a:schemeClr val="tx2">
              <a:lumMod val="75000"/>
              <a:lumOff val="25000"/>
            </a:schemeClr>
          </a:solidFill>
          <a:ln>
            <a:noFill/>
          </a:ln>
          <a:effectLst/>
        </c:spPr>
      </c:pivotFmt>
    </c:pivotFmts>
    <c:plotArea>
      <c:layout/>
      <c:barChart>
        <c:barDir val="bar"/>
        <c:grouping val="clustered"/>
        <c:varyColors val="0"/>
        <c:ser>
          <c:idx val="0"/>
          <c:order val="0"/>
          <c:tx>
            <c:strRef>
              <c:f>Calculations!$C$38</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FC67-4C61-A612-3FBC97FC0F72}"/>
              </c:ext>
            </c:extLst>
          </c:dPt>
          <c:dPt>
            <c:idx val="1"/>
            <c:invertIfNegative val="0"/>
            <c:bubble3D val="0"/>
            <c:extLst>
              <c:ext xmlns:c16="http://schemas.microsoft.com/office/drawing/2014/chart" uri="{C3380CC4-5D6E-409C-BE32-E72D297353CC}">
                <c16:uniqueId val="{00000004-FC67-4C61-A612-3FBC97FC0F72}"/>
              </c:ext>
            </c:extLst>
          </c:dPt>
          <c:dPt>
            <c:idx val="2"/>
            <c:invertIfNegative val="0"/>
            <c:bubble3D val="0"/>
            <c:extLst>
              <c:ext xmlns:c16="http://schemas.microsoft.com/office/drawing/2014/chart" uri="{C3380CC4-5D6E-409C-BE32-E72D297353CC}">
                <c16:uniqueId val="{00000006-FC67-4C61-A612-3FBC97FC0F72}"/>
              </c:ext>
            </c:extLst>
          </c:dPt>
          <c:dPt>
            <c:idx val="3"/>
            <c:invertIfNegative val="0"/>
            <c:bubble3D val="0"/>
            <c:extLst>
              <c:ext xmlns:c16="http://schemas.microsoft.com/office/drawing/2014/chart" uri="{C3380CC4-5D6E-409C-BE32-E72D297353CC}">
                <c16:uniqueId val="{00000008-FC67-4C61-A612-3FBC97FC0F72}"/>
              </c:ext>
            </c:extLst>
          </c:dPt>
          <c:dLbls>
            <c:spPr>
              <a:solidFill>
                <a:schemeClr val="tx2">
                  <a:lumMod val="90000"/>
                  <a:lumOff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Calculations!$B$39:$B$44</c:f>
              <c:strCache>
                <c:ptCount val="5"/>
                <c:pt idx="0">
                  <c:v>Tailspin Toys (Good Hart, MI)</c:v>
                </c:pt>
                <c:pt idx="1">
                  <c:v>Abhra Ganguly</c:v>
                </c:pt>
                <c:pt idx="2">
                  <c:v>Tailspin Toys (Seagraves, TX)</c:v>
                </c:pt>
                <c:pt idx="3">
                  <c:v>Emil Roman</c:v>
                </c:pt>
                <c:pt idx="4">
                  <c:v>Tailspin Toys (Wappingers Falls, NY)</c:v>
                </c:pt>
              </c:strCache>
            </c:strRef>
          </c:cat>
          <c:val>
            <c:numRef>
              <c:f>Calculations!$C$39:$C$44</c:f>
              <c:numCache>
                <c:formatCode>"$"#,##0</c:formatCode>
                <c:ptCount val="5"/>
                <c:pt idx="0">
                  <c:v>3888</c:v>
                </c:pt>
                <c:pt idx="1">
                  <c:v>3888</c:v>
                </c:pt>
                <c:pt idx="2">
                  <c:v>3888</c:v>
                </c:pt>
                <c:pt idx="3">
                  <c:v>4104</c:v>
                </c:pt>
                <c:pt idx="4">
                  <c:v>4104</c:v>
                </c:pt>
              </c:numCache>
            </c:numRef>
          </c:val>
          <c:extLst>
            <c:ext xmlns:c16="http://schemas.microsoft.com/office/drawing/2014/chart" uri="{C3380CC4-5D6E-409C-BE32-E72D297353CC}">
              <c16:uniqueId val="{00000009-FC67-4C61-A612-3FBC97FC0F72}"/>
            </c:ext>
          </c:extLst>
        </c:ser>
        <c:dLbls>
          <c:showLegendKey val="0"/>
          <c:showVal val="0"/>
          <c:showCatName val="0"/>
          <c:showSerName val="0"/>
          <c:showPercent val="0"/>
          <c:showBubbleSize val="0"/>
        </c:dLbls>
        <c:gapWidth val="80"/>
        <c:axId val="316753327"/>
        <c:axId val="316753807"/>
      </c:barChart>
      <c:catAx>
        <c:axId val="31675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16753807"/>
        <c:crosses val="autoZero"/>
        <c:auto val="1"/>
        <c:lblAlgn val="ctr"/>
        <c:lblOffset val="100"/>
        <c:noMultiLvlLbl val="0"/>
      </c:catAx>
      <c:valAx>
        <c:axId val="316753807"/>
        <c:scaling>
          <c:orientation val="minMax"/>
        </c:scaling>
        <c:delete val="1"/>
        <c:axPos val="b"/>
        <c:numFmt formatCode="&quot;$&quot;#,##0" sourceLinked="1"/>
        <c:majorTickMark val="none"/>
        <c:minorTickMark val="none"/>
        <c:tickLblPos val="nextTo"/>
        <c:crossAx val="316753327"/>
        <c:crosses val="autoZero"/>
        <c:crossBetween val="between"/>
      </c:valAx>
      <c:spPr>
        <a:solidFill>
          <a:schemeClr val="tx2">
            <a:lumMod val="10000"/>
            <a:lumOff val="90000"/>
          </a:schemeClr>
        </a:solidFill>
      </c:spPr>
    </c:plotArea>
    <c:plotVisOnly val="1"/>
    <c:dispBlanksAs val="gap"/>
    <c:showDLblsOverMax val="0"/>
    <c:extLst/>
  </c:chart>
  <c:spPr>
    <a:solidFill>
      <a:srgbClr val="DCEAF7"/>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[Last_Month_Dashboard.xlsx]Calculations!PivotTable7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tx2">
                <a:lumMod val="90000"/>
                <a:lumOff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75000"/>
              <a:lumOff val="25000"/>
            </a:schemeClr>
          </a:solidFill>
          <a:ln>
            <a:noFill/>
          </a:ln>
          <a:effectLst/>
        </c:spPr>
      </c:pivotFmt>
      <c:pivotFmt>
        <c:idx val="7"/>
        <c:spPr>
          <a:solidFill>
            <a:schemeClr val="tx2">
              <a:lumMod val="50000"/>
              <a:lumOff val="5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4">
              <a:lumMod val="60000"/>
              <a:lumOff val="40000"/>
            </a:schemeClr>
          </a:solidFill>
          <a:ln>
            <a:noFill/>
          </a:ln>
          <a:effectLst/>
        </c:spPr>
      </c:pivotFmt>
    </c:pivotFmts>
    <c:plotArea>
      <c:layout/>
      <c:barChart>
        <c:barDir val="bar"/>
        <c:grouping val="clustered"/>
        <c:varyColors val="0"/>
        <c:ser>
          <c:idx val="0"/>
          <c:order val="0"/>
          <c:tx>
            <c:strRef>
              <c:f>Calculations!$H$38</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ACF-40F3-B36B-A92E742C2ED2}"/>
              </c:ext>
            </c:extLst>
          </c:dPt>
          <c:dPt>
            <c:idx val="1"/>
            <c:invertIfNegative val="0"/>
            <c:bubble3D val="0"/>
            <c:extLst>
              <c:ext xmlns:c16="http://schemas.microsoft.com/office/drawing/2014/chart" uri="{C3380CC4-5D6E-409C-BE32-E72D297353CC}">
                <c16:uniqueId val="{00000003-2D46-4DE7-A1B3-5C8BAC10EB94}"/>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2D46-4DE7-A1B3-5C8BAC10EB94}"/>
              </c:ext>
            </c:extLst>
          </c:dPt>
          <c:dPt>
            <c:idx val="3"/>
            <c:invertIfNegative val="0"/>
            <c:bubble3D val="0"/>
            <c:extLst>
              <c:ext xmlns:c16="http://schemas.microsoft.com/office/drawing/2014/chart" uri="{C3380CC4-5D6E-409C-BE32-E72D297353CC}">
                <c16:uniqueId val="{00000007-2D46-4DE7-A1B3-5C8BAC10EB94}"/>
              </c:ext>
            </c:extLst>
          </c:dPt>
          <c:dPt>
            <c:idx val="4"/>
            <c:invertIfNegative val="0"/>
            <c:bubble3D val="0"/>
            <c:extLst>
              <c:ext xmlns:c16="http://schemas.microsoft.com/office/drawing/2014/chart" uri="{C3380CC4-5D6E-409C-BE32-E72D297353CC}">
                <c16:uniqueId val="{00000004-FACF-40F3-B36B-A92E742C2ED2}"/>
              </c:ext>
            </c:extLst>
          </c:dPt>
          <c:dLbls>
            <c:spPr>
              <a:solidFill>
                <a:schemeClr val="tx2">
                  <a:lumMod val="90000"/>
                  <a:lumOff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Calculations!$G$39:$G$44</c:f>
              <c:strCache>
                <c:ptCount val="5"/>
                <c:pt idx="0">
                  <c:v>Hudson Onslow</c:v>
                </c:pt>
                <c:pt idx="1">
                  <c:v>Lily Code</c:v>
                </c:pt>
                <c:pt idx="2">
                  <c:v>Hudson Hollinworth</c:v>
                </c:pt>
                <c:pt idx="3">
                  <c:v>Archer Lamble</c:v>
                </c:pt>
                <c:pt idx="4">
                  <c:v>Taj Shand</c:v>
                </c:pt>
              </c:strCache>
            </c:strRef>
          </c:cat>
          <c:val>
            <c:numRef>
              <c:f>Calculations!$H$39:$H$44</c:f>
              <c:numCache>
                <c:formatCode>"$"#,##0</c:formatCode>
                <c:ptCount val="5"/>
                <c:pt idx="0">
                  <c:v>29736</c:v>
                </c:pt>
                <c:pt idx="1">
                  <c:v>30240</c:v>
                </c:pt>
                <c:pt idx="2">
                  <c:v>30636</c:v>
                </c:pt>
                <c:pt idx="3">
                  <c:v>33408</c:v>
                </c:pt>
                <c:pt idx="4">
                  <c:v>33696</c:v>
                </c:pt>
              </c:numCache>
            </c:numRef>
          </c:val>
          <c:extLst>
            <c:ext xmlns:c16="http://schemas.microsoft.com/office/drawing/2014/chart" uri="{C3380CC4-5D6E-409C-BE32-E72D297353CC}">
              <c16:uniqueId val="{00000000-EDCC-44B6-9181-7EE4F5235672}"/>
            </c:ext>
          </c:extLst>
        </c:ser>
        <c:dLbls>
          <c:showLegendKey val="0"/>
          <c:showVal val="0"/>
          <c:showCatName val="0"/>
          <c:showSerName val="0"/>
          <c:showPercent val="0"/>
          <c:showBubbleSize val="0"/>
        </c:dLbls>
        <c:gapWidth val="80"/>
        <c:axId val="316753327"/>
        <c:axId val="316753807"/>
      </c:barChart>
      <c:catAx>
        <c:axId val="316753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16753807"/>
        <c:crosses val="autoZero"/>
        <c:auto val="1"/>
        <c:lblAlgn val="ctr"/>
        <c:lblOffset val="100"/>
        <c:noMultiLvlLbl val="0"/>
      </c:catAx>
      <c:valAx>
        <c:axId val="316753807"/>
        <c:scaling>
          <c:orientation val="minMax"/>
        </c:scaling>
        <c:delete val="1"/>
        <c:axPos val="b"/>
        <c:numFmt formatCode="&quot;$&quot;#,##0" sourceLinked="1"/>
        <c:majorTickMark val="none"/>
        <c:minorTickMark val="none"/>
        <c:tickLblPos val="nextTo"/>
        <c:crossAx val="316753327"/>
        <c:crosses val="autoZero"/>
        <c:crossBetween val="between"/>
      </c:valAx>
      <c:spPr>
        <a:solidFill>
          <a:schemeClr val="tx2">
            <a:lumMod val="10000"/>
            <a:lumOff val="90000"/>
          </a:schemeClr>
        </a:solidFill>
      </c:spPr>
    </c:plotArea>
    <c:plotVisOnly val="1"/>
    <c:dispBlanksAs val="gap"/>
    <c:showDLblsOverMax val="0"/>
    <c:extLst/>
  </c:chart>
  <c:spPr>
    <a:solidFill>
      <a:schemeClr val="tx2">
        <a:lumMod val="10000"/>
        <a:lumOff val="90000"/>
      </a:schemeClr>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85724</xdr:colOff>
      <xdr:row>8</xdr:row>
      <xdr:rowOff>57150</xdr:rowOff>
    </xdr:from>
    <xdr:to>
      <xdr:col>24</xdr:col>
      <xdr:colOff>466725</xdr:colOff>
      <xdr:row>10</xdr:row>
      <xdr:rowOff>95249</xdr:rowOff>
    </xdr:to>
    <xdr:sp macro="" textlink="Calculations!C3">
      <xdr:nvSpPr>
        <xdr:cNvPr id="4" name="Rectangle 3">
          <a:extLst>
            <a:ext uri="{FF2B5EF4-FFF2-40B4-BE49-F238E27FC236}">
              <a16:creationId xmlns:a16="http://schemas.microsoft.com/office/drawing/2014/main" id="{829182E1-8604-5E41-A186-4A9D4B8C2BB8}"/>
            </a:ext>
          </a:extLst>
        </xdr:cNvPr>
        <xdr:cNvSpPr/>
      </xdr:nvSpPr>
      <xdr:spPr>
        <a:xfrm>
          <a:off x="85724" y="1581150"/>
          <a:ext cx="14992351" cy="419099"/>
        </a:xfrm>
        <a:prstGeom prst="rect">
          <a:avLst/>
        </a:prstGeom>
        <a:solidFill>
          <a:srgbClr val="163E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41B691-FE9B-4499-8B32-B9EB8808F12E}" type="TxLink">
            <a:rPr lang="en-US" sz="2000" b="1" i="0" u="none" strike="noStrike">
              <a:solidFill>
                <a:schemeClr val="bg1"/>
              </a:solidFill>
              <a:latin typeface="Aptos Narrow"/>
            </a:rPr>
            <a:pPr algn="ctr"/>
            <a:t>Sales Overview April</a:t>
          </a:fld>
          <a:endParaRPr lang="en-US" sz="2000" b="1">
            <a:solidFill>
              <a:schemeClr val="bg1"/>
            </a:solidFill>
          </a:endParaRPr>
        </a:p>
      </xdr:txBody>
    </xdr:sp>
    <xdr:clientData/>
  </xdr:twoCellAnchor>
  <xdr:twoCellAnchor editAs="oneCell">
    <xdr:from>
      <xdr:col>1</xdr:col>
      <xdr:colOff>123827</xdr:colOff>
      <xdr:row>16</xdr:row>
      <xdr:rowOff>1</xdr:rowOff>
    </xdr:from>
    <xdr:to>
      <xdr:col>4</xdr:col>
      <xdr:colOff>295276</xdr:colOff>
      <xdr:row>18</xdr:row>
      <xdr:rowOff>28575</xdr:rowOff>
    </xdr:to>
    <xdr:grpSp>
      <xdr:nvGrpSpPr>
        <xdr:cNvPr id="64" name="Group 63">
          <a:extLst>
            <a:ext uri="{FF2B5EF4-FFF2-40B4-BE49-F238E27FC236}">
              <a16:creationId xmlns:a16="http://schemas.microsoft.com/office/drawing/2014/main" id="{A2217DC6-9370-26EE-EEE1-1E50E8C86976}"/>
            </a:ext>
          </a:extLst>
        </xdr:cNvPr>
        <xdr:cNvGrpSpPr/>
      </xdr:nvGrpSpPr>
      <xdr:grpSpPr>
        <a:xfrm>
          <a:off x="238127" y="1571626"/>
          <a:ext cx="2543174" cy="409574"/>
          <a:chOff x="209552" y="3048001"/>
          <a:chExt cx="2543174" cy="409574"/>
        </a:xfrm>
      </xdr:grpSpPr>
      <xdr:sp macro="" textlink="">
        <xdr:nvSpPr>
          <xdr:cNvPr id="7" name="Rectangle: Rounded Corners 5">
            <a:extLst>
              <a:ext uri="{FF2B5EF4-FFF2-40B4-BE49-F238E27FC236}">
                <a16:creationId xmlns:a16="http://schemas.microsoft.com/office/drawing/2014/main" id="{9FC6BDAE-2C96-432F-BA0C-51B796A266BC}"/>
              </a:ext>
            </a:extLst>
          </xdr:cNvPr>
          <xdr:cNvSpPr/>
        </xdr:nvSpPr>
        <xdr:spPr>
          <a:xfrm>
            <a:off x="209552" y="3048001"/>
            <a:ext cx="2543174" cy="409574"/>
          </a:xfrm>
          <a:custGeom>
            <a:avLst/>
            <a:gdLst>
              <a:gd name="connsiteX0" fmla="*/ 0 w 3905250"/>
              <a:gd name="connsiteY0" fmla="*/ 76202 h 457200"/>
              <a:gd name="connsiteX1" fmla="*/ 76202 w 3905250"/>
              <a:gd name="connsiteY1" fmla="*/ 0 h 457200"/>
              <a:gd name="connsiteX2" fmla="*/ 3829048 w 3905250"/>
              <a:gd name="connsiteY2" fmla="*/ 0 h 457200"/>
              <a:gd name="connsiteX3" fmla="*/ 3905250 w 3905250"/>
              <a:gd name="connsiteY3" fmla="*/ 76202 h 457200"/>
              <a:gd name="connsiteX4" fmla="*/ 3905250 w 3905250"/>
              <a:gd name="connsiteY4" fmla="*/ 380998 h 457200"/>
              <a:gd name="connsiteX5" fmla="*/ 3829048 w 3905250"/>
              <a:gd name="connsiteY5" fmla="*/ 457200 h 457200"/>
              <a:gd name="connsiteX6" fmla="*/ 76202 w 3905250"/>
              <a:gd name="connsiteY6" fmla="*/ 457200 h 457200"/>
              <a:gd name="connsiteX7" fmla="*/ 0 w 3905250"/>
              <a:gd name="connsiteY7" fmla="*/ 380998 h 457200"/>
              <a:gd name="connsiteX8" fmla="*/ 0 w 3905250"/>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05250 w 3971925"/>
              <a:gd name="connsiteY3" fmla="*/ 7620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62400 w 3971925"/>
              <a:gd name="connsiteY3" fmla="*/ 9525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85727 h 466725"/>
              <a:gd name="connsiteX1" fmla="*/ 76202 w 3971925"/>
              <a:gd name="connsiteY1" fmla="*/ 9525 h 466725"/>
              <a:gd name="connsiteX2" fmla="*/ 3619498 w 3971925"/>
              <a:gd name="connsiteY2" fmla="*/ 0 h 466725"/>
              <a:gd name="connsiteX3" fmla="*/ 3962400 w 3971925"/>
              <a:gd name="connsiteY3" fmla="*/ 104777 h 466725"/>
              <a:gd name="connsiteX4" fmla="*/ 3971925 w 3971925"/>
              <a:gd name="connsiteY4" fmla="*/ 304798 h 466725"/>
              <a:gd name="connsiteX5" fmla="*/ 3829048 w 3971925"/>
              <a:gd name="connsiteY5" fmla="*/ 466725 h 466725"/>
              <a:gd name="connsiteX6" fmla="*/ 76202 w 3971925"/>
              <a:gd name="connsiteY6" fmla="*/ 466725 h 466725"/>
              <a:gd name="connsiteX7" fmla="*/ 0 w 3971925"/>
              <a:gd name="connsiteY7" fmla="*/ 390523 h 466725"/>
              <a:gd name="connsiteX8" fmla="*/ 0 w 397192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829048 w 3990975"/>
              <a:gd name="connsiteY5" fmla="*/ 4667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838575 w 3990975"/>
              <a:gd name="connsiteY4" fmla="*/ 295273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38575 w 3876675"/>
              <a:gd name="connsiteY4" fmla="*/ 295273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57625 w 3876675"/>
              <a:gd name="connsiteY4" fmla="*/ 26669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781425 w 3876675"/>
              <a:gd name="connsiteY4" fmla="*/ 32384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23827 h 466725"/>
              <a:gd name="connsiteX4" fmla="*/ 3781425 w 3829050"/>
              <a:gd name="connsiteY4" fmla="*/ 323848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67150 w 3867150"/>
              <a:gd name="connsiteY3" fmla="*/ 257177 h 466725"/>
              <a:gd name="connsiteX4" fmla="*/ 3781425 w 3867150"/>
              <a:gd name="connsiteY4" fmla="*/ 32384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781425 w 3838575"/>
              <a:gd name="connsiteY4" fmla="*/ 323848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829050 w 3838575"/>
              <a:gd name="connsiteY4" fmla="*/ 314323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38575 w 3867150"/>
              <a:gd name="connsiteY3" fmla="*/ 190502 h 466725"/>
              <a:gd name="connsiteX4" fmla="*/ 3867150 w 3867150"/>
              <a:gd name="connsiteY4" fmla="*/ 26669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83857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93382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33825"/>
              <a:gd name="connsiteY0" fmla="*/ 85727 h 466725"/>
              <a:gd name="connsiteX1" fmla="*/ 76202 w 3933825"/>
              <a:gd name="connsiteY1" fmla="*/ 9525 h 466725"/>
              <a:gd name="connsiteX2" fmla="*/ 3619498 w 3933825"/>
              <a:gd name="connsiteY2" fmla="*/ 0 h 466725"/>
              <a:gd name="connsiteX3" fmla="*/ 3933825 w 3933825"/>
              <a:gd name="connsiteY3" fmla="*/ 190502 h 466725"/>
              <a:gd name="connsiteX4" fmla="*/ 3857625 w 3933825"/>
              <a:gd name="connsiteY4" fmla="*/ 238123 h 466725"/>
              <a:gd name="connsiteX5" fmla="*/ 3581398 w 3933825"/>
              <a:gd name="connsiteY5" fmla="*/ 428625 h 466725"/>
              <a:gd name="connsiteX6" fmla="*/ 76202 w 3933825"/>
              <a:gd name="connsiteY6" fmla="*/ 466725 h 466725"/>
              <a:gd name="connsiteX7" fmla="*/ 0 w 3933825"/>
              <a:gd name="connsiteY7" fmla="*/ 390523 h 466725"/>
              <a:gd name="connsiteX8" fmla="*/ 0 w 3933825"/>
              <a:gd name="connsiteY8" fmla="*/ 85727 h 466725"/>
              <a:gd name="connsiteX0" fmla="*/ 0 w 3857625"/>
              <a:gd name="connsiteY0" fmla="*/ 85727 h 466725"/>
              <a:gd name="connsiteX1" fmla="*/ 76202 w 3857625"/>
              <a:gd name="connsiteY1" fmla="*/ 9525 h 466725"/>
              <a:gd name="connsiteX2" fmla="*/ 3619498 w 3857625"/>
              <a:gd name="connsiteY2" fmla="*/ 0 h 466725"/>
              <a:gd name="connsiteX3" fmla="*/ 3829050 w 3857625"/>
              <a:gd name="connsiteY3" fmla="*/ 171452 h 466725"/>
              <a:gd name="connsiteX4" fmla="*/ 3857625 w 3857625"/>
              <a:gd name="connsiteY4" fmla="*/ 238123 h 466725"/>
              <a:gd name="connsiteX5" fmla="*/ 3581398 w 3857625"/>
              <a:gd name="connsiteY5" fmla="*/ 428625 h 466725"/>
              <a:gd name="connsiteX6" fmla="*/ 76202 w 3857625"/>
              <a:gd name="connsiteY6" fmla="*/ 466725 h 466725"/>
              <a:gd name="connsiteX7" fmla="*/ 0 w 3857625"/>
              <a:gd name="connsiteY7" fmla="*/ 390523 h 466725"/>
              <a:gd name="connsiteX8" fmla="*/ 0 w 385762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71452 h 466725"/>
              <a:gd name="connsiteX4" fmla="*/ 3829050 w 3829050"/>
              <a:gd name="connsiteY4" fmla="*/ 238123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180977 h 466725"/>
              <a:gd name="connsiteX1" fmla="*/ 114302 w 3867150"/>
              <a:gd name="connsiteY1" fmla="*/ 9525 h 466725"/>
              <a:gd name="connsiteX2" fmla="*/ 3657598 w 3867150"/>
              <a:gd name="connsiteY2" fmla="*/ 0 h 466725"/>
              <a:gd name="connsiteX3" fmla="*/ 3867150 w 3867150"/>
              <a:gd name="connsiteY3" fmla="*/ 171452 h 466725"/>
              <a:gd name="connsiteX4" fmla="*/ 3867150 w 3867150"/>
              <a:gd name="connsiteY4" fmla="*/ 238123 h 466725"/>
              <a:gd name="connsiteX5" fmla="*/ 3619498 w 3867150"/>
              <a:gd name="connsiteY5" fmla="*/ 428625 h 466725"/>
              <a:gd name="connsiteX6" fmla="*/ 114302 w 3867150"/>
              <a:gd name="connsiteY6" fmla="*/ 466725 h 466725"/>
              <a:gd name="connsiteX7" fmla="*/ 38100 w 3867150"/>
              <a:gd name="connsiteY7" fmla="*/ 390523 h 466725"/>
              <a:gd name="connsiteX8" fmla="*/ 0 w 3867150"/>
              <a:gd name="connsiteY8" fmla="*/ 180977 h 466725"/>
              <a:gd name="connsiteX0" fmla="*/ 38100 w 3905250"/>
              <a:gd name="connsiteY0" fmla="*/ 180977 h 466725"/>
              <a:gd name="connsiteX1" fmla="*/ 152402 w 3905250"/>
              <a:gd name="connsiteY1" fmla="*/ 9525 h 466725"/>
              <a:gd name="connsiteX2" fmla="*/ 3695698 w 3905250"/>
              <a:gd name="connsiteY2" fmla="*/ 0 h 466725"/>
              <a:gd name="connsiteX3" fmla="*/ 3905250 w 3905250"/>
              <a:gd name="connsiteY3" fmla="*/ 171452 h 466725"/>
              <a:gd name="connsiteX4" fmla="*/ 3905250 w 3905250"/>
              <a:gd name="connsiteY4" fmla="*/ 238123 h 466725"/>
              <a:gd name="connsiteX5" fmla="*/ 3657598 w 3905250"/>
              <a:gd name="connsiteY5" fmla="*/ 428625 h 466725"/>
              <a:gd name="connsiteX6" fmla="*/ 152402 w 3905250"/>
              <a:gd name="connsiteY6" fmla="*/ 466725 h 466725"/>
              <a:gd name="connsiteX7" fmla="*/ 0 w 3905250"/>
              <a:gd name="connsiteY7" fmla="*/ 247648 h 466725"/>
              <a:gd name="connsiteX8" fmla="*/ 38100 w 3905250"/>
              <a:gd name="connsiteY8" fmla="*/ 180977 h 466725"/>
              <a:gd name="connsiteX0" fmla="*/ 0 w 3924300"/>
              <a:gd name="connsiteY0" fmla="*/ 180977 h 466725"/>
              <a:gd name="connsiteX1" fmla="*/ 171452 w 3924300"/>
              <a:gd name="connsiteY1" fmla="*/ 9525 h 466725"/>
              <a:gd name="connsiteX2" fmla="*/ 3714748 w 3924300"/>
              <a:gd name="connsiteY2" fmla="*/ 0 h 466725"/>
              <a:gd name="connsiteX3" fmla="*/ 3924300 w 3924300"/>
              <a:gd name="connsiteY3" fmla="*/ 171452 h 466725"/>
              <a:gd name="connsiteX4" fmla="*/ 3924300 w 3924300"/>
              <a:gd name="connsiteY4" fmla="*/ 238123 h 466725"/>
              <a:gd name="connsiteX5" fmla="*/ 3676648 w 3924300"/>
              <a:gd name="connsiteY5" fmla="*/ 428625 h 466725"/>
              <a:gd name="connsiteX6" fmla="*/ 171452 w 3924300"/>
              <a:gd name="connsiteY6" fmla="*/ 466725 h 466725"/>
              <a:gd name="connsiteX7" fmla="*/ 19050 w 3924300"/>
              <a:gd name="connsiteY7" fmla="*/ 247648 h 466725"/>
              <a:gd name="connsiteX8" fmla="*/ 0 w 3924300"/>
              <a:gd name="connsiteY8" fmla="*/ 180977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85725 w 3990975"/>
              <a:gd name="connsiteY7" fmla="*/ 247648 h 466725"/>
              <a:gd name="connsiteX8" fmla="*/ 0 w 3990975"/>
              <a:gd name="connsiteY8" fmla="*/ 266702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66702 h 466725"/>
              <a:gd name="connsiteX0" fmla="*/ 0 w 3990975"/>
              <a:gd name="connsiteY0" fmla="*/ 2286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28602 h 466725"/>
              <a:gd name="connsiteX0" fmla="*/ 0 w 3981450"/>
              <a:gd name="connsiteY0" fmla="*/ 180977 h 466725"/>
              <a:gd name="connsiteX1" fmla="*/ 228602 w 3981450"/>
              <a:gd name="connsiteY1" fmla="*/ 9525 h 466725"/>
              <a:gd name="connsiteX2" fmla="*/ 3771898 w 3981450"/>
              <a:gd name="connsiteY2" fmla="*/ 0 h 466725"/>
              <a:gd name="connsiteX3" fmla="*/ 3981450 w 3981450"/>
              <a:gd name="connsiteY3" fmla="*/ 171452 h 466725"/>
              <a:gd name="connsiteX4" fmla="*/ 3981450 w 3981450"/>
              <a:gd name="connsiteY4" fmla="*/ 238123 h 466725"/>
              <a:gd name="connsiteX5" fmla="*/ 3733798 w 3981450"/>
              <a:gd name="connsiteY5" fmla="*/ 428625 h 466725"/>
              <a:gd name="connsiteX6" fmla="*/ 228602 w 3981450"/>
              <a:gd name="connsiteY6" fmla="*/ 466725 h 466725"/>
              <a:gd name="connsiteX7" fmla="*/ 9525 w 3981450"/>
              <a:gd name="connsiteY7" fmla="*/ 266698 h 466725"/>
              <a:gd name="connsiteX8" fmla="*/ 0 w 3981450"/>
              <a:gd name="connsiteY8" fmla="*/ 180977 h 466725"/>
              <a:gd name="connsiteX0" fmla="*/ 9525 w 3990975"/>
              <a:gd name="connsiteY0" fmla="*/ 180977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0 w 3990975"/>
              <a:gd name="connsiteY7" fmla="*/ 238123 h 466725"/>
              <a:gd name="connsiteX8" fmla="*/ 9525 w 3990975"/>
              <a:gd name="connsiteY8" fmla="*/ 180977 h 466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90975" h="466725">
                <a:moveTo>
                  <a:pt x="9525" y="180977"/>
                </a:moveTo>
                <a:cubicBezTo>
                  <a:pt x="9525" y="138892"/>
                  <a:pt x="196042" y="9525"/>
                  <a:pt x="238127" y="9525"/>
                </a:cubicBezTo>
                <a:lnTo>
                  <a:pt x="3781423" y="0"/>
                </a:lnTo>
                <a:cubicBezTo>
                  <a:pt x="3823508" y="0"/>
                  <a:pt x="3990975" y="129367"/>
                  <a:pt x="3990975" y="171452"/>
                </a:cubicBezTo>
                <a:lnTo>
                  <a:pt x="3990975" y="238123"/>
                </a:lnTo>
                <a:cubicBezTo>
                  <a:pt x="3990975" y="280208"/>
                  <a:pt x="3785408" y="428625"/>
                  <a:pt x="3743323" y="428625"/>
                </a:cubicBezTo>
                <a:lnTo>
                  <a:pt x="238127" y="466725"/>
                </a:lnTo>
                <a:cubicBezTo>
                  <a:pt x="196042" y="466725"/>
                  <a:pt x="0" y="280208"/>
                  <a:pt x="0" y="238123"/>
                </a:cubicBezTo>
                <a:lnTo>
                  <a:pt x="9525" y="180977"/>
                </a:lnTo>
                <a:close/>
              </a:path>
            </a:pathLst>
          </a:custGeom>
          <a:solidFill>
            <a:srgbClr val="4E95D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0" name="Group 19">
            <a:extLst>
              <a:ext uri="{FF2B5EF4-FFF2-40B4-BE49-F238E27FC236}">
                <a16:creationId xmlns:a16="http://schemas.microsoft.com/office/drawing/2014/main" id="{CA39F469-6CB5-28CC-8DD5-A11A5C7CD259}"/>
              </a:ext>
            </a:extLst>
          </xdr:cNvPr>
          <xdr:cNvGrpSpPr/>
        </xdr:nvGrpSpPr>
        <xdr:grpSpPr>
          <a:xfrm>
            <a:off x="329337" y="3078717"/>
            <a:ext cx="1796810" cy="375816"/>
            <a:chOff x="314324" y="3124199"/>
            <a:chExt cx="1857377" cy="349596"/>
          </a:xfrm>
        </xdr:grpSpPr>
        <xdr:sp macro="" textlink="Calculations!I7">
          <xdr:nvSpPr>
            <xdr:cNvPr id="10" name="TextBox 9">
              <a:extLst>
                <a:ext uri="{FF2B5EF4-FFF2-40B4-BE49-F238E27FC236}">
                  <a16:creationId xmlns:a16="http://schemas.microsoft.com/office/drawing/2014/main" id="{1C1842BF-2535-41F1-A6C1-538C286043F1}"/>
                </a:ext>
              </a:extLst>
            </xdr:cNvPr>
            <xdr:cNvSpPr txBox="1"/>
          </xdr:nvSpPr>
          <xdr:spPr>
            <a:xfrm>
              <a:off x="314324" y="3162299"/>
              <a:ext cx="91440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C929E22-B448-43BE-874B-FB5454C574D8}" type="TxLink">
                <a:rPr lang="en-US" sz="1400" b="0" i="0" u="none" strike="noStrike">
                  <a:solidFill>
                    <a:schemeClr val="bg1"/>
                  </a:solidFill>
                  <a:latin typeface="Aptos Narrow"/>
                </a:rPr>
                <a:pPr/>
                <a:t>March</a:t>
              </a:fld>
              <a:endParaRPr lang="en-US" sz="1800">
                <a:solidFill>
                  <a:schemeClr val="bg1"/>
                </a:solidFill>
              </a:endParaRPr>
            </a:p>
          </xdr:txBody>
        </xdr:sp>
        <xdr:sp macro="" textlink="Calculations!D17">
          <xdr:nvSpPr>
            <xdr:cNvPr id="11" name="TextBox 10">
              <a:extLst>
                <a:ext uri="{FF2B5EF4-FFF2-40B4-BE49-F238E27FC236}">
                  <a16:creationId xmlns:a16="http://schemas.microsoft.com/office/drawing/2014/main" id="{B26AEFFD-B545-4EE3-B3BE-5AE7C9E2A9A8}"/>
                </a:ext>
              </a:extLst>
            </xdr:cNvPr>
            <xdr:cNvSpPr txBox="1"/>
          </xdr:nvSpPr>
          <xdr:spPr>
            <a:xfrm>
              <a:off x="1038225" y="3124199"/>
              <a:ext cx="113347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67F694C-22FC-4BEA-932A-3CE0AA7601B3}" type="TxLink">
                <a:rPr lang="en-US" sz="1400" b="0" i="0" u="none" strike="noStrike">
                  <a:solidFill>
                    <a:schemeClr val="bg1"/>
                  </a:solidFill>
                  <a:latin typeface="Aptos Narrow"/>
                </a:rPr>
                <a:pPr/>
                <a:t> $4,862,132 </a:t>
              </a:fld>
              <a:endParaRPr lang="en-US" sz="1400">
                <a:solidFill>
                  <a:schemeClr val="bg1"/>
                </a:solidFill>
              </a:endParaRPr>
            </a:p>
          </xdr:txBody>
        </xdr:sp>
      </xdr:grpSp>
    </xdr:grpSp>
    <xdr:clientData/>
  </xdr:twoCellAnchor>
  <xdr:twoCellAnchor editAs="oneCell">
    <xdr:from>
      <xdr:col>1</xdr:col>
      <xdr:colOff>104775</xdr:colOff>
      <xdr:row>13</xdr:row>
      <xdr:rowOff>47625</xdr:rowOff>
    </xdr:from>
    <xdr:to>
      <xdr:col>6</xdr:col>
      <xdr:colOff>180976</xdr:colOff>
      <xdr:row>15</xdr:row>
      <xdr:rowOff>85725</xdr:rowOff>
    </xdr:to>
    <xdr:grpSp>
      <xdr:nvGrpSpPr>
        <xdr:cNvPr id="63" name="Group 62">
          <a:extLst>
            <a:ext uri="{FF2B5EF4-FFF2-40B4-BE49-F238E27FC236}">
              <a16:creationId xmlns:a16="http://schemas.microsoft.com/office/drawing/2014/main" id="{768454F5-516F-C5B2-DADE-F116392954CF}"/>
            </a:ext>
          </a:extLst>
        </xdr:cNvPr>
        <xdr:cNvGrpSpPr/>
      </xdr:nvGrpSpPr>
      <xdr:grpSpPr>
        <a:xfrm>
          <a:off x="219075" y="1047750"/>
          <a:ext cx="3552826" cy="419100"/>
          <a:chOff x="114300" y="2524125"/>
          <a:chExt cx="3552826" cy="419100"/>
        </a:xfrm>
      </xdr:grpSpPr>
      <xdr:sp macro="" textlink="">
        <xdr:nvSpPr>
          <xdr:cNvPr id="6" name="Rectangle: Rounded Corners 5">
            <a:extLst>
              <a:ext uri="{FF2B5EF4-FFF2-40B4-BE49-F238E27FC236}">
                <a16:creationId xmlns:a16="http://schemas.microsoft.com/office/drawing/2014/main" id="{C2EA31E3-D452-03C8-87AE-838F75BEAB3A}"/>
              </a:ext>
            </a:extLst>
          </xdr:cNvPr>
          <xdr:cNvSpPr/>
        </xdr:nvSpPr>
        <xdr:spPr>
          <a:xfrm>
            <a:off x="114300" y="2524125"/>
            <a:ext cx="3552826" cy="419100"/>
          </a:xfrm>
          <a:custGeom>
            <a:avLst/>
            <a:gdLst>
              <a:gd name="connsiteX0" fmla="*/ 0 w 3905250"/>
              <a:gd name="connsiteY0" fmla="*/ 76202 h 457200"/>
              <a:gd name="connsiteX1" fmla="*/ 76202 w 3905250"/>
              <a:gd name="connsiteY1" fmla="*/ 0 h 457200"/>
              <a:gd name="connsiteX2" fmla="*/ 3829048 w 3905250"/>
              <a:gd name="connsiteY2" fmla="*/ 0 h 457200"/>
              <a:gd name="connsiteX3" fmla="*/ 3905250 w 3905250"/>
              <a:gd name="connsiteY3" fmla="*/ 76202 h 457200"/>
              <a:gd name="connsiteX4" fmla="*/ 3905250 w 3905250"/>
              <a:gd name="connsiteY4" fmla="*/ 380998 h 457200"/>
              <a:gd name="connsiteX5" fmla="*/ 3829048 w 3905250"/>
              <a:gd name="connsiteY5" fmla="*/ 457200 h 457200"/>
              <a:gd name="connsiteX6" fmla="*/ 76202 w 3905250"/>
              <a:gd name="connsiteY6" fmla="*/ 457200 h 457200"/>
              <a:gd name="connsiteX7" fmla="*/ 0 w 3905250"/>
              <a:gd name="connsiteY7" fmla="*/ 380998 h 457200"/>
              <a:gd name="connsiteX8" fmla="*/ 0 w 3905250"/>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05250 w 3971925"/>
              <a:gd name="connsiteY3" fmla="*/ 7620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62400 w 3971925"/>
              <a:gd name="connsiteY3" fmla="*/ 9525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85727 h 466725"/>
              <a:gd name="connsiteX1" fmla="*/ 76202 w 3971925"/>
              <a:gd name="connsiteY1" fmla="*/ 9525 h 466725"/>
              <a:gd name="connsiteX2" fmla="*/ 3619498 w 3971925"/>
              <a:gd name="connsiteY2" fmla="*/ 0 h 466725"/>
              <a:gd name="connsiteX3" fmla="*/ 3962400 w 3971925"/>
              <a:gd name="connsiteY3" fmla="*/ 104777 h 466725"/>
              <a:gd name="connsiteX4" fmla="*/ 3971925 w 3971925"/>
              <a:gd name="connsiteY4" fmla="*/ 304798 h 466725"/>
              <a:gd name="connsiteX5" fmla="*/ 3829048 w 3971925"/>
              <a:gd name="connsiteY5" fmla="*/ 466725 h 466725"/>
              <a:gd name="connsiteX6" fmla="*/ 76202 w 3971925"/>
              <a:gd name="connsiteY6" fmla="*/ 466725 h 466725"/>
              <a:gd name="connsiteX7" fmla="*/ 0 w 3971925"/>
              <a:gd name="connsiteY7" fmla="*/ 390523 h 466725"/>
              <a:gd name="connsiteX8" fmla="*/ 0 w 397192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829048 w 3990975"/>
              <a:gd name="connsiteY5" fmla="*/ 4667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838575 w 3990975"/>
              <a:gd name="connsiteY4" fmla="*/ 295273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38575 w 3876675"/>
              <a:gd name="connsiteY4" fmla="*/ 295273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57625 w 3876675"/>
              <a:gd name="connsiteY4" fmla="*/ 26669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781425 w 3876675"/>
              <a:gd name="connsiteY4" fmla="*/ 32384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23827 h 466725"/>
              <a:gd name="connsiteX4" fmla="*/ 3781425 w 3829050"/>
              <a:gd name="connsiteY4" fmla="*/ 323848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67150 w 3867150"/>
              <a:gd name="connsiteY3" fmla="*/ 257177 h 466725"/>
              <a:gd name="connsiteX4" fmla="*/ 3781425 w 3867150"/>
              <a:gd name="connsiteY4" fmla="*/ 32384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781425 w 3838575"/>
              <a:gd name="connsiteY4" fmla="*/ 323848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829050 w 3838575"/>
              <a:gd name="connsiteY4" fmla="*/ 314323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38575 w 3867150"/>
              <a:gd name="connsiteY3" fmla="*/ 190502 h 466725"/>
              <a:gd name="connsiteX4" fmla="*/ 3867150 w 3867150"/>
              <a:gd name="connsiteY4" fmla="*/ 26669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83857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93382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33825"/>
              <a:gd name="connsiteY0" fmla="*/ 85727 h 466725"/>
              <a:gd name="connsiteX1" fmla="*/ 76202 w 3933825"/>
              <a:gd name="connsiteY1" fmla="*/ 9525 h 466725"/>
              <a:gd name="connsiteX2" fmla="*/ 3619498 w 3933825"/>
              <a:gd name="connsiteY2" fmla="*/ 0 h 466725"/>
              <a:gd name="connsiteX3" fmla="*/ 3933825 w 3933825"/>
              <a:gd name="connsiteY3" fmla="*/ 190502 h 466725"/>
              <a:gd name="connsiteX4" fmla="*/ 3857625 w 3933825"/>
              <a:gd name="connsiteY4" fmla="*/ 238123 h 466725"/>
              <a:gd name="connsiteX5" fmla="*/ 3581398 w 3933825"/>
              <a:gd name="connsiteY5" fmla="*/ 428625 h 466725"/>
              <a:gd name="connsiteX6" fmla="*/ 76202 w 3933825"/>
              <a:gd name="connsiteY6" fmla="*/ 466725 h 466725"/>
              <a:gd name="connsiteX7" fmla="*/ 0 w 3933825"/>
              <a:gd name="connsiteY7" fmla="*/ 390523 h 466725"/>
              <a:gd name="connsiteX8" fmla="*/ 0 w 3933825"/>
              <a:gd name="connsiteY8" fmla="*/ 85727 h 466725"/>
              <a:gd name="connsiteX0" fmla="*/ 0 w 3857625"/>
              <a:gd name="connsiteY0" fmla="*/ 85727 h 466725"/>
              <a:gd name="connsiteX1" fmla="*/ 76202 w 3857625"/>
              <a:gd name="connsiteY1" fmla="*/ 9525 h 466725"/>
              <a:gd name="connsiteX2" fmla="*/ 3619498 w 3857625"/>
              <a:gd name="connsiteY2" fmla="*/ 0 h 466725"/>
              <a:gd name="connsiteX3" fmla="*/ 3829050 w 3857625"/>
              <a:gd name="connsiteY3" fmla="*/ 171452 h 466725"/>
              <a:gd name="connsiteX4" fmla="*/ 3857625 w 3857625"/>
              <a:gd name="connsiteY4" fmla="*/ 238123 h 466725"/>
              <a:gd name="connsiteX5" fmla="*/ 3581398 w 3857625"/>
              <a:gd name="connsiteY5" fmla="*/ 428625 h 466725"/>
              <a:gd name="connsiteX6" fmla="*/ 76202 w 3857625"/>
              <a:gd name="connsiteY6" fmla="*/ 466725 h 466725"/>
              <a:gd name="connsiteX7" fmla="*/ 0 w 3857625"/>
              <a:gd name="connsiteY7" fmla="*/ 390523 h 466725"/>
              <a:gd name="connsiteX8" fmla="*/ 0 w 385762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71452 h 466725"/>
              <a:gd name="connsiteX4" fmla="*/ 3829050 w 3829050"/>
              <a:gd name="connsiteY4" fmla="*/ 238123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180977 h 466725"/>
              <a:gd name="connsiteX1" fmla="*/ 114302 w 3867150"/>
              <a:gd name="connsiteY1" fmla="*/ 9525 h 466725"/>
              <a:gd name="connsiteX2" fmla="*/ 3657598 w 3867150"/>
              <a:gd name="connsiteY2" fmla="*/ 0 h 466725"/>
              <a:gd name="connsiteX3" fmla="*/ 3867150 w 3867150"/>
              <a:gd name="connsiteY3" fmla="*/ 171452 h 466725"/>
              <a:gd name="connsiteX4" fmla="*/ 3867150 w 3867150"/>
              <a:gd name="connsiteY4" fmla="*/ 238123 h 466725"/>
              <a:gd name="connsiteX5" fmla="*/ 3619498 w 3867150"/>
              <a:gd name="connsiteY5" fmla="*/ 428625 h 466725"/>
              <a:gd name="connsiteX6" fmla="*/ 114302 w 3867150"/>
              <a:gd name="connsiteY6" fmla="*/ 466725 h 466725"/>
              <a:gd name="connsiteX7" fmla="*/ 38100 w 3867150"/>
              <a:gd name="connsiteY7" fmla="*/ 390523 h 466725"/>
              <a:gd name="connsiteX8" fmla="*/ 0 w 3867150"/>
              <a:gd name="connsiteY8" fmla="*/ 180977 h 466725"/>
              <a:gd name="connsiteX0" fmla="*/ 38100 w 3905250"/>
              <a:gd name="connsiteY0" fmla="*/ 180977 h 466725"/>
              <a:gd name="connsiteX1" fmla="*/ 152402 w 3905250"/>
              <a:gd name="connsiteY1" fmla="*/ 9525 h 466725"/>
              <a:gd name="connsiteX2" fmla="*/ 3695698 w 3905250"/>
              <a:gd name="connsiteY2" fmla="*/ 0 h 466725"/>
              <a:gd name="connsiteX3" fmla="*/ 3905250 w 3905250"/>
              <a:gd name="connsiteY3" fmla="*/ 171452 h 466725"/>
              <a:gd name="connsiteX4" fmla="*/ 3905250 w 3905250"/>
              <a:gd name="connsiteY4" fmla="*/ 238123 h 466725"/>
              <a:gd name="connsiteX5" fmla="*/ 3657598 w 3905250"/>
              <a:gd name="connsiteY5" fmla="*/ 428625 h 466725"/>
              <a:gd name="connsiteX6" fmla="*/ 152402 w 3905250"/>
              <a:gd name="connsiteY6" fmla="*/ 466725 h 466725"/>
              <a:gd name="connsiteX7" fmla="*/ 0 w 3905250"/>
              <a:gd name="connsiteY7" fmla="*/ 247648 h 466725"/>
              <a:gd name="connsiteX8" fmla="*/ 38100 w 3905250"/>
              <a:gd name="connsiteY8" fmla="*/ 180977 h 466725"/>
              <a:gd name="connsiteX0" fmla="*/ 0 w 3924300"/>
              <a:gd name="connsiteY0" fmla="*/ 180977 h 466725"/>
              <a:gd name="connsiteX1" fmla="*/ 171452 w 3924300"/>
              <a:gd name="connsiteY1" fmla="*/ 9525 h 466725"/>
              <a:gd name="connsiteX2" fmla="*/ 3714748 w 3924300"/>
              <a:gd name="connsiteY2" fmla="*/ 0 h 466725"/>
              <a:gd name="connsiteX3" fmla="*/ 3924300 w 3924300"/>
              <a:gd name="connsiteY3" fmla="*/ 171452 h 466725"/>
              <a:gd name="connsiteX4" fmla="*/ 3924300 w 3924300"/>
              <a:gd name="connsiteY4" fmla="*/ 238123 h 466725"/>
              <a:gd name="connsiteX5" fmla="*/ 3676648 w 3924300"/>
              <a:gd name="connsiteY5" fmla="*/ 428625 h 466725"/>
              <a:gd name="connsiteX6" fmla="*/ 171452 w 3924300"/>
              <a:gd name="connsiteY6" fmla="*/ 466725 h 466725"/>
              <a:gd name="connsiteX7" fmla="*/ 19050 w 3924300"/>
              <a:gd name="connsiteY7" fmla="*/ 247648 h 466725"/>
              <a:gd name="connsiteX8" fmla="*/ 0 w 3924300"/>
              <a:gd name="connsiteY8" fmla="*/ 180977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85725 w 3990975"/>
              <a:gd name="connsiteY7" fmla="*/ 247648 h 466725"/>
              <a:gd name="connsiteX8" fmla="*/ 0 w 3990975"/>
              <a:gd name="connsiteY8" fmla="*/ 266702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66702 h 466725"/>
              <a:gd name="connsiteX0" fmla="*/ 0 w 3990975"/>
              <a:gd name="connsiteY0" fmla="*/ 2286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28602 h 466725"/>
              <a:gd name="connsiteX0" fmla="*/ 0 w 3981450"/>
              <a:gd name="connsiteY0" fmla="*/ 180977 h 466725"/>
              <a:gd name="connsiteX1" fmla="*/ 228602 w 3981450"/>
              <a:gd name="connsiteY1" fmla="*/ 9525 h 466725"/>
              <a:gd name="connsiteX2" fmla="*/ 3771898 w 3981450"/>
              <a:gd name="connsiteY2" fmla="*/ 0 h 466725"/>
              <a:gd name="connsiteX3" fmla="*/ 3981450 w 3981450"/>
              <a:gd name="connsiteY3" fmla="*/ 171452 h 466725"/>
              <a:gd name="connsiteX4" fmla="*/ 3981450 w 3981450"/>
              <a:gd name="connsiteY4" fmla="*/ 238123 h 466725"/>
              <a:gd name="connsiteX5" fmla="*/ 3733798 w 3981450"/>
              <a:gd name="connsiteY5" fmla="*/ 428625 h 466725"/>
              <a:gd name="connsiteX6" fmla="*/ 228602 w 3981450"/>
              <a:gd name="connsiteY6" fmla="*/ 466725 h 466725"/>
              <a:gd name="connsiteX7" fmla="*/ 9525 w 3981450"/>
              <a:gd name="connsiteY7" fmla="*/ 266698 h 466725"/>
              <a:gd name="connsiteX8" fmla="*/ 0 w 3981450"/>
              <a:gd name="connsiteY8" fmla="*/ 180977 h 466725"/>
              <a:gd name="connsiteX0" fmla="*/ 9525 w 3990975"/>
              <a:gd name="connsiteY0" fmla="*/ 180977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0 w 3990975"/>
              <a:gd name="connsiteY7" fmla="*/ 238123 h 466725"/>
              <a:gd name="connsiteX8" fmla="*/ 9525 w 3990975"/>
              <a:gd name="connsiteY8" fmla="*/ 180977 h 466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90975" h="466725">
                <a:moveTo>
                  <a:pt x="9525" y="180977"/>
                </a:moveTo>
                <a:cubicBezTo>
                  <a:pt x="9525" y="138892"/>
                  <a:pt x="196042" y="9525"/>
                  <a:pt x="238127" y="9525"/>
                </a:cubicBezTo>
                <a:lnTo>
                  <a:pt x="3781423" y="0"/>
                </a:lnTo>
                <a:cubicBezTo>
                  <a:pt x="3823508" y="0"/>
                  <a:pt x="3990975" y="129367"/>
                  <a:pt x="3990975" y="171452"/>
                </a:cubicBezTo>
                <a:lnTo>
                  <a:pt x="3990975" y="238123"/>
                </a:lnTo>
                <a:cubicBezTo>
                  <a:pt x="3990975" y="280208"/>
                  <a:pt x="3785408" y="428625"/>
                  <a:pt x="3743323" y="428625"/>
                </a:cubicBezTo>
                <a:lnTo>
                  <a:pt x="238127" y="466725"/>
                </a:lnTo>
                <a:cubicBezTo>
                  <a:pt x="196042" y="466725"/>
                  <a:pt x="0" y="280208"/>
                  <a:pt x="0" y="238123"/>
                </a:cubicBezTo>
                <a:lnTo>
                  <a:pt x="9525" y="180977"/>
                </a:lnTo>
                <a:close/>
              </a:path>
            </a:pathLst>
          </a:custGeom>
          <a:solidFill>
            <a:srgbClr val="15608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grpSp>
        <xdr:nvGrpSpPr>
          <xdr:cNvPr id="18" name="Group 17">
            <a:extLst>
              <a:ext uri="{FF2B5EF4-FFF2-40B4-BE49-F238E27FC236}">
                <a16:creationId xmlns:a16="http://schemas.microsoft.com/office/drawing/2014/main" id="{19721696-7FF3-63E9-455F-0AAC9B288AF7}"/>
              </a:ext>
            </a:extLst>
          </xdr:cNvPr>
          <xdr:cNvGrpSpPr/>
        </xdr:nvGrpSpPr>
        <xdr:grpSpPr>
          <a:xfrm>
            <a:off x="283059" y="2554724"/>
            <a:ext cx="2764941" cy="375565"/>
            <a:chOff x="361949" y="2366310"/>
            <a:chExt cx="2965084" cy="401173"/>
          </a:xfrm>
        </xdr:grpSpPr>
        <xdr:sp macro="" textlink="Calculations!C7">
          <xdr:nvSpPr>
            <xdr:cNvPr id="8" name="TextBox 7">
              <a:extLst>
                <a:ext uri="{FF2B5EF4-FFF2-40B4-BE49-F238E27FC236}">
                  <a16:creationId xmlns:a16="http://schemas.microsoft.com/office/drawing/2014/main" id="{6C02590C-F3E1-1D9C-1E18-67E4FBA25FEE}"/>
                </a:ext>
              </a:extLst>
            </xdr:cNvPr>
            <xdr:cNvSpPr txBox="1"/>
          </xdr:nvSpPr>
          <xdr:spPr>
            <a:xfrm>
              <a:off x="361949" y="2428874"/>
              <a:ext cx="983848" cy="3327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21DA567-B52B-440F-ADC1-BA79274A7E10}" type="TxLink">
                <a:rPr lang="en-US" sz="1400" b="0" i="0" u="none" strike="noStrike">
                  <a:solidFill>
                    <a:schemeClr val="bg1"/>
                  </a:solidFill>
                  <a:latin typeface="Aptos Narrow"/>
                </a:rPr>
                <a:pPr/>
                <a:t>April</a:t>
              </a:fld>
              <a:endParaRPr lang="en-US" sz="1400">
                <a:solidFill>
                  <a:schemeClr val="bg1"/>
                </a:solidFill>
              </a:endParaRPr>
            </a:p>
          </xdr:txBody>
        </xdr:sp>
        <xdr:sp macro="" textlink="Calculations!C17">
          <xdr:nvSpPr>
            <xdr:cNvPr id="9" name="TextBox 8">
              <a:extLst>
                <a:ext uri="{FF2B5EF4-FFF2-40B4-BE49-F238E27FC236}">
                  <a16:creationId xmlns:a16="http://schemas.microsoft.com/office/drawing/2014/main" id="{E54B0BE1-FDDB-4AE5-B55B-A06BEA0ED6F3}"/>
                </a:ext>
              </a:extLst>
            </xdr:cNvPr>
            <xdr:cNvSpPr txBox="1"/>
          </xdr:nvSpPr>
          <xdr:spPr>
            <a:xfrm>
              <a:off x="1038225" y="2438399"/>
              <a:ext cx="1133476"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861FE9F-D5E6-49F8-82CC-54B3575EFF27}" type="TxLink">
                <a:rPr lang="en-US" sz="1400" b="0" i="0" u="none" strike="noStrike">
                  <a:solidFill>
                    <a:schemeClr val="bg1"/>
                  </a:solidFill>
                  <a:latin typeface="Aptos Narrow"/>
                </a:rPr>
                <a:pPr/>
                <a:t> $4,802,968 </a:t>
              </a:fld>
              <a:endParaRPr lang="en-US" sz="1400">
                <a:solidFill>
                  <a:schemeClr val="bg1"/>
                </a:solidFill>
              </a:endParaRPr>
            </a:p>
          </xdr:txBody>
        </xdr:sp>
        <mc:AlternateContent xmlns:mc="http://schemas.openxmlformats.org/markup-compatibility/2006" xmlns:a14="http://schemas.microsoft.com/office/drawing/2010/main">
          <mc:Choice Requires="a14">
            <xdr:pic>
              <xdr:nvPicPr>
                <xdr:cNvPr id="17" name="Picture 16">
                  <a:extLst>
                    <a:ext uri="{FF2B5EF4-FFF2-40B4-BE49-F238E27FC236}">
                      <a16:creationId xmlns:a16="http://schemas.microsoft.com/office/drawing/2014/main" id="{A0C583EC-61C1-6513-9DC8-2B3CE8ECF18A}"/>
                    </a:ext>
                  </a:extLst>
                </xdr:cNvPr>
                <xdr:cNvPicPr>
                  <a:picLocks noChangeAspect="1" noChangeArrowheads="1"/>
                  <a:extLst>
                    <a:ext uri="{84589F7E-364E-4C9E-8A38-B11213B215E9}">
                      <a14:cameraTool cellRange="Calculations!$E$17" spid="_x0000_s2168"/>
                    </a:ext>
                  </a:extLst>
                </xdr:cNvPicPr>
              </xdr:nvPicPr>
              <xdr:blipFill>
                <a:blip xmlns:r="http://schemas.openxmlformats.org/officeDocument/2006/relationships" r:embed="rId1"/>
                <a:srcRect/>
                <a:stretch>
                  <a:fillRect/>
                </a:stretch>
              </xdr:blipFill>
              <xdr:spPr bwMode="auto">
                <a:xfrm>
                  <a:off x="2324100" y="2366310"/>
                  <a:ext cx="1002933" cy="401173"/>
                </a:xfrm>
                <a:prstGeom prst="rect">
                  <a:avLst/>
                </a:prstGeom>
                <a:noFill/>
                <a:extLst>
                  <a:ext uri="{909E8E84-426E-40DD-AFC4-6F175D3DCCD1}">
                    <a14:hiddenFill>
                      <a:solidFill>
                        <a:srgbClr val="FFFFFF"/>
                      </a:solidFill>
                    </a14:hiddenFill>
                  </a:ext>
                </a:extLst>
              </xdr:spPr>
            </xdr:pic>
          </mc:Choice>
          <mc:Fallback xmlns=""/>
        </mc:AlternateContent>
      </xdr:grpSp>
    </xdr:grpSp>
    <xdr:clientData/>
  </xdr:twoCellAnchor>
  <xdr:twoCellAnchor>
    <xdr:from>
      <xdr:col>8</xdr:col>
      <xdr:colOff>238125</xdr:colOff>
      <xdr:row>11</xdr:row>
      <xdr:rowOff>47626</xdr:rowOff>
    </xdr:from>
    <xdr:to>
      <xdr:col>12</xdr:col>
      <xdr:colOff>9525</xdr:colOff>
      <xdr:row>12</xdr:row>
      <xdr:rowOff>161925</xdr:rowOff>
    </xdr:to>
    <xdr:sp macro="" textlink="">
      <xdr:nvSpPr>
        <xdr:cNvPr id="23" name="TextBox 22">
          <a:extLst>
            <a:ext uri="{FF2B5EF4-FFF2-40B4-BE49-F238E27FC236}">
              <a16:creationId xmlns:a16="http://schemas.microsoft.com/office/drawing/2014/main" id="{D114B219-A293-0BFF-F928-A9F06AC4C214}"/>
            </a:ext>
          </a:extLst>
        </xdr:cNvPr>
        <xdr:cNvSpPr txBox="1"/>
      </xdr:nvSpPr>
      <xdr:spPr>
        <a:xfrm>
          <a:off x="5048250" y="2143126"/>
          <a:ext cx="2209800" cy="304799"/>
        </a:xfrm>
        <a:prstGeom prst="rect">
          <a:avLst/>
        </a:prstGeom>
        <a:solidFill>
          <a:srgbClr val="163E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Top 3 Sales Managers </a:t>
          </a:r>
        </a:p>
      </xdr:txBody>
    </xdr:sp>
    <xdr:clientData/>
  </xdr:twoCellAnchor>
  <xdr:twoCellAnchor>
    <xdr:from>
      <xdr:col>8</xdr:col>
      <xdr:colOff>19050</xdr:colOff>
      <xdr:row>13</xdr:row>
      <xdr:rowOff>28574</xdr:rowOff>
    </xdr:from>
    <xdr:to>
      <xdr:col>13</xdr:col>
      <xdr:colOff>523876</xdr:colOff>
      <xdr:row>15</xdr:row>
      <xdr:rowOff>38099</xdr:rowOff>
    </xdr:to>
    <xdr:grpSp>
      <xdr:nvGrpSpPr>
        <xdr:cNvPr id="55" name="Group 54">
          <a:extLst>
            <a:ext uri="{FF2B5EF4-FFF2-40B4-BE49-F238E27FC236}">
              <a16:creationId xmlns:a16="http://schemas.microsoft.com/office/drawing/2014/main" id="{018E61C4-4A02-D3DE-A647-7C501BAF8B51}"/>
            </a:ext>
          </a:extLst>
        </xdr:cNvPr>
        <xdr:cNvGrpSpPr/>
      </xdr:nvGrpSpPr>
      <xdr:grpSpPr>
        <a:xfrm>
          <a:off x="4829175" y="1028699"/>
          <a:ext cx="3552826" cy="390525"/>
          <a:chOff x="5238750" y="2505074"/>
          <a:chExt cx="3552826" cy="390525"/>
        </a:xfrm>
      </xdr:grpSpPr>
      <xdr:sp macro="" textlink="">
        <xdr:nvSpPr>
          <xdr:cNvPr id="29" name="Rectangle: Rounded Corners 5">
            <a:extLst>
              <a:ext uri="{FF2B5EF4-FFF2-40B4-BE49-F238E27FC236}">
                <a16:creationId xmlns:a16="http://schemas.microsoft.com/office/drawing/2014/main" id="{199A8FC1-7C14-4227-8D15-DB55911BDF93}"/>
              </a:ext>
            </a:extLst>
          </xdr:cNvPr>
          <xdr:cNvSpPr/>
        </xdr:nvSpPr>
        <xdr:spPr>
          <a:xfrm>
            <a:off x="5238750" y="2505074"/>
            <a:ext cx="3552826" cy="390525"/>
          </a:xfrm>
          <a:custGeom>
            <a:avLst/>
            <a:gdLst>
              <a:gd name="connsiteX0" fmla="*/ 0 w 3905250"/>
              <a:gd name="connsiteY0" fmla="*/ 76202 h 457200"/>
              <a:gd name="connsiteX1" fmla="*/ 76202 w 3905250"/>
              <a:gd name="connsiteY1" fmla="*/ 0 h 457200"/>
              <a:gd name="connsiteX2" fmla="*/ 3829048 w 3905250"/>
              <a:gd name="connsiteY2" fmla="*/ 0 h 457200"/>
              <a:gd name="connsiteX3" fmla="*/ 3905250 w 3905250"/>
              <a:gd name="connsiteY3" fmla="*/ 76202 h 457200"/>
              <a:gd name="connsiteX4" fmla="*/ 3905250 w 3905250"/>
              <a:gd name="connsiteY4" fmla="*/ 380998 h 457200"/>
              <a:gd name="connsiteX5" fmla="*/ 3829048 w 3905250"/>
              <a:gd name="connsiteY5" fmla="*/ 457200 h 457200"/>
              <a:gd name="connsiteX6" fmla="*/ 76202 w 3905250"/>
              <a:gd name="connsiteY6" fmla="*/ 457200 h 457200"/>
              <a:gd name="connsiteX7" fmla="*/ 0 w 3905250"/>
              <a:gd name="connsiteY7" fmla="*/ 380998 h 457200"/>
              <a:gd name="connsiteX8" fmla="*/ 0 w 3905250"/>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05250 w 3971925"/>
              <a:gd name="connsiteY3" fmla="*/ 7620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62400 w 3971925"/>
              <a:gd name="connsiteY3" fmla="*/ 9525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85727 h 466725"/>
              <a:gd name="connsiteX1" fmla="*/ 76202 w 3971925"/>
              <a:gd name="connsiteY1" fmla="*/ 9525 h 466725"/>
              <a:gd name="connsiteX2" fmla="*/ 3619498 w 3971925"/>
              <a:gd name="connsiteY2" fmla="*/ 0 h 466725"/>
              <a:gd name="connsiteX3" fmla="*/ 3962400 w 3971925"/>
              <a:gd name="connsiteY3" fmla="*/ 104777 h 466725"/>
              <a:gd name="connsiteX4" fmla="*/ 3971925 w 3971925"/>
              <a:gd name="connsiteY4" fmla="*/ 304798 h 466725"/>
              <a:gd name="connsiteX5" fmla="*/ 3829048 w 3971925"/>
              <a:gd name="connsiteY5" fmla="*/ 466725 h 466725"/>
              <a:gd name="connsiteX6" fmla="*/ 76202 w 3971925"/>
              <a:gd name="connsiteY6" fmla="*/ 466725 h 466725"/>
              <a:gd name="connsiteX7" fmla="*/ 0 w 3971925"/>
              <a:gd name="connsiteY7" fmla="*/ 390523 h 466725"/>
              <a:gd name="connsiteX8" fmla="*/ 0 w 397192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829048 w 3990975"/>
              <a:gd name="connsiteY5" fmla="*/ 4667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838575 w 3990975"/>
              <a:gd name="connsiteY4" fmla="*/ 295273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38575 w 3876675"/>
              <a:gd name="connsiteY4" fmla="*/ 295273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57625 w 3876675"/>
              <a:gd name="connsiteY4" fmla="*/ 26669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781425 w 3876675"/>
              <a:gd name="connsiteY4" fmla="*/ 32384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23827 h 466725"/>
              <a:gd name="connsiteX4" fmla="*/ 3781425 w 3829050"/>
              <a:gd name="connsiteY4" fmla="*/ 323848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67150 w 3867150"/>
              <a:gd name="connsiteY3" fmla="*/ 257177 h 466725"/>
              <a:gd name="connsiteX4" fmla="*/ 3781425 w 3867150"/>
              <a:gd name="connsiteY4" fmla="*/ 32384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781425 w 3838575"/>
              <a:gd name="connsiteY4" fmla="*/ 323848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829050 w 3838575"/>
              <a:gd name="connsiteY4" fmla="*/ 314323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38575 w 3867150"/>
              <a:gd name="connsiteY3" fmla="*/ 190502 h 466725"/>
              <a:gd name="connsiteX4" fmla="*/ 3867150 w 3867150"/>
              <a:gd name="connsiteY4" fmla="*/ 26669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83857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93382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33825"/>
              <a:gd name="connsiteY0" fmla="*/ 85727 h 466725"/>
              <a:gd name="connsiteX1" fmla="*/ 76202 w 3933825"/>
              <a:gd name="connsiteY1" fmla="*/ 9525 h 466725"/>
              <a:gd name="connsiteX2" fmla="*/ 3619498 w 3933825"/>
              <a:gd name="connsiteY2" fmla="*/ 0 h 466725"/>
              <a:gd name="connsiteX3" fmla="*/ 3933825 w 3933825"/>
              <a:gd name="connsiteY3" fmla="*/ 190502 h 466725"/>
              <a:gd name="connsiteX4" fmla="*/ 3857625 w 3933825"/>
              <a:gd name="connsiteY4" fmla="*/ 238123 h 466725"/>
              <a:gd name="connsiteX5" fmla="*/ 3581398 w 3933825"/>
              <a:gd name="connsiteY5" fmla="*/ 428625 h 466725"/>
              <a:gd name="connsiteX6" fmla="*/ 76202 w 3933825"/>
              <a:gd name="connsiteY6" fmla="*/ 466725 h 466725"/>
              <a:gd name="connsiteX7" fmla="*/ 0 w 3933825"/>
              <a:gd name="connsiteY7" fmla="*/ 390523 h 466725"/>
              <a:gd name="connsiteX8" fmla="*/ 0 w 3933825"/>
              <a:gd name="connsiteY8" fmla="*/ 85727 h 466725"/>
              <a:gd name="connsiteX0" fmla="*/ 0 w 3857625"/>
              <a:gd name="connsiteY0" fmla="*/ 85727 h 466725"/>
              <a:gd name="connsiteX1" fmla="*/ 76202 w 3857625"/>
              <a:gd name="connsiteY1" fmla="*/ 9525 h 466725"/>
              <a:gd name="connsiteX2" fmla="*/ 3619498 w 3857625"/>
              <a:gd name="connsiteY2" fmla="*/ 0 h 466725"/>
              <a:gd name="connsiteX3" fmla="*/ 3829050 w 3857625"/>
              <a:gd name="connsiteY3" fmla="*/ 171452 h 466725"/>
              <a:gd name="connsiteX4" fmla="*/ 3857625 w 3857625"/>
              <a:gd name="connsiteY4" fmla="*/ 238123 h 466725"/>
              <a:gd name="connsiteX5" fmla="*/ 3581398 w 3857625"/>
              <a:gd name="connsiteY5" fmla="*/ 428625 h 466725"/>
              <a:gd name="connsiteX6" fmla="*/ 76202 w 3857625"/>
              <a:gd name="connsiteY6" fmla="*/ 466725 h 466725"/>
              <a:gd name="connsiteX7" fmla="*/ 0 w 3857625"/>
              <a:gd name="connsiteY7" fmla="*/ 390523 h 466725"/>
              <a:gd name="connsiteX8" fmla="*/ 0 w 385762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71452 h 466725"/>
              <a:gd name="connsiteX4" fmla="*/ 3829050 w 3829050"/>
              <a:gd name="connsiteY4" fmla="*/ 238123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180977 h 466725"/>
              <a:gd name="connsiteX1" fmla="*/ 114302 w 3867150"/>
              <a:gd name="connsiteY1" fmla="*/ 9525 h 466725"/>
              <a:gd name="connsiteX2" fmla="*/ 3657598 w 3867150"/>
              <a:gd name="connsiteY2" fmla="*/ 0 h 466725"/>
              <a:gd name="connsiteX3" fmla="*/ 3867150 w 3867150"/>
              <a:gd name="connsiteY3" fmla="*/ 171452 h 466725"/>
              <a:gd name="connsiteX4" fmla="*/ 3867150 w 3867150"/>
              <a:gd name="connsiteY4" fmla="*/ 238123 h 466725"/>
              <a:gd name="connsiteX5" fmla="*/ 3619498 w 3867150"/>
              <a:gd name="connsiteY5" fmla="*/ 428625 h 466725"/>
              <a:gd name="connsiteX6" fmla="*/ 114302 w 3867150"/>
              <a:gd name="connsiteY6" fmla="*/ 466725 h 466725"/>
              <a:gd name="connsiteX7" fmla="*/ 38100 w 3867150"/>
              <a:gd name="connsiteY7" fmla="*/ 390523 h 466725"/>
              <a:gd name="connsiteX8" fmla="*/ 0 w 3867150"/>
              <a:gd name="connsiteY8" fmla="*/ 180977 h 466725"/>
              <a:gd name="connsiteX0" fmla="*/ 38100 w 3905250"/>
              <a:gd name="connsiteY0" fmla="*/ 180977 h 466725"/>
              <a:gd name="connsiteX1" fmla="*/ 152402 w 3905250"/>
              <a:gd name="connsiteY1" fmla="*/ 9525 h 466725"/>
              <a:gd name="connsiteX2" fmla="*/ 3695698 w 3905250"/>
              <a:gd name="connsiteY2" fmla="*/ 0 h 466725"/>
              <a:gd name="connsiteX3" fmla="*/ 3905250 w 3905250"/>
              <a:gd name="connsiteY3" fmla="*/ 171452 h 466725"/>
              <a:gd name="connsiteX4" fmla="*/ 3905250 w 3905250"/>
              <a:gd name="connsiteY4" fmla="*/ 238123 h 466725"/>
              <a:gd name="connsiteX5" fmla="*/ 3657598 w 3905250"/>
              <a:gd name="connsiteY5" fmla="*/ 428625 h 466725"/>
              <a:gd name="connsiteX6" fmla="*/ 152402 w 3905250"/>
              <a:gd name="connsiteY6" fmla="*/ 466725 h 466725"/>
              <a:gd name="connsiteX7" fmla="*/ 0 w 3905250"/>
              <a:gd name="connsiteY7" fmla="*/ 247648 h 466725"/>
              <a:gd name="connsiteX8" fmla="*/ 38100 w 3905250"/>
              <a:gd name="connsiteY8" fmla="*/ 180977 h 466725"/>
              <a:gd name="connsiteX0" fmla="*/ 0 w 3924300"/>
              <a:gd name="connsiteY0" fmla="*/ 180977 h 466725"/>
              <a:gd name="connsiteX1" fmla="*/ 171452 w 3924300"/>
              <a:gd name="connsiteY1" fmla="*/ 9525 h 466725"/>
              <a:gd name="connsiteX2" fmla="*/ 3714748 w 3924300"/>
              <a:gd name="connsiteY2" fmla="*/ 0 h 466725"/>
              <a:gd name="connsiteX3" fmla="*/ 3924300 w 3924300"/>
              <a:gd name="connsiteY3" fmla="*/ 171452 h 466725"/>
              <a:gd name="connsiteX4" fmla="*/ 3924300 w 3924300"/>
              <a:gd name="connsiteY4" fmla="*/ 238123 h 466725"/>
              <a:gd name="connsiteX5" fmla="*/ 3676648 w 3924300"/>
              <a:gd name="connsiteY5" fmla="*/ 428625 h 466725"/>
              <a:gd name="connsiteX6" fmla="*/ 171452 w 3924300"/>
              <a:gd name="connsiteY6" fmla="*/ 466725 h 466725"/>
              <a:gd name="connsiteX7" fmla="*/ 19050 w 3924300"/>
              <a:gd name="connsiteY7" fmla="*/ 247648 h 466725"/>
              <a:gd name="connsiteX8" fmla="*/ 0 w 3924300"/>
              <a:gd name="connsiteY8" fmla="*/ 180977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85725 w 3990975"/>
              <a:gd name="connsiteY7" fmla="*/ 247648 h 466725"/>
              <a:gd name="connsiteX8" fmla="*/ 0 w 3990975"/>
              <a:gd name="connsiteY8" fmla="*/ 266702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66702 h 466725"/>
              <a:gd name="connsiteX0" fmla="*/ 0 w 3990975"/>
              <a:gd name="connsiteY0" fmla="*/ 2286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28602 h 466725"/>
              <a:gd name="connsiteX0" fmla="*/ 0 w 3981450"/>
              <a:gd name="connsiteY0" fmla="*/ 180977 h 466725"/>
              <a:gd name="connsiteX1" fmla="*/ 228602 w 3981450"/>
              <a:gd name="connsiteY1" fmla="*/ 9525 h 466725"/>
              <a:gd name="connsiteX2" fmla="*/ 3771898 w 3981450"/>
              <a:gd name="connsiteY2" fmla="*/ 0 h 466725"/>
              <a:gd name="connsiteX3" fmla="*/ 3981450 w 3981450"/>
              <a:gd name="connsiteY3" fmla="*/ 171452 h 466725"/>
              <a:gd name="connsiteX4" fmla="*/ 3981450 w 3981450"/>
              <a:gd name="connsiteY4" fmla="*/ 238123 h 466725"/>
              <a:gd name="connsiteX5" fmla="*/ 3733798 w 3981450"/>
              <a:gd name="connsiteY5" fmla="*/ 428625 h 466725"/>
              <a:gd name="connsiteX6" fmla="*/ 228602 w 3981450"/>
              <a:gd name="connsiteY6" fmla="*/ 466725 h 466725"/>
              <a:gd name="connsiteX7" fmla="*/ 9525 w 3981450"/>
              <a:gd name="connsiteY7" fmla="*/ 266698 h 466725"/>
              <a:gd name="connsiteX8" fmla="*/ 0 w 3981450"/>
              <a:gd name="connsiteY8" fmla="*/ 180977 h 466725"/>
              <a:gd name="connsiteX0" fmla="*/ 9525 w 3990975"/>
              <a:gd name="connsiteY0" fmla="*/ 180977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0 w 3990975"/>
              <a:gd name="connsiteY7" fmla="*/ 238123 h 466725"/>
              <a:gd name="connsiteX8" fmla="*/ 9525 w 3990975"/>
              <a:gd name="connsiteY8" fmla="*/ 180977 h 466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90975" h="466725">
                <a:moveTo>
                  <a:pt x="9525" y="180977"/>
                </a:moveTo>
                <a:cubicBezTo>
                  <a:pt x="9525" y="138892"/>
                  <a:pt x="196042" y="9525"/>
                  <a:pt x="238127" y="9525"/>
                </a:cubicBezTo>
                <a:lnTo>
                  <a:pt x="3781423" y="0"/>
                </a:lnTo>
                <a:cubicBezTo>
                  <a:pt x="3823508" y="0"/>
                  <a:pt x="3990975" y="129367"/>
                  <a:pt x="3990975" y="171452"/>
                </a:cubicBezTo>
                <a:lnTo>
                  <a:pt x="3990975" y="238123"/>
                </a:lnTo>
                <a:cubicBezTo>
                  <a:pt x="3990975" y="280208"/>
                  <a:pt x="3785408" y="428625"/>
                  <a:pt x="3743323" y="428625"/>
                </a:cubicBezTo>
                <a:lnTo>
                  <a:pt x="238127" y="466725"/>
                </a:lnTo>
                <a:cubicBezTo>
                  <a:pt x="196042" y="466725"/>
                  <a:pt x="0" y="280208"/>
                  <a:pt x="0" y="238123"/>
                </a:cubicBezTo>
                <a:lnTo>
                  <a:pt x="9525" y="180977"/>
                </a:lnTo>
                <a:close/>
              </a:path>
            </a:pathLst>
          </a:cu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sp macro="" textlink="Calculations!G13">
        <xdr:nvSpPr>
          <xdr:cNvPr id="33" name="TextBox 32">
            <a:extLst>
              <a:ext uri="{FF2B5EF4-FFF2-40B4-BE49-F238E27FC236}">
                <a16:creationId xmlns:a16="http://schemas.microsoft.com/office/drawing/2014/main" id="{8122A357-AEC9-3A22-80E3-C74C9D6BB378}"/>
              </a:ext>
            </a:extLst>
          </xdr:cNvPr>
          <xdr:cNvSpPr txBox="1"/>
        </xdr:nvSpPr>
        <xdr:spPr>
          <a:xfrm>
            <a:off x="5753099" y="2534364"/>
            <a:ext cx="1381126" cy="283130"/>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809A5E-5B44-4E98-ACDE-A617340D3CB7}" type="TxLink">
              <a:rPr lang="en-US" sz="1400" b="0" i="0" u="none" strike="noStrike">
                <a:solidFill>
                  <a:srgbClr val="000000"/>
                </a:solidFill>
                <a:latin typeface="Aptos Narrow"/>
              </a:rPr>
              <a:pPr/>
              <a:t>Hudson Onslow</a:t>
            </a:fld>
            <a:endParaRPr lang="en-US" sz="1400"/>
          </a:p>
        </xdr:txBody>
      </xdr:sp>
      <xdr:sp macro="" textlink="">
        <xdr:nvSpPr>
          <xdr:cNvPr id="34" name="Flowchart: Connector 33">
            <a:extLst>
              <a:ext uri="{FF2B5EF4-FFF2-40B4-BE49-F238E27FC236}">
                <a16:creationId xmlns:a16="http://schemas.microsoft.com/office/drawing/2014/main" id="{B8CB3B37-5AA1-BB0B-9E01-3AE93CB8CD5E}"/>
              </a:ext>
            </a:extLst>
          </xdr:cNvPr>
          <xdr:cNvSpPr/>
        </xdr:nvSpPr>
        <xdr:spPr>
          <a:xfrm>
            <a:off x="5429250" y="2563652"/>
            <a:ext cx="295275" cy="273368"/>
          </a:xfrm>
          <a:prstGeom prst="flowChartConnector">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600" b="0" i="0" u="none" strike="noStrike">
                <a:solidFill>
                  <a:schemeClr val="bg1"/>
                </a:solidFill>
                <a:latin typeface="Aptos Narrow"/>
                <a:ea typeface="+mn-ea"/>
                <a:cs typeface="+mn-cs"/>
              </a:rPr>
              <a:t>1</a:t>
            </a:r>
          </a:p>
        </xdr:txBody>
      </xdr:sp>
      <xdr:sp macro="" textlink="Calculations!K13">
        <xdr:nvSpPr>
          <xdr:cNvPr id="52" name="TextBox 51">
            <a:extLst>
              <a:ext uri="{FF2B5EF4-FFF2-40B4-BE49-F238E27FC236}">
                <a16:creationId xmlns:a16="http://schemas.microsoft.com/office/drawing/2014/main" id="{97D134A7-1A67-49D7-9E8C-02DB35E7DBD6}"/>
              </a:ext>
            </a:extLst>
          </xdr:cNvPr>
          <xdr:cNvSpPr txBox="1"/>
        </xdr:nvSpPr>
        <xdr:spPr>
          <a:xfrm>
            <a:off x="7172324" y="2553414"/>
            <a:ext cx="1381126" cy="283130"/>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AAB5F6-727C-480B-93F5-7921FB43A72F}" type="TxLink">
              <a:rPr lang="en-US" sz="1400" b="0" i="0" u="none" strike="noStrike">
                <a:solidFill>
                  <a:srgbClr val="000000"/>
                </a:solidFill>
                <a:latin typeface="Aptos Narrow"/>
              </a:rPr>
              <a:pPr/>
              <a:t> $603,030 </a:t>
            </a:fld>
            <a:endParaRPr lang="en-US" sz="1800"/>
          </a:p>
        </xdr:txBody>
      </xdr:sp>
    </xdr:grpSp>
    <xdr:clientData/>
  </xdr:twoCellAnchor>
  <xdr:twoCellAnchor>
    <xdr:from>
      <xdr:col>8</xdr:col>
      <xdr:colOff>19050</xdr:colOff>
      <xdr:row>15</xdr:row>
      <xdr:rowOff>171450</xdr:rowOff>
    </xdr:from>
    <xdr:to>
      <xdr:col>13</xdr:col>
      <xdr:colOff>523876</xdr:colOff>
      <xdr:row>17</xdr:row>
      <xdr:rowOff>152400</xdr:rowOff>
    </xdr:to>
    <xdr:grpSp>
      <xdr:nvGrpSpPr>
        <xdr:cNvPr id="65" name="Group 64">
          <a:extLst>
            <a:ext uri="{FF2B5EF4-FFF2-40B4-BE49-F238E27FC236}">
              <a16:creationId xmlns:a16="http://schemas.microsoft.com/office/drawing/2014/main" id="{5768E2F7-E770-56C5-2376-831B70E2D60A}"/>
            </a:ext>
          </a:extLst>
        </xdr:cNvPr>
        <xdr:cNvGrpSpPr/>
      </xdr:nvGrpSpPr>
      <xdr:grpSpPr>
        <a:xfrm>
          <a:off x="4829175" y="1552575"/>
          <a:ext cx="3552826" cy="361950"/>
          <a:chOff x="5238750" y="3028950"/>
          <a:chExt cx="3552826" cy="361950"/>
        </a:xfrm>
      </xdr:grpSpPr>
      <xdr:grpSp>
        <xdr:nvGrpSpPr>
          <xdr:cNvPr id="49" name="Group 48">
            <a:extLst>
              <a:ext uri="{FF2B5EF4-FFF2-40B4-BE49-F238E27FC236}">
                <a16:creationId xmlns:a16="http://schemas.microsoft.com/office/drawing/2014/main" id="{EF2BB17A-0D91-35F6-A72C-983196CC7ED5}"/>
              </a:ext>
            </a:extLst>
          </xdr:cNvPr>
          <xdr:cNvGrpSpPr/>
        </xdr:nvGrpSpPr>
        <xdr:grpSpPr>
          <a:xfrm>
            <a:off x="5238750" y="3028950"/>
            <a:ext cx="3552826" cy="361950"/>
            <a:chOff x="5286375" y="3152775"/>
            <a:chExt cx="3552826" cy="361950"/>
          </a:xfrm>
        </xdr:grpSpPr>
        <xdr:sp macro="" textlink="">
          <xdr:nvSpPr>
            <xdr:cNvPr id="35" name="Rectangle: Rounded Corners 5">
              <a:extLst>
                <a:ext uri="{FF2B5EF4-FFF2-40B4-BE49-F238E27FC236}">
                  <a16:creationId xmlns:a16="http://schemas.microsoft.com/office/drawing/2014/main" id="{CF5EA424-EDE8-4551-A711-3ACB7697092D}"/>
                </a:ext>
              </a:extLst>
            </xdr:cNvPr>
            <xdr:cNvSpPr/>
          </xdr:nvSpPr>
          <xdr:spPr>
            <a:xfrm>
              <a:off x="5286375" y="3152775"/>
              <a:ext cx="3552826" cy="361950"/>
            </a:xfrm>
            <a:custGeom>
              <a:avLst/>
              <a:gdLst>
                <a:gd name="connsiteX0" fmla="*/ 0 w 3905250"/>
                <a:gd name="connsiteY0" fmla="*/ 76202 h 457200"/>
                <a:gd name="connsiteX1" fmla="*/ 76202 w 3905250"/>
                <a:gd name="connsiteY1" fmla="*/ 0 h 457200"/>
                <a:gd name="connsiteX2" fmla="*/ 3829048 w 3905250"/>
                <a:gd name="connsiteY2" fmla="*/ 0 h 457200"/>
                <a:gd name="connsiteX3" fmla="*/ 3905250 w 3905250"/>
                <a:gd name="connsiteY3" fmla="*/ 76202 h 457200"/>
                <a:gd name="connsiteX4" fmla="*/ 3905250 w 3905250"/>
                <a:gd name="connsiteY4" fmla="*/ 380998 h 457200"/>
                <a:gd name="connsiteX5" fmla="*/ 3829048 w 3905250"/>
                <a:gd name="connsiteY5" fmla="*/ 457200 h 457200"/>
                <a:gd name="connsiteX6" fmla="*/ 76202 w 3905250"/>
                <a:gd name="connsiteY6" fmla="*/ 457200 h 457200"/>
                <a:gd name="connsiteX7" fmla="*/ 0 w 3905250"/>
                <a:gd name="connsiteY7" fmla="*/ 380998 h 457200"/>
                <a:gd name="connsiteX8" fmla="*/ 0 w 3905250"/>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05250 w 3971925"/>
                <a:gd name="connsiteY3" fmla="*/ 7620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62400 w 3971925"/>
                <a:gd name="connsiteY3" fmla="*/ 9525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85727 h 466725"/>
                <a:gd name="connsiteX1" fmla="*/ 76202 w 3971925"/>
                <a:gd name="connsiteY1" fmla="*/ 9525 h 466725"/>
                <a:gd name="connsiteX2" fmla="*/ 3619498 w 3971925"/>
                <a:gd name="connsiteY2" fmla="*/ 0 h 466725"/>
                <a:gd name="connsiteX3" fmla="*/ 3962400 w 3971925"/>
                <a:gd name="connsiteY3" fmla="*/ 104777 h 466725"/>
                <a:gd name="connsiteX4" fmla="*/ 3971925 w 3971925"/>
                <a:gd name="connsiteY4" fmla="*/ 304798 h 466725"/>
                <a:gd name="connsiteX5" fmla="*/ 3829048 w 3971925"/>
                <a:gd name="connsiteY5" fmla="*/ 466725 h 466725"/>
                <a:gd name="connsiteX6" fmla="*/ 76202 w 3971925"/>
                <a:gd name="connsiteY6" fmla="*/ 466725 h 466725"/>
                <a:gd name="connsiteX7" fmla="*/ 0 w 3971925"/>
                <a:gd name="connsiteY7" fmla="*/ 390523 h 466725"/>
                <a:gd name="connsiteX8" fmla="*/ 0 w 397192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829048 w 3990975"/>
                <a:gd name="connsiteY5" fmla="*/ 4667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838575 w 3990975"/>
                <a:gd name="connsiteY4" fmla="*/ 295273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38575 w 3876675"/>
                <a:gd name="connsiteY4" fmla="*/ 295273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57625 w 3876675"/>
                <a:gd name="connsiteY4" fmla="*/ 26669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781425 w 3876675"/>
                <a:gd name="connsiteY4" fmla="*/ 32384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23827 h 466725"/>
                <a:gd name="connsiteX4" fmla="*/ 3781425 w 3829050"/>
                <a:gd name="connsiteY4" fmla="*/ 323848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67150 w 3867150"/>
                <a:gd name="connsiteY3" fmla="*/ 257177 h 466725"/>
                <a:gd name="connsiteX4" fmla="*/ 3781425 w 3867150"/>
                <a:gd name="connsiteY4" fmla="*/ 32384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781425 w 3838575"/>
                <a:gd name="connsiteY4" fmla="*/ 323848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829050 w 3838575"/>
                <a:gd name="connsiteY4" fmla="*/ 314323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38575 w 3867150"/>
                <a:gd name="connsiteY3" fmla="*/ 190502 h 466725"/>
                <a:gd name="connsiteX4" fmla="*/ 3867150 w 3867150"/>
                <a:gd name="connsiteY4" fmla="*/ 26669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83857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93382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33825"/>
                <a:gd name="connsiteY0" fmla="*/ 85727 h 466725"/>
                <a:gd name="connsiteX1" fmla="*/ 76202 w 3933825"/>
                <a:gd name="connsiteY1" fmla="*/ 9525 h 466725"/>
                <a:gd name="connsiteX2" fmla="*/ 3619498 w 3933825"/>
                <a:gd name="connsiteY2" fmla="*/ 0 h 466725"/>
                <a:gd name="connsiteX3" fmla="*/ 3933825 w 3933825"/>
                <a:gd name="connsiteY3" fmla="*/ 190502 h 466725"/>
                <a:gd name="connsiteX4" fmla="*/ 3857625 w 3933825"/>
                <a:gd name="connsiteY4" fmla="*/ 238123 h 466725"/>
                <a:gd name="connsiteX5" fmla="*/ 3581398 w 3933825"/>
                <a:gd name="connsiteY5" fmla="*/ 428625 h 466725"/>
                <a:gd name="connsiteX6" fmla="*/ 76202 w 3933825"/>
                <a:gd name="connsiteY6" fmla="*/ 466725 h 466725"/>
                <a:gd name="connsiteX7" fmla="*/ 0 w 3933825"/>
                <a:gd name="connsiteY7" fmla="*/ 390523 h 466725"/>
                <a:gd name="connsiteX8" fmla="*/ 0 w 3933825"/>
                <a:gd name="connsiteY8" fmla="*/ 85727 h 466725"/>
                <a:gd name="connsiteX0" fmla="*/ 0 w 3857625"/>
                <a:gd name="connsiteY0" fmla="*/ 85727 h 466725"/>
                <a:gd name="connsiteX1" fmla="*/ 76202 w 3857625"/>
                <a:gd name="connsiteY1" fmla="*/ 9525 h 466725"/>
                <a:gd name="connsiteX2" fmla="*/ 3619498 w 3857625"/>
                <a:gd name="connsiteY2" fmla="*/ 0 h 466725"/>
                <a:gd name="connsiteX3" fmla="*/ 3829050 w 3857625"/>
                <a:gd name="connsiteY3" fmla="*/ 171452 h 466725"/>
                <a:gd name="connsiteX4" fmla="*/ 3857625 w 3857625"/>
                <a:gd name="connsiteY4" fmla="*/ 238123 h 466725"/>
                <a:gd name="connsiteX5" fmla="*/ 3581398 w 3857625"/>
                <a:gd name="connsiteY5" fmla="*/ 428625 h 466725"/>
                <a:gd name="connsiteX6" fmla="*/ 76202 w 3857625"/>
                <a:gd name="connsiteY6" fmla="*/ 466725 h 466725"/>
                <a:gd name="connsiteX7" fmla="*/ 0 w 3857625"/>
                <a:gd name="connsiteY7" fmla="*/ 390523 h 466725"/>
                <a:gd name="connsiteX8" fmla="*/ 0 w 385762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71452 h 466725"/>
                <a:gd name="connsiteX4" fmla="*/ 3829050 w 3829050"/>
                <a:gd name="connsiteY4" fmla="*/ 238123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180977 h 466725"/>
                <a:gd name="connsiteX1" fmla="*/ 114302 w 3867150"/>
                <a:gd name="connsiteY1" fmla="*/ 9525 h 466725"/>
                <a:gd name="connsiteX2" fmla="*/ 3657598 w 3867150"/>
                <a:gd name="connsiteY2" fmla="*/ 0 h 466725"/>
                <a:gd name="connsiteX3" fmla="*/ 3867150 w 3867150"/>
                <a:gd name="connsiteY3" fmla="*/ 171452 h 466725"/>
                <a:gd name="connsiteX4" fmla="*/ 3867150 w 3867150"/>
                <a:gd name="connsiteY4" fmla="*/ 238123 h 466725"/>
                <a:gd name="connsiteX5" fmla="*/ 3619498 w 3867150"/>
                <a:gd name="connsiteY5" fmla="*/ 428625 h 466725"/>
                <a:gd name="connsiteX6" fmla="*/ 114302 w 3867150"/>
                <a:gd name="connsiteY6" fmla="*/ 466725 h 466725"/>
                <a:gd name="connsiteX7" fmla="*/ 38100 w 3867150"/>
                <a:gd name="connsiteY7" fmla="*/ 390523 h 466725"/>
                <a:gd name="connsiteX8" fmla="*/ 0 w 3867150"/>
                <a:gd name="connsiteY8" fmla="*/ 180977 h 466725"/>
                <a:gd name="connsiteX0" fmla="*/ 38100 w 3905250"/>
                <a:gd name="connsiteY0" fmla="*/ 180977 h 466725"/>
                <a:gd name="connsiteX1" fmla="*/ 152402 w 3905250"/>
                <a:gd name="connsiteY1" fmla="*/ 9525 h 466725"/>
                <a:gd name="connsiteX2" fmla="*/ 3695698 w 3905250"/>
                <a:gd name="connsiteY2" fmla="*/ 0 h 466725"/>
                <a:gd name="connsiteX3" fmla="*/ 3905250 w 3905250"/>
                <a:gd name="connsiteY3" fmla="*/ 171452 h 466725"/>
                <a:gd name="connsiteX4" fmla="*/ 3905250 w 3905250"/>
                <a:gd name="connsiteY4" fmla="*/ 238123 h 466725"/>
                <a:gd name="connsiteX5" fmla="*/ 3657598 w 3905250"/>
                <a:gd name="connsiteY5" fmla="*/ 428625 h 466725"/>
                <a:gd name="connsiteX6" fmla="*/ 152402 w 3905250"/>
                <a:gd name="connsiteY6" fmla="*/ 466725 h 466725"/>
                <a:gd name="connsiteX7" fmla="*/ 0 w 3905250"/>
                <a:gd name="connsiteY7" fmla="*/ 247648 h 466725"/>
                <a:gd name="connsiteX8" fmla="*/ 38100 w 3905250"/>
                <a:gd name="connsiteY8" fmla="*/ 180977 h 466725"/>
                <a:gd name="connsiteX0" fmla="*/ 0 w 3924300"/>
                <a:gd name="connsiteY0" fmla="*/ 180977 h 466725"/>
                <a:gd name="connsiteX1" fmla="*/ 171452 w 3924300"/>
                <a:gd name="connsiteY1" fmla="*/ 9525 h 466725"/>
                <a:gd name="connsiteX2" fmla="*/ 3714748 w 3924300"/>
                <a:gd name="connsiteY2" fmla="*/ 0 h 466725"/>
                <a:gd name="connsiteX3" fmla="*/ 3924300 w 3924300"/>
                <a:gd name="connsiteY3" fmla="*/ 171452 h 466725"/>
                <a:gd name="connsiteX4" fmla="*/ 3924300 w 3924300"/>
                <a:gd name="connsiteY4" fmla="*/ 238123 h 466725"/>
                <a:gd name="connsiteX5" fmla="*/ 3676648 w 3924300"/>
                <a:gd name="connsiteY5" fmla="*/ 428625 h 466725"/>
                <a:gd name="connsiteX6" fmla="*/ 171452 w 3924300"/>
                <a:gd name="connsiteY6" fmla="*/ 466725 h 466725"/>
                <a:gd name="connsiteX7" fmla="*/ 19050 w 3924300"/>
                <a:gd name="connsiteY7" fmla="*/ 247648 h 466725"/>
                <a:gd name="connsiteX8" fmla="*/ 0 w 3924300"/>
                <a:gd name="connsiteY8" fmla="*/ 180977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85725 w 3990975"/>
                <a:gd name="connsiteY7" fmla="*/ 247648 h 466725"/>
                <a:gd name="connsiteX8" fmla="*/ 0 w 3990975"/>
                <a:gd name="connsiteY8" fmla="*/ 266702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66702 h 466725"/>
                <a:gd name="connsiteX0" fmla="*/ 0 w 3990975"/>
                <a:gd name="connsiteY0" fmla="*/ 2286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28602 h 466725"/>
                <a:gd name="connsiteX0" fmla="*/ 0 w 3981450"/>
                <a:gd name="connsiteY0" fmla="*/ 180977 h 466725"/>
                <a:gd name="connsiteX1" fmla="*/ 228602 w 3981450"/>
                <a:gd name="connsiteY1" fmla="*/ 9525 h 466725"/>
                <a:gd name="connsiteX2" fmla="*/ 3771898 w 3981450"/>
                <a:gd name="connsiteY2" fmla="*/ 0 h 466725"/>
                <a:gd name="connsiteX3" fmla="*/ 3981450 w 3981450"/>
                <a:gd name="connsiteY3" fmla="*/ 171452 h 466725"/>
                <a:gd name="connsiteX4" fmla="*/ 3981450 w 3981450"/>
                <a:gd name="connsiteY4" fmla="*/ 238123 h 466725"/>
                <a:gd name="connsiteX5" fmla="*/ 3733798 w 3981450"/>
                <a:gd name="connsiteY5" fmla="*/ 428625 h 466725"/>
                <a:gd name="connsiteX6" fmla="*/ 228602 w 3981450"/>
                <a:gd name="connsiteY6" fmla="*/ 466725 h 466725"/>
                <a:gd name="connsiteX7" fmla="*/ 9525 w 3981450"/>
                <a:gd name="connsiteY7" fmla="*/ 266698 h 466725"/>
                <a:gd name="connsiteX8" fmla="*/ 0 w 3981450"/>
                <a:gd name="connsiteY8" fmla="*/ 180977 h 466725"/>
                <a:gd name="connsiteX0" fmla="*/ 9525 w 3990975"/>
                <a:gd name="connsiteY0" fmla="*/ 180977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0 w 3990975"/>
                <a:gd name="connsiteY7" fmla="*/ 238123 h 466725"/>
                <a:gd name="connsiteX8" fmla="*/ 9525 w 3990975"/>
                <a:gd name="connsiteY8" fmla="*/ 180977 h 466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90975" h="466725">
                  <a:moveTo>
                    <a:pt x="9525" y="180977"/>
                  </a:moveTo>
                  <a:cubicBezTo>
                    <a:pt x="9525" y="138892"/>
                    <a:pt x="196042" y="9525"/>
                    <a:pt x="238127" y="9525"/>
                  </a:cubicBezTo>
                  <a:lnTo>
                    <a:pt x="3781423" y="0"/>
                  </a:lnTo>
                  <a:cubicBezTo>
                    <a:pt x="3823508" y="0"/>
                    <a:pt x="3990975" y="129367"/>
                    <a:pt x="3990975" y="171452"/>
                  </a:cubicBezTo>
                  <a:lnTo>
                    <a:pt x="3990975" y="238123"/>
                  </a:lnTo>
                  <a:cubicBezTo>
                    <a:pt x="3990975" y="280208"/>
                    <a:pt x="3785408" y="428625"/>
                    <a:pt x="3743323" y="428625"/>
                  </a:cubicBezTo>
                  <a:lnTo>
                    <a:pt x="238127" y="466725"/>
                  </a:lnTo>
                  <a:cubicBezTo>
                    <a:pt x="196042" y="466725"/>
                    <a:pt x="0" y="280208"/>
                    <a:pt x="0" y="238123"/>
                  </a:cubicBezTo>
                  <a:lnTo>
                    <a:pt x="9525" y="180977"/>
                  </a:lnTo>
                  <a:close/>
                </a:path>
              </a:pathLst>
            </a:cu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grpSp>
          <xdr:nvGrpSpPr>
            <xdr:cNvPr id="48" name="Group 47">
              <a:extLst>
                <a:ext uri="{FF2B5EF4-FFF2-40B4-BE49-F238E27FC236}">
                  <a16:creationId xmlns:a16="http://schemas.microsoft.com/office/drawing/2014/main" id="{F3C7E19E-09F8-B11E-C5B3-AE37C65D03AF}"/>
                </a:ext>
              </a:extLst>
            </xdr:cNvPr>
            <xdr:cNvGrpSpPr/>
          </xdr:nvGrpSpPr>
          <xdr:grpSpPr>
            <a:xfrm>
              <a:off x="5486400" y="3171826"/>
              <a:ext cx="2076450" cy="285749"/>
              <a:chOff x="5486400" y="3171826"/>
              <a:chExt cx="2076450" cy="285749"/>
            </a:xfrm>
          </xdr:grpSpPr>
          <xdr:sp macro="" textlink="">
            <xdr:nvSpPr>
              <xdr:cNvPr id="44" name="Flowchart: Connector 43">
                <a:extLst>
                  <a:ext uri="{FF2B5EF4-FFF2-40B4-BE49-F238E27FC236}">
                    <a16:creationId xmlns:a16="http://schemas.microsoft.com/office/drawing/2014/main" id="{D86B7B9D-468F-48BB-7FED-45C353C170BA}"/>
                  </a:ext>
                </a:extLst>
              </xdr:cNvPr>
              <xdr:cNvSpPr/>
            </xdr:nvSpPr>
            <xdr:spPr>
              <a:xfrm>
                <a:off x="5486400" y="3200400"/>
                <a:ext cx="276225" cy="257175"/>
              </a:xfrm>
              <a:prstGeom prst="flowChartConnector">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600" b="0" i="0" u="none" strike="noStrike">
                    <a:solidFill>
                      <a:schemeClr val="bg1"/>
                    </a:solidFill>
                    <a:latin typeface="Aptos Narrow"/>
                    <a:ea typeface="+mn-ea"/>
                    <a:cs typeface="+mn-cs"/>
                  </a:rPr>
                  <a:t>2</a:t>
                </a:r>
              </a:p>
            </xdr:txBody>
          </xdr:sp>
          <xdr:sp macro="" textlink="Calculations!G14">
            <xdr:nvSpPr>
              <xdr:cNvPr id="46" name="TextBox 45">
                <a:extLst>
                  <a:ext uri="{FF2B5EF4-FFF2-40B4-BE49-F238E27FC236}">
                    <a16:creationId xmlns:a16="http://schemas.microsoft.com/office/drawing/2014/main" id="{871D58AC-DC8A-7324-D59D-23E37314499F}"/>
                  </a:ext>
                </a:extLst>
              </xdr:cNvPr>
              <xdr:cNvSpPr txBox="1"/>
            </xdr:nvSpPr>
            <xdr:spPr>
              <a:xfrm>
                <a:off x="5800725" y="3171826"/>
                <a:ext cx="1762125" cy="266700"/>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2EAE50-7D49-4461-B7FC-7CAFA8AE45A8}" type="TxLink">
                  <a:rPr lang="en-US" sz="1400" b="0" i="0" u="none" strike="noStrike">
                    <a:solidFill>
                      <a:srgbClr val="000000"/>
                    </a:solidFill>
                    <a:latin typeface="Aptos Narrow"/>
                  </a:rPr>
                  <a:pPr/>
                  <a:t>Hudson Hollinworth</a:t>
                </a:fld>
                <a:endParaRPr lang="en-US" sz="1400"/>
              </a:p>
            </xdr:txBody>
          </xdr:sp>
        </xdr:grpSp>
      </xdr:grpSp>
      <xdr:sp macro="" textlink="Calculations!K14">
        <xdr:nvSpPr>
          <xdr:cNvPr id="53" name="TextBox 52">
            <a:extLst>
              <a:ext uri="{FF2B5EF4-FFF2-40B4-BE49-F238E27FC236}">
                <a16:creationId xmlns:a16="http://schemas.microsoft.com/office/drawing/2014/main" id="{13E5A52C-C490-46A9-A73B-ED799067D0F1}"/>
              </a:ext>
            </a:extLst>
          </xdr:cNvPr>
          <xdr:cNvSpPr txBox="1"/>
        </xdr:nvSpPr>
        <xdr:spPr>
          <a:xfrm>
            <a:off x="7162799" y="3067764"/>
            <a:ext cx="1381126" cy="283130"/>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0C2ED5-666E-4E7C-9D19-F3A5CEE655EB}" type="TxLink">
              <a:rPr lang="en-US" sz="1400" b="0" i="0" u="none" strike="noStrike">
                <a:solidFill>
                  <a:srgbClr val="000000"/>
                </a:solidFill>
                <a:latin typeface="Aptos Narrow"/>
              </a:rPr>
              <a:pPr/>
              <a:t> $555,265 </a:t>
            </a:fld>
            <a:endParaRPr lang="en-US" sz="1800"/>
          </a:p>
        </xdr:txBody>
      </xdr:sp>
    </xdr:grpSp>
    <xdr:clientData/>
  </xdr:twoCellAnchor>
  <xdr:twoCellAnchor>
    <xdr:from>
      <xdr:col>8</xdr:col>
      <xdr:colOff>19050</xdr:colOff>
      <xdr:row>18</xdr:row>
      <xdr:rowOff>114300</xdr:rowOff>
    </xdr:from>
    <xdr:to>
      <xdr:col>13</xdr:col>
      <xdr:colOff>523876</xdr:colOff>
      <xdr:row>20</xdr:row>
      <xdr:rowOff>104775</xdr:rowOff>
    </xdr:to>
    <xdr:grpSp>
      <xdr:nvGrpSpPr>
        <xdr:cNvPr id="66" name="Group 65">
          <a:extLst>
            <a:ext uri="{FF2B5EF4-FFF2-40B4-BE49-F238E27FC236}">
              <a16:creationId xmlns:a16="http://schemas.microsoft.com/office/drawing/2014/main" id="{8AF77FFD-8546-EDE7-A34D-A34D2CD96EBE}"/>
            </a:ext>
          </a:extLst>
        </xdr:cNvPr>
        <xdr:cNvGrpSpPr/>
      </xdr:nvGrpSpPr>
      <xdr:grpSpPr>
        <a:xfrm>
          <a:off x="4829175" y="2066925"/>
          <a:ext cx="3552826" cy="371475"/>
          <a:chOff x="5238750" y="3543300"/>
          <a:chExt cx="3552826" cy="371475"/>
        </a:xfrm>
      </xdr:grpSpPr>
      <xdr:grpSp>
        <xdr:nvGrpSpPr>
          <xdr:cNvPr id="50" name="Group 49">
            <a:extLst>
              <a:ext uri="{FF2B5EF4-FFF2-40B4-BE49-F238E27FC236}">
                <a16:creationId xmlns:a16="http://schemas.microsoft.com/office/drawing/2014/main" id="{D21F2E89-953A-FCD2-8164-E17AA5236693}"/>
              </a:ext>
            </a:extLst>
          </xdr:cNvPr>
          <xdr:cNvGrpSpPr/>
        </xdr:nvGrpSpPr>
        <xdr:grpSpPr>
          <a:xfrm>
            <a:off x="5238750" y="3543300"/>
            <a:ext cx="3552826" cy="371475"/>
            <a:chOff x="5295900" y="3609975"/>
            <a:chExt cx="3552826" cy="371475"/>
          </a:xfrm>
        </xdr:grpSpPr>
        <xdr:sp macro="" textlink="">
          <xdr:nvSpPr>
            <xdr:cNvPr id="36" name="Rectangle: Rounded Corners 5">
              <a:extLst>
                <a:ext uri="{FF2B5EF4-FFF2-40B4-BE49-F238E27FC236}">
                  <a16:creationId xmlns:a16="http://schemas.microsoft.com/office/drawing/2014/main" id="{81702847-8FE6-48E7-908A-6D82C8B1D755}"/>
                </a:ext>
              </a:extLst>
            </xdr:cNvPr>
            <xdr:cNvSpPr/>
          </xdr:nvSpPr>
          <xdr:spPr>
            <a:xfrm>
              <a:off x="5295900" y="3609975"/>
              <a:ext cx="3552826" cy="371475"/>
            </a:xfrm>
            <a:custGeom>
              <a:avLst/>
              <a:gdLst>
                <a:gd name="connsiteX0" fmla="*/ 0 w 3905250"/>
                <a:gd name="connsiteY0" fmla="*/ 76202 h 457200"/>
                <a:gd name="connsiteX1" fmla="*/ 76202 w 3905250"/>
                <a:gd name="connsiteY1" fmla="*/ 0 h 457200"/>
                <a:gd name="connsiteX2" fmla="*/ 3829048 w 3905250"/>
                <a:gd name="connsiteY2" fmla="*/ 0 h 457200"/>
                <a:gd name="connsiteX3" fmla="*/ 3905250 w 3905250"/>
                <a:gd name="connsiteY3" fmla="*/ 76202 h 457200"/>
                <a:gd name="connsiteX4" fmla="*/ 3905250 w 3905250"/>
                <a:gd name="connsiteY4" fmla="*/ 380998 h 457200"/>
                <a:gd name="connsiteX5" fmla="*/ 3829048 w 3905250"/>
                <a:gd name="connsiteY5" fmla="*/ 457200 h 457200"/>
                <a:gd name="connsiteX6" fmla="*/ 76202 w 3905250"/>
                <a:gd name="connsiteY6" fmla="*/ 457200 h 457200"/>
                <a:gd name="connsiteX7" fmla="*/ 0 w 3905250"/>
                <a:gd name="connsiteY7" fmla="*/ 380998 h 457200"/>
                <a:gd name="connsiteX8" fmla="*/ 0 w 3905250"/>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05250 w 3971925"/>
                <a:gd name="connsiteY3" fmla="*/ 7620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76202 h 457200"/>
                <a:gd name="connsiteX1" fmla="*/ 76202 w 3971925"/>
                <a:gd name="connsiteY1" fmla="*/ 0 h 457200"/>
                <a:gd name="connsiteX2" fmla="*/ 3829048 w 3971925"/>
                <a:gd name="connsiteY2" fmla="*/ 0 h 457200"/>
                <a:gd name="connsiteX3" fmla="*/ 3962400 w 3971925"/>
                <a:gd name="connsiteY3" fmla="*/ 95252 h 457200"/>
                <a:gd name="connsiteX4" fmla="*/ 3971925 w 3971925"/>
                <a:gd name="connsiteY4" fmla="*/ 295273 h 457200"/>
                <a:gd name="connsiteX5" fmla="*/ 3829048 w 3971925"/>
                <a:gd name="connsiteY5" fmla="*/ 457200 h 457200"/>
                <a:gd name="connsiteX6" fmla="*/ 76202 w 3971925"/>
                <a:gd name="connsiteY6" fmla="*/ 457200 h 457200"/>
                <a:gd name="connsiteX7" fmla="*/ 0 w 3971925"/>
                <a:gd name="connsiteY7" fmla="*/ 380998 h 457200"/>
                <a:gd name="connsiteX8" fmla="*/ 0 w 3971925"/>
                <a:gd name="connsiteY8" fmla="*/ 76202 h 457200"/>
                <a:gd name="connsiteX0" fmla="*/ 0 w 3971925"/>
                <a:gd name="connsiteY0" fmla="*/ 85727 h 466725"/>
                <a:gd name="connsiteX1" fmla="*/ 76202 w 3971925"/>
                <a:gd name="connsiteY1" fmla="*/ 9525 h 466725"/>
                <a:gd name="connsiteX2" fmla="*/ 3619498 w 3971925"/>
                <a:gd name="connsiteY2" fmla="*/ 0 h 466725"/>
                <a:gd name="connsiteX3" fmla="*/ 3962400 w 3971925"/>
                <a:gd name="connsiteY3" fmla="*/ 104777 h 466725"/>
                <a:gd name="connsiteX4" fmla="*/ 3971925 w 3971925"/>
                <a:gd name="connsiteY4" fmla="*/ 304798 h 466725"/>
                <a:gd name="connsiteX5" fmla="*/ 3829048 w 3971925"/>
                <a:gd name="connsiteY5" fmla="*/ 466725 h 466725"/>
                <a:gd name="connsiteX6" fmla="*/ 76202 w 3971925"/>
                <a:gd name="connsiteY6" fmla="*/ 466725 h 466725"/>
                <a:gd name="connsiteX7" fmla="*/ 0 w 3971925"/>
                <a:gd name="connsiteY7" fmla="*/ 390523 h 466725"/>
                <a:gd name="connsiteX8" fmla="*/ 0 w 397192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829048 w 3990975"/>
                <a:gd name="connsiteY5" fmla="*/ 4667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971925 w 3990975"/>
                <a:gd name="connsiteY4" fmla="*/ 304798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990975"/>
                <a:gd name="connsiteY0" fmla="*/ 85727 h 466725"/>
                <a:gd name="connsiteX1" fmla="*/ 76202 w 3990975"/>
                <a:gd name="connsiteY1" fmla="*/ 9525 h 466725"/>
                <a:gd name="connsiteX2" fmla="*/ 3619498 w 3990975"/>
                <a:gd name="connsiteY2" fmla="*/ 0 h 466725"/>
                <a:gd name="connsiteX3" fmla="*/ 3990975 w 3990975"/>
                <a:gd name="connsiteY3" fmla="*/ 228602 h 466725"/>
                <a:gd name="connsiteX4" fmla="*/ 3838575 w 3990975"/>
                <a:gd name="connsiteY4" fmla="*/ 295273 h 466725"/>
                <a:gd name="connsiteX5" fmla="*/ 3581398 w 3990975"/>
                <a:gd name="connsiteY5" fmla="*/ 428625 h 466725"/>
                <a:gd name="connsiteX6" fmla="*/ 76202 w 3990975"/>
                <a:gd name="connsiteY6" fmla="*/ 466725 h 466725"/>
                <a:gd name="connsiteX7" fmla="*/ 0 w 3990975"/>
                <a:gd name="connsiteY7" fmla="*/ 390523 h 466725"/>
                <a:gd name="connsiteX8" fmla="*/ 0 w 39909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38575 w 3876675"/>
                <a:gd name="connsiteY4" fmla="*/ 295273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857625 w 3876675"/>
                <a:gd name="connsiteY4" fmla="*/ 26669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76675"/>
                <a:gd name="connsiteY0" fmla="*/ 85727 h 466725"/>
                <a:gd name="connsiteX1" fmla="*/ 76202 w 3876675"/>
                <a:gd name="connsiteY1" fmla="*/ 9525 h 466725"/>
                <a:gd name="connsiteX2" fmla="*/ 3619498 w 3876675"/>
                <a:gd name="connsiteY2" fmla="*/ 0 h 466725"/>
                <a:gd name="connsiteX3" fmla="*/ 3876675 w 3876675"/>
                <a:gd name="connsiteY3" fmla="*/ 190502 h 466725"/>
                <a:gd name="connsiteX4" fmla="*/ 3781425 w 3876675"/>
                <a:gd name="connsiteY4" fmla="*/ 323848 h 466725"/>
                <a:gd name="connsiteX5" fmla="*/ 3581398 w 3876675"/>
                <a:gd name="connsiteY5" fmla="*/ 428625 h 466725"/>
                <a:gd name="connsiteX6" fmla="*/ 76202 w 3876675"/>
                <a:gd name="connsiteY6" fmla="*/ 466725 h 466725"/>
                <a:gd name="connsiteX7" fmla="*/ 0 w 3876675"/>
                <a:gd name="connsiteY7" fmla="*/ 390523 h 466725"/>
                <a:gd name="connsiteX8" fmla="*/ 0 w 387667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23827 h 466725"/>
                <a:gd name="connsiteX4" fmla="*/ 3781425 w 3829050"/>
                <a:gd name="connsiteY4" fmla="*/ 323848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67150 w 3867150"/>
                <a:gd name="connsiteY3" fmla="*/ 257177 h 466725"/>
                <a:gd name="connsiteX4" fmla="*/ 3781425 w 3867150"/>
                <a:gd name="connsiteY4" fmla="*/ 32384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781425 w 3838575"/>
                <a:gd name="connsiteY4" fmla="*/ 323848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38575"/>
                <a:gd name="connsiteY0" fmla="*/ 85727 h 466725"/>
                <a:gd name="connsiteX1" fmla="*/ 76202 w 3838575"/>
                <a:gd name="connsiteY1" fmla="*/ 9525 h 466725"/>
                <a:gd name="connsiteX2" fmla="*/ 3619498 w 3838575"/>
                <a:gd name="connsiteY2" fmla="*/ 0 h 466725"/>
                <a:gd name="connsiteX3" fmla="*/ 3838575 w 3838575"/>
                <a:gd name="connsiteY3" fmla="*/ 190502 h 466725"/>
                <a:gd name="connsiteX4" fmla="*/ 3829050 w 3838575"/>
                <a:gd name="connsiteY4" fmla="*/ 314323 h 466725"/>
                <a:gd name="connsiteX5" fmla="*/ 3581398 w 3838575"/>
                <a:gd name="connsiteY5" fmla="*/ 428625 h 466725"/>
                <a:gd name="connsiteX6" fmla="*/ 76202 w 3838575"/>
                <a:gd name="connsiteY6" fmla="*/ 466725 h 466725"/>
                <a:gd name="connsiteX7" fmla="*/ 0 w 3838575"/>
                <a:gd name="connsiteY7" fmla="*/ 390523 h 466725"/>
                <a:gd name="connsiteX8" fmla="*/ 0 w 3838575"/>
                <a:gd name="connsiteY8" fmla="*/ 85727 h 466725"/>
                <a:gd name="connsiteX0" fmla="*/ 0 w 3867150"/>
                <a:gd name="connsiteY0" fmla="*/ 85727 h 466725"/>
                <a:gd name="connsiteX1" fmla="*/ 76202 w 3867150"/>
                <a:gd name="connsiteY1" fmla="*/ 9525 h 466725"/>
                <a:gd name="connsiteX2" fmla="*/ 3619498 w 3867150"/>
                <a:gd name="connsiteY2" fmla="*/ 0 h 466725"/>
                <a:gd name="connsiteX3" fmla="*/ 3838575 w 3867150"/>
                <a:gd name="connsiteY3" fmla="*/ 190502 h 466725"/>
                <a:gd name="connsiteX4" fmla="*/ 3867150 w 3867150"/>
                <a:gd name="connsiteY4" fmla="*/ 266698 h 466725"/>
                <a:gd name="connsiteX5" fmla="*/ 3581398 w 3867150"/>
                <a:gd name="connsiteY5" fmla="*/ 428625 h 466725"/>
                <a:gd name="connsiteX6" fmla="*/ 76202 w 3867150"/>
                <a:gd name="connsiteY6" fmla="*/ 466725 h 466725"/>
                <a:gd name="connsiteX7" fmla="*/ 0 w 3867150"/>
                <a:gd name="connsiteY7" fmla="*/ 390523 h 466725"/>
                <a:gd name="connsiteX8" fmla="*/ 0 w 3867150"/>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83857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71925"/>
                <a:gd name="connsiteY0" fmla="*/ 85727 h 466725"/>
                <a:gd name="connsiteX1" fmla="*/ 76202 w 3971925"/>
                <a:gd name="connsiteY1" fmla="*/ 9525 h 466725"/>
                <a:gd name="connsiteX2" fmla="*/ 3619498 w 3971925"/>
                <a:gd name="connsiteY2" fmla="*/ 0 h 466725"/>
                <a:gd name="connsiteX3" fmla="*/ 3933825 w 3971925"/>
                <a:gd name="connsiteY3" fmla="*/ 190502 h 466725"/>
                <a:gd name="connsiteX4" fmla="*/ 3971925 w 3971925"/>
                <a:gd name="connsiteY4" fmla="*/ 266698 h 466725"/>
                <a:gd name="connsiteX5" fmla="*/ 3581398 w 3971925"/>
                <a:gd name="connsiteY5" fmla="*/ 428625 h 466725"/>
                <a:gd name="connsiteX6" fmla="*/ 76202 w 3971925"/>
                <a:gd name="connsiteY6" fmla="*/ 466725 h 466725"/>
                <a:gd name="connsiteX7" fmla="*/ 0 w 3971925"/>
                <a:gd name="connsiteY7" fmla="*/ 390523 h 466725"/>
                <a:gd name="connsiteX8" fmla="*/ 0 w 3971925"/>
                <a:gd name="connsiteY8" fmla="*/ 85727 h 466725"/>
                <a:gd name="connsiteX0" fmla="*/ 0 w 3933825"/>
                <a:gd name="connsiteY0" fmla="*/ 85727 h 466725"/>
                <a:gd name="connsiteX1" fmla="*/ 76202 w 3933825"/>
                <a:gd name="connsiteY1" fmla="*/ 9525 h 466725"/>
                <a:gd name="connsiteX2" fmla="*/ 3619498 w 3933825"/>
                <a:gd name="connsiteY2" fmla="*/ 0 h 466725"/>
                <a:gd name="connsiteX3" fmla="*/ 3933825 w 3933825"/>
                <a:gd name="connsiteY3" fmla="*/ 190502 h 466725"/>
                <a:gd name="connsiteX4" fmla="*/ 3857625 w 3933825"/>
                <a:gd name="connsiteY4" fmla="*/ 238123 h 466725"/>
                <a:gd name="connsiteX5" fmla="*/ 3581398 w 3933825"/>
                <a:gd name="connsiteY5" fmla="*/ 428625 h 466725"/>
                <a:gd name="connsiteX6" fmla="*/ 76202 w 3933825"/>
                <a:gd name="connsiteY6" fmla="*/ 466725 h 466725"/>
                <a:gd name="connsiteX7" fmla="*/ 0 w 3933825"/>
                <a:gd name="connsiteY7" fmla="*/ 390523 h 466725"/>
                <a:gd name="connsiteX8" fmla="*/ 0 w 3933825"/>
                <a:gd name="connsiteY8" fmla="*/ 85727 h 466725"/>
                <a:gd name="connsiteX0" fmla="*/ 0 w 3857625"/>
                <a:gd name="connsiteY0" fmla="*/ 85727 h 466725"/>
                <a:gd name="connsiteX1" fmla="*/ 76202 w 3857625"/>
                <a:gd name="connsiteY1" fmla="*/ 9525 h 466725"/>
                <a:gd name="connsiteX2" fmla="*/ 3619498 w 3857625"/>
                <a:gd name="connsiteY2" fmla="*/ 0 h 466725"/>
                <a:gd name="connsiteX3" fmla="*/ 3829050 w 3857625"/>
                <a:gd name="connsiteY3" fmla="*/ 171452 h 466725"/>
                <a:gd name="connsiteX4" fmla="*/ 3857625 w 3857625"/>
                <a:gd name="connsiteY4" fmla="*/ 238123 h 466725"/>
                <a:gd name="connsiteX5" fmla="*/ 3581398 w 3857625"/>
                <a:gd name="connsiteY5" fmla="*/ 428625 h 466725"/>
                <a:gd name="connsiteX6" fmla="*/ 76202 w 3857625"/>
                <a:gd name="connsiteY6" fmla="*/ 466725 h 466725"/>
                <a:gd name="connsiteX7" fmla="*/ 0 w 3857625"/>
                <a:gd name="connsiteY7" fmla="*/ 390523 h 466725"/>
                <a:gd name="connsiteX8" fmla="*/ 0 w 3857625"/>
                <a:gd name="connsiteY8" fmla="*/ 85727 h 466725"/>
                <a:gd name="connsiteX0" fmla="*/ 0 w 3829050"/>
                <a:gd name="connsiteY0" fmla="*/ 85727 h 466725"/>
                <a:gd name="connsiteX1" fmla="*/ 76202 w 3829050"/>
                <a:gd name="connsiteY1" fmla="*/ 9525 h 466725"/>
                <a:gd name="connsiteX2" fmla="*/ 3619498 w 3829050"/>
                <a:gd name="connsiteY2" fmla="*/ 0 h 466725"/>
                <a:gd name="connsiteX3" fmla="*/ 3829050 w 3829050"/>
                <a:gd name="connsiteY3" fmla="*/ 171452 h 466725"/>
                <a:gd name="connsiteX4" fmla="*/ 3829050 w 3829050"/>
                <a:gd name="connsiteY4" fmla="*/ 238123 h 466725"/>
                <a:gd name="connsiteX5" fmla="*/ 3581398 w 3829050"/>
                <a:gd name="connsiteY5" fmla="*/ 428625 h 466725"/>
                <a:gd name="connsiteX6" fmla="*/ 76202 w 3829050"/>
                <a:gd name="connsiteY6" fmla="*/ 466725 h 466725"/>
                <a:gd name="connsiteX7" fmla="*/ 0 w 3829050"/>
                <a:gd name="connsiteY7" fmla="*/ 390523 h 466725"/>
                <a:gd name="connsiteX8" fmla="*/ 0 w 3829050"/>
                <a:gd name="connsiteY8" fmla="*/ 85727 h 466725"/>
                <a:gd name="connsiteX0" fmla="*/ 0 w 3867150"/>
                <a:gd name="connsiteY0" fmla="*/ 180977 h 466725"/>
                <a:gd name="connsiteX1" fmla="*/ 114302 w 3867150"/>
                <a:gd name="connsiteY1" fmla="*/ 9525 h 466725"/>
                <a:gd name="connsiteX2" fmla="*/ 3657598 w 3867150"/>
                <a:gd name="connsiteY2" fmla="*/ 0 h 466725"/>
                <a:gd name="connsiteX3" fmla="*/ 3867150 w 3867150"/>
                <a:gd name="connsiteY3" fmla="*/ 171452 h 466725"/>
                <a:gd name="connsiteX4" fmla="*/ 3867150 w 3867150"/>
                <a:gd name="connsiteY4" fmla="*/ 238123 h 466725"/>
                <a:gd name="connsiteX5" fmla="*/ 3619498 w 3867150"/>
                <a:gd name="connsiteY5" fmla="*/ 428625 h 466725"/>
                <a:gd name="connsiteX6" fmla="*/ 114302 w 3867150"/>
                <a:gd name="connsiteY6" fmla="*/ 466725 h 466725"/>
                <a:gd name="connsiteX7" fmla="*/ 38100 w 3867150"/>
                <a:gd name="connsiteY7" fmla="*/ 390523 h 466725"/>
                <a:gd name="connsiteX8" fmla="*/ 0 w 3867150"/>
                <a:gd name="connsiteY8" fmla="*/ 180977 h 466725"/>
                <a:gd name="connsiteX0" fmla="*/ 38100 w 3905250"/>
                <a:gd name="connsiteY0" fmla="*/ 180977 h 466725"/>
                <a:gd name="connsiteX1" fmla="*/ 152402 w 3905250"/>
                <a:gd name="connsiteY1" fmla="*/ 9525 h 466725"/>
                <a:gd name="connsiteX2" fmla="*/ 3695698 w 3905250"/>
                <a:gd name="connsiteY2" fmla="*/ 0 h 466725"/>
                <a:gd name="connsiteX3" fmla="*/ 3905250 w 3905250"/>
                <a:gd name="connsiteY3" fmla="*/ 171452 h 466725"/>
                <a:gd name="connsiteX4" fmla="*/ 3905250 w 3905250"/>
                <a:gd name="connsiteY4" fmla="*/ 238123 h 466725"/>
                <a:gd name="connsiteX5" fmla="*/ 3657598 w 3905250"/>
                <a:gd name="connsiteY5" fmla="*/ 428625 h 466725"/>
                <a:gd name="connsiteX6" fmla="*/ 152402 w 3905250"/>
                <a:gd name="connsiteY6" fmla="*/ 466725 h 466725"/>
                <a:gd name="connsiteX7" fmla="*/ 0 w 3905250"/>
                <a:gd name="connsiteY7" fmla="*/ 247648 h 466725"/>
                <a:gd name="connsiteX8" fmla="*/ 38100 w 3905250"/>
                <a:gd name="connsiteY8" fmla="*/ 180977 h 466725"/>
                <a:gd name="connsiteX0" fmla="*/ 0 w 3924300"/>
                <a:gd name="connsiteY0" fmla="*/ 180977 h 466725"/>
                <a:gd name="connsiteX1" fmla="*/ 171452 w 3924300"/>
                <a:gd name="connsiteY1" fmla="*/ 9525 h 466725"/>
                <a:gd name="connsiteX2" fmla="*/ 3714748 w 3924300"/>
                <a:gd name="connsiteY2" fmla="*/ 0 h 466725"/>
                <a:gd name="connsiteX3" fmla="*/ 3924300 w 3924300"/>
                <a:gd name="connsiteY3" fmla="*/ 171452 h 466725"/>
                <a:gd name="connsiteX4" fmla="*/ 3924300 w 3924300"/>
                <a:gd name="connsiteY4" fmla="*/ 238123 h 466725"/>
                <a:gd name="connsiteX5" fmla="*/ 3676648 w 3924300"/>
                <a:gd name="connsiteY5" fmla="*/ 428625 h 466725"/>
                <a:gd name="connsiteX6" fmla="*/ 171452 w 3924300"/>
                <a:gd name="connsiteY6" fmla="*/ 466725 h 466725"/>
                <a:gd name="connsiteX7" fmla="*/ 19050 w 3924300"/>
                <a:gd name="connsiteY7" fmla="*/ 247648 h 466725"/>
                <a:gd name="connsiteX8" fmla="*/ 0 w 3924300"/>
                <a:gd name="connsiteY8" fmla="*/ 180977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85725 w 3990975"/>
                <a:gd name="connsiteY7" fmla="*/ 247648 h 466725"/>
                <a:gd name="connsiteX8" fmla="*/ 0 w 3990975"/>
                <a:gd name="connsiteY8" fmla="*/ 266702 h 466725"/>
                <a:gd name="connsiteX0" fmla="*/ 0 w 3990975"/>
                <a:gd name="connsiteY0" fmla="*/ 2667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66702 h 466725"/>
                <a:gd name="connsiteX0" fmla="*/ 0 w 3990975"/>
                <a:gd name="connsiteY0" fmla="*/ 228602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19050 w 3990975"/>
                <a:gd name="connsiteY7" fmla="*/ 266698 h 466725"/>
                <a:gd name="connsiteX8" fmla="*/ 0 w 3990975"/>
                <a:gd name="connsiteY8" fmla="*/ 228602 h 466725"/>
                <a:gd name="connsiteX0" fmla="*/ 0 w 3981450"/>
                <a:gd name="connsiteY0" fmla="*/ 180977 h 466725"/>
                <a:gd name="connsiteX1" fmla="*/ 228602 w 3981450"/>
                <a:gd name="connsiteY1" fmla="*/ 9525 h 466725"/>
                <a:gd name="connsiteX2" fmla="*/ 3771898 w 3981450"/>
                <a:gd name="connsiteY2" fmla="*/ 0 h 466725"/>
                <a:gd name="connsiteX3" fmla="*/ 3981450 w 3981450"/>
                <a:gd name="connsiteY3" fmla="*/ 171452 h 466725"/>
                <a:gd name="connsiteX4" fmla="*/ 3981450 w 3981450"/>
                <a:gd name="connsiteY4" fmla="*/ 238123 h 466725"/>
                <a:gd name="connsiteX5" fmla="*/ 3733798 w 3981450"/>
                <a:gd name="connsiteY5" fmla="*/ 428625 h 466725"/>
                <a:gd name="connsiteX6" fmla="*/ 228602 w 3981450"/>
                <a:gd name="connsiteY6" fmla="*/ 466725 h 466725"/>
                <a:gd name="connsiteX7" fmla="*/ 9525 w 3981450"/>
                <a:gd name="connsiteY7" fmla="*/ 266698 h 466725"/>
                <a:gd name="connsiteX8" fmla="*/ 0 w 3981450"/>
                <a:gd name="connsiteY8" fmla="*/ 180977 h 466725"/>
                <a:gd name="connsiteX0" fmla="*/ 9525 w 3990975"/>
                <a:gd name="connsiteY0" fmla="*/ 180977 h 466725"/>
                <a:gd name="connsiteX1" fmla="*/ 238127 w 3990975"/>
                <a:gd name="connsiteY1" fmla="*/ 9525 h 466725"/>
                <a:gd name="connsiteX2" fmla="*/ 3781423 w 3990975"/>
                <a:gd name="connsiteY2" fmla="*/ 0 h 466725"/>
                <a:gd name="connsiteX3" fmla="*/ 3990975 w 3990975"/>
                <a:gd name="connsiteY3" fmla="*/ 171452 h 466725"/>
                <a:gd name="connsiteX4" fmla="*/ 3990975 w 3990975"/>
                <a:gd name="connsiteY4" fmla="*/ 238123 h 466725"/>
                <a:gd name="connsiteX5" fmla="*/ 3743323 w 3990975"/>
                <a:gd name="connsiteY5" fmla="*/ 428625 h 466725"/>
                <a:gd name="connsiteX6" fmla="*/ 238127 w 3990975"/>
                <a:gd name="connsiteY6" fmla="*/ 466725 h 466725"/>
                <a:gd name="connsiteX7" fmla="*/ 0 w 3990975"/>
                <a:gd name="connsiteY7" fmla="*/ 238123 h 466725"/>
                <a:gd name="connsiteX8" fmla="*/ 9525 w 3990975"/>
                <a:gd name="connsiteY8" fmla="*/ 180977 h 466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990975" h="466725">
                  <a:moveTo>
                    <a:pt x="9525" y="180977"/>
                  </a:moveTo>
                  <a:cubicBezTo>
                    <a:pt x="9525" y="138892"/>
                    <a:pt x="196042" y="9525"/>
                    <a:pt x="238127" y="9525"/>
                  </a:cubicBezTo>
                  <a:lnTo>
                    <a:pt x="3781423" y="0"/>
                  </a:lnTo>
                  <a:cubicBezTo>
                    <a:pt x="3823508" y="0"/>
                    <a:pt x="3990975" y="129367"/>
                    <a:pt x="3990975" y="171452"/>
                  </a:cubicBezTo>
                  <a:lnTo>
                    <a:pt x="3990975" y="238123"/>
                  </a:lnTo>
                  <a:cubicBezTo>
                    <a:pt x="3990975" y="280208"/>
                    <a:pt x="3785408" y="428625"/>
                    <a:pt x="3743323" y="428625"/>
                  </a:cubicBezTo>
                  <a:lnTo>
                    <a:pt x="238127" y="466725"/>
                  </a:lnTo>
                  <a:cubicBezTo>
                    <a:pt x="196042" y="466725"/>
                    <a:pt x="0" y="280208"/>
                    <a:pt x="0" y="238123"/>
                  </a:cubicBezTo>
                  <a:lnTo>
                    <a:pt x="9525" y="180977"/>
                  </a:lnTo>
                  <a:close/>
                </a:path>
              </a:pathLst>
            </a:custGeom>
            <a:solidFill>
              <a:schemeClr val="tx2">
                <a:lumMod val="10000"/>
                <a:lumOff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sp macro="" textlink="">
          <xdr:nvSpPr>
            <xdr:cNvPr id="45" name="Flowchart: Connector 44">
              <a:extLst>
                <a:ext uri="{FF2B5EF4-FFF2-40B4-BE49-F238E27FC236}">
                  <a16:creationId xmlns:a16="http://schemas.microsoft.com/office/drawing/2014/main" id="{E19EC1D4-683D-4663-BD66-C4A5D9F69EF4}"/>
                </a:ext>
              </a:extLst>
            </xdr:cNvPr>
            <xdr:cNvSpPr/>
          </xdr:nvSpPr>
          <xdr:spPr>
            <a:xfrm>
              <a:off x="5505450" y="3686175"/>
              <a:ext cx="276225" cy="257175"/>
            </a:xfrm>
            <a:prstGeom prst="flowChartConnector">
              <a:avLst/>
            </a:prstGeom>
            <a:solidFill>
              <a:srgbClr val="4E95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600" b="0" i="0" u="none" strike="noStrike">
                  <a:solidFill>
                    <a:schemeClr val="bg1"/>
                  </a:solidFill>
                  <a:latin typeface="Aptos Narrow"/>
                  <a:ea typeface="+mn-ea"/>
                  <a:cs typeface="+mn-cs"/>
                </a:rPr>
                <a:t>3</a:t>
              </a:r>
            </a:p>
          </xdr:txBody>
        </xdr:sp>
        <xdr:sp macro="" textlink="Calculations!G15">
          <xdr:nvSpPr>
            <xdr:cNvPr id="47" name="TextBox 46">
              <a:extLst>
                <a:ext uri="{FF2B5EF4-FFF2-40B4-BE49-F238E27FC236}">
                  <a16:creationId xmlns:a16="http://schemas.microsoft.com/office/drawing/2014/main" id="{5434FDDC-EF5A-4AA4-85F1-FE15B11410D3}"/>
                </a:ext>
              </a:extLst>
            </xdr:cNvPr>
            <xdr:cNvSpPr txBox="1"/>
          </xdr:nvSpPr>
          <xdr:spPr>
            <a:xfrm>
              <a:off x="5838825" y="3638551"/>
              <a:ext cx="1762125" cy="266700"/>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F8D2362-68AA-4565-A780-7728EF221BF1}" type="TxLink">
                <a:rPr lang="en-US" sz="1400" b="0" i="0" u="none" strike="noStrike">
                  <a:solidFill>
                    <a:srgbClr val="000000"/>
                  </a:solidFill>
                  <a:latin typeface="Aptos Narrow"/>
                </a:rPr>
                <a:pPr/>
                <a:t>Taj Shand</a:t>
              </a:fld>
              <a:endParaRPr lang="en-US" sz="1800"/>
            </a:p>
          </xdr:txBody>
        </xdr:sp>
      </xdr:grpSp>
      <xdr:sp macro="" textlink="Calculations!K15">
        <xdr:nvSpPr>
          <xdr:cNvPr id="54" name="TextBox 53">
            <a:extLst>
              <a:ext uri="{FF2B5EF4-FFF2-40B4-BE49-F238E27FC236}">
                <a16:creationId xmlns:a16="http://schemas.microsoft.com/office/drawing/2014/main" id="{5B82C192-9395-45A6-8A9B-3265615292D7}"/>
              </a:ext>
            </a:extLst>
          </xdr:cNvPr>
          <xdr:cNvSpPr txBox="1"/>
        </xdr:nvSpPr>
        <xdr:spPr>
          <a:xfrm>
            <a:off x="7153274" y="3582114"/>
            <a:ext cx="1381126" cy="283130"/>
          </a:xfrm>
          <a:prstGeom prst="rect">
            <a:avLst/>
          </a:prstGeom>
          <a:solidFill>
            <a:schemeClr val="tx2">
              <a:lumMod val="10000"/>
              <a:lumOff val="9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A37D38-3802-4567-B782-E4FF8546B803}" type="TxLink">
              <a:rPr lang="en-US" sz="1400" b="0" i="0" u="none" strike="noStrike">
                <a:solidFill>
                  <a:srgbClr val="000000"/>
                </a:solidFill>
                <a:latin typeface="Aptos Narrow"/>
              </a:rPr>
              <a:pPr/>
              <a:t> $511,996 </a:t>
            </a:fld>
            <a:endParaRPr lang="en-US" sz="1800"/>
          </a:p>
        </xdr:txBody>
      </xdr:sp>
    </xdr:grpSp>
    <xdr:clientData/>
  </xdr:twoCellAnchor>
  <xdr:twoCellAnchor>
    <xdr:from>
      <xdr:col>7</xdr:col>
      <xdr:colOff>76200</xdr:colOff>
      <xdr:row>11</xdr:row>
      <xdr:rowOff>9525</xdr:rowOff>
    </xdr:from>
    <xdr:to>
      <xdr:col>7</xdr:col>
      <xdr:colOff>133350</xdr:colOff>
      <xdr:row>21</xdr:row>
      <xdr:rowOff>171450</xdr:rowOff>
    </xdr:to>
    <xdr:sp macro="" textlink="">
      <xdr:nvSpPr>
        <xdr:cNvPr id="58" name="Rectangle 57">
          <a:extLst>
            <a:ext uri="{FF2B5EF4-FFF2-40B4-BE49-F238E27FC236}">
              <a16:creationId xmlns:a16="http://schemas.microsoft.com/office/drawing/2014/main" id="{04539C32-D810-197C-73BD-48586333C542}"/>
            </a:ext>
          </a:extLst>
        </xdr:cNvPr>
        <xdr:cNvSpPr/>
      </xdr:nvSpPr>
      <xdr:spPr>
        <a:xfrm>
          <a:off x="4276725" y="581025"/>
          <a:ext cx="57150" cy="2066925"/>
        </a:xfrm>
        <a:prstGeom prst="rect">
          <a:avLst/>
        </a:prstGeom>
        <a:solidFill>
          <a:srgbClr val="DCEA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104774</xdr:colOff>
      <xdr:row>22</xdr:row>
      <xdr:rowOff>61914</xdr:rowOff>
    </xdr:from>
    <xdr:to>
      <xdr:col>22</xdr:col>
      <xdr:colOff>38100</xdr:colOff>
      <xdr:row>23</xdr:row>
      <xdr:rowOff>133354</xdr:rowOff>
    </xdr:to>
    <xdr:sp macro="" textlink="">
      <xdr:nvSpPr>
        <xdr:cNvPr id="59" name="Rectangle 58">
          <a:extLst>
            <a:ext uri="{FF2B5EF4-FFF2-40B4-BE49-F238E27FC236}">
              <a16:creationId xmlns:a16="http://schemas.microsoft.com/office/drawing/2014/main" id="{A6AA0F46-C982-489D-BF6E-97C82297C3A8}"/>
            </a:ext>
          </a:extLst>
        </xdr:cNvPr>
        <xdr:cNvSpPr/>
      </xdr:nvSpPr>
      <xdr:spPr>
        <a:xfrm rot="5400000">
          <a:off x="6612730" y="-3731417"/>
          <a:ext cx="261940" cy="13277851"/>
        </a:xfrm>
        <a:prstGeom prst="rect">
          <a:avLst/>
        </a:prstGeom>
        <a:solidFill>
          <a:srgbClr val="DCEA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104775</xdr:colOff>
      <xdr:row>24</xdr:row>
      <xdr:rowOff>9525</xdr:rowOff>
    </xdr:from>
    <xdr:to>
      <xdr:col>4</xdr:col>
      <xdr:colOff>542925</xdr:colOff>
      <xdr:row>25</xdr:row>
      <xdr:rowOff>123824</xdr:rowOff>
    </xdr:to>
    <xdr:sp macro="" textlink="">
      <xdr:nvSpPr>
        <xdr:cNvPr id="61" name="TextBox 60">
          <a:extLst>
            <a:ext uri="{FF2B5EF4-FFF2-40B4-BE49-F238E27FC236}">
              <a16:creationId xmlns:a16="http://schemas.microsoft.com/office/drawing/2014/main" id="{878FD129-F9CE-4DBF-AC6D-6E14F9FD3B07}"/>
            </a:ext>
          </a:extLst>
        </xdr:cNvPr>
        <xdr:cNvSpPr txBox="1"/>
      </xdr:nvSpPr>
      <xdr:spPr>
        <a:xfrm>
          <a:off x="828675" y="4581525"/>
          <a:ext cx="2200275" cy="304799"/>
        </a:xfrm>
        <a:prstGeom prst="rect">
          <a:avLst/>
        </a:prstGeom>
        <a:solidFill>
          <a:srgbClr val="163E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Sales</a:t>
          </a:r>
          <a:r>
            <a:rPr lang="en-US" sz="1400" b="1" baseline="0">
              <a:solidFill>
                <a:schemeClr val="bg1"/>
              </a:solidFill>
            </a:rPr>
            <a:t> by Product Category</a:t>
          </a:r>
        </a:p>
        <a:p>
          <a:endParaRPr lang="en-US" sz="1400" b="1"/>
        </a:p>
      </xdr:txBody>
    </xdr:sp>
    <xdr:clientData/>
  </xdr:twoCellAnchor>
  <xdr:twoCellAnchor>
    <xdr:from>
      <xdr:col>7</xdr:col>
      <xdr:colOff>428625</xdr:colOff>
      <xdr:row>26</xdr:row>
      <xdr:rowOff>28575</xdr:rowOff>
    </xdr:from>
    <xdr:to>
      <xdr:col>14</xdr:col>
      <xdr:colOff>56769</xdr:colOff>
      <xdr:row>35</xdr:row>
      <xdr:rowOff>76199</xdr:rowOff>
    </xdr:to>
    <xdr:graphicFrame macro="">
      <xdr:nvGraphicFramePr>
        <xdr:cNvPr id="67" name="Chart 66">
          <a:extLst>
            <a:ext uri="{FF2B5EF4-FFF2-40B4-BE49-F238E27FC236}">
              <a16:creationId xmlns:a16="http://schemas.microsoft.com/office/drawing/2014/main" id="{58BAF34D-0767-4698-8044-934827366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590550</xdr:colOff>
      <xdr:row>24</xdr:row>
      <xdr:rowOff>19050</xdr:rowOff>
    </xdr:from>
    <xdr:to>
      <xdr:col>11</xdr:col>
      <xdr:colOff>390525</xdr:colOff>
      <xdr:row>25</xdr:row>
      <xdr:rowOff>133349</xdr:rowOff>
    </xdr:to>
    <xdr:sp macro="" textlink="">
      <xdr:nvSpPr>
        <xdr:cNvPr id="68" name="TextBox 67">
          <a:extLst>
            <a:ext uri="{FF2B5EF4-FFF2-40B4-BE49-F238E27FC236}">
              <a16:creationId xmlns:a16="http://schemas.microsoft.com/office/drawing/2014/main" id="{28057373-A163-41D6-AE65-90DDA215AAC4}"/>
            </a:ext>
          </a:extLst>
        </xdr:cNvPr>
        <xdr:cNvSpPr txBox="1"/>
      </xdr:nvSpPr>
      <xdr:spPr>
        <a:xfrm>
          <a:off x="4791075" y="4591050"/>
          <a:ext cx="2238375" cy="304799"/>
        </a:xfrm>
        <a:prstGeom prst="rect">
          <a:avLst/>
        </a:prstGeom>
        <a:solidFill>
          <a:srgbClr val="163E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Sales</a:t>
          </a:r>
          <a:r>
            <a:rPr lang="en-US" sz="1400" b="1" baseline="0">
              <a:solidFill>
                <a:schemeClr val="bg1"/>
              </a:solidFill>
            </a:rPr>
            <a:t> by Month</a:t>
          </a:r>
        </a:p>
        <a:p>
          <a:endParaRPr lang="en-US" sz="1400" b="1">
            <a:solidFill>
              <a:schemeClr val="bg1"/>
            </a:solidFill>
          </a:endParaRPr>
        </a:p>
      </xdr:txBody>
    </xdr:sp>
    <xdr:clientData/>
  </xdr:twoCellAnchor>
  <xdr:twoCellAnchor>
    <xdr:from>
      <xdr:col>7</xdr:col>
      <xdr:colOff>85725</xdr:colOff>
      <xdr:row>24</xdr:row>
      <xdr:rowOff>142875</xdr:rowOff>
    </xdr:from>
    <xdr:to>
      <xdr:col>7</xdr:col>
      <xdr:colOff>142875</xdr:colOff>
      <xdr:row>35</xdr:row>
      <xdr:rowOff>180975</xdr:rowOff>
    </xdr:to>
    <xdr:sp macro="" textlink="">
      <xdr:nvSpPr>
        <xdr:cNvPr id="69" name="Rectangle 68">
          <a:extLst>
            <a:ext uri="{FF2B5EF4-FFF2-40B4-BE49-F238E27FC236}">
              <a16:creationId xmlns:a16="http://schemas.microsoft.com/office/drawing/2014/main" id="{7DF7C4B2-CA97-4A50-9C43-43B8258D91FB}"/>
            </a:ext>
          </a:extLst>
        </xdr:cNvPr>
        <xdr:cNvSpPr/>
      </xdr:nvSpPr>
      <xdr:spPr>
        <a:xfrm>
          <a:off x="4286250" y="4714875"/>
          <a:ext cx="57150" cy="2066925"/>
        </a:xfrm>
        <a:prstGeom prst="rect">
          <a:avLst/>
        </a:prstGeom>
        <a:solidFill>
          <a:srgbClr val="DCEA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0</xdr:colOff>
      <xdr:row>10</xdr:row>
      <xdr:rowOff>104775</xdr:rowOff>
    </xdr:from>
    <xdr:to>
      <xdr:col>24</xdr:col>
      <xdr:colOff>323850</xdr:colOff>
      <xdr:row>36</xdr:row>
      <xdr:rowOff>85725</xdr:rowOff>
    </xdr:to>
    <mc:AlternateContent xmlns:mc="http://schemas.openxmlformats.org/markup-compatibility/2006" xmlns:a14="http://schemas.microsoft.com/office/drawing/2010/main">
      <mc:Choice Requires="a14">
        <xdr:graphicFrame macro="">
          <xdr:nvGraphicFramePr>
            <xdr:cNvPr id="73" name="ProductGroup">
              <a:extLst>
                <a:ext uri="{FF2B5EF4-FFF2-40B4-BE49-F238E27FC236}">
                  <a16:creationId xmlns:a16="http://schemas.microsoft.com/office/drawing/2014/main" id="{52752B57-4DC4-46D5-961B-ADC77B9DEA9D}"/>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mlns="">
        <xdr:sp macro="" textlink="">
          <xdr:nvSpPr>
            <xdr:cNvPr id="0" name=""/>
            <xdr:cNvSpPr>
              <a:spLocks noTextEdit="1"/>
            </xdr:cNvSpPr>
          </xdr:nvSpPr>
          <xdr:spPr>
            <a:xfrm>
              <a:off x="13344525" y="485775"/>
              <a:ext cx="1543050" cy="491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142875</xdr:colOff>
      <xdr:row>26</xdr:row>
      <xdr:rowOff>80962</xdr:rowOff>
    </xdr:from>
    <xdr:to>
      <xdr:col>21</xdr:col>
      <xdr:colOff>381000</xdr:colOff>
      <xdr:row>35</xdr:row>
      <xdr:rowOff>124777</xdr:rowOff>
    </xdr:to>
    <xdr:graphicFrame macro="">
      <xdr:nvGraphicFramePr>
        <xdr:cNvPr id="74" name="Chart 73">
          <a:extLst>
            <a:ext uri="{FF2B5EF4-FFF2-40B4-BE49-F238E27FC236}">
              <a16:creationId xmlns:a16="http://schemas.microsoft.com/office/drawing/2014/main" id="{6683B869-D45D-4B10-94D6-EA8CB4B79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104774</xdr:colOff>
      <xdr:row>13</xdr:row>
      <xdr:rowOff>4762</xdr:rowOff>
    </xdr:from>
    <xdr:to>
      <xdr:col>21</xdr:col>
      <xdr:colOff>342518</xdr:colOff>
      <xdr:row>21</xdr:row>
      <xdr:rowOff>172402</xdr:rowOff>
    </xdr:to>
    <xdr:graphicFrame macro="">
      <xdr:nvGraphicFramePr>
        <xdr:cNvPr id="75" name="Chart 74">
          <a:extLst>
            <a:ext uri="{FF2B5EF4-FFF2-40B4-BE49-F238E27FC236}">
              <a16:creationId xmlns:a16="http://schemas.microsoft.com/office/drawing/2014/main" id="{632EE2CA-4765-46E4-8151-BE03C886C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219075</xdr:colOff>
      <xdr:row>24</xdr:row>
      <xdr:rowOff>142875</xdr:rowOff>
    </xdr:from>
    <xdr:to>
      <xdr:col>14</xdr:col>
      <xdr:colOff>276225</xdr:colOff>
      <xdr:row>35</xdr:row>
      <xdr:rowOff>180975</xdr:rowOff>
    </xdr:to>
    <xdr:sp macro="" textlink="">
      <xdr:nvSpPr>
        <xdr:cNvPr id="2" name="Rectangle 1">
          <a:extLst>
            <a:ext uri="{FF2B5EF4-FFF2-40B4-BE49-F238E27FC236}">
              <a16:creationId xmlns:a16="http://schemas.microsoft.com/office/drawing/2014/main" id="{41CA968B-4477-430B-A8CA-F31B5DFF80E6}"/>
            </a:ext>
          </a:extLst>
        </xdr:cNvPr>
        <xdr:cNvSpPr/>
      </xdr:nvSpPr>
      <xdr:spPr>
        <a:xfrm>
          <a:off x="8686800" y="4714875"/>
          <a:ext cx="57150" cy="2066925"/>
        </a:xfrm>
        <a:prstGeom prst="rect">
          <a:avLst/>
        </a:prstGeom>
        <a:solidFill>
          <a:srgbClr val="DCEA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209550</xdr:colOff>
      <xdr:row>11</xdr:row>
      <xdr:rowOff>9525</xdr:rowOff>
    </xdr:from>
    <xdr:to>
      <xdr:col>14</xdr:col>
      <xdr:colOff>266700</xdr:colOff>
      <xdr:row>21</xdr:row>
      <xdr:rowOff>171450</xdr:rowOff>
    </xdr:to>
    <xdr:sp macro="" textlink="">
      <xdr:nvSpPr>
        <xdr:cNvPr id="3" name="Rectangle 2">
          <a:extLst>
            <a:ext uri="{FF2B5EF4-FFF2-40B4-BE49-F238E27FC236}">
              <a16:creationId xmlns:a16="http://schemas.microsoft.com/office/drawing/2014/main" id="{E692AF56-F83C-4687-827B-E2A935C8CCE4}"/>
            </a:ext>
          </a:extLst>
        </xdr:cNvPr>
        <xdr:cNvSpPr/>
      </xdr:nvSpPr>
      <xdr:spPr>
        <a:xfrm>
          <a:off x="8677275" y="581025"/>
          <a:ext cx="57150" cy="2066925"/>
        </a:xfrm>
        <a:prstGeom prst="rect">
          <a:avLst/>
        </a:prstGeom>
        <a:solidFill>
          <a:srgbClr val="DCEA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371475</xdr:colOff>
      <xdr:row>24</xdr:row>
      <xdr:rowOff>66675</xdr:rowOff>
    </xdr:from>
    <xdr:to>
      <xdr:col>19</xdr:col>
      <xdr:colOff>171450</xdr:colOff>
      <xdr:row>25</xdr:row>
      <xdr:rowOff>180974</xdr:rowOff>
    </xdr:to>
    <xdr:sp macro="" textlink="">
      <xdr:nvSpPr>
        <xdr:cNvPr id="5" name="TextBox 4">
          <a:extLst>
            <a:ext uri="{FF2B5EF4-FFF2-40B4-BE49-F238E27FC236}">
              <a16:creationId xmlns:a16="http://schemas.microsoft.com/office/drawing/2014/main" id="{A006F77D-0EA2-46A6-9670-3BD16214D220}"/>
            </a:ext>
          </a:extLst>
        </xdr:cNvPr>
        <xdr:cNvSpPr txBox="1"/>
      </xdr:nvSpPr>
      <xdr:spPr>
        <a:xfrm>
          <a:off x="9448800" y="4638675"/>
          <a:ext cx="2238375" cy="304799"/>
        </a:xfrm>
        <a:prstGeom prst="rect">
          <a:avLst/>
        </a:prstGeom>
        <a:solidFill>
          <a:srgbClr val="163E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solidFill>
                <a:schemeClr val="bg1"/>
              </a:solidFill>
            </a:rPr>
            <a:t>Top 5 Sales</a:t>
          </a:r>
          <a:r>
            <a:rPr lang="en-US" sz="1400" b="1" baseline="0"/>
            <a:t> </a:t>
          </a:r>
          <a:r>
            <a:rPr lang="en-US" sz="1400" b="1" baseline="0">
              <a:solidFill>
                <a:schemeClr val="bg1"/>
              </a:solidFill>
            </a:rPr>
            <a:t>Employees</a:t>
          </a:r>
        </a:p>
        <a:p>
          <a:endParaRPr lang="en-US" sz="1400" b="1"/>
        </a:p>
      </xdr:txBody>
    </xdr:sp>
    <xdr:clientData/>
  </xdr:twoCellAnchor>
  <xdr:twoCellAnchor>
    <xdr:from>
      <xdr:col>15</xdr:col>
      <xdr:colOff>266700</xdr:colOff>
      <xdr:row>11</xdr:row>
      <xdr:rowOff>47626</xdr:rowOff>
    </xdr:from>
    <xdr:to>
      <xdr:col>19</xdr:col>
      <xdr:colOff>66675</xdr:colOff>
      <xdr:row>12</xdr:row>
      <xdr:rowOff>142876</xdr:rowOff>
    </xdr:to>
    <xdr:sp macro="" textlink="">
      <xdr:nvSpPr>
        <xdr:cNvPr id="12" name="TextBox 11">
          <a:extLst>
            <a:ext uri="{FF2B5EF4-FFF2-40B4-BE49-F238E27FC236}">
              <a16:creationId xmlns:a16="http://schemas.microsoft.com/office/drawing/2014/main" id="{089EFDDD-D08D-4C23-8C2B-322AE313752C}"/>
            </a:ext>
          </a:extLst>
        </xdr:cNvPr>
        <xdr:cNvSpPr txBox="1"/>
      </xdr:nvSpPr>
      <xdr:spPr>
        <a:xfrm>
          <a:off x="9344025" y="2143126"/>
          <a:ext cx="2238375" cy="285750"/>
        </a:xfrm>
        <a:prstGeom prst="rect">
          <a:avLst/>
        </a:prstGeom>
        <a:solidFill>
          <a:srgbClr val="163E6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Top 5 Sales Customers</a:t>
          </a:r>
          <a:endParaRPr lang="en-US" sz="1400" b="1" baseline="0">
            <a:solidFill>
              <a:schemeClr val="bg1"/>
            </a:solidFill>
          </a:endParaRPr>
        </a:p>
        <a:p>
          <a:endParaRPr lang="en-US" sz="1400" b="1">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6.039300578705" backgroundQuery="1" createdVersion="8" refreshedVersion="8" minRefreshableVersion="3" recordCount="0" supportSubquery="1" supportAdvancedDrill="1" xr:uid="{0FD25DE2-C01C-4B30-BE38-BC5B85AC73E7}">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30" level="32767"/>
    <cacheField name="[MasterProduct].[ProductGroup].[ProductGroup]" caption="ProductGroup" numFmtId="0" hierarchy="10" level="1">
      <sharedItems count="7">
        <s v="Chocolate"/>
        <s v="Clothing"/>
        <s v="Mug"/>
        <s v="Packaging"/>
        <s v="Special"/>
        <s v="Toy"/>
        <s v="USB"/>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6.039301504628" backgroundQuery="1" createdVersion="8" refreshedVersion="8" minRefreshableVersion="3" recordCount="0" supportSubquery="1" supportAdvancedDrill="1" xr:uid="{A1297F39-D8C9-4B1D-9EC6-E360C118AB81}">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30" level="32767"/>
    <cacheField name="[MasterSalesEmp].[FullName].[FullName]" caption="FullName" numFmtId="0" hierarchy="12" level="1">
      <sharedItems count="3">
        <s v="Hudson Hollinworth"/>
        <s v="Hudson Onslow"/>
        <s v="Taj Shand"/>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6.039302430552" backgroundQuery="1" createdVersion="8" refreshedVersion="8" minRefreshableVersion="3" recordCount="0" supportSubquery="1" supportAdvancedDrill="1" xr:uid="{070A485D-8803-440C-B1A2-30EBBF278C4F}">
  <cacheSource type="external" connectionId="7"/>
  <cacheFields count="2">
    <cacheField name="[DateInfo].[Month Flag].[Month Flag]" caption="Month Flag" numFmtId="0" hierarchy="4" level="1">
      <sharedItems count="2">
        <s v="Latest"/>
        <s v="Previous"/>
      </sharedItems>
    </cacheField>
    <cacheField name="[Measures].[Sum of Sales Value]" caption="Sum of Sales Value" numFmtId="0" hierarchy="30" level="32767"/>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6.039303240737" backgroundQuery="1" createdVersion="8" refreshedVersion="8" minRefreshableVersion="3" recordCount="0" supportSubquery="1" supportAdvancedDrill="1" xr:uid="{78B9AD50-B0F3-4EE2-9690-19F933A8AE16}">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March"/>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6.039304166668" backgroundQuery="1" createdVersion="8" refreshedVersion="8" minRefreshableVersion="3" recordCount="0" supportSubquery="1" supportAdvancedDrill="1" xr:uid="{13341F69-F3B0-4DEB-8BC9-4B3078043AE0}">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April"/>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6.090690393517" backgroundQuery="1" createdVersion="8" refreshedVersion="8" minRefreshableVersion="3" recordCount="0" supportSubquery="1" supportAdvancedDrill="1" xr:uid="{52E1FA2A-9929-4973-8FDB-A34136EA0CD6}">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30" level="32767"/>
    <cacheField name="[DateInfo].[Start of Month].[Start of Month]" caption="Start of Month" numFmtId="0" hierarchy="3" level="1">
      <sharedItems containsSemiMixedTypes="0" containsNonDate="0" containsDate="1" containsString="0" minDate="2020-01-01T00:00:00" maxDate="2020-04-02T00:00:00" count="4">
        <d v="2020-01-01T00:00:00"/>
        <d v="2020-02-01T00:00:00"/>
        <d v="2020-03-01T00:00:00"/>
        <d v="2020-04-01T00:00:00"/>
      </sharedItems>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2"/>
      </fieldsUsage>
    </cacheHierarchy>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2"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0.409011574076" backgroundQuery="1" createdVersion="8" refreshedVersion="8" minRefreshableVersion="3" recordCount="0" supportSubquery="1" supportAdvancedDrill="1" xr:uid="{BBDD04D4-9710-4F0C-BB5A-DEBE0771D903}">
  <cacheSource type="external" connectionId="7"/>
  <cacheFields count="4">
    <cacheField name="[DateInfo].[Month Flag].[Month Flag]" caption="Month Flag" numFmtId="0" hierarchy="4" level="1">
      <sharedItems count="2">
        <s v="Latest"/>
        <s v="Previous"/>
      </sharedItems>
    </cacheField>
    <cacheField name="[Measures].[Sum of Sales Value]" caption="Sum of Sales Value" numFmtId="0" hierarchy="30" level="32767"/>
    <cacheField name="[MasterSalesEmp].[FullName].[FullName]" caption="FullName" numFmtId="0" hierarchy="12" level="1">
      <sharedItems count="7">
        <s v="Archer Lamble"/>
        <s v="Hudson Hollinworth"/>
        <s v="Hudson Onslow"/>
        <s v="Lily Code"/>
        <s v="Taj Shand"/>
        <s v="Jack Potter" u="1"/>
        <s v="Kayla Woodcock" u="1"/>
      </sharedItems>
    </cacheField>
    <cacheField name="[MasterProduct].[ProductGroup].[ProductGroup]" caption="ProductGroup" numFmtId="0" hierarchy="10" level="1">
      <sharedItems containsSemiMixedTypes="0" containsNonDate="0" containsString="0"/>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30.409015740741" backgroundQuery="1" createdVersion="8" refreshedVersion="8" minRefreshableVersion="3" recordCount="0" supportSubquery="1" supportAdvancedDrill="1" xr:uid="{3653511A-0B20-467A-BEB6-8789D89EE6FF}">
  <cacheSource type="external" connectionId="7"/>
  <cacheFields count="5">
    <cacheField name="[DateInfo].[Month Flag].[Month Flag]" caption="Month Flag" numFmtId="0" hierarchy="4" level="1">
      <sharedItems count="2">
        <s v="Latest"/>
        <s v="Previous"/>
      </sharedItems>
    </cacheField>
    <cacheField name="[Measures].[Sum of Sales Value]" caption="Sum of Sales Value" numFmtId="0" hierarchy="30" level="32767"/>
    <cacheField name="[MasterSalesEmp].[FullName].[FullName]" caption="FullName" numFmtId="0" hierarchy="12" level="1">
      <sharedItems count="3">
        <s v="Hudson Hollinworth"/>
        <s v="Hudson Onslow"/>
        <s v="Taj Shand"/>
      </sharedItems>
    </cacheField>
    <cacheField name="[MasterCustomer].[CustomerName].[CustomerName]" caption="CustomerName" numFmtId="0" hierarchy="7" level="1">
      <sharedItems count="9">
        <s v="Abhra Ganguly"/>
        <s v="Emil Roman"/>
        <s v="Tailspin Toys (Good Hart, MI)"/>
        <s v="Tailspin Toys (Seagraves, TX)"/>
        <s v="Tailspin Toys (Wappingers Falls, NY)"/>
        <s v="Liidia Lepp" u="1"/>
        <s v="Tailspin Toys (Railroad, PA)" u="1"/>
        <s v="Tailspin Toys (Sun River, MT)" u="1"/>
        <s v="Wingtip Toys (Bernstein, TX)" u="1"/>
      </sharedItems>
    </cacheField>
    <cacheField name="[MasterProduct].[ProductGroup].[ProductGroup]" caption="ProductGroup" numFmtId="0" hierarchy="10" level="1">
      <sharedItems containsSemiMixedTypes="0" containsNonDate="0" containsString="0"/>
    </cacheField>
  </cacheFields>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26.106990624998" backgroundQuery="1" createdVersion="3" refreshedVersion="8" minRefreshableVersion="3" recordCount="0" supportSubquery="1" supportAdvancedDrill="1" xr:uid="{510838E2-679C-41FC-8063-0B8D325AD750}">
  <cacheSource type="external" connectionId="7">
    <extLst>
      <ext xmlns:x14="http://schemas.microsoft.com/office/spreadsheetml/2009/9/main" uri="{F057638F-6D5F-4e77-A914-E7F072B9BCA8}">
        <x14:sourceConnection name="ThisWorkbookDataModel"/>
      </ext>
    </extLst>
  </cacheSource>
  <cacheFields count="0"/>
  <cacheHierarchies count="31">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20963525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7D480-91EE-4D91-AFF7-C0720BD77DCA}" name="PivotTable8" cacheId="14" applyNumberFormats="0" applyBorderFormats="0" applyFontFormats="0" applyPatternFormats="0" applyAlignmentFormats="0" applyWidthHeightFormats="1" dataCaption="Values" tag="2fbc735e-915f-452c-a0c6-d2a1e2646c42" updatedVersion="8" minRefreshableVersion="3" visualTotals="0" subtotalHiddenItems="1" colGrandTotals="0" itemPrintTitles="1" createdVersion="8" indent="0" compact="0" compactData="0" multipleFieldFilters="0" chartFormat="10">
  <location ref="B38:C44" firstHeaderRow="1" firstDataRow="1" firstDataCol="1" rowPageCount="1" colPageCount="1"/>
  <pivotFields count="5">
    <pivotField axis="axisPage" compact="0" allDrilled="1" outline="0" subtotalTop="0" showAll="0" dataSourceSort="1" defaultSubtotal="0" defaultAttributeDrillState="1">
      <items count="2">
        <item s="1" x="0"/>
        <item x="1"/>
      </items>
    </pivotField>
    <pivotField dataField="1" compact="0" outline="0" subtotalTop="0" showAll="0" defaultSubtotal="0"/>
    <pivotField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v="2"/>
    </i>
    <i>
      <x/>
    </i>
    <i>
      <x v="3"/>
    </i>
    <i>
      <x v="1"/>
    </i>
    <i>
      <x v="4"/>
    </i>
    <i t="grand">
      <x/>
    </i>
  </rowItems>
  <colItems count="1">
    <i/>
  </colItems>
  <pageFields count="1">
    <pageField fld="0" hier="4" name="[DateInfo].[Month Flag].&amp;[Latest]" cap="Latest"/>
  </pageFields>
  <dataFields count="1">
    <dataField name="Sum of Sales Value" fld="1" baseField="0" baseItem="0" numFmtId="167"/>
  </dataField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3" count="1" selected="0">
            <x v="7"/>
          </reference>
        </references>
      </pivotArea>
    </chartFormat>
    <chartFormat chart="9" format="22">
      <pivotArea type="data" outline="0" fieldPosition="0">
        <references count="2">
          <reference field="4294967294" count="1" selected="0">
            <x v="0"/>
          </reference>
          <reference field="3" count="1" selected="0">
            <x v="5"/>
          </reference>
        </references>
      </pivotArea>
    </chartFormat>
    <chartFormat chart="9" format="23">
      <pivotArea type="data" outline="0" fieldPosition="0">
        <references count="2">
          <reference field="4294967294" count="1" selected="0">
            <x v="0"/>
          </reference>
          <reference field="3" count="1" selected="0">
            <x v="8"/>
          </reference>
        </references>
      </pivotArea>
    </chartFormat>
    <chartFormat chart="9" format="24">
      <pivotArea type="data" outline="0" fieldPosition="0">
        <references count="2">
          <reference field="4294967294" count="1" selected="0">
            <x v="0"/>
          </reference>
          <reference field="3" count="1" selected="0">
            <x v="6"/>
          </reference>
        </references>
      </pivotArea>
    </chartFormat>
  </chartFormat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MasterProduct].[ProductGroup].&amp;[Chocol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2" type="count" id="1" iMeasureHier="30">
      <autoFilter ref="A1">
        <filterColumn colId="0">
          <top10 val="3" filterVal="3"/>
        </filterColumn>
      </autoFilter>
    </filter>
    <filter fld="3" type="count" id="2" iMeasureHier="30">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40D9F8-79AD-442F-BDA5-51078EE233A4}" name="PivotTable3" cacheId="2" applyNumberFormats="0" applyBorderFormats="0" applyFontFormats="0" applyPatternFormats="0" applyAlignmentFormats="0" applyWidthHeightFormats="1" dataCaption="Values" tag="c2cf2b98-5af9-4c64-8bff-990a4f4a1b41" updatedVersion="8" minRefreshableVersion="3" subtotalHiddenItems="1" rowGrandTotals="0" colGrandTotals="0" itemPrintTitles="1" createdVersion="8" indent="0" compact="0" compactData="0" multipleFieldFilters="0">
  <location ref="B12:D14" firstHeaderRow="1" firstDataRow="2" firstDataCol="1"/>
  <pivotFields count="2">
    <pivotField axis="axisCol" compact="0" allDrilled="1" outline="0" subtotalTop="0" showAll="0" dataSourceSort="1"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 Value" fld="1" baseField="0" baseItem="0"/>
  </dataField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14E6A2-1E8D-4494-8519-462F0653164F}" name="PivotTable4" cacheId="1" applyNumberFormats="0" applyBorderFormats="0" applyFontFormats="0" applyPatternFormats="0" applyAlignmentFormats="0" applyWidthHeightFormats="1" dataCaption="Values" tag="96042395-e33d-4770-85a2-7155b9b21075" updatedVersion="8" minRefreshableVersion="3" subtotalHiddenItems="1" colGrandTotals="0" itemPrintTitles="1" createdVersion="8" indent="0" compact="0" compactData="0" multipleFieldFilters="0">
  <location ref="G12:H16" firstHeaderRow="1" firstDataRow="1" firstDataCol="1" rowPageCount="1" colPageCount="1"/>
  <pivotFields count="3">
    <pivotField axis="axisPage" compact="0" allDrilled="1" outline="0" subtotalTop="0" showAll="0" dataSourceSort="1" defaultSubtotal="0" defaultAttributeDrillState="1">
      <items count="2">
        <item s="1" x="0"/>
        <item x="1"/>
      </items>
    </pivotField>
    <pivotField dataField="1" compact="0" outline="0" subtotalTop="0" showAll="0" defaultSubtotal="0"/>
    <pivotField axis="axisRow" compact="0" allDrilled="1" outline="0"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4">
    <i>
      <x v="1"/>
    </i>
    <i>
      <x/>
    </i>
    <i>
      <x v="2"/>
    </i>
    <i t="grand">
      <x/>
    </i>
  </rowItems>
  <colItems count="1">
    <i/>
  </colItems>
  <pageFields count="1">
    <pageField fld="0" hier="4" name="[DateInfo].[Month Flag].&amp;[Latest]" cap="Latest"/>
  </pageFields>
  <dataFields count="1">
    <dataField name="Sum of Sales Value" fld="1" baseField="0" baseItem="0"/>
  </dataField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07E516-1E28-4DCC-9340-8E5C70606180}" name="PivotTable7" cacheId="11" applyNumberFormats="0" applyBorderFormats="0" applyFontFormats="0" applyPatternFormats="0" applyAlignmentFormats="0" applyWidthHeightFormats="1" dataCaption="Values" tag="9f5ad764-19a6-456e-a7df-1075c6fb5a6f" updatedVersion="8" minRefreshableVersion="3" visualTotals="0" subtotalHiddenItems="1" colGrandTotals="0" itemPrintTitles="1" createdVersion="8" indent="0" compact="0" compactData="0" multipleFieldFilters="0" chartFormat="8">
  <location ref="G38:H44" firstHeaderRow="1" firstDataRow="1" firstDataCol="1" rowPageCount="1" colPageCount="1"/>
  <pivotFields count="4">
    <pivotField axis="axisPage" compact="0" allDrilled="1" outline="0" subtotalTop="0" showAll="0" dataSourceSort="1" defaultSubtotal="0" defaultAttributeDrillState="1">
      <items count="2">
        <item s="1" x="0"/>
        <item x="1"/>
      </items>
    </pivotField>
    <pivotField dataField="1" compact="0" outline="0" subtotalTop="0" showAll="0" defaultSubtotal="0"/>
    <pivotField axis="axisRow" compact="0" allDrilled="1" outline="0" subtotalTop="0" showAll="0" measureFilter="1"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v="2"/>
    </i>
    <i>
      <x v="3"/>
    </i>
    <i>
      <x v="1"/>
    </i>
    <i>
      <x/>
    </i>
    <i>
      <x v="4"/>
    </i>
    <i t="grand">
      <x/>
    </i>
  </rowItems>
  <colItems count="1">
    <i/>
  </colItems>
  <pageFields count="1">
    <pageField fld="0" hier="4" name="[DateInfo].[Month Flag].&amp;[Latest]" cap="Latest"/>
  </pageFields>
  <dataFields count="1">
    <dataField name="Sum of Sales Value" fld="1" baseField="0" baseItem="0" numFmtId="167"/>
  </dataFields>
  <chartFormats count="7">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5"/>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4" format="9">
      <pivotArea type="data" outline="0" fieldPosition="0">
        <references count="2">
          <reference field="4294967294" count="1" selected="0">
            <x v="0"/>
          </reference>
          <reference field="2" count="1" selected="0">
            <x v="6"/>
          </reference>
        </references>
      </pivotArea>
    </chartFormat>
  </chartFormat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MasterProduct].[ProductGroup].&amp;[Chocol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2" iMeasureHier="30">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4C1BC0-BA09-4F44-9F2A-739D321E95A2}" name="PivotTable5" cacheId="0" applyNumberFormats="0" applyBorderFormats="0" applyFontFormats="0" applyPatternFormats="0" applyAlignmentFormats="0" applyWidthHeightFormats="1" dataCaption="Values" tag="ba3e1d38-e13d-4fc6-bffe-3c9eacb7fada" updatedVersion="8" minRefreshableVersion="3" subtotalHiddenItems="1" colGrandTotals="0" itemPrintTitles="1" createdVersion="8" indent="0" compact="0" compactData="0" multipleFieldFilters="0">
  <location ref="B24:D33" firstHeaderRow="1" firstDataRow="2" firstDataCol="1"/>
  <pivotFields count="3">
    <pivotField axis="axisCol" compact="0" allDrilled="1" outline="0" subtotalTop="0" showAll="0" dataSourceSort="1" defaultSubtotal="0" defaultAttributeDrillState="1">
      <items count="2">
        <item s="1" x="0"/>
        <item s="1" x="1"/>
      </items>
    </pivotField>
    <pivotField dataField="1" compact="0" outline="0" subtotalTop="0" showAll="0" defaultSubtotal="0"/>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s>
  <rowFields count="1">
    <field x="2"/>
  </rowFields>
  <rowItems count="8">
    <i>
      <x v="3"/>
    </i>
    <i>
      <x v="1"/>
    </i>
    <i>
      <x v="5"/>
    </i>
    <i>
      <x v="4"/>
    </i>
    <i>
      <x/>
    </i>
    <i>
      <x v="6"/>
    </i>
    <i>
      <x v="2"/>
    </i>
    <i t="grand">
      <x/>
    </i>
  </rowItems>
  <colFields count="1">
    <field x="0"/>
  </colFields>
  <colItems count="2">
    <i>
      <x/>
    </i>
    <i>
      <x v="1"/>
    </i>
  </colItems>
  <dataFields count="1">
    <dataField name="Sum of Sales Value" fld="1" baseField="0" baseItem="0"/>
  </dataField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72CB9D-FE05-40ED-9CCA-526E00622CE3}" name="PivotTable6" cacheId="5" applyNumberFormats="0" applyBorderFormats="0" applyFontFormats="0" applyPatternFormats="0" applyAlignmentFormats="0" applyWidthHeightFormats="1" dataCaption="Values" tag="72e5e042-62e5-4438-8171-69d1cb0ec1ce" updatedVersion="8" minRefreshableVersion="3" subtotalHiddenItems="1" colGrandTotals="0" itemPrintTitles="1" createdVersion="8" indent="0" compact="0" compactData="0" multipleFieldFilters="0" chartFormat="4">
  <location ref="G24:H29" firstHeaderRow="1" firstDataRow="1" firstDataCol="1"/>
  <pivotFields count="3">
    <pivotField compact="0" allDrilled="1" outline="0" subtotalTop="0" showAll="0" dataSourceSort="1"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Sales Value" fld="1" baseField="0" baseItem="0" numFmtId="166"/>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C54D7D-2894-49A5-82D7-70162AEBBC5C}" name="PivotTable1" cacheId="4" applyNumberFormats="0" applyBorderFormats="0" applyFontFormats="0" applyPatternFormats="0" applyAlignmentFormats="0" applyWidthHeightFormats="1" dataCaption="Values" tag="f40d7443-c4ff-44c1-969d-008b379530ae" updatedVersion="8" minRefreshableVersion="3" rowGrandTotals="0" colGrandTotals="0" itemPrintTitles="1" createdVersion="8" indent="0" compact="0" compactData="0" multipleFieldFilters="0">
  <location ref="C6:C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Latest]" cap="Latest"/>
  </pageFields>
  <pivotHierarchies count="31">
    <pivotHierarchy dragToData="1"/>
    <pivotHierarchy dragToData="1"/>
    <pivotHierarchy dragToData="1"/>
    <pivotHierarchy dragToData="1"/>
    <pivotHierarchy multipleItemSelectionAllowed="1" dragToData="1">
      <members count="1" level="1">
        <member name="[DateInfo].[Month Flag].&amp;[Lat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35E10C-E44C-4FE4-9669-062AB057B694}" name="PivotTable2" cacheId="3" applyNumberFormats="0" applyBorderFormats="0" applyFontFormats="0" applyPatternFormats="0" applyAlignmentFormats="0" applyWidthHeightFormats="1" dataCaption="Values" tag="0b829e17-ced8-4799-810d-7650f4518f6c" updatedVersion="8" minRefreshableVersion="3" rowGrandTotals="0" colGrandTotals="0" itemPrintTitles="1" createdVersion="8" indent="0" compact="0" compactData="0" multipleFieldFilters="0">
  <location ref="G6:G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Previous]" cap="Previous"/>
  </pageFields>
  <pivotHierarchies count="31">
    <pivotHierarchy dragToData="1"/>
    <pivotHierarchy dragToData="1"/>
    <pivotHierarchy dragToData="1"/>
    <pivotHierarchy dragToData="1"/>
    <pivotHierarchy multipleItemSelectionAllowed="1" dragToData="1">
      <members count="1" level="1">
        <member name="[DateInfo].[Month Flag].&amp;[Previou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D936F348-44D2-4C42-B58D-395A82231ADF}" sourceName="[MasterProduct].[ProductGroup]">
  <pivotTables>
    <pivotTable tabId="1" name="PivotTable7"/>
    <pivotTable tabId="1" name="PivotTable8"/>
  </pivotTables>
  <data>
    <olap pivotCacheId="2096352561">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Chocola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6950E107-763D-4686-B938-046255DF8BE1}" cache="Slicer_ProductGroup" caption="ProductGroup" showCaption="0" level="1" style="SlicerSt" rowHeight="6400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4B2D9-5730-4B37-855E-0BBA471B6226}">
  <sheetPr>
    <pageSetUpPr autoPageBreaks="0"/>
  </sheetPr>
  <dimension ref="B1:Y38"/>
  <sheetViews>
    <sheetView showGridLines="0" tabSelected="1" topLeftCell="A9" zoomScaleNormal="100" zoomScalePageLayoutView="85" workbookViewId="0">
      <selection activeCell="C21" sqref="C21"/>
    </sheetView>
  </sheetViews>
  <sheetFormatPr defaultRowHeight="15" zeroHeight="1" x14ac:dyDescent="0.25"/>
  <cols>
    <col min="1" max="1" width="1.7109375" customWidth="1"/>
    <col min="2" max="2" width="9.140625" style="11"/>
    <col min="3" max="3" width="16.28515625" style="11" customWidth="1"/>
    <col min="4" max="5" width="10.140625" style="11" bestFit="1" customWidth="1"/>
    <col min="6" max="6" width="6.42578125" style="11" customWidth="1"/>
    <col min="7" max="7" width="9.140625" style="11" customWidth="1"/>
    <col min="8" max="24" width="9.140625" style="11"/>
    <col min="25" max="25" width="9.140625" style="11" customWidth="1"/>
    <col min="26" max="27" width="0" hidden="1" customWidth="1"/>
  </cols>
  <sheetData>
    <row r="1" spans="2:25" hidden="1" x14ac:dyDescent="0.25">
      <c r="B1"/>
      <c r="C1"/>
      <c r="D1"/>
      <c r="E1"/>
      <c r="F1"/>
      <c r="G1"/>
      <c r="H1"/>
      <c r="I1"/>
      <c r="J1"/>
      <c r="K1"/>
      <c r="L1"/>
      <c r="M1"/>
      <c r="N1"/>
      <c r="O1"/>
      <c r="P1"/>
      <c r="Q1"/>
      <c r="R1"/>
      <c r="S1"/>
      <c r="T1"/>
      <c r="U1"/>
      <c r="V1"/>
      <c r="W1"/>
      <c r="X1"/>
      <c r="Y1"/>
    </row>
    <row r="2" spans="2:25" hidden="1" x14ac:dyDescent="0.25">
      <c r="B2"/>
      <c r="C2"/>
      <c r="D2"/>
      <c r="E2"/>
      <c r="F2"/>
      <c r="G2"/>
      <c r="H2"/>
      <c r="I2"/>
      <c r="J2"/>
      <c r="K2"/>
      <c r="L2"/>
      <c r="M2"/>
      <c r="N2"/>
      <c r="O2"/>
      <c r="P2"/>
      <c r="Q2"/>
      <c r="R2"/>
      <c r="S2"/>
      <c r="T2"/>
      <c r="U2"/>
      <c r="V2"/>
      <c r="W2"/>
      <c r="X2"/>
      <c r="Y2"/>
    </row>
    <row r="3" spans="2:25" hidden="1" x14ac:dyDescent="0.25">
      <c r="B3"/>
      <c r="C3"/>
      <c r="D3"/>
      <c r="E3"/>
      <c r="F3"/>
      <c r="G3"/>
      <c r="H3"/>
      <c r="I3"/>
      <c r="J3"/>
      <c r="K3"/>
      <c r="L3"/>
      <c r="M3"/>
      <c r="N3"/>
      <c r="O3"/>
      <c r="P3"/>
      <c r="Q3"/>
      <c r="R3"/>
      <c r="S3"/>
      <c r="T3"/>
      <c r="U3"/>
      <c r="V3"/>
      <c r="W3"/>
      <c r="X3"/>
      <c r="Y3"/>
    </row>
    <row r="4" spans="2:25" hidden="1" x14ac:dyDescent="0.25">
      <c r="B4"/>
      <c r="C4"/>
      <c r="D4"/>
      <c r="E4"/>
      <c r="F4"/>
      <c r="G4"/>
      <c r="H4"/>
      <c r="I4"/>
      <c r="J4"/>
      <c r="K4"/>
      <c r="L4"/>
      <c r="M4"/>
      <c r="N4"/>
      <c r="O4"/>
      <c r="P4"/>
      <c r="Q4"/>
      <c r="R4"/>
      <c r="S4"/>
      <c r="T4"/>
      <c r="U4"/>
      <c r="V4"/>
      <c r="W4"/>
      <c r="X4"/>
      <c r="Y4"/>
    </row>
    <row r="5" spans="2:25" hidden="1" x14ac:dyDescent="0.25">
      <c r="B5"/>
      <c r="C5"/>
      <c r="D5"/>
      <c r="E5"/>
      <c r="F5"/>
      <c r="G5"/>
      <c r="H5"/>
      <c r="I5"/>
      <c r="J5"/>
      <c r="K5"/>
      <c r="L5"/>
      <c r="M5"/>
      <c r="N5"/>
      <c r="O5"/>
      <c r="P5"/>
      <c r="Q5"/>
      <c r="R5"/>
      <c r="S5"/>
      <c r="T5"/>
      <c r="U5"/>
      <c r="V5"/>
      <c r="W5"/>
      <c r="X5"/>
      <c r="Y5"/>
    </row>
    <row r="6" spans="2:25" hidden="1" x14ac:dyDescent="0.25">
      <c r="B6"/>
      <c r="C6"/>
      <c r="D6"/>
      <c r="E6"/>
      <c r="F6"/>
      <c r="G6"/>
      <c r="H6"/>
      <c r="I6"/>
      <c r="J6"/>
      <c r="K6"/>
      <c r="L6"/>
      <c r="M6"/>
      <c r="N6"/>
      <c r="O6"/>
      <c r="P6"/>
      <c r="Q6"/>
      <c r="R6"/>
      <c r="S6"/>
      <c r="T6"/>
      <c r="U6"/>
      <c r="V6"/>
      <c r="W6"/>
      <c r="X6"/>
      <c r="Y6"/>
    </row>
    <row r="7" spans="2:25" hidden="1" x14ac:dyDescent="0.25">
      <c r="B7"/>
      <c r="C7"/>
      <c r="D7"/>
      <c r="E7"/>
      <c r="F7"/>
      <c r="G7"/>
      <c r="H7"/>
      <c r="I7"/>
      <c r="J7"/>
      <c r="K7"/>
      <c r="L7"/>
      <c r="M7"/>
      <c r="N7"/>
      <c r="O7"/>
      <c r="P7"/>
      <c r="Q7"/>
      <c r="R7"/>
      <c r="S7"/>
      <c r="T7"/>
      <c r="U7"/>
      <c r="V7"/>
      <c r="W7"/>
      <c r="X7"/>
      <c r="Y7"/>
    </row>
    <row r="8" spans="2:25" hidden="1" x14ac:dyDescent="0.25">
      <c r="B8"/>
      <c r="C8"/>
      <c r="D8"/>
      <c r="E8"/>
      <c r="F8"/>
      <c r="G8"/>
      <c r="H8"/>
      <c r="I8"/>
      <c r="J8"/>
      <c r="K8"/>
      <c r="L8"/>
      <c r="M8"/>
      <c r="N8"/>
      <c r="O8"/>
      <c r="P8"/>
      <c r="Q8"/>
      <c r="R8"/>
      <c r="S8"/>
      <c r="T8"/>
      <c r="U8"/>
      <c r="V8"/>
      <c r="W8"/>
      <c r="X8"/>
      <c r="Y8"/>
    </row>
    <row r="9" spans="2:25" x14ac:dyDescent="0.25">
      <c r="B9"/>
      <c r="C9"/>
      <c r="D9"/>
      <c r="E9"/>
      <c r="F9"/>
      <c r="G9"/>
      <c r="H9"/>
      <c r="I9"/>
      <c r="J9"/>
      <c r="K9"/>
      <c r="L9"/>
      <c r="M9"/>
      <c r="N9"/>
      <c r="O9"/>
      <c r="P9"/>
      <c r="Q9"/>
      <c r="R9"/>
      <c r="S9"/>
      <c r="T9"/>
      <c r="U9"/>
      <c r="V9"/>
      <c r="W9"/>
      <c r="X9"/>
      <c r="Y9"/>
    </row>
    <row r="10" spans="2:25" x14ac:dyDescent="0.25">
      <c r="B10"/>
      <c r="C10"/>
      <c r="D10"/>
      <c r="E10"/>
      <c r="F10"/>
      <c r="G10"/>
      <c r="H10"/>
      <c r="I10"/>
      <c r="J10"/>
      <c r="K10"/>
      <c r="L10"/>
      <c r="M10"/>
      <c r="N10"/>
      <c r="O10"/>
      <c r="P10"/>
      <c r="Q10"/>
      <c r="R10"/>
      <c r="S10"/>
      <c r="T10"/>
      <c r="U10"/>
      <c r="V10"/>
      <c r="W10"/>
      <c r="X10"/>
      <c r="Y10"/>
    </row>
    <row r="11" spans="2:25" x14ac:dyDescent="0.25">
      <c r="B11"/>
      <c r="C11"/>
      <c r="D11"/>
      <c r="E11"/>
      <c r="F11"/>
      <c r="G11"/>
      <c r="H11"/>
      <c r="I11"/>
      <c r="J11"/>
      <c r="K11"/>
      <c r="L11"/>
      <c r="M11"/>
      <c r="N11"/>
      <c r="O11"/>
      <c r="P11"/>
      <c r="Q11"/>
      <c r="R11"/>
      <c r="S11"/>
      <c r="T11"/>
      <c r="U11"/>
      <c r="V11"/>
      <c r="W11"/>
      <c r="X11"/>
      <c r="Y11"/>
    </row>
    <row r="12" spans="2:25" x14ac:dyDescent="0.25"/>
    <row r="13" spans="2:25" ht="18.75" x14ac:dyDescent="0.3">
      <c r="E13" s="12" t="s">
        <v>28</v>
      </c>
      <c r="F13" s="13"/>
    </row>
    <row r="14" spans="2:25" x14ac:dyDescent="0.25"/>
    <row r="15" spans="2:25" x14ac:dyDescent="0.25"/>
    <row r="16" spans="2:25" x14ac:dyDescent="0.25"/>
    <row r="17" spans="3:6" x14ac:dyDescent="0.25"/>
    <row r="18" spans="3:6" x14ac:dyDescent="0.25"/>
    <row r="19" spans="3:6" x14ac:dyDescent="0.25"/>
    <row r="20" spans="3:6" x14ac:dyDescent="0.25"/>
    <row r="21" spans="3:6" x14ac:dyDescent="0.25"/>
    <row r="22" spans="3:6" x14ac:dyDescent="0.25"/>
    <row r="23" spans="3:6" x14ac:dyDescent="0.25"/>
    <row r="24" spans="3:6" x14ac:dyDescent="0.25"/>
    <row r="25" spans="3:6" x14ac:dyDescent="0.25"/>
    <row r="26" spans="3:6" x14ac:dyDescent="0.25"/>
    <row r="27" spans="3:6" x14ac:dyDescent="0.25">
      <c r="D27" s="14" t="str">
        <f>Calculations!$C$7</f>
        <v>April</v>
      </c>
      <c r="E27" s="14" t="str">
        <f>IF(D27="January","",Calculations!$G$7)</f>
        <v>March</v>
      </c>
      <c r="F27" s="14" t="s">
        <v>28</v>
      </c>
    </row>
    <row r="28" spans="3:6" ht="4.5" customHeight="1" x14ac:dyDescent="0.25"/>
    <row r="29" spans="3:6" ht="15.75" x14ac:dyDescent="0.25">
      <c r="C29" s="15" t="s">
        <v>20</v>
      </c>
      <c r="D29" s="16">
        <v>2586858</v>
      </c>
      <c r="E29" s="16">
        <v>2689928</v>
      </c>
      <c r="F29" s="17">
        <f>IFERROR(D29/E29-1,"")</f>
        <v>-3.8317010715528399E-2</v>
      </c>
    </row>
    <row r="30" spans="3:6" ht="15.75" x14ac:dyDescent="0.25">
      <c r="C30" s="15" t="s">
        <v>18</v>
      </c>
      <c r="D30" s="16">
        <v>1056630</v>
      </c>
      <c r="E30" s="16">
        <v>1040748</v>
      </c>
      <c r="F30" s="17">
        <f t="shared" ref="F30:F35" si="0">IFERROR(D30/E30-1,"")</f>
        <v>1.5260178256407908E-2</v>
      </c>
    </row>
    <row r="31" spans="3:6" ht="15.75" x14ac:dyDescent="0.25">
      <c r="C31" s="15" t="s">
        <v>22</v>
      </c>
      <c r="D31" s="16">
        <v>393545</v>
      </c>
      <c r="E31" s="16">
        <v>390325</v>
      </c>
      <c r="F31" s="17">
        <f t="shared" si="0"/>
        <v>8.2495356433740508E-3</v>
      </c>
    </row>
    <row r="32" spans="3:6" ht="15.75" x14ac:dyDescent="0.25">
      <c r="C32" s="15" t="s">
        <v>21</v>
      </c>
      <c r="D32" s="16">
        <v>272256</v>
      </c>
      <c r="E32" s="16">
        <v>247760</v>
      </c>
      <c r="F32" s="17">
        <f t="shared" si="0"/>
        <v>9.886987407168224E-2</v>
      </c>
    </row>
    <row r="33" spans="3:6" ht="15.75" x14ac:dyDescent="0.25">
      <c r="C33" s="15" t="s">
        <v>17</v>
      </c>
      <c r="D33" s="16">
        <v>255384</v>
      </c>
      <c r="E33" s="16">
        <v>247680</v>
      </c>
      <c r="F33" s="17">
        <f t="shared" si="0"/>
        <v>3.1104651162790597E-2</v>
      </c>
    </row>
    <row r="34" spans="3:6" ht="15.75" x14ac:dyDescent="0.25">
      <c r="C34" s="15" t="s">
        <v>23</v>
      </c>
      <c r="D34" s="16">
        <v>160074</v>
      </c>
      <c r="E34" s="16">
        <v>160229</v>
      </c>
      <c r="F34" s="17">
        <f t="shared" si="0"/>
        <v>-9.6736545818798536E-4</v>
      </c>
    </row>
    <row r="35" spans="3:6" ht="15.75" x14ac:dyDescent="0.25">
      <c r="C35" s="15" t="s">
        <v>19</v>
      </c>
      <c r="D35" s="16">
        <v>78221</v>
      </c>
      <c r="E35" s="16">
        <v>85462</v>
      </c>
      <c r="F35" s="17">
        <f t="shared" si="0"/>
        <v>-8.4727715241861845E-2</v>
      </c>
    </row>
    <row r="36" spans="3:6" x14ac:dyDescent="0.25"/>
    <row r="37" spans="3:6" x14ac:dyDescent="0.25"/>
    <row r="38" spans="3:6" x14ac:dyDescent="0.25"/>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6E25-6C94-4391-88DD-EC02949CE3C5}">
  <dimension ref="B2:K44"/>
  <sheetViews>
    <sheetView workbookViewId="0">
      <selection activeCell="C7" sqref="C7"/>
    </sheetView>
  </sheetViews>
  <sheetFormatPr defaultRowHeight="15" x14ac:dyDescent="0.25"/>
  <cols>
    <col min="2" max="2" width="17.85546875" bestFit="1" customWidth="1"/>
    <col min="3" max="3" width="22.28515625" bestFit="1" customWidth="1"/>
    <col min="4" max="4" width="11.5703125" bestFit="1" customWidth="1"/>
    <col min="5" max="5" width="9.140625" bestFit="1" customWidth="1"/>
    <col min="6" max="6" width="16.85546875" bestFit="1" customWidth="1"/>
    <col min="7" max="7" width="18.85546875" bestFit="1" customWidth="1"/>
    <col min="8" max="8" width="18.28515625" bestFit="1" customWidth="1"/>
    <col min="9" max="9" width="15.42578125" bestFit="1" customWidth="1"/>
    <col min="10" max="10" width="18.85546875" bestFit="1" customWidth="1"/>
    <col min="11" max="11" width="10" bestFit="1" customWidth="1"/>
    <col min="12" max="12" width="15.28515625" bestFit="1" customWidth="1"/>
    <col min="13" max="13" width="10.7109375" bestFit="1" customWidth="1"/>
    <col min="14" max="14" width="15.7109375" bestFit="1" customWidth="1"/>
    <col min="15" max="15" width="9.42578125" bestFit="1" customWidth="1"/>
    <col min="16" max="16" width="13.85546875" bestFit="1" customWidth="1"/>
    <col min="17" max="17" width="9.5703125" bestFit="1" customWidth="1"/>
    <col min="18" max="27" width="19.28515625" bestFit="1" customWidth="1"/>
  </cols>
  <sheetData>
    <row r="2" spans="2:11" x14ac:dyDescent="0.25">
      <c r="C2" s="5" t="s">
        <v>14</v>
      </c>
      <c r="D2" s="5"/>
      <c r="E2" s="5"/>
    </row>
    <row r="3" spans="2:11" x14ac:dyDescent="0.25">
      <c r="C3" t="str">
        <f>"Sales Overview "&amp; C7</f>
        <v>Sales Overview April</v>
      </c>
    </row>
    <row r="4" spans="2:11" x14ac:dyDescent="0.25">
      <c r="C4" s="1" t="s">
        <v>0</v>
      </c>
      <c r="D4" t="s" vm="1">
        <v>4</v>
      </c>
      <c r="G4" s="1" t="s">
        <v>0</v>
      </c>
      <c r="H4" t="s" vm="2">
        <v>6</v>
      </c>
    </row>
    <row r="6" spans="2:11" x14ac:dyDescent="0.25">
      <c r="C6" s="1" t="s">
        <v>5</v>
      </c>
      <c r="G6" s="1" t="s">
        <v>5</v>
      </c>
    </row>
    <row r="7" spans="2:11" x14ac:dyDescent="0.25">
      <c r="C7" t="s">
        <v>1</v>
      </c>
      <c r="G7" t="s">
        <v>2</v>
      </c>
      <c r="I7" t="str">
        <f>IF(C7="January","",$G$7)</f>
        <v>March</v>
      </c>
    </row>
    <row r="9" spans="2:11" x14ac:dyDescent="0.25">
      <c r="G9" s="4" t="s">
        <v>12</v>
      </c>
      <c r="H9" s="5"/>
      <c r="I9" s="5"/>
      <c r="J9" s="5"/>
      <c r="K9" s="5"/>
    </row>
    <row r="10" spans="2:11" x14ac:dyDescent="0.25">
      <c r="G10" s="1" t="s">
        <v>0</v>
      </c>
      <c r="H10" t="s" vm="1">
        <v>4</v>
      </c>
    </row>
    <row r="11" spans="2:11" x14ac:dyDescent="0.25">
      <c r="B11" s="5" t="s">
        <v>13</v>
      </c>
      <c r="C11" s="5"/>
      <c r="D11" s="5"/>
      <c r="E11" s="5"/>
    </row>
    <row r="12" spans="2:11" x14ac:dyDescent="0.25">
      <c r="C12" s="1" t="s">
        <v>0</v>
      </c>
      <c r="G12" s="1" t="s">
        <v>8</v>
      </c>
      <c r="H12" t="s">
        <v>7</v>
      </c>
    </row>
    <row r="13" spans="2:11" x14ac:dyDescent="0.25">
      <c r="C13" t="s">
        <v>4</v>
      </c>
      <c r="D13" t="s">
        <v>6</v>
      </c>
      <c r="G13" t="s">
        <v>10</v>
      </c>
      <c r="H13">
        <v>603030</v>
      </c>
      <c r="J13" t="str">
        <f t="shared" ref="J13:K15" si="0">G13</f>
        <v>Hudson Onslow</v>
      </c>
      <c r="K13" s="3">
        <f t="shared" si="0"/>
        <v>603030</v>
      </c>
    </row>
    <row r="14" spans="2:11" x14ac:dyDescent="0.25">
      <c r="B14" t="s">
        <v>7</v>
      </c>
      <c r="C14">
        <v>4802968</v>
      </c>
      <c r="D14">
        <v>4862132</v>
      </c>
      <c r="G14" t="s">
        <v>9</v>
      </c>
      <c r="H14">
        <v>555265</v>
      </c>
      <c r="J14" t="str">
        <f t="shared" si="0"/>
        <v>Hudson Hollinworth</v>
      </c>
      <c r="K14" s="3">
        <f t="shared" si="0"/>
        <v>555265</v>
      </c>
    </row>
    <row r="15" spans="2:11" x14ac:dyDescent="0.25">
      <c r="G15" t="s">
        <v>11</v>
      </c>
      <c r="H15">
        <v>511996</v>
      </c>
      <c r="J15" t="str">
        <f t="shared" si="0"/>
        <v>Taj Shand</v>
      </c>
      <c r="K15" s="3">
        <f t="shared" si="0"/>
        <v>511996</v>
      </c>
    </row>
    <row r="16" spans="2:11" x14ac:dyDescent="0.25">
      <c r="G16" t="s">
        <v>3</v>
      </c>
      <c r="H16">
        <v>1670291</v>
      </c>
    </row>
    <row r="17" spans="2:10" x14ac:dyDescent="0.25">
      <c r="B17" t="str">
        <f t="shared" ref="B17:D17" si="1">B14</f>
        <v>Sum of Sales Value</v>
      </c>
      <c r="C17" s="3">
        <f t="shared" si="1"/>
        <v>4802968</v>
      </c>
      <c r="D17" s="3">
        <f t="shared" si="1"/>
        <v>4862132</v>
      </c>
      <c r="E17" s="2">
        <f>(C17/D17)-1</f>
        <v>-1.2168324512785711E-2</v>
      </c>
    </row>
    <row r="23" spans="2:10" x14ac:dyDescent="0.25">
      <c r="B23" s="5" t="s">
        <v>15</v>
      </c>
      <c r="C23" s="5"/>
      <c r="D23" s="5"/>
      <c r="E23" s="5"/>
      <c r="G23" s="5" t="s">
        <v>24</v>
      </c>
      <c r="H23" s="5"/>
      <c r="I23" s="5"/>
      <c r="J23" s="5"/>
    </row>
    <row r="24" spans="2:10" x14ac:dyDescent="0.25">
      <c r="B24" s="1" t="s">
        <v>7</v>
      </c>
      <c r="C24" s="1" t="s">
        <v>0</v>
      </c>
      <c r="G24" s="1" t="s">
        <v>25</v>
      </c>
      <c r="H24" t="s">
        <v>7</v>
      </c>
    </row>
    <row r="25" spans="2:10" x14ac:dyDescent="0.25">
      <c r="B25" s="1" t="s">
        <v>16</v>
      </c>
      <c r="C25" t="s">
        <v>4</v>
      </c>
      <c r="D25" t="s">
        <v>6</v>
      </c>
      <c r="G25" s="6">
        <v>43831</v>
      </c>
      <c r="H25" s="7">
        <v>4665723</v>
      </c>
    </row>
    <row r="26" spans="2:10" x14ac:dyDescent="0.25">
      <c r="B26" t="s">
        <v>20</v>
      </c>
      <c r="C26">
        <v>2586858</v>
      </c>
      <c r="D26">
        <v>2689928</v>
      </c>
      <c r="G26" s="6">
        <v>43862</v>
      </c>
      <c r="H26" s="7">
        <v>4158923</v>
      </c>
    </row>
    <row r="27" spans="2:10" x14ac:dyDescent="0.25">
      <c r="B27" t="s">
        <v>18</v>
      </c>
      <c r="C27">
        <v>1056630</v>
      </c>
      <c r="D27">
        <v>1040748</v>
      </c>
      <c r="G27" s="6">
        <v>43891</v>
      </c>
      <c r="H27" s="7">
        <v>4862132</v>
      </c>
    </row>
    <row r="28" spans="2:10" x14ac:dyDescent="0.25">
      <c r="B28" t="s">
        <v>22</v>
      </c>
      <c r="C28">
        <v>393545</v>
      </c>
      <c r="D28">
        <v>390325</v>
      </c>
      <c r="G28" s="6">
        <v>43922</v>
      </c>
      <c r="H28" s="7">
        <v>4802968</v>
      </c>
    </row>
    <row r="29" spans="2:10" x14ac:dyDescent="0.25">
      <c r="B29" t="s">
        <v>21</v>
      </c>
      <c r="C29">
        <v>272256</v>
      </c>
      <c r="D29">
        <v>247760</v>
      </c>
      <c r="G29" t="s">
        <v>3</v>
      </c>
      <c r="H29" s="7">
        <v>18489746</v>
      </c>
    </row>
    <row r="30" spans="2:10" x14ac:dyDescent="0.25">
      <c r="B30" t="s">
        <v>17</v>
      </c>
      <c r="C30">
        <v>255384</v>
      </c>
      <c r="D30">
        <v>247680</v>
      </c>
    </row>
    <row r="31" spans="2:10" x14ac:dyDescent="0.25">
      <c r="B31" t="s">
        <v>23</v>
      </c>
      <c r="C31">
        <v>160074</v>
      </c>
      <c r="D31">
        <v>160229</v>
      </c>
    </row>
    <row r="32" spans="2:10" x14ac:dyDescent="0.25">
      <c r="B32" t="s">
        <v>19</v>
      </c>
      <c r="C32">
        <v>78221</v>
      </c>
      <c r="D32">
        <v>85462</v>
      </c>
    </row>
    <row r="33" spans="2:11" x14ac:dyDescent="0.25">
      <c r="B33" t="s">
        <v>3</v>
      </c>
      <c r="C33">
        <v>4802968</v>
      </c>
      <c r="D33">
        <v>4862132</v>
      </c>
    </row>
    <row r="35" spans="2:11" x14ac:dyDescent="0.25">
      <c r="B35" s="4" t="s">
        <v>26</v>
      </c>
      <c r="C35" s="5"/>
      <c r="D35" s="5"/>
      <c r="E35" s="5"/>
      <c r="F35" s="8"/>
      <c r="I35" s="5"/>
      <c r="J35" s="5"/>
      <c r="K35" s="8"/>
    </row>
    <row r="36" spans="2:11" x14ac:dyDescent="0.25">
      <c r="B36" s="1" t="s">
        <v>0</v>
      </c>
      <c r="C36" t="s" vm="1">
        <v>4</v>
      </c>
      <c r="G36" s="1" t="s">
        <v>0</v>
      </c>
      <c r="H36" t="s" vm="1">
        <v>4</v>
      </c>
    </row>
    <row r="38" spans="2:11" x14ac:dyDescent="0.25">
      <c r="B38" s="1" t="s">
        <v>27</v>
      </c>
      <c r="C38" t="s">
        <v>7</v>
      </c>
      <c r="G38" s="1" t="s">
        <v>8</v>
      </c>
      <c r="H38" t="s">
        <v>7</v>
      </c>
    </row>
    <row r="39" spans="2:11" x14ac:dyDescent="0.25">
      <c r="B39" t="s">
        <v>31</v>
      </c>
      <c r="C39" s="9">
        <v>3888</v>
      </c>
      <c r="G39" t="s">
        <v>10</v>
      </c>
      <c r="H39" s="9">
        <v>29736</v>
      </c>
    </row>
    <row r="40" spans="2:11" x14ac:dyDescent="0.25">
      <c r="B40" t="s">
        <v>32</v>
      </c>
      <c r="C40" s="9">
        <v>3888</v>
      </c>
      <c r="G40" t="s">
        <v>30</v>
      </c>
      <c r="H40" s="9">
        <v>30240</v>
      </c>
    </row>
    <row r="41" spans="2:11" x14ac:dyDescent="0.25">
      <c r="B41" t="s">
        <v>33</v>
      </c>
      <c r="C41" s="9">
        <v>3888</v>
      </c>
      <c r="G41" t="s">
        <v>9</v>
      </c>
      <c r="H41" s="9">
        <v>30636</v>
      </c>
    </row>
    <row r="42" spans="2:11" x14ac:dyDescent="0.25">
      <c r="B42" t="s">
        <v>34</v>
      </c>
      <c r="C42" s="9">
        <v>4104</v>
      </c>
      <c r="G42" t="s">
        <v>29</v>
      </c>
      <c r="H42" s="9">
        <v>33408</v>
      </c>
    </row>
    <row r="43" spans="2:11" x14ac:dyDescent="0.25">
      <c r="B43" t="s">
        <v>35</v>
      </c>
      <c r="C43" s="9">
        <v>4104</v>
      </c>
      <c r="G43" t="s">
        <v>11</v>
      </c>
      <c r="H43" s="9">
        <v>33696</v>
      </c>
    </row>
    <row r="44" spans="2:11" x14ac:dyDescent="0.25">
      <c r="B44" s="10" t="s">
        <v>3</v>
      </c>
      <c r="C44" s="9">
        <v>255384</v>
      </c>
      <c r="G44" s="10" t="s">
        <v>3</v>
      </c>
      <c r="H44" s="9">
        <v>255384</v>
      </c>
    </row>
  </sheetData>
  <conditionalFormatting sqref="E17">
    <cfRule type="iconSet" priority="1">
      <iconSet iconSet="3Arrows">
        <cfvo type="percent" val="0"/>
        <cfvo type="num" val="-0.05"/>
        <cfvo type="num" val="0.05"/>
      </iconSet>
    </cfRule>
    <cfRule type="iconSet" priority="2">
      <iconSet iconSet="3Arrows">
        <cfvo type="percent" val="0"/>
        <cfvo type="num" val="0"/>
        <cfvo type="num" val="0.05"/>
      </iconSet>
    </cfRule>
    <cfRule type="iconSet" priority="4">
      <iconSet iconSet="3Arrows">
        <cfvo type="percent" val="0"/>
        <cfvo type="num" val="-0.05"/>
        <cfvo type="percent" val="5"/>
      </iconSet>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M a s t e r S a l e s E m p _ 5 d e 5 a 6 d 6 - c 0 3 6 - 4 8 d 5 - b c 5 a - 0 f 0 9 a 4 f b 9 6 a e " > < C u s t o m C o n t e n t > < ! [ C D A T A [ < T a b l e W i d g e t G r i d S e r i a l i z a t i o n   x m l n s : x s d = " h t t p : / / w w w . w 3 . o r g / 2 0 0 1 / X M L S c h e m a "   x m l n s : x s i = " h t t p : / / w w w . w 3 . o r g / 2 0 0 1 / X M L S c h e m a - i n s t a n c e " > < C o l u m n S u g g e s t e d T y p e   / > < C o l u m n F o r m a t   / > < C o l u m n A c c u r a c y   / > < C o l u m n C u r r e n c y S y m b o l   / > < C o l u m n P o s i t i v e P a t t e r n   / > < C o l u m n N e g a t i v e P a t t e r n   / > < C o l u m n W i d t h s > < i t e m > < k e y > < s t r i n g > F u l l N a m e < / s t r i n g > < / k e y > < v a l u e > < i n t > 9 8 < / i n t > < / v a l u e > < / i t e m > < i t e m > < k e y > < s t r i n g > P e r s o n I D < / s t r i n g > < / k e y > < v a l u e > < i n t > 9 7 < / i n t > < / v a l u e > < / i t e m > < / C o l u m n W i d t h s > < C o l u m n D i s p l a y I n d e x > < i t e m > < k e y > < s t r i n g > F u l l N a m e < / s t r i n g > < / k e y > < v a l u e > < i n t > 0 < / i n t > < / v a l u e > < / i t e m > < i t e m > < k e y > < s t r i n g > P e r s o n I D < / 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M a s t e r P r o d u c t _ 8 c 4 7 7 5 2 5 - 8 0 c e - 4 4 d 5 - 9 2 8 5 - 7 2 9 4 b c 7 a 5 3 a c " > < 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 1 2 9 < / i n t > < / v a l u e > < / i t e m > < i t e m > < k e y > < s t r i n g > P r o d u c t N a m e < / s t r i n g > < / k e y > < v a l u e > < i n t > 1 2 7 < / i n t > < / v a l u e > < / i t e m > < i t e m > < k e y > < s t r i n g > P r o d u c t G r o u p < / s t r i n g > < / k e y > < v a l u e > < i n t > 1 2 9 < / i n t > < / v a l u e > < / i t e m > < i t e m > < k e y > < s t r i n g > I s C h i l l e r S t o c k < / s t r i n g > < / k e y > < v a l u e > < i n t > 1 2 6 < / 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M a s t e r P r o d u c t _ 8 c 4 7 7 5 2 5 - 8 0 c e - 4 4 d 5 - 9 2 8 5 - 7 2 9 4 b c 7 a 5 3 a c ] ] > < / C u s t o m C o n t e n t > < / G e m i n i > 
</file>

<file path=customXml/item13.xml>��< ? x m l   v e r s i o n = " 1 . 0 "   e n c o d i n g = " u t f - 1 6 " ? > < D a t a M a s h u p   x m l n s = " h t t p : / / s c h e m a s . m i c r o s o f t . c o m / D a t a M a s h u p " > A A A A A M 0 G A A B Q S w M E F A A C A A g A q q U 6 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q q U 6 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q l O l u k / w x Y x w M A A M c N A A A T A B w A R m 9 y b X V s Y X M v U 2 V j d G l v b j E u b S C i G A A o o B Q A A A A A A A A A A A A A A A A A A A A A A A A A A A D F V 0 1 v 4 z Y Q v Q f I f y C 0 F 6 d Q D W T R F k U L H 7 J W s j X q x M k q 2 x y 8 h k B L 4 0 g I R R o k l d o I / N 8 7 1 L c l a p E s i l 1 f r H A 4 M 2 9 m 3 j z F C k K d C E 7 8 4 v v 8 z 9 O T 0 x M V U w k R u a Z K g / S o p l P B e X l x Q h j o 0 x O C H 1 9 k M g Q 8 u d y F w M Y P Q j 6 t h X g a X S U M x u i i g W s 1 c r w / v n g P i 5 v 5 4 s L z v 1 z u A m N W Q e 4 T T C V Q n f D H g A Y e V f F a U B k F t + J f k M F d B n L / 5 v s N 5 v G O q Z 1 z 5 h K e M e Y S L T M 4 O z 1 J e B t 7 v 9 p b K a I s 1 N Y y b f 1 w i z u l m w r 8 G M B 4 F 0 4 v y 5 m G d O J U Z s f 9 O + H R x M l v O a v D 0 g R b l T H e m W u p 0 I j l L 6 A R S O V g o H u 6 x m 6 W l v J 8 d J z O J c v S f s G Y H 1 J G p Z q Y e l d n d e h p T P k j R r 7 f b 6 E J e y 8 p V x s h 0 6 l g W c q N U Y 0 s O N y X l 6 o G U 9 D M c 1 w y 4 / q 3 X 8 b G 5 e C S 2 n x D U 0 C j x m O i Y a f b t o 9 S Z N u e c a a m c c I Y S F + L 8 K k y M / G Y Y C W H Q 2 t m n S r 6 w 5 t m S o s U 5 F u n l z e j c g 7 y v 3 o j P L p T z T E / 7 M / x D c 2 2 p D b N r k 5 s n a 5 s A 6 1 O U i r 3 Z v t o q P v m W H C 4 y d K 1 q a F j u 6 K 7 A c s D r F W i 4 f O n + Z H p 0 N D r E 6 T i G S s u S m s R t z C U x 6 N O a 9 w u o C M M x 2 m 7 l R 0 T o 5 u / z w 2 f o o p c p t t v 4 k b l / D V u V H f + Z 2 4 c p z b c u E I 9 s 8 8 e V 1 X w L m V e u U F 5 H g P V 2 q C p e h 5 7 I s x S l P Q f q u 8 1 z L H e a V T 3 p Q c s S Z E l c u K 4 W H h J g M n v L r n k o Y g w 1 u T 8 / a / v X X K X o a T 5 e s 9 g 0 j y O b 5 B + L Z l 8 t Q I X n f k + y r u Q + D h P O N j U I D d + T S Z s t r y L 2 5 w u d t L U k b H V N d E i f G 7 r + d C r 4 C 6 j X C d 6 3 7 d 8 5 o n G P Q 6 h S 9 G 6 W z O u Q J o G X G d M J 1 u G L w G z j E 3 j L q K o a F l P T I j T 8 X E J 0 D A m y w r P i v x E l j W E V R t C W 8 k 4 7 p Z V y Y y h U b I h p G Z i P S B F x 8 k / l G X g H L r a d Z y x v Z W m / T O + E d a l r H e h J 8 N e V i S H F n 4 v U b h Z o a 6 p 2 5 6 w R c o X O s Y 3 a a 8 N P j D U x 6 Y N l p T u Y O R X t t Y O o V 6 F k p N O E d 9 K H h S n m O Q i a S V O F 4 n h T u N S 8 s a E H + f H 5 n R k d N z s d S O 6 Q 4 n t O W 3 g q r z 9 l E 0 6 G 0 n r W L 6 m U h O x e X 3 i n I z H X u 3 k u W m x 6 W C o 1 7 + C M K U s v K Y 7 z D d H W o 3 x c T S M a p l / 1 Z L 4 U X y g 4 R O 6 D n v U h W I d + Z h 4 l J h N o q w c m a 3 S I m 4 9 y i t G H 6 v S k g 0 p Q Z h 3 W Y k d y c W J M z e U 1 Q 4 B p s B + 7 2 d y X t 6 9 l f C c i E y V t 8 0 P i 2 / U + c G 6 c v V o 4 2 / / u z X 8 I v 8 P U E s B A i 0 A F A A C A A g A q q U 6 W 4 q a D e m k A A A A 9 g A A A B I A A A A A A A A A A A A A A A A A A A A A A E N v b m Z p Z y 9 Q Y W N r Y W d l L n h t b F B L A Q I t A B Q A A g A I A K q l O l s P y u m r p A A A A O k A A A A T A A A A A A A A A A A A A A A A A P A A A A B b Q 2 9 u d G V u d F 9 U e X B l c 1 0 u e G 1 s U E s B A i 0 A F A A C A A g A q q U 6 W 6 T / D F j H A w A A x w 0 A A B M A A A A A A A A A A A A A A A A A 4 Q E A A E Z v c m 1 1 b G F z L 1 N l Y 3 R p b 2 4 x L m 1 Q S w U G A A A A A A M A A w D C A A A A 9 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D 0 A A A A A A A A a 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C M F M 0 L 0 1 F Z F F i V F k w U T F w Q T l 2 c C t J R T B W N G R H V n l i b U Z z S U d O d m J t N W x Z M 1 J w Y j I 0 Q U F B Q U F B Q U E 9 I i A v P j w v U 3 R h Y m x l R W 5 0 c m l l c z 4 8 L 0 l 0 Z W 0 + P E l 0 Z W 0 + P E l 0 Z W 1 M b 2 N h d G l v b j 4 8 S X R l b V R 5 c G U + R m 9 y b X V s Y T w v S X R l b V R 5 c G U + P E l 0 Z W 1 Q Y X R o P l N l Y 3 R p b 2 4 x L 0 1 h c 3 R l c k R h d G F D b 2 5 u Z W N 0 a W 9 u P C 9 J d G V t U G F 0 a D 4 8 L 0 l 0 Z W 1 M b 2 N h d G l v b j 4 8 U 3 R h Y m x l R W 5 0 c m l l c z 4 8 R W 5 0 c n k g V H l w Z T 0 i S X N Q c m l 2 Y X R l I i B W Y W x 1 Z T 0 i b D A i I C 8 + P E V u d H J 5 I F R 5 c G U 9 I l F 1 Z X J 5 S U Q i I F Z h b H V l P S J z Z T F k N T M w N T Y t N T I 3 Y y 0 0 M D l i L W F j O D g t M 2 F k N j J h N T E x M j V l 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k t M j V U M T M 6 M j M 6 N T Y u N z E 3 N D g z O F o i I C 8 + P E V u d H J 5 I F R 5 c G U 9 I k Z p b G x T d G F 0 d X M i I F Z h b H V l P S J z Q 2 9 t c G x l d G U i I C 8 + P E V u d H J 5 I F R 5 c G U 9 I l F 1 Z X J 5 R 3 J v d X B J R C I g V m F s d W U 9 I n N j Y z h m N G I 3 N C 1 k N D E x L T R k M W I t O G Q x M C 1 k N j k w M 2 R i Z T l m O D g i I C 8 + P C 9 T d G F i b G V F b n R y a W V z P j w v S X R l b T 4 8 S X R l b T 4 8 S X R l b U x v Y 2 F 0 a W 9 u P j x J d G V t V H l w Z T 5 G b 3 J t d W x h P C 9 J d G V t V H l w Z T 4 8 S X R l b V B h d G g + U 2 V j d G l v b j E v T W F z d G V y R G F 0 Y U N v b m 5 l Y 3 R p b 2 4 v U 2 9 1 c m N l P C 9 J d G V t U G F 0 a D 4 8 L 0 l 0 Z W 1 M b 2 N h d G l v b j 4 8 U 3 R h Y m x l R W 5 0 c m l l c y A v P j w v S X R l b T 4 8 S X R l b T 4 8 S X R l b U x v Y 2 F 0 a W 9 u P j x J d G V t V H l w Z T 5 G b 3 J t d W x h P C 9 J d G V t V H l w Z T 4 8 S X R l b V B h d G g + U 2 V j d G l v b j E v T W F z d G V y U H J v Z H V j d D w v S X R l b V B h d G g + P C 9 J d G V t T G 9 j Y X R p b 2 4 + P F N 0 Y W J s Z U V u d H J p Z X M + P E V u d H J 5 I F R 5 c G U 9 I l F 1 Z X J 5 S U Q i I F Z h b H V l P S J z Z j c 2 Y 2 U 3 M D I t Z T U 2 Z i 0 0 Y m I 1 L W I 2 N T U t Z m I 5 Z T F i M z M z N D g y I i A v 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c y F Q a X Z v d F R h Y m x l N i I g L z 4 8 R W 5 0 c n k g V H l w Z T 0 i R m l s b G V k Q 2 9 t c G x l d G V S Z X N 1 b H R U b 1 d v c m t z a G V l d C I g V m F s d W U 9 I m w w I i A v P j x F b n R y e S B U e X B l P S J B Z G R l Z F R v R G F 0 Y U 1 v Z G V s I i B W Y W x 1 Z T 0 i b D E i I C 8 + P E V u d H J 5 I F R 5 c G U 9 I k Z p b G x D b 3 V u d C I g V m F s d W U 9 I m w y M j c i I C 8 + P E V u d H J 5 I F R 5 c G U 9 I k Z p b G x F c n J v c k N v Z G U i I F Z h b H V l P S J z V W 5 r b m 9 3 b i I g L z 4 8 R W 5 0 c n k g V H l w Z T 0 i R m l s b E V y c m 9 y Q 2 9 1 b n Q i I F Z h b H V l P S J s M C I g L z 4 8 R W 5 0 c n k g V H l w Z T 0 i R m l s b E x h c 3 R V c G R h d G V k I i B W Y W x 1 Z T 0 i Z D I w M j U t M D k t M j V U M T M 6 M z E 6 N D E u M T k 3 M T g y O V o i I C 8 + P E V u d H J 5 I F R 5 c G U 9 I k Z p b G x D b 2 x 1 b W 5 U e X B l c y I g V m F s d W U 9 I n N B d 1 l H Q V E 9 P S I g L z 4 8 R W 5 0 c n k g V H l w Z T 0 i R m l s b E N v b H V t b k 5 h b W V z I i B W Y W x 1 Z T 0 i c 1 s m c X V v d D t Q c m 9 k d W N 0 S X R l b U l E J n F 1 b 3 Q 7 L C Z x d W 9 0 O 1 B y b 2 R 1 Y 3 R O Y W 1 l J n F 1 b 3 Q 7 L C Z x d W 9 0 O 1 B y b 2 R 1 Y 3 R H c m 9 1 c C Z x d W 9 0 O y w m c X V v d D t J c 0 N o a W x s Z X J T d G 9 j a 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Q 2 9 s d W 1 u Q 2 9 1 b n Q m c X V v d D s 6 N C w m c X V v d D t L Z X l D b 2 x 1 b W 5 O Y W 1 l c y Z x d W 9 0 O z p b X S w m c X V v d D t D b 2 x 1 b W 5 J Z G V u d G l 0 a W V z J n F 1 b 3 Q 7 O l s m c X V v d D t T Z W N 0 a W 9 u M S 9 N Y X N 0 Z X J Q c m 9 k d W N 0 L 0 N o Y W 5 n Z W Q g V H l w Z S 5 7 U H J v Z H V j d E l 0 Z W 1 J R C w w f S Z x d W 9 0 O y w m c X V v d D t T Z W N 0 a W 9 u M S 9 N Y X N 0 Z X J Q c m 9 k d W N 0 L 0 N o Y W 5 n Z W Q g V H l w Z S 5 7 U H J v Z H V j d E 5 h b W U s M X 0 m c X V v d D s s J n F 1 b 3 Q 7 U 2 V j d G l v b j E v T W F z d G V y U H J v Z H V j d C 9 D a G F u Z 2 V k I F R 5 c G U u e 1 B y b 2 R 1 Y 3 R H c m 9 1 c C w y f S Z x d W 9 0 O y w m c X V v d D t T Z W N 0 a W 9 u M S 9 N Y X N 0 Z X J Q c m 9 k d W N 0 L 0 N o Y W 5 n Z W Q g V H l w Z S 5 7 S X N D a G l s b G V y U 3 R v Y 2 s s M 3 0 m c X V v d D t d L C Z x d W 9 0 O 1 J l b G F 0 a W 9 u c 2 h p c E l u Z m 8 m c X V v d D s 6 W 1 1 9 I i A v P j w v U 3 R h Y m x l R W 5 0 c m l l c z 4 8 L 0 l 0 Z W 0 + P E l 0 Z W 0 + P E l 0 Z W 1 M b 2 N h d G l v b j 4 8 S X R l b V R 5 c G U + R m 9 y b X V s Y T w v S X R l b V R 5 c G U + P E l 0 Z W 1 Q Y X R o P l N l Y 3 R p b 2 4 x L 0 1 h c 3 R l c l B y b 2 R 1 Y 3 Q v U 2 9 1 c m N l P C 9 J d G V t U G F 0 a D 4 8 L 0 l 0 Z W 1 M b 2 N h d G l v b j 4 8 U 3 R h Y m x l R W 5 0 c m l l c y A v P j w v S X R l b T 4 8 S X R l b T 4 8 S X R l b U x v Y 2 F 0 a W 9 u P j x J d G V t V H l w Z T 5 G b 3 J t d W x h P C 9 J d G V t V H l w Z T 4 8 S X R l b V B h d G g + U 2 V j d G l v b j E v T W F z d G V y U H J v Z H V j d C 9 Q c m 9 k d W N 0 c 1 9 T a G V l d D w v S X R l b V B h d G g + P C 9 J d G V t T G 9 j Y X R p b 2 4 + P F N 0 Y W J s Z U V u d H J p Z X M g L z 4 8 L 0 l 0 Z W 0 + P E l 0 Z W 0 + P E l 0 Z W 1 M b 2 N h d G l v b j 4 8 S X R l b V R 5 c G U + R m 9 y b X V s Y T w v S X R l b V R 5 c G U + P E l 0 Z W 1 Q Y X R o P l N l Y 3 R p b 2 4 x L 0 1 h c 3 R l c l B y b 2 R 1 Y 3 Q v U H J v b W 9 0 Z W Q l M j B I Z W F k Z X J z P C 9 J d G V t U G F 0 a D 4 8 L 0 l 0 Z W 1 M b 2 N h d G l v b j 4 8 U 3 R h Y m x l R W 5 0 c m l l c y A v P j w v S X R l b T 4 8 S X R l b T 4 8 S X R l b U x v Y 2 F 0 a W 9 u P j x J d G V t V H l w Z T 5 G b 3 J t d W x h P C 9 J d G V t V H l w Z T 4 8 S X R l b V B h d G g + U 2 V j d G l v b j E v T W F z d G V y U H J v Z H V j d C 9 D a G F u Z 2 V k J T I w V H l w Z T w v S X R l b V B h d G g + P C 9 J d G V t T G 9 j Y X R p b 2 4 + P F N 0 Y W J s Z U V u d H J p Z X M g L z 4 8 L 0 l 0 Z W 0 + P E l 0 Z W 0 + P E l 0 Z W 1 M b 2 N h d G l v b j 4 8 S X R l b V R 5 c G U + R m 9 y b X V s Y T w v S X R l b V R 5 c G U + P E l 0 Z W 1 Q Y X R o P l N l Y 3 R p b 2 4 x L 0 1 h c 3 R l c k N 1 c 3 R v b W V y P C 9 J d G V t U G F 0 a D 4 8 L 0 l 0 Z W 1 M b 2 N h d G l v b j 4 8 U 3 R h Y m x l R W 5 0 c m l l c z 4 8 R W 5 0 c n k g V H l w Z T 0 i U X V l c n l J R C I g V m F s d W U 9 I n M 1 N T Q 5 Z j Q 1 N i 0 4 M G Z l L T Q w N D g t Y W M 0 M S 1 h Z m I 5 M D c z N m E w Y 2 Q 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N j M i I C 8 + P E V u d H J 5 I F R 5 c G U 9 I k Z p b G x F c n J v c k N v Z G U i I F Z h b H V l P S J z V W 5 r b m 9 3 b i I g L z 4 8 R W 5 0 c n k g V H l w Z T 0 i R m l s b E V y c m 9 y Q 2 9 1 b n Q i I F Z h b H V l P S J s M C I g L z 4 8 R W 5 0 c n k g V H l w Z T 0 i R m l s b E x h c 3 R V c G R h d G V k I i B W Y W x 1 Z T 0 i Z D I w M j U t M D k t M j V U M T M 6 M z E 6 N D E u M j E z M T Y 3 N V o i I C 8 + P E V u d H J 5 I F R 5 c G U 9 I k Z p b G x D b 2 x 1 b W 5 U e X B l c y I g V m F s d W U 9 I n N B d 1 k 9 I i A v P j x F b n R y e S B U e X B l P S J G a W x s Q 2 9 s d W 1 u T m F t Z X M i I F Z h b H V l P S J z W y Z x d W 9 0 O 0 N 1 c 3 R v b W V y S U Q m c X V v d D s s J n F 1 b 3 Q 7 Q 3 V z d G 9 t Z X J O 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W F z d G V y Q 3 V z d G 9 t Z X I v Q 2 h h b m d l Z C B U e X B l L n t D d X N 0 b 2 1 l c k l E L D B 9 J n F 1 b 3 Q 7 L C Z x d W 9 0 O 1 N l Y 3 R p b 2 4 x L 0 1 h c 3 R l c k N 1 c 3 R v b W V y L 0 N o Y W 5 n Z W Q g V H l w Z S 5 7 Q 3 V z d G 9 t Z X J O Y W 1 l L D F 9 J n F 1 b 3 Q 7 X S w m c X V v d D t D b 2 x 1 b W 5 D b 3 V u d C Z x d W 9 0 O z o y L C Z x d W 9 0 O 0 t l e U N v b H V t b k 5 h b W V z J n F 1 b 3 Q 7 O l t d L C Z x d W 9 0 O 0 N v b H V t b k l k Z W 5 0 a X R p Z X M m c X V v d D s 6 W y Z x d W 9 0 O 1 N l Y 3 R p b 2 4 x L 0 1 h c 3 R l c k N 1 c 3 R v b W V y L 0 N o Y W 5 n Z W Q g V H l w Z S 5 7 Q 3 V z d G 9 t Z X J J R C w w f S Z x d W 9 0 O y w m c X V v d D t T Z W N 0 a W 9 u M S 9 N Y X N 0 Z X J D d X N 0 b 2 1 l c i 9 D a G F u Z 2 V k I F R 5 c G U u e 0 N 1 c 3 R v b W V y T m F t Z S w x f S Z x d W 9 0 O 1 0 s J n F 1 b 3 Q 7 U m V s Y X R p b 2 5 z a G l w S W 5 m b y Z x d W 9 0 O z p b X X 0 i I C 8 + P C 9 T d G F i b G V F b n R y a W V z P j w v S X R l b T 4 8 S X R l b T 4 8 S X R l b U x v Y 2 F 0 a W 9 u P j x J d G V t V H l w Z T 5 G b 3 J t d W x h P C 9 J d G V t V H l w Z T 4 8 S X R l b V B h d G g + U 2 V j d G l v b j E v T W F z d G V y Q 3 V z d G 9 t Z X I v U 2 9 1 c m N l P C 9 J d G V t U G F 0 a D 4 8 L 0 l 0 Z W 1 M b 2 N h d G l v b j 4 8 U 3 R h Y m x l R W 5 0 c m l l c y A v P j w v S X R l b T 4 8 S X R l b T 4 8 S X R l b U x v Y 2 F 0 a W 9 u P j x J d G V t V H l w Z T 5 G b 3 J t d W x h P C 9 J d G V t V H l w Z T 4 8 S X R l b V B h d G g + U 2 V j d G l v b j E v T W F z d G V y Q 3 V z d G 9 t Z X I v V G F i b G V D d X N 0 b 2 1 l c l 9 U Y W J s Z T w v S X R l b V B h d G g + P C 9 J d G V t T G 9 j Y X R p b 2 4 + P F N 0 Y W J s Z U V u d H J p Z X M g L z 4 8 L 0 l 0 Z W 0 + P E l 0 Z W 0 + P E l 0 Z W 1 M b 2 N h d G l v b j 4 8 S X R l b V R 5 c G U + R m 9 y b X V s Y T w v S X R l b V R 5 c G U + P E l 0 Z W 1 Q Y X R o P l N l Y 3 R p b 2 4 x L 0 1 h c 3 R l c k N 1 c 3 R v b W V y L 0 N o Y W 5 n Z W Q l M j B U e X B l P C 9 J d G V t U G F 0 a D 4 8 L 0 l 0 Z W 1 M b 2 N h d G l v b j 4 8 U 3 R h Y m x l R W 5 0 c m l l c y A v P j w v S X R l b T 4 8 S X R l b T 4 8 S X R l b U x v Y 2 F 0 a W 9 u P j x J d G V t V H l w Z T 5 G b 3 J t d W x h P C 9 J d G V t V H l w Z T 4 8 S X R l b V B h d G g + U 2 V j d G l v b j E v T W F z d G V y Q 3 V z d G 9 t Z X I v U m V t b 3 Z l Z C U y M E N v b H V t b n M 8 L 0 l 0 Z W 1 Q Y X R o P j w v S X R l b U x v Y 2 F 0 a W 9 u P j x T d G F i b G V F b n R y a W V z I C 8 + P C 9 J d G V t P j x J d G V t P j x J d G V t T G 9 j Y X R p b 2 4 + P E l 0 Z W 1 U e X B l P k Z v c m 1 1 b G E 8 L 0 l 0 Z W 1 U e X B l P j x J d G V t U G F 0 a D 5 T Z W N 0 a W 9 u M S 9 N Y X N 0 Z X J T Y W x l c 0 V t c D w v S X R l b V B h d G g + P C 9 J d G V t T G 9 j Y X R p b 2 4 + P F N 0 Y W J s Z U V u d H J p Z X M + P E V u d H J 5 I F R 5 c G U 9 I l F 1 Z X J 5 S U Q i I F Z h b H V l P S J z O D h k M z Q 5 Y T k t M z Y w M i 0 0 Z T k 4 L T l k O D Q t M W U z M T E x N D h j O T N m I i A v 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c y F Q a X Z v d F R h Y m x l N y I g L z 4 8 R W 5 0 c n k g V H l w Z T 0 i R m l s b G V k Q 2 9 t c G x l d G V S Z X N 1 b H R U b 1 d v c m t z a G V l d C I g V m F s d W U 9 I m w w I i A v P j x F b n R y e S B U e X B l P S J B Z G R l Z F R v R G F 0 Y U 1 v Z G V s I i B W Y W x 1 Z T 0 i b D E i I C 8 + P E V u d H J 5 I F R 5 c G U 9 I k Z p b G x D b 3 V u d C I g V m F s d W U 9 I m w x M T E x I i A v P j x F b n R y e S B U e X B l P S J G a W x s R X J y b 3 J D b 2 R l I i B W Y W x 1 Z T 0 i c 1 V u a 2 5 v d 2 4 i I C 8 + P E V u d H J 5 I F R 5 c G U 9 I k Z p b G x F c n J v c k N v d W 5 0 I i B W Y W x 1 Z T 0 i b D A i I C 8 + P E V u d H J 5 I F R 5 c G U 9 I k Z p b G x M Y X N 0 V X B k Y X R l Z C I g V m F s d W U 9 I m Q y M D I 1 L T A 5 L T I 1 V D E z O j M x O j Q x L j I y M D Q 0 O T J a I i A v P j x F b n R y e S B U e X B l P S J G a W x s Q 2 9 s d W 1 u V H l w Z X M i I F Z h b H V l P S J z Q m d N P S I g L z 4 8 R W 5 0 c n k g V H l w Z T 0 i R m l s b E N v b H V t b k 5 h b W V z I i B W Y W x 1 Z T 0 i c 1 s m c X V v d D t G d W x s T m F t Z S Z x d W 9 0 O y w m c X V v d D t Q Z X J z b 2 5 J R 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h c 3 R l c l N h b G V z R W 1 w L 0 N o Y W 5 n Z W Q g V H l w Z S 5 7 R n V s b E 5 h b W U s M H 0 m c X V v d D s s J n F 1 b 3 Q 7 U 2 V j d G l v b j E v T W F z d G V y U 2 F s Z X N F b X A v Q 2 h h b m d l Z C B U e X B l L n t Q Z X J z b 2 5 J R C w x f S Z x d W 9 0 O 1 0 s J n F 1 b 3 Q 7 Q 2 9 s d W 1 u Q 2 9 1 b n Q m c X V v d D s 6 M i w m c X V v d D t L Z X l D b 2 x 1 b W 5 O Y W 1 l c y Z x d W 9 0 O z p b X S w m c X V v d D t D b 2 x 1 b W 5 J Z G V u d G l 0 a W V z J n F 1 b 3 Q 7 O l s m c X V v d D t T Z W N 0 a W 9 u M S 9 N Y X N 0 Z X J T Y W x l c 0 V t c C 9 D a G F u Z 2 V k I F R 5 c G U u e 0 Z 1 b G x O Y W 1 l L D B 9 J n F 1 b 3 Q 7 L C Z x d W 9 0 O 1 N l Y 3 R p b 2 4 x L 0 1 h c 3 R l c l N h b G V z R W 1 w L 0 N o Y W 5 n Z W Q g V H l w Z S 5 7 U G V y c 2 9 u S U Q s M X 0 m c X V v d D t d L C Z x d W 9 0 O 1 J l b G F 0 a W 9 u c 2 h p c E l u Z m 8 m c X V v d D s 6 W 1 1 9 I i A v P j w v U 3 R h Y m x l R W 5 0 c m l l c z 4 8 L 0 l 0 Z W 0 + P E l 0 Z W 0 + P E l 0 Z W 1 M b 2 N h d G l v b j 4 8 S X R l b V R 5 c G U + R m 9 y b X V s Y T w v S X R l b V R 5 c G U + P E l 0 Z W 1 Q Y X R o P l N l Y 3 R p b 2 4 x L 0 1 h c 3 R l c l N h b G V z R W 1 w L 1 N v d X J j Z T w v S X R l b V B h d G g + P C 9 J d G V t T G 9 j Y X R p b 2 4 + P F N 0 Y W J s Z U V u d H J p Z X M g L z 4 8 L 0 l 0 Z W 0 + P E l 0 Z W 0 + P E l 0 Z W 1 M b 2 N h d G l v b j 4 8 S X R l b V R 5 c G U + R m 9 y b X V s Y T w v S X R l b V R 5 c G U + P E l 0 Z W 1 Q Y X R o P l N l Y 3 R p b 2 4 x L 0 1 h c 3 R l c l N h b G V z R W 1 w L 1 R h Y m x l U 2 F s Z X N F b X B f V G F i b G U 8 L 0 l 0 Z W 1 Q Y X R o P j w v S X R l b U x v Y 2 F 0 a W 9 u P j x T d G F i b G V F b n R y a W V z I C 8 + P C 9 J d G V t P j x J d G V t P j x J d G V t T G 9 j Y X R p b 2 4 + P E l 0 Z W 1 U e X B l P k Z v c m 1 1 b G E 8 L 0 l 0 Z W 1 U e X B l P j x J d G V t U G F 0 a D 5 T Z W N 0 a W 9 u M S 9 N Y X N 0 Z X J T Y W x l c 0 V t c C 9 D a G F u Z 2 V k J T I w V H l w Z T w v S X R l b V B h d G g + P C 9 J d G V t T G 9 j Y X R p b 2 4 + P F N 0 Y W J s Z U V u d H J p Z X M g L z 4 8 L 0 l 0 Z W 0 + P E l 0 Z W 0 + P E l 0 Z W 1 M b 2 N h d G l v b j 4 8 S X R l b V R 5 c G U + R m 9 y b X V s Y T w v S X R l b V R 5 c G U + P E l 0 Z W 1 Q Y X R o P l N l Y 3 R p b 2 4 x L 1 N h b G V z 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Z W M w Z W M w N G I t N T A 3 M y 0 0 N G Q 2 L W I 4 Y j A t M W Y w N j Z h Y W J i Y T J l 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c y F Q a X Z v d F R h Y m x l N C I g L z 4 8 R W 5 0 c n k g V H l w Z T 0 i R m l s b G V k Q 2 9 t c G x l d G V S Z X N 1 b H R U b 1 d v c m t z a G V l d C I g V m F s d W U 9 I m w w I i A v P j x F b n R y e S B U e X B l P S J B Z G R l Z F R v R G F 0 Y U 1 v Z G V s I i B W Y W x 1 Z T 0 i b D E i I C 8 + P E V u d H J 5 I F R 5 c G U 9 I k Z p b G x D b 3 V u d C I g V m F s d W U 9 I m w y M z Q 0 N S I g L z 4 8 R W 5 0 c n k g V H l w Z T 0 i R m l s b E V y c m 9 y Q 2 9 k Z S I g V m F s d W U 9 I n N V b m t u b 3 d u I i A v P j x F b n R y e S B U e X B l P S J G a W x s R X J y b 3 J D b 3 V u d C I g V m F s d W U 9 I m w w I i A v P j x F b n R y e S B U e X B l P S J G a W x s T G F z d F V w Z G F 0 Z W Q i I F Z h b H V l P S J k M j A y N S 0 w O S 0 y N V Q x M z o 0 M j o z O S 4 4 M j Y 3 N j g y W i I g L z 4 8 R W 5 0 c n k g V H l w Z T 0 i R m l s b E N v b H V t b l R 5 c G V z I i B W Y W x 1 Z T 0 i c 0 F 3 T U R B d 2 t E Q X d N R C I g L z 4 8 R W 5 0 c n k g V H l w Z T 0 i R m l s b E N v b H V t b k 5 h b W V z I i B W Y W x 1 Z T 0 i c 1 s m c X V v d D t P c m R l c k x p b m V J R C Z x d W 9 0 O y w m c X V v d D t P c m R l c k l E J n F 1 b 3 Q 7 L C Z x d W 9 0 O 0 N 1 c 3 R v b W V y S U Q m c X V v d D s s J n F 1 b 3 Q 7 U 2 F s Z X N w Z X J z b 2 5 Q Z X J z b 2 5 J R C Z x d W 9 0 O y w m c X V v d D t P c m R l c k R h d G U m c X V v d D s s J n F 1 b 3 Q 7 U H J v Z H V j d E l 0 Z W 1 J R C Z x d W 9 0 O y w m c X V v d D t R d W F u d G l 0 e S Z x d W 9 0 O y w m c X V v d D t V b m l 0 U H J p Y 2 U m c X V v d D s s J n F 1 b 3 Q 7 U 2 F s Z X M g V m F s d 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Q 2 9 s d W 1 u Q 2 9 1 b n Q m c X V v d D s 6 O S w m c X V v d D t L Z X l D b 2 x 1 b W 5 O Y W 1 l c y Z x d W 9 0 O z p b X S w m c X V v d D t D 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U m V s Y X R p b 2 5 z a G l w S W 5 m b y Z x d W 9 0 O z p b X X 0 i I C 8 + P E V u d H J 5 I F R 5 c G U 9 I l F 1 Z X J 5 R 3 J v d X B J R C I g V m F s d W U 9 I n N j Y z h m N G I 3 N C 1 k N D E x L T R k M W I t O G Q x M C 1 k N j k w M 2 R i Z T l m O D g i I C 8 + P C 9 T d G F i b G V F b n R y a W V z P j w v S X R l b T 4 8 S X R l b T 4 8 S X R l b U x v Y 2 F 0 a W 9 u P j x J d G V t V H l w Z T 5 G b 3 J t d W x h P C 9 J d G V t V H l w Z T 4 8 S X R l b V B h d G g + U 2 V j d G l v b j E v U 2 F s Z X N E Y X R h L 1 N v d X J j Z T w v S X R l b V B h d G g + P C 9 J d G V t T G 9 j Y X R p b 2 4 + P F N 0 Y W J s Z U V u d H J p Z X M g L z 4 8 L 0 l 0 Z W 0 + P E l 0 Z W 0 + P E l 0 Z W 1 M b 2 N h d G l v b j 4 8 S X R l b V R 5 c G U + R m 9 y b X V s Y T w v S X R l b V R 5 c G U + P E l 0 Z W 1 Q Y X R o P l N l Y 3 R p b 2 4 x L 1 N h b G V z R G F 0 Y S 9 Q c m 9 t b 3 R l Z C U y M E h l Y W R l c n M 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S W 5 z Z X J 0 Z W Q l M j B N d W x 0 a X B s a W N h d G l v b 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0 R h d G V J b m Z v P C 9 J d G V t U G F 0 a D 4 8 L 0 l 0 Z W 1 M b 2 N h d G l v b j 4 8 U 3 R h Y m x l R W 5 0 c m l l c z 4 8 R W 5 0 c n k g V H l w Z T 0 i U X V l c n l J R C I g V m F s d W U 9 I n M y Y T F i N z k z Z i 0 2 N D N k L T Q z N j U t O W Q 3 Y S 1 h N z E 4 M z R j N m J m M 2 Q i I C 8 + P E V u d H J 5 I F R 5 c G U 9 I k Z p b G x F b m F i b G V k I i B W Y W x 1 Z T 0 i b D A i I C 8 + P E V u d H J 5 I F R 5 c G U 9 I k Z p b G x P Y m p l Y 3 R U e X B l I i B W Y W x 1 Z T 0 i c 1 B p d m 9 0 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s Y 3 V s Y X R p b 2 5 z I V B p d m 9 0 V G F i b G U y I i A v P j x F b n R y e S B U e X B l P S J G a W x s Z W R D b 2 1 w b G V 0 Z V J l c 3 V s d F R v V 2 9 y a 3 N o Z W V 0 I i B W Y W x 1 Z T 0 i b D A i I C 8 + P E V u d H J 5 I F R 5 c G U 9 I k F k Z G V k V G 9 E Y X R h T W 9 k Z W w i I F Z h b H V l P S J s M S I g L z 4 8 R W 5 0 c n k g V H l w Z T 0 i R m l s b E N v d W 5 0 I i B W Y W x 1 Z T 0 i b D E w N C I g L z 4 8 R W 5 0 c n k g V H l w Z T 0 i R m l s b E V y c m 9 y Q 2 9 k Z S I g V m F s d W U 9 I n N V b m t u b 3 d u I i A v P j x F b n R y e S B U e X B l P S J G a W x s R X J y b 3 J D b 3 V u d C I g V m F s d W U 9 I m w w I i A v P j x F b n R y e S B U e X B l P S J G a W x s T G F z d F V w Z G F 0 Z W Q i I F Z h b H V l P S J k M j A y N S 0 w O S 0 y N V Q x N D o x N T o 1 N C 4 5 M D M y M T E 4 W i I g L z 4 8 R W 5 0 c n k g V H l w Z T 0 i R m l s b E N v b H V t b l R 5 c G V z I i B W Y W x 1 Z T 0 i c 0 N R W U R D U V k 9 I i A v P j x F b n R y e S B U e X B l P S J G a W x s Q 2 9 s d W 1 u T m F t Z X M i I F Z h b H V l P S J z W y Z x d W 9 0 O 0 R h d G U m c X V v d D s s J n F 1 b 3 Q 7 T W 9 u d G g g T m F t Z S Z x d W 9 0 O y w m c X V v d D t N b 2 5 0 a C Z x d W 9 0 O y w m c X V v d D t T d G F y d C B v Z i B N b 2 5 0 a C Z x d W 9 0 O y w m c X V v d D t N b 2 5 0 a C B G b G F n J n F 1 b 3 Q 7 X S I g L z 4 8 R W 5 0 c n k g V H l w Z T 0 i R m l s b F N 0 Y X R 1 c y I g V m F s d W U 9 I n N D b 2 1 w b G V 0 Z S I g L z 4 8 R W 5 0 c n k g V H l w Z T 0 i U m V s Y X R p b 2 5 z a G l w S W 5 m b 0 N v b n R h a W 5 l c i I g V m F s d W U 9 I n N 7 J n F 1 b 3 Q 7 Y 2 9 s d W 1 u Q 2 9 1 b n Q m c X V v d D s 6 N S w m c X V v d D t r Z X l D b 2 x 1 b W 5 O Y W 1 l c y Z x d W 9 0 O z p b J n F 1 b 3 Q 7 R G F 0 Z S Z x d W 9 0 O 1 0 s J n F 1 b 3 Q 7 c X V l c n l S Z W x h d G l v b n N o a X B z J n F 1 b 3 Q 7 O l t d L C Z x d W 9 0 O 2 N v b H V t b k l k Z W 5 0 a X R p Z X M m c X V v d D s 6 W y Z x d W 9 0 O 1 N l Y 3 R p b 2 4 x L 1 N h b G V z R G F 0 Y S 9 D a G F u Z 2 V k I F R 5 c G U u e 0 9 y Z G V y R G F 0 Z S w 0 f S Z x d W 9 0 O y w m c X V v d D t T Z W N 0 a W 9 u M S 9 E Y X R l S W 5 m b y 9 J b n N l c n R l Z C B N b 2 5 0 a C B O Y W 1 l L n t N b 2 5 0 a C B O Y W 1 l L D F 9 J n F 1 b 3 Q 7 L C Z x d W 9 0 O 1 N l Y 3 R p b 2 4 x L 0 R h d G V J b m Z v L 0 l u c 2 V y d G V k I E 1 v b n R o L n t N b 2 5 0 a C w y f S Z x d W 9 0 O y w m c X V v d D t T Z W N 0 a W 9 u M S 9 E Y X R l S W 5 m b y 9 J b n N l c n R l Z C B T d G F y d C B v Z i B N b 2 5 0 a C 5 7 U 3 R h c n Q g b 2 Y g T W 9 u d G g s M 3 0 m c X V v d D s s J n F 1 b 3 Q 7 U 2 V j d G l v b j E v R G F 0 Z U l u Z m 8 v Q 2 h h b m d l Z C B U e X B l L n t N b 2 5 0 a C B G b G F n L D R 9 J n F 1 b 3 Q 7 X S w m c X V v d D t D b 2 x 1 b W 5 D b 3 V u d C Z x d W 9 0 O z o 1 L C Z x d W 9 0 O 0 t l e U N v b H V t b k 5 h b W V z J n F 1 b 3 Q 7 O l s m c X V v d D t E Y X R l J n F 1 b 3 Q 7 X S w m c X V v d D t D b 2 x 1 b W 5 J Z G V u d G l 0 a W V z J n F 1 b 3 Q 7 O l s m c X V v d D t T Z W N 0 a W 9 u M S 9 T Y W x l c 0 R h d G E v Q 2 h h b m d l Z C B U e X B l L n t P c m R l c k R h d G U s N H 0 m c X V v d D s s J n F 1 b 3 Q 7 U 2 V j d G l v b j E v R G F 0 Z U l u Z m 8 v S W 5 z Z X J 0 Z W Q g T W 9 u d G g g T m F t Z S 5 7 T W 9 u d G g g T m F t Z S w x f S Z x d W 9 0 O y w m c X V v d D t T Z W N 0 a W 9 u M S 9 E Y X R l S W 5 m b y 9 J b n N l c n R l Z C B N b 2 5 0 a C 5 7 T W 9 u d G g s M n 0 m c X V v d D s s J n F 1 b 3 Q 7 U 2 V j d G l v b j E v R G F 0 Z U l u Z m 8 v S W 5 z Z X J 0 Z W Q g U 3 R h c n Q g b 2 Y g T W 9 u d G g u e 1 N 0 Y X J 0 I G 9 m I E 1 v b n R o L D N 9 J n F 1 b 3 Q 7 L C Z x d W 9 0 O 1 N l Y 3 R p b 2 4 x L 0 R h d G V J b m Z v L 0 N o Y W 5 n Z W Q g V H l w Z S 5 7 T W 9 u d G g g R m x h Z y w 0 f S Z x d W 9 0 O 1 0 s J n F 1 b 3 Q 7 U m V s Y X R p b 2 5 z a G l w S W 5 m b y Z x d W 9 0 O z p b X X 0 i I C 8 + P C 9 T d G F i b G V F b n R y a W V z P j w v S X R l b T 4 8 S X R l b T 4 8 S X R l b U x v Y 2 F 0 a W 9 u P j x J d G V t V H l w Z T 5 G b 3 J t d W x h P C 9 J d G V t V H l w Z T 4 8 S X R l b V B h d G g + U 2 V j d G l v b j E v R G F 0 Z U l u Z m 8 v U 2 9 1 c m N l P C 9 J d G V t U G F 0 a D 4 8 L 0 l 0 Z W 1 M b 2 N h d G l v b j 4 8 U 3 R h Y m x l R W 5 0 c m l l c y A v P j w v S X R l b T 4 8 S X R l b T 4 8 S X R l b U x v Y 2 F 0 a W 9 u P j x J d G V t V H l w Z T 5 G b 3 J t d W x h P C 9 J d G V t V H l w Z T 4 8 S X R l b V B h d G g + U 2 V j d G l v b j E v R G F 0 Z U l u Z m 8 v U m V t b 3 Z l Z C U y M E R 1 c G x p Y 2 F 0 Z X M 8 L 0 l 0 Z W 1 Q Y X R o P j w v S X R l b U x v Y 2 F 0 a W 9 u P j x T d G F i b G V F b n R y a W V z I C 8 + P C 9 J d G V t P j x J d G V t P j x J d G V t T G 9 j Y X R p b 2 4 + P E l 0 Z W 1 U e X B l P k Z v c m 1 1 b G E 8 L 0 l 0 Z W 1 U e X B l P j x J d G V t U G F 0 a D 5 T Z W N 0 a W 9 u M S 9 E Y X R l S W 5 m b y 9 S Z W 1 v d m V k J T I w T 3 R o Z X I l M j B D b 2 x 1 b W 5 z P C 9 J d G V t U G F 0 a D 4 8 L 0 l 0 Z W 1 M b 2 N h d G l v b j 4 8 U 3 R h Y m x l R W 5 0 c m l l c y A v P j w v S X R l b T 4 8 S X R l b T 4 8 S X R l b U x v Y 2 F 0 a W 9 u P j x J d G V t V H l w Z T 5 G b 3 J t d W x h P C 9 J d G V t V H l w Z T 4 8 S X R l b V B h d G g + U 2 V j d G l v b j E v R G F 0 Z U l u Z m 8 v U m V u Y W 1 l Z C U y M E N v b H V t b n M 8 L 0 l 0 Z W 1 Q Y X R o P j w v S X R l b U x v Y 2 F 0 a W 9 u P j x T d G F i b G V F b n R y a W V z I C 8 + P C 9 J d G V t P j x J d G V t P j x J d G V t T G 9 j Y X R p b 2 4 + P E l 0 Z W 1 U e X B l P k Z v c m 1 1 b G E 8 L 0 l 0 Z W 1 U e X B l P j x J d G V t U G F 0 a D 5 T Z W N 0 a W 9 u M S 9 E Y X R l S W 5 m b y 9 J b n N l c n R l Z C U y M E 1 v b n R o J T I w T m F t Z T w v S X R l b V B h d G g + P C 9 J d G V t T G 9 j Y X R p b 2 4 + P F N 0 Y W J s Z U V u d H J p Z X M g L z 4 8 L 0 l 0 Z W 0 + P E l 0 Z W 0 + P E l 0 Z W 1 M b 2 N h d G l v b j 4 8 S X R l b V R 5 c G U + R m 9 y b X V s Y T w v S X R l b V R 5 c G U + P E l 0 Z W 1 Q Y X R o P l N l Y 3 R p b 2 4 x L 0 R h d G V J b m Z v L 0 l u c 2 V y d G V k J T I w T W 9 u d G g 8 L 0 l 0 Z W 1 Q Y X R o P j w v S X R l b U x v Y 2 F 0 a W 9 u P j x T d G F i b G V F b n R y a W V z I C 8 + P C 9 J d G V t P j x J d G V t P j x J d G V t T G 9 j Y X R p b 2 4 + P E l 0 Z W 1 U e X B l P k Z v c m 1 1 b G E 8 L 0 l 0 Z W 1 U e X B l P j x J d G V t U G F 0 a D 5 T Z W N 0 a W 9 u M S 9 E Y X R l S W 5 m b y 9 J b n N l c n R l Z C U y M F N 0 Y X J 0 J T I w b 2 Y l M j B N b 2 5 0 a D w v S X R l b V B h d G g + P C 9 J d G V t T G 9 j Y X R p b 2 4 + P F N 0 Y W J s Z U V u d H J p Z X M g L z 4 8 L 0 l 0 Z W 0 + P E l 0 Z W 0 + P E l 0 Z W 1 M b 2 N h d G l v b j 4 8 S X R l b V R 5 c G U + R m 9 y b X V s Y T w v S X R l b V R 5 c G U + P E l 0 Z W 1 Q Y X R o P l N l Y 3 R p b 2 4 x L 0 R h d G V J b m Z v L 0 N h b G N N Y X g 8 L 0 l 0 Z W 1 Q Y X R o P j w v S X R l b U x v Y 2 F 0 a W 9 u P j x T d G F i b G V F b n R y a W V z I C 8 + P C 9 J d G V t P j x J d G V t P j x J d G V t T G 9 j Y X R p b 2 4 + P E l 0 Z W 1 U e X B l P k Z v c m 1 1 b G E 8 L 0 l 0 Z W 1 U e X B l P j x J d G V t U G F 0 a D 5 T Z W N 0 a W 9 u M S 9 E Y X R l S W 5 m b y 9 H b 0 J h Y 2 s 8 L 0 l 0 Z W 1 Q Y X R o P j w v S X R l b U x v Y 2 F 0 a W 9 u P j x T d G F i b G V F b n R y a W V z I C 8 + P C 9 J d G V t P j x J d G V t P j x J d G V t T G 9 j Y X R p b 2 4 + P E l 0 Z W 1 U e X B l P k Z v c m 1 1 b G E 8 L 0 l 0 Z W 1 U e X B l P j x J d G V t U G F 0 a D 5 T Z W N 0 a W 9 u M S 9 E Y X R l S W 5 m b y 9 B Z G R l Z C U y M E N v b m R p d G l v b m F s J T I w Q 2 9 s d W 1 u P C 9 J d G V t U G F 0 a D 4 8 L 0 l 0 Z W 1 M b 2 N h d G l v b j 4 8 U 3 R h Y m x l R W 5 0 c m l l c y A v P j w v S X R l b T 4 8 S X R l b T 4 8 S X R l b U x v Y 2 F 0 a W 9 u P j x J d G V t V H l w Z T 5 G b 3 J t d W x h P C 9 J d G V t V H l w Z T 4 8 S X R l b V B h d G g + U 2 V j d G l v b j E v R G F 0 Z U l u Z m 8 v Q 2 h h b m d l Z C U y M F R 5 c G U 8 L 0 l 0 Z W 1 Q Y X R o P j w v S X R l b U x v Y 2 F 0 a W 9 u P j x T d G F i b G V F b n R y a W V z I C 8 + P C 9 J d G V t P j w v S X R l b X M + P C 9 M b 2 N h b F B h Y 2 t h Z 2 V N Z X R h Z G F 0 Y U Z p b G U + F g A A A F B L B Q Y A A A A A A A A A A A A A A A A A A A A A A A A m A Q A A A Q A A A N C M n d 8 B F d E R j H o A w E / C l + s B A A A A c 8 Y h B G Y r k E y 9 9 u 2 E Z q N s u Q A A A A A C A A A A A A A Q Z g A A A A E A A C A A A A A p U P O s i P z C B S A s a t p + 1 K s L H w b E z W j U 5 0 B j c L g C t x f s y A A A A A A O g A A A A A I A A C A A A A A m 1 9 / C f h t P m 2 a a w 3 2 S E W R l 4 r z + Y p L / A T K t U 9 8 0 y a D a q V A A A A B U a 7 K V K W U V n p J b x P h 4 6 b S p c P O p V I e v C z A 6 Z 1 E W v m 6 g H 9 S X A 6 C J g v a P a 6 F d j X n q F 7 x Y O h Y w 2 l P 6 2 d + x p q x 9 X o 8 B W 1 I + a m Y a X h f s f d k X l 1 Y P h U A A A A B i D K C 4 i 8 g R F O 8 k X j 4 S b x I l 4 9 q 1 s O c d 0 m K p b i m L 8 D T / H Z h f F K d 2 7 L n d K l z 5 D u j 5 k 1 W 6 M B m s o 1 A E z p 8 s p H T G 8 k 5 B < / D a t a M a s h u p > 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 M a s t e r S a l e s E m p 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 M a s t e r S a l e s E m p 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 T a g s \ T a b l e s \ & l t ; T a b l e s \ M a s t e r S a l e s E m p & g t ; < / K e y > < / D i a g r a m O b j e c t K e y > < D i a g r a m O b j e c t K e y > < K e y > D y n a m i c   T a g s \ T a b l e s \ & l t ; T a b l e s \ S a l e s D a t a & g t ; < / K e y > < / D i a g r a m O b j e c t K e y > < D i a g r a m O b j e c t K e y > < K e y > D y n a m i c   T a g s \ T a b l e s \ & l t ; T a b l e s \ D a t e I n f o & g t ; 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  V a l u e < / K e y > < / D i a g r a m O b j e c t K e y > < D i a g r a m O b j e c t K e y > < K e y > T a b l e s \ S a l e s D a t a \ M e a s u r e s \ S u m   o f   S a l e s   V a l u e < / K e y > < / D i a g r a m O b j e c t K e y > < D i a g r a m O b j e c t K e y > < K e y > T a b l e s \ S a l e s D a t a \ S u m   o f   S a l e s   V a l u e \ A d d i t i o n a l   I n f o \ I m p l i c i t   M e a s u r e < / K e y > < / D i a g r a m O b j e c t K e y > < D i a g r a m O b j e c t K e y > < K e y > T a b l e s \ D a t e I n f o < / K e y > < / D i a g r a m O b j e c t K e y > < D i a g r a m O b j e c t K e y > < K e y > T a b l e s \ D a t e I n f o \ C o l u m n s \ D a t e < / K e y > < / D i a g r a m O b j e c t K e y > < D i a g r a m O b j e c t K e y > < K e y > T a b l e s \ D a t e I n f o \ C o l u m n s \ M o n t h   N a m e < / K e y > < / D i a g r a m O b j e c t K e y > < D i a g r a m O b j e c t K e y > < K e y > T a b l e s \ D a t e I n f o \ C o l u m n s \ M o n t h < / K e y > < / D i a g r a m O b j e c t K e y > < D i a g r a m O b j e c t K e y > < K e y > T a b l e s \ D a t e I n f o \ C o l u m n s \ S t a r t   o f   M o n t h < / K e y > < / D i a g r a m O b j e c t K e y > < D i a g r a m O b j e c t K e y > < K e y > T a b l e s \ D a t e I n f o \ C o l u m n s \ M o n t h   F l a g < / K e y > < / D i a g r a m O b j e c t K e y > < D i a g r a m O b j e c t K e y > < K e y > T a b l e s \ D a t e I n f o \ C o l u m n s \ S t a r t   o f   M o n t h   ( M o n t h   I n d e x ) < / K e y > < / D i a g r a m O b j e c t K e y > < D i a g r a m O b j e c t K e y > < K e y > T a b l e s \ D a t e I n f o \ C o l u m n s \ S t a r t   o f   M o n t h   ( M o n t h ) < / 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 T a b l e s \ D a t e I n f o 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 T a b l e s \ M a s t e r P r o d u c t < / K e y > < / a : K e y > < a : V a l u e   i : t y p e = " D i a g r a m D i s p l a y N o d e V i e w S t a t e " > < H e i g h t > 1 5 0 < / H e i g h t > < I s E x p a n d e d > t r u e < / I s E x p a n d e d > < L a y e d O u t > t r u e < / L a y e d O u 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 5 2 0 . 9 0 3 8 1 0 5 6 7 6 6 5 8 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 9 4 8 . 8 0 7 6 2 1 1 3 5 3 3 1 6 < / L e f t > < T a b I n d e x > 2 < / T a b I n d e x > < T o p > 2 7 < / T o p > < 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 T a b l e s \ S a l e s D a t a < / K e y > < / a : K e y > < a : V a l u e   i : t y p e = " D i a g r a m D i s p l a y N o d e V i e w S t a t e " > < H e i g h t > 2 7 0 < / H e i g h t > < I s E x p a n d e d > t r u e < / I s E x p a n d e d > < L a y e d O u t > t r u e < / L a y e d O u t > < L e f t > 4 8 3 . 7 1 1 4 3 1 7 0 2 9 9 7 2 9 < / L e f t > < T a b I n d e x > 3 < / T a b I n d e x > < T o p > 3 2 5 < / T o p > < W i d t h > 2 4 7 < / 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  V a l u e < / K e y > < / a : K e y > < a : V a l u e   i : t y p e = " D i a g r a m D i s p l a y N o d e V i e w S t a t e " > < H e i g h t > 1 5 0 < / H e i g h t > < I s E x p a n d e d > t r u e < / I s E x p a n d e d > < W i d t h > 2 0 0 < / W i d t h > < / a : V a l u e > < / a : K e y V a l u e O f D i a g r a m O b j e c t K e y a n y T y p e z b w N T n L X > < a : K e y V a l u e O f D i a g r a m O b j e c t K e y a n y T y p e z b w N T n L X > < a : K e y > < K e y > T a b l e s \ S a l e s D a t a \ M e a s u r e s \ S u m   o f   S a l e s   V a l u e < / K e y > < / a : K e y > < a : V a l u e   i : t y p e = " D i a g r a m D i s p l a y N o d e V i e w S t a t e " > < H e i g h t > 1 5 0 < / H e i g h t > < I s E x p a n d e d > t r u e < / I s E x p a n d e d > < W i d t h > 2 0 0 < / W i d t h > < / a : V a l u e > < / a : K e y V a l u e O f D i a g r a m O b j e c t K e y a n y T y p e z b w N T n L X > < a : K e y V a l u e O f D i a g r a m O b j e c t K e y a n y T y p e z b w N T n L X > < a : K e y > < K e y > T a b l e s \ S a l e s D a t a \ S u m   o f   S a l e s   V a l u e \ A d d i t i o n a l   I n f o \ I m p l i c i t   M e a s u r e < / K e y > < / a : K e y > < a : V a l u e   i : t y p e = " D i a g r a m D i s p l a y V i e w S t a t e I D i a g r a m T a g A d d i t i o n a l I n f o " / > < / a : K e y V a l u e O f D i a g r a m O b j e c t K e y a n y T y p e z b w N T n L X > < a : K e y V a l u e O f D i a g r a m O b j e c t K e y a n y T y p e z b w N T n L X > < a : K e y > < K e y > T a b l e s \ D a t e I n f o < / K e y > < / a : K e y > < a : V a l u e   i : t y p e = " D i a g r a m D i s p l a y N o d e V i e w S t a t e " > < H e i g h t > 2 6 3 < / H e i g h t > < I s E x p a n d e d > t r u e < / I s E x p a n d e d > < I s F o c u s e d > t r u e < / I s F o c u s e d > < L a y e d O u t > t r u e < / L a y e d O u t > < L e f t > 9 6 4 . 8 0 7 6 2 1 1 3 5 3 3 1 6 < / L e f t > < T a b I n d e x > 4 < / T a b I n d e x > < T o p > 3 0 0 . 5 < / T o p > < W i d t h > 2 9 9 < / 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 F l a g < / K e y > < / a : K e y > < a : V a l u e   i : t y p e = " D i a g r a m D i s p l a y N o d e V i e w S t a t e " > < H e i g h t > 1 5 0 < / H e i g h t > < I s E x p a n d e d > t r u e < / I s E x p a n d e d > < W i d t h > 2 0 0 < / W i d t h > < / a : V a l u e > < / a : K e y V a l u e O f D i a g r a m O b j e c t K e y a n y T y p e z b w N T n L X > < a : K e y V a l u e O f D i a g r a m O b j e c t K e y a n y T y p e z b w N T n L X > < a : K e y > < K e y > T a b l e s \ D a t e I n f o \ C o l u m n s \ S t a r t   o f   M o n t h   ( M o n t h   I n d e x ) < / K e y > < / a : K e y > < a : V a l u e   i : t y p e = " D i a g r a m D i s p l a y N o d e V i e w S t a t e " > < H e i g h t > 1 5 0 < / H e i g h t > < I s E x p a n d e d > t r u e < / I s E x p a n d e d > < W i d t h > 2 0 0 < / W i d t h > < / a : V a l u e > < / a : K e y V a l u e O f D i a g r a m O b j e c t K e y a n y T y p e z b w N T n L X > < a : K e y V a l u e O f D i a g r a m O b j e c t K e y a n y T y p e z b w N T n L X > < a : K e y > < K e y > T a b l e s \ D a t e I n f o \ C o l u m n s \ S t a r t   o f   M o n t h   ( M o n t h ) < / 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 ( 6 0 7 . 2 1 1 4 3 2 , 3 0 9 ) .   E n d   p o i n t   2 :   ( 6 1 4 . 0 5 7 6 2 1 5 , 1 6 6 )   < / A u t o m a t i o n P r o p e r t y H e l p e r T e x t > < L a y e d O u t > t r u e < / L a y e d O u t > < P o i n t s   x m l n s : b = " h t t p : / / s c h e m a s . d a t a c o n t r a c t . o r g / 2 0 0 4 / 0 7 / S y s t e m . W i n d o w s " > < b : P o i n t > < b : _ x > 6 0 7 . 2 1 1 4 3 2 < / b : _ x > < b : _ y > 3 0 9 < / b : _ y > < / b : P o i n t > < b : P o i n t > < b : _ x > 6 0 7 . 2 1 1 4 3 2 < / b : _ x > < b : _ y > 2 3 9 . 5 < / b : _ y > < / b : P o i n t > < b : P o i n t > < b : _ x > 6 0 9 . 2 1 1 4 3 2 < / b : _ x > < b : _ y > 2 3 7 . 5 < / b : _ y > < / b : P o i n t > < b : P o i n t > < b : _ x > 6 1 2 . 0 5 7 6 2 1 5 < / b : _ x > < b : _ y > 2 3 7 . 5 < / b : _ y > < / b : P o i n t > < b : P o i n t > < b : _ x > 6 1 4 . 0 5 7 6 2 1 5 < / b : _ x > < b : _ y > 2 3 5 . 5 < / b : _ y > < / b : P o i n t > < b : P o i n t > < b : _ x > 6 1 4 . 0 5 7 6 2 1 5 < / b : _ x > < b : _ y > 1 6 6 . 0 0 0 0 0 0 0 0 0 0 0 0 0 6 < / 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 5 9 9 . 2 1 1 4 3 2 < / b : _ x > < b : _ y > 3 0 9 < / b : _ y > < / L a b e l L o c a t i o n > < L o c a t i o n   x m l n s : b = " h t t p : / / s c h e m a s . d a t a c o n t r a c t . o r g / 2 0 0 4 / 0 7 / S y s t e m . W i n d o w s " > < b : _ x > 6 0 7 . 2 1 1 4 3 2 < / b : _ x > < b : _ y > 3 2 5 < / b : _ y > < / L o c a t i o n > < S h a p e R o t a t e A n g l e > 2 7 0 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 6 0 6 . 0 5 7 6 2 1 5 < / b : _ x > < b : _ y > 1 5 0 . 0 0 0 0 0 0 0 0 0 0 0 0 0 6 < / b : _ y > < / L a b e l L o c a t i o n > < L o c a t i o n   x m l n s : b = " h t t p : / / s c h e m a s . d a t a c o n t r a c t . o r g / 2 0 0 4 / 0 7 / S y s t e m . W i n d o w s " > < b : _ x > 6 1 4 . 0 5 7 6 2 1 5 < / b : _ x > < b : _ y > 1 5 0 . 0 0 0 0 0 0 0 0 0 0 0 0 0 6 < / b : _ y > < / L o c a t i o n > < S h a p e R o t a t e A n g l e > 9 0 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 6 0 7 . 2 1 1 4 3 2 < / b : _ x > < b : _ y > 3 0 9 < / b : _ y > < / b : P o i n t > < b : P o i n t > < b : _ x > 6 0 7 . 2 1 1 4 3 2 < / b : _ x > < b : _ y > 2 3 9 . 5 < / b : _ y > < / b : P o i n t > < b : P o i n t > < b : _ x > 6 0 9 . 2 1 1 4 3 2 < / b : _ x > < b : _ y > 2 3 7 . 5 < / b : _ y > < / b : P o i n t > < b : P o i n t > < b : _ x > 6 1 2 . 0 5 7 6 2 1 5 < / b : _ x > < b : _ y > 2 3 7 . 5 < / b : _ y > < / b : P o i n t > < b : P o i n t > < b : _ x > 6 1 4 . 0 5 7 6 2 1 5 < / b : _ x > < b : _ y > 2 3 5 . 5 < / b : _ y > < / b : P o i n t > < b : P o i n t > < b : _ x > 6 1 4 . 0 5 7 6 2 1 5 < / b : _ x > < b : _ y > 1 6 6 . 0 0 0 0 0 0 0 0 0 0 0 0 0 6 < / 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 ( 6 3 4 . 0 5 7 6 2 1 5 , 3 0 9 ) .   E n d   p o i n t   2 :   ( 9 3 2 . 8 0 7 6 2 1 1 3 5 3 3 1 , 1 0 2 )   < / A u t o m a t i o n P r o p e r t y H e l p e r T e x t > < L a y e d O u t > t r u e < / L a y e d O u t > < P o i n t s   x m l n s : b = " h t t p : / / s c h e m a s . d a t a c o n t r a c t . o r g / 2 0 0 4 / 0 7 / S y s t e m . W i n d o w s " > < b : P o i n t > < b : _ x > 6 3 4 . 0 5 7 6 2 1 5 < / b : _ x > < b : _ y > 3 0 9 < / b : _ y > < / b : P o i n t > < b : P o i n t > < b : _ x > 6 3 4 . 0 5 7 6 2 1 5 < / b : _ x > < b : _ y > 2 1 5 . 5 < / b : _ y > < / b : P o i n t > < b : P o i n t > < b : _ x > 6 3 6 . 0 5 7 6 2 1 5 < / b : _ x > < b : _ y > 2 1 3 . 5 < / b : _ y > < / b : P o i n t > < b : P o i n t > < b : _ x > 7 8 6 . 0 0 9 5 2 6 5 < / b : _ x > < b : _ y > 2 1 3 . 5 < / b : _ y > < / b : P o i n t > < b : P o i n t > < b : _ x > 7 8 8 . 0 0 9 5 2 6 5 < / b : _ x > < b : _ y > 2 1 1 . 5 < / b : _ y > < / b : P o i n t > < b : P o i n t > < b : _ x > 7 8 8 . 0 0 9 5 2 6 5 < / b : _ x > < b : _ y > 1 0 4 < / b : _ y > < / b : P o i n t > < b : P o i n t > < b : _ x > 7 9 0 . 0 0 9 5 2 6 5 < / b : _ x > < b : _ y > 1 0 2 < / b : _ y > < / b : P o i n t > < b : P o i n t > < b : _ x > 9 3 2 . 8 0 7 6 2 1 1 3 5 3 3 1 4 9 < / b : _ x > < b : _ y > 1 0 2 < / 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 6 2 6 . 0 5 7 6 2 1 5 < / b : _ x > < b : _ y > 3 0 9 < / b : _ y > < / L a b e l L o c a t i o n > < L o c a t i o n   x m l n s : b = " h t t p : / / s c h e m a s . d a t a c o n t r a c t . o r g / 2 0 0 4 / 0 7 / S y s t e m . W i n d o w s " > < b : _ x > 6 3 4 . 0 5 7 6 2 1 5 < / b : _ x > < b : _ y > 3 2 5 < / b : _ y > < / L o c a t i o n > < S h a p e R o t a t e A n g l e > 2 7 0 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 9 3 2 . 8 0 7 6 2 1 1 3 5 3 3 1 4 9 < / b : _ x > < b : _ y > 9 4 < / b : _ y > < / L a b e l L o c a t i o n > < L o c a t i o n   x m l n s : b = " h t t p : / / s c h e m a s . d a t a c o n t r a c t . o r g / 2 0 0 4 / 0 7 / S y s t e m . W i n d o w s " > < b : _ x > 9 4 8 . 8 0 7 6 2 1 1 3 5 3 3 1 4 9 < / b : _ x > < b : _ y > 1 0 2 < / 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 6 3 4 . 0 5 7 6 2 1 5 < / b : _ x > < b : _ y > 3 0 9 < / b : _ y > < / b : P o i n t > < b : P o i n t > < b : _ x > 6 3 4 . 0 5 7 6 2 1 5 < / b : _ x > < b : _ y > 2 1 5 . 5 < / b : _ y > < / b : P o i n t > < b : P o i n t > < b : _ x > 6 3 6 . 0 5 7 6 2 1 5 < / b : _ x > < b : _ y > 2 1 3 . 5 < / b : _ y > < / b : P o i n t > < b : P o i n t > < b : _ x > 7 8 6 . 0 0 9 5 2 6 5 < / b : _ x > < b : _ y > 2 1 3 . 5 < / b : _ y > < / b : P o i n t > < b : P o i n t > < b : _ x > 7 8 8 . 0 0 9 5 2 6 5 < / b : _ x > < b : _ y > 2 1 1 . 5 < / b : _ y > < / b : P o i n t > < b : P o i n t > < b : _ x > 7 8 8 . 0 0 9 5 2 6 5 < / b : _ x > < b : _ y > 1 0 4 < / b : _ y > < / b : P o i n t > < b : P o i n t > < b : _ x > 7 9 0 . 0 0 9 5 2 6 5 < / b : _ x > < b : _ y > 1 0 2 < / b : _ y > < / b : P o i n t > < b : P o i n t > < b : _ x > 9 3 2 . 8 0 7 6 2 1 1 3 5 3 3 1 4 9 < / b : _ x > < b : _ y > 1 0 2 < / 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 ( 5 8 7 . 2 1 1 4 3 2 , 3 0 9 ) .   E n d   p o i n t   2 :   ( 2 1 6 , 7 5 )   < / A u t o m a t i o n P r o p e r t y H e l p e r T e x t > < L a y e d O u t > t r u e < / L a y e d O u t > < P o i n t s   x m l n s : b = " h t t p : / / s c h e m a s . d a t a c o n t r a c t . o r g / 2 0 0 4 / 0 7 / S y s t e m . W i n d o w s " > < b : P o i n t > < b : _ x > 5 8 7 . 2 1 1 4 3 2 < / b : _ x > < b : _ y > 3 0 9 < / b : _ y > < / b : P o i n t > < b : P o i n t > < b : _ x > 5 8 7 . 2 1 1 4 3 2 < / b : _ x > < b : _ y > 2 0 2 < / b : _ y > < / b : P o i n t > < b : P o i n t > < b : _ x > 5 8 5 . 2 1 1 4 3 2 < / b : _ x > < b : _ y > 2 0 0 < / b : _ y > < / b : P o i n t > < b : P o i n t > < b : _ x > 3 9 5 . 6 0 5 7 1 6 < / b : _ x > < b : _ y > 2 0 0 < / b : _ y > < / b : P o i n t > < b : P o i n t > < b : _ x > 3 9 3 . 6 0 5 7 1 6 < / b : _ x > < b : _ y > 1 9 8 < / b : _ y > < / b : P o i n t > < b : P o i n t > < b : _ x > 3 9 3 . 6 0 5 7 1 6 < / b : _ x > < b : _ y > 7 7 < / b : _ y > < / b : P o i n t > < b : P o i n t > < b : _ x > 3 9 1 . 6 0 5 7 1 6 < / b : _ x > < b : _ y > 7 5 < / b : _ y > < / b : P o i n t > < b : P o i n t > < b : _ x > 2 1 5 . 9 9 9 9 9 9 9 9 9 9 9 9 9 7 < / b : _ x > < b : _ y > 7 5 < / 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 5 7 9 . 2 1 1 4 3 2 < / b : _ x > < b : _ y > 3 0 9 < / b : _ y > < / L a b e l L o c a t i o n > < L o c a t i o n   x m l n s : b = " h t t p : / / s c h e m a s . d a t a c o n t r a c t . o r g / 2 0 0 4 / 0 7 / S y s t e m . W i n d o w s " > < b : _ x > 5 8 7 . 2 1 1 4 3 2 < / b : _ x > < b : _ y > 3 2 5 < / b : _ y > < / L o c a t i o n > < S h a p e R o t a t e A n g l e > 2 7 0 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 1 9 9 . 9 9 9 9 9 9 9 9 9 9 9 9 9 7 < / b : _ x > < b : _ y > 6 7 < / b : _ y > < / L a b e l L o c a t i o n > < L o c a t i o n   x m l n s : b = " h t t p : / / s c h e m a s . d a t a c o n t r a c t . o r g / 2 0 0 4 / 0 7 / S y s t e m . W i n d o w s " > < b : _ x > 1 9 9 . 9 9 9 9 9 9 9 9 9 9 9 9 8 3 < / b : _ x > < b : _ y > 7 5 < / b : _ y > < / L o c a t i o n > < S h a p e R o t a t e A n g l e > 3 6 0 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 5 8 7 . 2 1 1 4 3 2 < / b : _ x > < b : _ y > 3 0 9 < / b : _ y > < / b : P o i n t > < b : P o i n t > < b : _ x > 5 8 7 . 2 1 1 4 3 2 < / b : _ x > < b : _ y > 2 0 2 < / b : _ y > < / b : P o i n t > < b : P o i n t > < b : _ x > 5 8 5 . 2 1 1 4 3 2 < / b : _ x > < b : _ y > 2 0 0 < / b : _ y > < / b : P o i n t > < b : P o i n t > < b : _ x > 3 9 5 . 6 0 5 7 1 6 < / b : _ x > < b : _ y > 2 0 0 < / b : _ y > < / b : P o i n t > < b : P o i n t > < b : _ x > 3 9 3 . 6 0 5 7 1 6 < / b : _ x > < b : _ y > 1 9 8 < / b : _ y > < / b : P o i n t > < b : P o i n t > < b : _ x > 3 9 3 . 6 0 5 7 1 6 < / b : _ x > < b : _ y > 7 7 < / b : _ y > < / b : P o i n t > < b : P o i n t > < b : _ x > 3 9 1 . 6 0 5 7 1 6 < / b : _ x > < b : _ y > 7 5 < / b : _ y > < / b : P o i n t > < b : P o i n t > < b : _ x > 2 1 5 . 9 9 9 9 9 9 9 9 9 9 9 9 9 7 < / b : _ x > < b : _ y > 7 5 < / b : _ y > < / b : P o i n t > < / P o i n t s > < / a : V a l u e > < / a : K e y V a l u e O f D i a g r a m O b j e c t K e y a n y T y p e z b w N T n L X > < a : K e y V a l u e O f D i a g r a m O b j e c t K e y a n y T y p e z b w N T n L X > < a : K e y > < K e y > R e l a t i o n s h i p s \ & l t ; T a b l e s \ S a l e s D a t a \ C o l u m n s \ O r d e r D a t e & g t ; - & l t ; T a b l e s \ D a t e I n f o \ C o l u m n s \ D a t e & g t ; < / K e y > < / a : K e y > < a : V a l u e   i : t y p e = " D i a g r a m D i s p l a y L i n k V i e w S t a t e " > < A u t o m a t i o n P r o p e r t y H e l p e r T e x t > E n d   p o i n t   1 :   ( 7 4 6 . 7 1 1 4 3 1 7 0 2 9 9 7 , 4 6 0 ) .   E n d   p o i n t   2 :   ( 9 4 8 . 8 0 7 6 2 1 1 3 5 3 3 2 , 4 3 2 )   < / A u t o m a t i o n P r o p e r t y H e l p e r T e x t > < L a y e d O u t > t r u e < / L a y e d O u t > < P o i n t s   x m l n s : b = " h t t p : / / s c h e m a s . d a t a c o n t r a c t . o r g / 2 0 0 4 / 0 7 / S y s t e m . W i n d o w s " > < b : P o i n t > < b : _ x > 7 4 6 . 7 1 1 4 3 1 7 0 2 9 9 7 2 9 < / b : _ x > < b : _ y > 4 6 0 < / b : _ y > < / b : P o i n t > < b : P o i n t > < b : _ x > 8 4 5 . 7 5 9 5 2 6 5 < / b : _ x > < b : _ y > 4 6 0 < / b : _ y > < / b : P o i n t > < b : P o i n t > < b : _ x > 8 4 7 . 7 5 9 5 2 6 5 < / b : _ x > < b : _ y > 4 5 8 < / b : _ y > < / b : P o i n t > < b : P o i n t > < b : _ x > 8 4 7 . 7 5 9 5 2 6 5 < / b : _ x > < b : _ y > 4 3 4 < / b : _ y > < / b : P o i n t > < b : P o i n t > < b : _ x > 8 4 9 . 7 5 9 5 2 6 5 < / b : _ x > < b : _ y > 4 3 2 < / b : _ y > < / b : P o i n t > < b : P o i n t > < b : _ x > 9 4 8 . 8 0 7 6 2 1 1 3 5 3 3 1 6 < / b : _ x > < b : _ y > 4 3 2 < / 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 7 3 0 . 7 1 1 4 3 1 7 0 2 9 9 7 2 9 < / b : _ x > < b : _ y > 4 5 2 < / b : _ y > < / L a b e l L o c a t i o n > < L o c a t i o n   x m l n s : b = " h t t p : / / s c h e m a s . d a t a c o n t r a c t . o r g / 2 0 0 4 / 0 7 / S y s t e m . W i n d o w s " > < b : _ x > 7 3 0 . 7 1 1 4 3 1 7 0 2 9 9 7 2 9 < / b : _ x > < b : _ y > 4 6 0 < / b : _ y > < / L o c a t i o n > < S h a p e R o t a t e A n g l e > 3 6 0 < / 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 9 4 8 . 8 0 7 6 2 1 1 3 5 3 3 1 6 < / b : _ x > < b : _ y > 4 2 4 < / b : _ y > < / L a b e l L o c a t i o n > < L o c a t i o n   x m l n s : b = " h t t p : / / s c h e m a s . d a t a c o n t r a c t . o r g / 2 0 0 4 / 0 7 / S y s t e m . W i n d o w s " > < b : _ x > 9 6 4 . 8 0 7 6 2 1 1 3 5 3 3 1 6 < / b : _ x > < b : _ y > 4 3 2 < / b : _ y > < / L o c a t i o n > < S h a p e R o t a t e A n g l e > 1 8 0 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 7 4 6 . 7 1 1 4 3 1 7 0 2 9 9 7 2 9 < / b : _ x > < b : _ y > 4 6 0 < / b : _ y > < / b : P o i n t > < b : P o i n t > < b : _ x > 8 4 5 . 7 5 9 5 2 6 5 < / b : _ x > < b : _ y > 4 6 0 < / b : _ y > < / b : P o i n t > < b : P o i n t > < b : _ x > 8 4 7 . 7 5 9 5 2 6 5 < / b : _ x > < b : _ y > 4 5 8 < / b : _ y > < / b : P o i n t > < b : P o i n t > < b : _ x > 8 4 7 . 7 5 9 5 2 6 5 < / b : _ x > < b : _ y > 4 3 4 < / b : _ y > < / b : P o i n t > < b : P o i n t > < b : _ x > 8 4 9 . 7 5 9 5 2 6 5 < / b : _ x > < b : _ y > 4 3 2 < / b : _ y > < / b : P o i n t > < b : P o i n t > < b : _ x > 9 4 8 . 8 0 7 6 2 1 1 3 5 3 3 1 6 < / b : _ x > < b : _ y > 4 3 2 < / 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4 4 ] ] > < / 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S a l e s D a t a _ c f d 6 f 3 3 e - 4 e b a - 4 e e 6 - a 7 e b - 8 5 7 2 a d e f 5 9 7 a " > < 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 1 1 4 < / i n t > < / v a l u e > < / i t e m > < i t e m > < k e y > < s t r i n g > O r d e r I D < / s t r i n g > < / k e y > < v a l u e > < i n t > 8 7 < / i n t > < / v a l u e > < / i t e m > < i t e m > < k e y > < s t r i n g > C u s t o m e r I D < / s t r i n g > < / k e y > < v a l u e > < i n t > 1 1 5 < / i n t > < / v a l u e > < / i t e m > < i t e m > < k e y > < s t r i n g > S a l e s p e r s o n P e r s o n I D < / s t r i n g > < / k e y > < v a l u e > < i n t > 1 8 0 < / i n t > < / v a l u e > < / i t e m > < i t e m > < k e y > < s t r i n g > O r d e r D a t e < / s t r i n g > < / k e y > < v a l u e > < i n t > 1 0 4 < / i n t > < / v a l u e > < / i t e m > < i t e m > < k e y > < s t r i n g > P r o d u c t I t e m I D < / s t r i n g > < / k e y > < v a l u e > < i n t > 1 2 9 < / i n t > < / v a l u e > < / i t e m > < i t e m > < k e y > < s t r i n g > Q u a n t i t y < / s t r i n g > < / k e y > < v a l u e > < i n t > 8 9 < / i n t > < / v a l u e > < / i t e m > < i t e m > < k e y > < s t r i n g > U n i t P r i c e < / s t r i n g > < / k e y > < v a l u e > < i n t > 9 5 < / i n t > < / v a l u e > < / i t e m > < i t e m > < k e y > < s t r i n g > S a l e s   V a l u e < / s t r i n g > < / k e y > < v a l u e > < i n t > 1 1 2 < / 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  V a l u e < / 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 2 0 2 5 - 0 9 - 3 0 T 1 0 : 0 3 : 3 6 . 5 2 2 3 3 3 8 + 0 3 : 0 0 < / L a s t P r o c e s s e d T i m e > < / D a t a M o d e l i n g S a n d b o x . S e r i a l i z e d S a n d b o x E r r o r C a c h e > ] ] > < / C u s t o m C o n t e n t > < / G e m i n i > 
</file>

<file path=customXml/item3.xml>��< ? x m l   v e r s i o n = " 1 . 0 "   e n c o d i n g = " U T F - 1 6 " ? > < G e m i n i   x m l n s = " h t t p : / / g e m i n i / p i v o t c u s t o m i z a t i o n / T a b l e X M L _ D a t e I n f o _ 7 6 0 9 2 f 5 a - a 8 8 f - 4 d e 2 - 8 1 2 4 - 1 c f 0 4 6 d 7 6 b e 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 M o n t h   N a m e < / s t r i n g > < / k e y > < v a l u e > < i n t > 1 2 1 < / i n t > < / v a l u e > < / i t e m > < i t e m > < k e y > < s t r i n g > M o n t h < / s t r i n g > < / k e y > < v a l u e > < i n t > 7 7 < / i n t > < / v a l u e > < / i t e m > < i t e m > < k e y > < s t r i n g > S t a r t   o f   M o n t h < / s t r i n g > < / k e y > < v a l u e > < i n t > 1 2 9 < / i n t > < / v a l u e > < / i t e m > < i t e m > < k e y > < s t r i n g > M o n t h   F l a g < / s t r i n g > < / k e y > < v a l u e > < i n t > 1 0 9 < / i n t > < / v a l u e > < / i t e m > < / C o l u m n W i d t h s > < C o l u m n D i s p l a y I n d e x > < i t e m > < k e y > < s t r i n g > D a t e < / s t r i n g > < / k e y > < v a l u e > < i n t > 0 < / i n t > < / v a l u e > < / i t e m > < i t e m > < k e y > < s t r i n g > M o n t h   N a m e < / s t r i n g > < / k e y > < v a l u e > < i n t > 1 < / i n t > < / v a l u e > < / i t e m > < i t e m > < k e y > < s t r i n g > M o n t h < / s t r i n g > < / k e y > < v a l u e > < i n t > 2 < / i n t > < / v a l u e > < / i t e m > < i t e m > < k e y > < s t r i n g > S t a r t   o f   M o n t h < / s t r i n g > < / k e y > < v a l u e > < i n t > 3 < / i n t > < / v a l u e > < / i t e m > < i t e m > < k e y > < s t r i n g > M o n t h   F l a g < / 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 M a s t e r P r o d u c t _ 8 c 4 7 7 5 2 5 - 8 0 c e - 4 4 d 5 - 9 2 8 5 - 7 2 9 4 b c 7 a 5 3 a c < / K e y > < V a l u e   x m l n s : a = " h t t p : / / s c h e m a s . d a t a c o n t r a c t . o r g / 2 0 0 4 / 0 7 / M i c r o s o f t . A n a l y s i s S e r v i c e s . C o m m o n " > < a : H a s F o c u s > t r u e < / a : H a s F o c u s > < a : S i z e A t D p i 9 6 > 1 1 3 < / a : S i z e A t D p i 9 6 > < a : V i s i b l e > t r u e < / a : V i s i b l e > < / V a l u e > < / K e y V a l u e O f s t r i n g S a n d b o x E d i t o r . M e a s u r e G r i d S t a t e S c d E 3 5 R y > < K e y V a l u e O f s t r i n g S a n d b o x E d i t o r . M e a s u r e G r i d S t a t e S c d E 3 5 R y > < K e y > S a l e s D a t a _ c f d 6 f 3 3 e - 4 e b a - 4 e e 6 - a 7 e b - 8 5 7 2 a d e f 5 9 7 a < / K e y > < V a l u e   x m l n s : a = " h t t p : / / s c h e m a s . d a t a c o n t r a c t . o r g / 2 0 0 4 / 0 7 / M i c r o s o f t . A n a l y s i s S e r v i c e s . C o m m o n " > < a : H a s F o c u s > f a l s e < / a : H a s F o c u s > < a : S i z e A t D p i 9 6 > 1 1 3 < / a : S i z e A t D p i 9 6 > < a : V i s i b l e > t r u e < / a : V i s i b l e > < / V a l u e > < / K e y V a l u e O f s t r i n g S a n d b o x E d i t o r . M e a s u r e G r i d S t a t e S c d E 3 5 R y > < K e y V a l u e O f s t r i n g S a n d b o x E d i t o r . M e a s u r e G r i d S t a t e S c d E 3 5 R y > < K e y > M a s t e r S a l e s E m p _ 5 d e 5 a 6 d 6 - c 0 3 6 - 4 8 d 5 - b c 5 a - 0 f 0 9 a 4 f b 9 6 a e < / K e y > < V a l u e   x m l n s : a = " h t t p : / / s c h e m a s . d a t a c o n t r a c t . o r g / 2 0 0 4 / 0 7 / M i c r o s o f t . A n a l y s i s S e r v i c e s . C o m m o n " > < a : H a s F o c u s > f a l s e < / a : H a s F o c u s > < a : S i z e A t D p i 9 6 > 1 1 3 < / a : S i z e A t D p i 9 6 > < a : V i s i b l e > t r u e < / a : V i s i b l e > < / V a l u e > < / K e y V a l u e O f s t r i n g S a n d b o x E d i t o r . M e a s u r e G r i d S t a t e S c d E 3 5 R y > < K e y V a l u e O f s t r i n g S a n d b o x E d i t o r . M e a s u r e G r i d S t a t e S c d E 3 5 R y > < K e y > D a t e I n f o _ 7 6 0 9 2 f 5 a - a 8 8 f - 4 d e 2 - 8 1 2 4 - 1 c f 0 4 6 d 7 6 b e 9 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M a s t e r P r o d u c t _ 8 c 4 7 7 5 2 5 - 8 0 c e - 4 4 d 5 - 9 2 8 5 - 7 2 9 4 b c 7 a 5 3 a c , M a s t e r C u s t o m e r _ f c 5 f 7 8 5 1 - 0 4 f b - 4 d 8 1 - a f a d - 9 3 2 e 5 4 d 9 e d c 9 , M a s t e r S a l e s E m p _ 5 d e 5 a 6 d 6 - c 0 3 6 - 4 8 d 5 - b c 5 a - 0 f 0 9 a 4 f b 9 6 a e , S a l e s D a t a _ c f d 6 f 3 3 e - 4 e b a - 4 e e 6 - a 7 e b - 8 5 7 2 a d e f 5 9 7 a , D a t e I n f o _ 7 6 0 9 2 f 5 a - a 8 8 f - 4 d e 2 - 8 1 2 4 - 1 c f 0 4 6 d 7 6 b e 9 ] ] > < / 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4C34645-8129-4419-9DE5-7A7C87E1398F}">
  <ds:schemaRefs/>
</ds:datastoreItem>
</file>

<file path=customXml/itemProps10.xml><?xml version="1.0" encoding="utf-8"?>
<ds:datastoreItem xmlns:ds="http://schemas.openxmlformats.org/officeDocument/2006/customXml" ds:itemID="{18AC4965-1BE3-4083-BF1D-8A5A5D484359}">
  <ds:schemaRefs/>
</ds:datastoreItem>
</file>

<file path=customXml/itemProps11.xml><?xml version="1.0" encoding="utf-8"?>
<ds:datastoreItem xmlns:ds="http://schemas.openxmlformats.org/officeDocument/2006/customXml" ds:itemID="{87A717A8-FF11-4FA7-986C-0854C7DCB380}">
  <ds:schemaRefs/>
</ds:datastoreItem>
</file>

<file path=customXml/itemProps12.xml><?xml version="1.0" encoding="utf-8"?>
<ds:datastoreItem xmlns:ds="http://schemas.openxmlformats.org/officeDocument/2006/customXml" ds:itemID="{67909A2E-640A-4A86-A253-99D269C700FF}">
  <ds:schemaRefs/>
</ds:datastoreItem>
</file>

<file path=customXml/itemProps13.xml><?xml version="1.0" encoding="utf-8"?>
<ds:datastoreItem xmlns:ds="http://schemas.openxmlformats.org/officeDocument/2006/customXml" ds:itemID="{AF8DA1DB-2509-4806-BF67-D70267153990}">
  <ds:schemaRefs>
    <ds:schemaRef ds:uri="http://schemas.microsoft.com/DataMashup"/>
  </ds:schemaRefs>
</ds:datastoreItem>
</file>

<file path=customXml/itemProps14.xml><?xml version="1.0" encoding="utf-8"?>
<ds:datastoreItem xmlns:ds="http://schemas.openxmlformats.org/officeDocument/2006/customXml" ds:itemID="{2DF5707B-5EF1-46C6-863E-A95938CCB973}">
  <ds:schemaRefs/>
</ds:datastoreItem>
</file>

<file path=customXml/itemProps15.xml><?xml version="1.0" encoding="utf-8"?>
<ds:datastoreItem xmlns:ds="http://schemas.openxmlformats.org/officeDocument/2006/customXml" ds:itemID="{0E83B62D-2100-4D8E-A77D-6CCC16C3963F}">
  <ds:schemaRefs/>
</ds:datastoreItem>
</file>

<file path=customXml/itemProps16.xml><?xml version="1.0" encoding="utf-8"?>
<ds:datastoreItem xmlns:ds="http://schemas.openxmlformats.org/officeDocument/2006/customXml" ds:itemID="{76E64FE9-C1A7-4071-80E8-5B9DA8503E73}">
  <ds:schemaRefs/>
</ds:datastoreItem>
</file>

<file path=customXml/itemProps17.xml><?xml version="1.0" encoding="utf-8"?>
<ds:datastoreItem xmlns:ds="http://schemas.openxmlformats.org/officeDocument/2006/customXml" ds:itemID="{21C7FCB1-0DA4-4E5B-9665-2F90DC654B73}">
  <ds:schemaRefs/>
</ds:datastoreItem>
</file>

<file path=customXml/itemProps18.xml><?xml version="1.0" encoding="utf-8"?>
<ds:datastoreItem xmlns:ds="http://schemas.openxmlformats.org/officeDocument/2006/customXml" ds:itemID="{AC2E8398-C08F-453F-BFB2-B792DF59AB75}">
  <ds:schemaRefs/>
</ds:datastoreItem>
</file>

<file path=customXml/itemProps19.xml><?xml version="1.0" encoding="utf-8"?>
<ds:datastoreItem xmlns:ds="http://schemas.openxmlformats.org/officeDocument/2006/customXml" ds:itemID="{918EC66E-F8B5-42E0-98A2-933C84B1AC13}">
  <ds:schemaRefs/>
</ds:datastoreItem>
</file>

<file path=customXml/itemProps2.xml><?xml version="1.0" encoding="utf-8"?>
<ds:datastoreItem xmlns:ds="http://schemas.openxmlformats.org/officeDocument/2006/customXml" ds:itemID="{3E978BEF-1865-4A09-BE93-35A1BA3F8484}">
  <ds:schemaRefs/>
</ds:datastoreItem>
</file>

<file path=customXml/itemProps20.xml><?xml version="1.0" encoding="utf-8"?>
<ds:datastoreItem xmlns:ds="http://schemas.openxmlformats.org/officeDocument/2006/customXml" ds:itemID="{D104AC20-B39B-4A77-B7D6-66FF4EA8FBB6}">
  <ds:schemaRefs/>
</ds:datastoreItem>
</file>

<file path=customXml/itemProps3.xml><?xml version="1.0" encoding="utf-8"?>
<ds:datastoreItem xmlns:ds="http://schemas.openxmlformats.org/officeDocument/2006/customXml" ds:itemID="{93C94FD8-21C8-4B33-AAC9-DD423CB96B4C}">
  <ds:schemaRefs/>
</ds:datastoreItem>
</file>

<file path=customXml/itemProps4.xml><?xml version="1.0" encoding="utf-8"?>
<ds:datastoreItem xmlns:ds="http://schemas.openxmlformats.org/officeDocument/2006/customXml" ds:itemID="{FB74717E-92B0-40FD-8025-CDAB8A946F98}">
  <ds:schemaRefs/>
</ds:datastoreItem>
</file>

<file path=customXml/itemProps5.xml><?xml version="1.0" encoding="utf-8"?>
<ds:datastoreItem xmlns:ds="http://schemas.openxmlformats.org/officeDocument/2006/customXml" ds:itemID="{E3C8E17A-8EFF-4CF2-9F59-78EE3527C0EF}">
  <ds:schemaRefs/>
</ds:datastoreItem>
</file>

<file path=customXml/itemProps6.xml><?xml version="1.0" encoding="utf-8"?>
<ds:datastoreItem xmlns:ds="http://schemas.openxmlformats.org/officeDocument/2006/customXml" ds:itemID="{71FE65C6-DD31-426E-B546-EACD9E4DA3D3}">
  <ds:schemaRefs/>
</ds:datastoreItem>
</file>

<file path=customXml/itemProps7.xml><?xml version="1.0" encoding="utf-8"?>
<ds:datastoreItem xmlns:ds="http://schemas.openxmlformats.org/officeDocument/2006/customXml" ds:itemID="{09D4CEC0-6C24-49F6-ADF3-2249C473D618}">
  <ds:schemaRefs/>
</ds:datastoreItem>
</file>

<file path=customXml/itemProps8.xml><?xml version="1.0" encoding="utf-8"?>
<ds:datastoreItem xmlns:ds="http://schemas.openxmlformats.org/officeDocument/2006/customXml" ds:itemID="{2B78F055-1D81-42F8-83D7-C155C4316977}">
  <ds:schemaRefs/>
</ds:datastoreItem>
</file>

<file path=customXml/itemProps9.xml><?xml version="1.0" encoding="utf-8"?>
<ds:datastoreItem xmlns:ds="http://schemas.openxmlformats.org/officeDocument/2006/customXml" ds:itemID="{E668558C-A731-4F86-AD98-490B451E67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احمد السيد ابراهيم حسن الماحى</dc:creator>
  <cp:lastModifiedBy>احمد السيد ابراهيم حسن الماحى</cp:lastModifiedBy>
  <dcterms:created xsi:type="dcterms:W3CDTF">2025-09-25T13:13:56Z</dcterms:created>
  <dcterms:modified xsi:type="dcterms:W3CDTF">2025-09-30T07:03:37Z</dcterms:modified>
</cp:coreProperties>
</file>