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pivotTables/pivotTable8.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Ahmed Hany\Downloads\Data-Analysis-Projects-master\Data-Analysis-Projects-master\Scotland Cancer Mortality\"/>
    </mc:Choice>
  </mc:AlternateContent>
  <xr:revisionPtr revIDLastSave="0" documentId="13_ncr:1_{F312C5A0-2409-44C6-962E-324BDAD4A086}" xr6:coauthVersionLast="47" xr6:coauthVersionMax="47" xr10:uidLastSave="{00000000-0000-0000-0000-000000000000}"/>
  <bookViews>
    <workbookView xWindow="-98" yWindow="-98" windowWidth="23236" windowHeight="13875" activeTab="1" xr2:uid="{00000000-000D-0000-FFFF-FFFF00000000}"/>
  </bookViews>
  <sheets>
    <sheet name="Pivoting &amp; Exploring Level" sheetId="1" r:id="rId1"/>
    <sheet name="Explain Level" sheetId="5" r:id="rId2"/>
    <sheet name="Sheet1" sheetId="7" r:id="rId3"/>
    <sheet name="The Report" sheetId="4" r:id="rId4"/>
    <sheet name="Draft" sheetId="6" r:id="rId5"/>
  </sheets>
  <definedNames>
    <definedName name="_xlnm._FilterDatabase" localSheetId="4" hidden="1">Draft!$E$1:$F$46</definedName>
    <definedName name="_xlchart.v1.0" hidden="1">'Pivoting &amp; Exploring Level'!$W$4:$W$22</definedName>
    <definedName name="_xlchart.v1.1" hidden="1">'Pivoting &amp; Exploring Level'!$X$4:$X$22</definedName>
    <definedName name="_xlchart.v1.2" hidden="1">'Pivoting &amp; Exploring Level'!$W$4:$W$22</definedName>
    <definedName name="_xlchart.v1.3" hidden="1">'Pivoting &amp; Exploring Level'!$X$4:$X$22</definedName>
    <definedName name="Slicer_DeathsAges">#N/A</definedName>
    <definedName name="Slicer_Sex">#N/A</definedName>
    <definedName name="Slicer_Year">#N/A</definedName>
  </definedNames>
  <calcPr calcId="191029"/>
  <pivotCaches>
    <pivotCache cacheId="37" r:id="rId6"/>
    <pivotCache cacheId="40" r:id="rId7"/>
    <pivotCache cacheId="43" r:id="rId8"/>
    <pivotCache cacheId="46" r:id="rId9"/>
    <pivotCache cacheId="49" r:id="rId10"/>
    <pivotCache cacheId="52" r:id="rId11"/>
    <pivotCache cacheId="55" r:id="rId12"/>
    <pivotCache cacheId="58" r:id="rId13"/>
  </pivotCaches>
  <extLst>
    <ext xmlns:x14="http://schemas.microsoft.com/office/spreadsheetml/2009/9/main" uri="{876F7934-8845-4945-9796-88D515C7AA90}">
      <x14:pivotCaches>
        <pivotCache cacheId="36"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Set_7efd3d22-52eb-42ea-b6a3-e5783b4c2874" name="DataSet" connection="Query - DataSet"/>
          <x15:modelTable id="Population_2978a4d1-97a0-4b45-a773-fa4db23bf8cd" name="Population" connection="Query - Population"/>
        </x15:modelTables>
        <x15:modelRelationships>
          <x15:modelRelationship fromTable="DataSet" fromColumn="Year" toTable="Population" toColumn="Yea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5" l="1"/>
  <c r="X11" i="1"/>
  <c r="X9" i="1"/>
  <c r="X20" i="1"/>
  <c r="X19" i="1"/>
  <c r="X14" i="1"/>
  <c r="X7" i="1"/>
  <c r="X16" i="1"/>
  <c r="B12" i="5"/>
  <c r="X10" i="1"/>
  <c r="X5" i="1"/>
  <c r="X4" i="1"/>
  <c r="X22" i="1"/>
  <c r="X18" i="1"/>
  <c r="X15" i="1"/>
  <c r="X21" i="1"/>
  <c r="X13" i="1"/>
  <c r="X6" i="1"/>
  <c r="X12" i="1"/>
  <c r="X17" i="1"/>
  <c r="X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EB2C185-E84A-42DD-BFBB-6A2BE645D3AD}" name="Query - DataSet" description="Connection to the 'DataSet' query in the workbook." type="100" refreshedVersion="8" minRefreshableVersion="5">
    <extLst>
      <ext xmlns:x15="http://schemas.microsoft.com/office/spreadsheetml/2010/11/main" uri="{DE250136-89BD-433C-8126-D09CA5730AF9}">
        <x15:connection id="975b8d38-fc0f-4af0-a04d-d6f03fe60fbd"/>
      </ext>
    </extLst>
  </connection>
  <connection id="2" xr16:uid="{58DF6A68-D2D9-4F26-8D13-9B14AA5D8D73}" name="Query - Population" description="Connection to the 'Population' query in the workbook." type="100" refreshedVersion="8" minRefreshableVersion="5">
    <extLst>
      <ext xmlns:x15="http://schemas.microsoft.com/office/spreadsheetml/2010/11/main" uri="{DE250136-89BD-433C-8126-D09CA5730AF9}">
        <x15:connection id="52b6bf1f-feab-40b6-8df6-d60855e2fecd"/>
      </ext>
    </extLst>
  </connection>
  <connection id="3" xr16:uid="{AF63519B-D094-49AC-AC0D-8AE9CFC8B52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<sst xmlns="http://schemas.openxmlformats.org/spreadsheetml/2006/main" count="194" uniqueCount="95">
  <si>
    <t>Row Labels</t>
  </si>
  <si>
    <t>Grand Total</t>
  </si>
  <si>
    <t>Sum of Deaths</t>
  </si>
  <si>
    <t>Sum of Population</t>
  </si>
  <si>
    <t>Female</t>
  </si>
  <si>
    <t>Male</t>
  </si>
  <si>
    <t>Not specified</t>
  </si>
  <si>
    <t>Acute lymphoblastic leukaemia</t>
  </si>
  <si>
    <t>Acute myeloid leukaemia</t>
  </si>
  <si>
    <t>Bone and articular cartilage</t>
  </si>
  <si>
    <t>Bone and connective tissue</t>
  </si>
  <si>
    <t>Breast</t>
  </si>
  <si>
    <t>Cervix uteri</t>
  </si>
  <si>
    <t>Chronic lymphocytic leukaemia</t>
  </si>
  <si>
    <t>Chronic myeloid leukaemia</t>
  </si>
  <si>
    <t>Colon</t>
  </si>
  <si>
    <t>Colorectal cancer</t>
  </si>
  <si>
    <t>Corpus uteri</t>
  </si>
  <si>
    <t>Head and neck</t>
  </si>
  <si>
    <t>Hodgkin lymphoma</t>
  </si>
  <si>
    <t>Kidney</t>
  </si>
  <si>
    <t>Larynx</t>
  </si>
  <si>
    <t>Leukaemias</t>
  </si>
  <si>
    <t>Lip, oral cavity and pharynx</t>
  </si>
  <si>
    <t>Liver and intrahepatic bile ducts</t>
  </si>
  <si>
    <t>Malig brain</t>
  </si>
  <si>
    <t>Malignant melanoma of the skin</t>
  </si>
  <si>
    <t>Mesothelioma</t>
  </si>
  <si>
    <t>Mouth (IARC definition)</t>
  </si>
  <si>
    <t>Multiple myeloma and malignant plasma cell neoplasms</t>
  </si>
  <si>
    <t>Non-Hodgkin lymphoma</t>
  </si>
  <si>
    <t>Non-melanoma skin cancer</t>
  </si>
  <si>
    <t>Oesophagus</t>
  </si>
  <si>
    <t>Oropharyngeal cancers</t>
  </si>
  <si>
    <t>Ovary</t>
  </si>
  <si>
    <t>Pancreas</t>
  </si>
  <si>
    <t>Penis</t>
  </si>
  <si>
    <t>Prostate</t>
  </si>
  <si>
    <t>Rectum and rectosigmoid junction</t>
  </si>
  <si>
    <t>Salivary glands</t>
  </si>
  <si>
    <t>Stomach</t>
  </si>
  <si>
    <t>Testis</t>
  </si>
  <si>
    <t>Thyroid</t>
  </si>
  <si>
    <t>Tongue</t>
  </si>
  <si>
    <t>Trachea, bronchus and lung</t>
  </si>
  <si>
    <t>Uterus</t>
  </si>
  <si>
    <t>Vagina</t>
  </si>
  <si>
    <t>Bladder</t>
  </si>
  <si>
    <t>Vulva</t>
  </si>
  <si>
    <t>Total Deaths</t>
  </si>
  <si>
    <t>Most Common type</t>
  </si>
  <si>
    <t>Colorectal</t>
  </si>
  <si>
    <t>Oropharyngeal s</t>
  </si>
  <si>
    <t>Non-melanoma skin</t>
  </si>
  <si>
    <t>Malignant brain</t>
  </si>
  <si>
    <t>Cancer Deaths From 1994 to 2019</t>
  </si>
  <si>
    <t>DeathsAge10To14</t>
  </si>
  <si>
    <t>DeathsAge15To19</t>
  </si>
  <si>
    <t>DeathsAge20To24</t>
  </si>
  <si>
    <t>DeathsAge25To29</t>
  </si>
  <si>
    <t>DeathsAge30To34</t>
  </si>
  <si>
    <t>DeathsAge35To39</t>
  </si>
  <si>
    <t>DeathsAge40To44</t>
  </si>
  <si>
    <t>DeathsAge45To49</t>
  </si>
  <si>
    <t>DeathsAge50To54</t>
  </si>
  <si>
    <t>DeathsAge55To59</t>
  </si>
  <si>
    <t>DeathsAge5To9</t>
  </si>
  <si>
    <t>DeathsAge60To64</t>
  </si>
  <si>
    <t>DeathsAge65To69</t>
  </si>
  <si>
    <t>DeathsAge70To74</t>
  </si>
  <si>
    <t>DeathsAge75To79</t>
  </si>
  <si>
    <t>DeathsAge80To84</t>
  </si>
  <si>
    <t>DeathsAge85To89</t>
  </si>
  <si>
    <t>DeathsAge90AndOver</t>
  </si>
  <si>
    <t>DeathsAgeUnder5</t>
  </si>
  <si>
    <t>Under5</t>
  </si>
  <si>
    <t>90 And Over</t>
  </si>
  <si>
    <t>10 To 14</t>
  </si>
  <si>
    <t>5 To 9</t>
  </si>
  <si>
    <t>15 To 19</t>
  </si>
  <si>
    <t>20 To 24</t>
  </si>
  <si>
    <t>25 To 29</t>
  </si>
  <si>
    <t>30 To 34</t>
  </si>
  <si>
    <t>35 To 39</t>
  </si>
  <si>
    <t>40 To 44</t>
  </si>
  <si>
    <t>45 To 49</t>
  </si>
  <si>
    <t>50 To 54</t>
  </si>
  <si>
    <t>55 To 59</t>
  </si>
  <si>
    <t>60 To 64</t>
  </si>
  <si>
    <t>65 To 69</t>
  </si>
  <si>
    <t>70 To 74</t>
  </si>
  <si>
    <t>75 To 79</t>
  </si>
  <si>
    <t>80 To 84</t>
  </si>
  <si>
    <t>85 To 89</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</si>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</sst>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applyAlignment="1">
      <alignment horizontal="left"/>
    </xf>
    <xf numFmtId="49"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colors>
    <mruColors>
      <color rgb="FF148184"/>
      <color rgb="FF2E75B6"/>
      <color rgb="FF1F1F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5.xml"/><Relationship Id="rId19" Type="http://schemas.openxmlformats.org/officeDocument/2006/relationships/connections" Target="connections.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3.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styles" Target="styles.xml"/><Relationship Id="rId41"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[Reporting.xlsx]Pivoting &amp; Exploring Level!PivotTable6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Deaths</a:t>
            </a:r>
            <a:r>
              <a:rPr lang="en-US" baseline="0"/>
              <a:t>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'Pivoting &amp; Exploring Level'!$E$3</c:f>
              <c:strCache>
                <c:ptCount val="1"/>
                <c:pt idx="0">
                  <c:v>Total</c:v>
                </c:pt>
              </c:strCache>
            </c:strRef>
          </c:tx>
          <c:spPr>
            <a:ln w="28575" cap="rnd">
              <a:solidFill>
                <a:schemeClr val="accent1"/>
              </a:solidFill>
              <a:round/>
            </a:ln>
            <a:effectLst/>
          </c:spPr>
          <c:marker>
            <c:symbol val="none"/>
          </c:marker>
          <c:cat>
            <c:strRef>
              <c:f>'Pivoting &amp; Exploring Level'!$D$4:$D$30</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strCache>
            </c:strRef>
          </c:cat>
          <c:val>
            <c:numRef>
              <c:f>'Pivoting &amp; Exploring Level'!$E$4:$E$30</c:f>
              <c:numCache>
                <c:formatCode>General</c:formatCode>
                <c:ptCount val="26"/>
                <c:pt idx="0">
                  <c:v>31404</c:v>
                </c:pt>
                <c:pt idx="1">
                  <c:v>31600</c:v>
                </c:pt>
                <c:pt idx="2">
                  <c:v>31060</c:v>
                </c:pt>
                <c:pt idx="3">
                  <c:v>30600</c:v>
                </c:pt>
                <c:pt idx="4">
                  <c:v>30392</c:v>
                </c:pt>
                <c:pt idx="5">
                  <c:v>30730</c:v>
                </c:pt>
                <c:pt idx="6">
                  <c:v>31048</c:v>
                </c:pt>
                <c:pt idx="7">
                  <c:v>31532</c:v>
                </c:pt>
                <c:pt idx="8">
                  <c:v>31202</c:v>
                </c:pt>
                <c:pt idx="9">
                  <c:v>31361</c:v>
                </c:pt>
                <c:pt idx="10">
                  <c:v>31335</c:v>
                </c:pt>
                <c:pt idx="11">
                  <c:v>31686</c:v>
                </c:pt>
                <c:pt idx="12">
                  <c:v>31388</c:v>
                </c:pt>
                <c:pt idx="13">
                  <c:v>31982</c:v>
                </c:pt>
                <c:pt idx="14">
                  <c:v>32042</c:v>
                </c:pt>
                <c:pt idx="15">
                  <c:v>32030</c:v>
                </c:pt>
                <c:pt idx="16">
                  <c:v>31987</c:v>
                </c:pt>
                <c:pt idx="17">
                  <c:v>32747</c:v>
                </c:pt>
                <c:pt idx="18">
                  <c:v>33530</c:v>
                </c:pt>
                <c:pt idx="19">
                  <c:v>33674</c:v>
                </c:pt>
                <c:pt idx="20">
                  <c:v>33140</c:v>
                </c:pt>
                <c:pt idx="21">
                  <c:v>33785</c:v>
                </c:pt>
                <c:pt idx="22">
                  <c:v>33933</c:v>
                </c:pt>
                <c:pt idx="23">
                  <c:v>34816</c:v>
                </c:pt>
                <c:pt idx="24">
                  <c:v>34720</c:v>
                </c:pt>
                <c:pt idx="25">
                  <c:v>35514</c:v>
                </c:pt>
              </c:numCache>
            </c:numRef>
          </c:val>
          <c:smooth val="0"/>
          <c:extLst>
            <c:ext xmlns:c16="http://schemas.microsoft.com/office/drawing/2014/chart" uri="{C3380CC4-5D6E-409C-BE32-E72D297353CC}">
              <c16:uniqueId val="{00000000-2082-467A-A4AA-94EED97D70B5}"/>
            </c:ext>
          </c:extLst>
        </c:ser>
        <c:dLbls>
          <c:showLegendKey val="0"/>
          <c:showVal val="0"/>
          <c:showCatName val="0"/>
          <c:showSerName val="0"/>
          <c:showPercent val="0"/>
          <c:showBubbleSize val="0"/>
        </c:dLbls>
        <c:smooth val="0"/>
        <c:axId val="811966287"/>
        <c:axId val="811966767"/>
      </c:lineChart>
      <c:catAx>
        <c:axId val="811966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966767"/>
        <c:crosses val="autoZero"/>
        <c:auto val="1"/>
        <c:lblAlgn val="ctr"/>
        <c:lblOffset val="100"/>
        <c:noMultiLvlLbl val="0"/>
      </c:catAx>
      <c:valAx>
        <c:axId val="811966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966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[Reporting.xlsx]Pivoting &amp; Exploring Level!PivotTable3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Deaths</a:t>
            </a:r>
            <a:r>
              <a:rPr lang="en-US" baseline="0"/>
              <a:t>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'Pivoting &amp; Exploring Level'!$L$3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C45-40CD-9224-F0611E51E4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C45-40CD-9224-F0611E51E49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C45-40CD-9224-F0611E51E49F}"/>
              </c:ext>
            </c:extLst>
          </c:dPt>
          <c:cat>
            <c:strRef>
              <c:f>'Pivoting &amp; Exploring Level'!$K$4:$K$7</c:f>
              <c:strCache>
                <c:ptCount val="3"/>
                <c:pt idx="0">
                  <c:v>Female</c:v>
                </c:pt>
                <c:pt idx="1">
                  <c:v>Male</c:v>
                </c:pt>
                <c:pt idx="2">
                  <c:v>Not specified</c:v>
                </c:pt>
              </c:strCache>
            </c:strRef>
          </c:cat>
          <c:val>
            <c:numRef>
              <c:f>'Pivoting &amp; Exploring Level'!$L$4:$L$7</c:f>
              <c:numCache>
                <c:formatCode>General</c:formatCode>
                <c:ptCount val="3"/>
                <c:pt idx="0">
                  <c:v>208654</c:v>
                </c:pt>
                <c:pt idx="1">
                  <c:v>247449</c:v>
                </c:pt>
                <c:pt idx="2">
                  <c:v>383135</c:v>
                </c:pt>
              </c:numCache>
            </c:numRef>
          </c:val>
          <c:extLst>
            <c:ext xmlns:c16="http://schemas.microsoft.com/office/drawing/2014/chart" uri="{C3380CC4-5D6E-409C-BE32-E72D297353CC}">
              <c16:uniqueId val="{00000000-8D6C-402A-87C3-5D53184DF2A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[Reporting.xlsx]Pivoting &amp; Exploring Level!PivotTable4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'Pivoting &amp; Exploring Level'!$O$3:$O$4</c:f>
              <c:strCache>
                <c:ptCount val="1"/>
                <c:pt idx="0">
                  <c:v>Female</c:v>
                </c:pt>
              </c:strCache>
            </c:strRef>
          </c:tx>
          <c:spPr>
            <a:solidFill>
              <a:schemeClr val="accent1"/>
            </a:solidFill>
            <a:ln>
              <a:noFill/>
            </a:ln>
            <a:effectLst/>
          </c:spPr>
          <c:invertIfNegative val="0"/>
          <c:cat>
            <c:strRef>
              <c:f>'Pivoting &amp; Exploring Level'!$N$5:$N$11</c:f>
              <c:strCache>
                <c:ptCount val="6"/>
                <c:pt idx="0">
                  <c:v>Malignant brain</c:v>
                </c:pt>
                <c:pt idx="1">
                  <c:v>Oesophagus</c:v>
                </c:pt>
                <c:pt idx="2">
                  <c:v>Breast</c:v>
                </c:pt>
                <c:pt idx="3">
                  <c:v>Head and neck</c:v>
                </c:pt>
                <c:pt idx="4">
                  <c:v>Rectum and rectosigmoid junction</c:v>
                </c:pt>
                <c:pt idx="5">
                  <c:v>Trachea, bronchus and lung</c:v>
                </c:pt>
              </c:strCache>
            </c:strRef>
          </c:cat>
          <c:val>
            <c:numRef>
              <c:f>'Pivoting &amp; Exploring Level'!$O$5:$O$11</c:f>
              <c:numCache>
                <c:formatCode>General</c:formatCode>
                <c:ptCount val="6"/>
                <c:pt idx="0">
                  <c:v>7797</c:v>
                </c:pt>
                <c:pt idx="1">
                  <c:v>7540</c:v>
                </c:pt>
                <c:pt idx="2">
                  <c:v>28110</c:v>
                </c:pt>
                <c:pt idx="3">
                  <c:v>9845</c:v>
                </c:pt>
                <c:pt idx="4">
                  <c:v>39692</c:v>
                </c:pt>
                <c:pt idx="5">
                  <c:v>47968</c:v>
                </c:pt>
              </c:numCache>
            </c:numRef>
          </c:val>
          <c:extLst>
            <c:ext xmlns:c16="http://schemas.microsoft.com/office/drawing/2014/chart" uri="{C3380CC4-5D6E-409C-BE32-E72D297353CC}">
              <c16:uniqueId val="{00000000-469D-441B-B8EA-973F720A8215}"/>
            </c:ext>
          </c:extLst>
        </c:ser>
        <c:ser>
          <c:idx val="1"/>
          <c:order val="1"/>
          <c:tx>
            <c:strRef>
              <c:f>'Pivoting &amp; Exploring Level'!$P$3:$P$4</c:f>
              <c:strCache>
                <c:ptCount val="1"/>
                <c:pt idx="0">
                  <c:v>Male</c:v>
                </c:pt>
              </c:strCache>
            </c:strRef>
          </c:tx>
          <c:spPr>
            <a:solidFill>
              <a:schemeClr val="accent2"/>
            </a:solidFill>
            <a:ln>
              <a:noFill/>
            </a:ln>
            <a:effectLst/>
          </c:spPr>
          <c:invertIfNegative val="0"/>
          <c:cat>
            <c:strRef>
              <c:f>'Pivoting &amp; Exploring Level'!$N$5:$N$11</c:f>
              <c:strCache>
                <c:ptCount val="6"/>
                <c:pt idx="0">
                  <c:v>Malignant brain</c:v>
                </c:pt>
                <c:pt idx="1">
                  <c:v>Oesophagus</c:v>
                </c:pt>
                <c:pt idx="2">
                  <c:v>Breast</c:v>
                </c:pt>
                <c:pt idx="3">
                  <c:v>Head and neck</c:v>
                </c:pt>
                <c:pt idx="4">
                  <c:v>Rectum and rectosigmoid junction</c:v>
                </c:pt>
                <c:pt idx="5">
                  <c:v>Trachea, bronchus and lung</c:v>
                </c:pt>
              </c:strCache>
            </c:strRef>
          </c:cat>
          <c:val>
            <c:numRef>
              <c:f>'Pivoting &amp; Exploring Level'!$P$5:$P$11</c:f>
              <c:numCache>
                <c:formatCode>General</c:formatCode>
                <c:ptCount val="6"/>
                <c:pt idx="0">
                  <c:v>10324</c:v>
                </c:pt>
                <c:pt idx="1">
                  <c:v>12927</c:v>
                </c:pt>
                <c:pt idx="2">
                  <c:v>186</c:v>
                </c:pt>
                <c:pt idx="3">
                  <c:v>20700</c:v>
                </c:pt>
                <c:pt idx="4">
                  <c:v>44088</c:v>
                </c:pt>
                <c:pt idx="5">
                  <c:v>57682</c:v>
                </c:pt>
              </c:numCache>
            </c:numRef>
          </c:val>
          <c:extLst>
            <c:ext xmlns:c16="http://schemas.microsoft.com/office/drawing/2014/chart" uri="{C3380CC4-5D6E-409C-BE32-E72D297353CC}">
              <c16:uniqueId val="{00000000-3EAA-4147-BD28-6CDD6974472C}"/>
            </c:ext>
          </c:extLst>
        </c:ser>
        <c:ser>
          <c:idx val="2"/>
          <c:order val="2"/>
          <c:tx>
            <c:strRef>
              <c:f>'Pivoting &amp; Exploring Level'!$Q$3:$Q$4</c:f>
              <c:strCache>
                <c:ptCount val="1"/>
                <c:pt idx="0">
                  <c:v>Not specified</c:v>
                </c:pt>
              </c:strCache>
            </c:strRef>
          </c:tx>
          <c:spPr>
            <a:solidFill>
              <a:schemeClr val="accent3"/>
            </a:solidFill>
            <a:ln>
              <a:noFill/>
            </a:ln>
            <a:effectLst/>
          </c:spPr>
          <c:invertIfNegative val="0"/>
          <c:cat>
            <c:strRef>
              <c:f>'Pivoting &amp; Exploring Level'!$N$5:$N$11</c:f>
              <c:strCache>
                <c:ptCount val="6"/>
                <c:pt idx="0">
                  <c:v>Malignant brain</c:v>
                </c:pt>
                <c:pt idx="1">
                  <c:v>Oesophagus</c:v>
                </c:pt>
                <c:pt idx="2">
                  <c:v>Breast</c:v>
                </c:pt>
                <c:pt idx="3">
                  <c:v>Head and neck</c:v>
                </c:pt>
                <c:pt idx="4">
                  <c:v>Rectum and rectosigmoid junction</c:v>
                </c:pt>
                <c:pt idx="5">
                  <c:v>Trachea, bronchus and lung</c:v>
                </c:pt>
              </c:strCache>
            </c:strRef>
          </c:cat>
          <c:val>
            <c:numRef>
              <c:f>'Pivoting &amp; Exploring Level'!$Q$5:$Q$11</c:f>
              <c:numCache>
                <c:formatCode>General</c:formatCode>
                <c:ptCount val="6"/>
                <c:pt idx="0">
                  <c:v>18121</c:v>
                </c:pt>
                <c:pt idx="1">
                  <c:v>20467</c:v>
                </c:pt>
                <c:pt idx="2">
                  <c:v>28296</c:v>
                </c:pt>
                <c:pt idx="3">
                  <c:v>30545</c:v>
                </c:pt>
                <c:pt idx="4">
                  <c:v>83780</c:v>
                </c:pt>
                <c:pt idx="5">
                  <c:v>105650</c:v>
                </c:pt>
              </c:numCache>
            </c:numRef>
          </c:val>
          <c:extLst>
            <c:ext xmlns:c16="http://schemas.microsoft.com/office/drawing/2014/chart" uri="{C3380CC4-5D6E-409C-BE32-E72D297353CC}">
              <c16:uniqueId val="{00000001-3EAA-4147-BD28-6CDD6974472C}"/>
            </c:ext>
          </c:extLst>
        </c:ser>
        <c:dLbls>
          <c:showLegendKey val="0"/>
          <c:showVal val="0"/>
          <c:showCatName val="0"/>
          <c:showSerName val="0"/>
          <c:showPercent val="0"/>
          <c:showBubbleSize val="0"/>
        </c:dLbls>
        <c:gapWidth val="182"/>
        <c:axId val="518919648"/>
        <c:axId val="518921568"/>
      </c:barChart>
      <c:catAx>
        <c:axId val="5189196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518921568"/>
        <c:crosses val="autoZero"/>
        <c:auto val="1"/>
        <c:lblAlgn val="l"/>
        <c:lblOffset val="100"/>
        <c:noMultiLvlLbl val="0"/>
      </c:catAx>
      <c:valAx>
        <c:axId val="518921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91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[Reporting.xlsx]Pivoting &amp; Exploring Level!PivotTable6</c:name>
    <c:fmtId val="1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065922307292617E-2"/>
          <c:y val="1.4651918510186226E-2"/>
          <c:w val="0.9801980095101529"/>
          <c:h val="0.97802196534392738"/>
        </c:manualLayout>
      </c:layout>
      <c:lineChart>
        <c:grouping val="standard"/>
        <c:varyColors val="0"/>
        <c:ser>
          <c:idx val="0"/>
          <c:order val="0"/>
          <c:tx>
            <c:strRef>
              <c:f>'Pivoting &amp; Exploring Level'!$E$3</c:f>
              <c:strCache>
                <c:ptCount val="1"/>
                <c:pt idx="0">
                  <c:v>Total</c:v>
                </c:pt>
              </c:strCache>
            </c:strRef>
          </c:tx>
          <c:spPr>
            <a:ln w="28575" cap="rnd">
              <a:solidFill>
                <a:schemeClr val="accent1"/>
              </a:solidFill>
              <a:round/>
            </a:ln>
            <a:effectLst/>
          </c:spPr>
          <c:marker>
            <c:symbol val="none"/>
          </c:marker>
          <c:cat>
            <c:strRef>
              <c:f>'Pivoting &amp; Exploring Level'!$D$4:$D$30</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strCache>
            </c:strRef>
          </c:cat>
          <c:val>
            <c:numRef>
              <c:f>'Pivoting &amp; Exploring Level'!$E$4:$E$30</c:f>
              <c:numCache>
                <c:formatCode>General</c:formatCode>
                <c:ptCount val="26"/>
                <c:pt idx="0">
                  <c:v>31404</c:v>
                </c:pt>
                <c:pt idx="1">
                  <c:v>31600</c:v>
                </c:pt>
                <c:pt idx="2">
                  <c:v>31060</c:v>
                </c:pt>
                <c:pt idx="3">
                  <c:v>30600</c:v>
                </c:pt>
                <c:pt idx="4">
                  <c:v>30392</c:v>
                </c:pt>
                <c:pt idx="5">
                  <c:v>30730</c:v>
                </c:pt>
                <c:pt idx="6">
                  <c:v>31048</c:v>
                </c:pt>
                <c:pt idx="7">
                  <c:v>31532</c:v>
                </c:pt>
                <c:pt idx="8">
                  <c:v>31202</c:v>
                </c:pt>
                <c:pt idx="9">
                  <c:v>31361</c:v>
                </c:pt>
                <c:pt idx="10">
                  <c:v>31335</c:v>
                </c:pt>
                <c:pt idx="11">
                  <c:v>31686</c:v>
                </c:pt>
                <c:pt idx="12">
                  <c:v>31388</c:v>
                </c:pt>
                <c:pt idx="13">
                  <c:v>31982</c:v>
                </c:pt>
                <c:pt idx="14">
                  <c:v>32042</c:v>
                </c:pt>
                <c:pt idx="15">
                  <c:v>32030</c:v>
                </c:pt>
                <c:pt idx="16">
                  <c:v>31987</c:v>
                </c:pt>
                <c:pt idx="17">
                  <c:v>32747</c:v>
                </c:pt>
                <c:pt idx="18">
                  <c:v>33530</c:v>
                </c:pt>
                <c:pt idx="19">
                  <c:v>33674</c:v>
                </c:pt>
                <c:pt idx="20">
                  <c:v>33140</c:v>
                </c:pt>
                <c:pt idx="21">
                  <c:v>33785</c:v>
                </c:pt>
                <c:pt idx="22">
                  <c:v>33933</c:v>
                </c:pt>
                <c:pt idx="23">
                  <c:v>34816</c:v>
                </c:pt>
                <c:pt idx="24">
                  <c:v>34720</c:v>
                </c:pt>
                <c:pt idx="25">
                  <c:v>35514</c:v>
                </c:pt>
              </c:numCache>
            </c:numRef>
          </c:val>
          <c:smooth val="0"/>
          <c:extLst>
            <c:ext xmlns:c16="http://schemas.microsoft.com/office/drawing/2014/chart" uri="{C3380CC4-5D6E-409C-BE32-E72D297353CC}">
              <c16:uniqueId val="{00000000-F379-4937-AC03-5F2CAC5EAE8E}"/>
            </c:ext>
          </c:extLst>
        </c:ser>
        <c:dLbls>
          <c:showLegendKey val="0"/>
          <c:showVal val="0"/>
          <c:showCatName val="0"/>
          <c:showSerName val="0"/>
          <c:showPercent val="0"/>
          <c:showBubbleSize val="0"/>
        </c:dLbls>
        <c:smooth val="0"/>
        <c:axId val="811966287"/>
        <c:axId val="811966767"/>
      </c:lineChart>
      <c:catAx>
        <c:axId val="811966287"/>
        <c:scaling>
          <c:orientation val="minMax"/>
        </c:scaling>
        <c:delete val="1"/>
        <c:axPos val="b"/>
        <c:numFmt formatCode="General" sourceLinked="1"/>
        <c:majorTickMark val="none"/>
        <c:minorTickMark val="none"/>
        <c:tickLblPos val="nextTo"/>
        <c:crossAx val="811966767"/>
        <c:crosses val="autoZero"/>
        <c:auto val="1"/>
        <c:lblAlgn val="ctr"/>
        <c:lblOffset val="100"/>
        <c:noMultiLvlLbl val="0"/>
      </c:catAx>
      <c:valAx>
        <c:axId val="811966767"/>
        <c:scaling>
          <c:orientation val="minMax"/>
        </c:scaling>
        <c:delete val="1"/>
        <c:axPos val="l"/>
        <c:numFmt formatCode="General" sourceLinked="1"/>
        <c:majorTickMark val="none"/>
        <c:minorTickMark val="none"/>
        <c:tickLblPos val="nextTo"/>
        <c:crossAx val="811966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[Reporting.xlsx]Pivoting &amp; Exploring Level!PivotTable3</c:name>
    <c:fmtId val="4"/>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Deaths By Gender</a:t>
            </a:r>
          </a:p>
        </c:rich>
      </c:tx>
      <c:layout>
        <c:manualLayout>
          <c:xMode val="edge"/>
          <c:yMode val="edge"/>
          <c:x val="7.0871667958150183E-2"/>
          <c:y val="3.240759165032168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2.7458262646902654E-2"/>
          <c:y val="0.17782806030112661"/>
          <c:w val="0.53262592251904295"/>
          <c:h val="0.70183499625723678"/>
        </c:manualLayout>
      </c:layout>
      <c:pieChart>
        <c:varyColors val="1"/>
        <c:ser>
          <c:idx val="0"/>
          <c:order val="0"/>
          <c:tx>
            <c:strRef>
              <c:f>'Pivoting &amp; Exploring Level'!$L$3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EBFF-4024-89B6-F5F8E8651505}"/>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3-EBFF-4024-89B6-F5F8E8651505}"/>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5-EBFF-4024-89B6-F5F8E86515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'Pivoting &amp; Exploring Level'!$K$4:$K$7</c:f>
              <c:strCache>
                <c:ptCount val="3"/>
                <c:pt idx="0">
                  <c:v>Female</c:v>
                </c:pt>
                <c:pt idx="1">
                  <c:v>Male</c:v>
                </c:pt>
                <c:pt idx="2">
                  <c:v>Not specified</c:v>
                </c:pt>
              </c:strCache>
            </c:strRef>
          </c:cat>
          <c:val>
            <c:numRef>
              <c:f>'Pivoting &amp; Exploring Level'!$L$4:$L$7</c:f>
              <c:numCache>
                <c:formatCode>General</c:formatCode>
                <c:ptCount val="3"/>
                <c:pt idx="0">
                  <c:v>208654</c:v>
                </c:pt>
                <c:pt idx="1">
                  <c:v>247449</c:v>
                </c:pt>
                <c:pt idx="2">
                  <c:v>383135</c:v>
                </c:pt>
              </c:numCache>
            </c:numRef>
          </c:val>
          <c:extLst>
            <c:ext xmlns:c16="http://schemas.microsoft.com/office/drawing/2014/chart" uri="{C3380CC4-5D6E-409C-BE32-E72D297353CC}">
              <c16:uniqueId val="{00000006-EBFF-4024-89B6-F5F8E8651505}"/>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1.1024206830653431E-2"/>
          <c:y val="0.88989123727955055"/>
          <c:w val="0.53959504369471278"/>
          <c:h val="7.894792098356127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[Reporting.xlsx]Pivoting &amp; Exploring Level!PivotTable6</c:name>
    <c:fmtId val="5"/>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solidFill>
                  <a:schemeClr val="bg1"/>
                </a:solidFill>
              </a:rPr>
              <a:t>Deaths Timeline</a:t>
            </a:r>
          </a:p>
        </c:rich>
      </c:tx>
      <c:layout>
        <c:manualLayout>
          <c:xMode val="edge"/>
          <c:yMode val="edge"/>
          <c:x val="0.44230120244663557"/>
          <c:y val="6.5656565656565663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'Pivoting &amp; Exploring Level'!$E$3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'Pivoting &amp; Exploring Level'!$D$4:$D$30</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strCache>
            </c:strRef>
          </c:cat>
          <c:val>
            <c:numRef>
              <c:f>'Pivoting &amp; Exploring Level'!$E$4:$E$30</c:f>
              <c:numCache>
                <c:formatCode>General</c:formatCode>
                <c:ptCount val="26"/>
                <c:pt idx="0">
                  <c:v>31404</c:v>
                </c:pt>
                <c:pt idx="1">
                  <c:v>31600</c:v>
                </c:pt>
                <c:pt idx="2">
                  <c:v>31060</c:v>
                </c:pt>
                <c:pt idx="3">
                  <c:v>30600</c:v>
                </c:pt>
                <c:pt idx="4">
                  <c:v>30392</c:v>
                </c:pt>
                <c:pt idx="5">
                  <c:v>30730</c:v>
                </c:pt>
                <c:pt idx="6">
                  <c:v>31048</c:v>
                </c:pt>
                <c:pt idx="7">
                  <c:v>31532</c:v>
                </c:pt>
                <c:pt idx="8">
                  <c:v>31202</c:v>
                </c:pt>
                <c:pt idx="9">
                  <c:v>31361</c:v>
                </c:pt>
                <c:pt idx="10">
                  <c:v>31335</c:v>
                </c:pt>
                <c:pt idx="11">
                  <c:v>31686</c:v>
                </c:pt>
                <c:pt idx="12">
                  <c:v>31388</c:v>
                </c:pt>
                <c:pt idx="13">
                  <c:v>31982</c:v>
                </c:pt>
                <c:pt idx="14">
                  <c:v>32042</c:v>
                </c:pt>
                <c:pt idx="15">
                  <c:v>32030</c:v>
                </c:pt>
                <c:pt idx="16">
                  <c:v>31987</c:v>
                </c:pt>
                <c:pt idx="17">
                  <c:v>32747</c:v>
                </c:pt>
                <c:pt idx="18">
                  <c:v>33530</c:v>
                </c:pt>
                <c:pt idx="19">
                  <c:v>33674</c:v>
                </c:pt>
                <c:pt idx="20">
                  <c:v>33140</c:v>
                </c:pt>
                <c:pt idx="21">
                  <c:v>33785</c:v>
                </c:pt>
                <c:pt idx="22">
                  <c:v>33933</c:v>
                </c:pt>
                <c:pt idx="23">
                  <c:v>34816</c:v>
                </c:pt>
                <c:pt idx="24">
                  <c:v>34720</c:v>
                </c:pt>
                <c:pt idx="25">
                  <c:v>35514</c:v>
                </c:pt>
              </c:numCache>
            </c:numRef>
          </c:val>
          <c:smooth val="0"/>
          <c:extLst>
            <c:ext xmlns:c16="http://schemas.microsoft.com/office/drawing/2014/chart" uri="{C3380CC4-5D6E-409C-BE32-E72D297353CC}">
              <c16:uniqueId val="{00000000-01AE-433D-824A-AE2EE8F9A8EE}"/>
            </c:ext>
          </c:extLst>
        </c:ser>
        <c:dLbls>
          <c:showLegendKey val="0"/>
          <c:showVal val="0"/>
          <c:showCatName val="0"/>
          <c:showSerName val="0"/>
          <c:showPercent val="0"/>
          <c:showBubbleSize val="0"/>
        </c:dLbls>
        <c:marker val="1"/>
        <c:smooth val="0"/>
        <c:axId val="811966287"/>
        <c:axId val="811966767"/>
      </c:lineChart>
      <c:catAx>
        <c:axId val="8119662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11966767"/>
        <c:crosses val="autoZero"/>
        <c:auto val="1"/>
        <c:lblAlgn val="ctr"/>
        <c:lblOffset val="100"/>
        <c:noMultiLvlLbl val="0"/>
      </c:catAx>
      <c:valAx>
        <c:axId val="8119667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inorGridlines>
          <c: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11966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[Reporting.xlsx]Pivoting &amp; Exploring Level!PivotTable4</c:name>
    <c:fmtId val="11"/>
  </c:pivotSource>
  <c:chart>
    <c:title>
      <c:tx>
        <c:rich>
          <a:bodyPr rot="0" spcFirstLastPara="1" vertOverflow="ellipsis" vert="horz" wrap="square" anchor="ctr" anchorCtr="1"/>
          <a:lstStyle/>
          <a:p>
            <a:pPr>
              <a:defRPr sz="1800" b="1" i="0" u="none" strike="noStrike" kern="1200" cap="all" spc="50" baseline="0">
                <a:ln>
                  <a:noFill/>
                </a:ln>
                <a:solidFill>
                  <a:schemeClr val="bg1"/>
                </a:solidFill>
                <a:effectLst>
                  <a:outerShdw blurRad="50800" dist="50800" dir="5400000" sx="1000" sy="1000" algn="ctr" rotWithShape="0">
                    <a:srgbClr val="000000">
                      <a:alpha val="43137"/>
                    </a:srgbClr>
                  </a:outerShdw>
                </a:effectLst>
                <a:latin typeface="+mn-lt"/>
                <a:ea typeface="+mn-ea"/>
                <a:cs typeface="+mn-cs"/>
              </a:defRPr>
            </a:pPr>
            <a:r>
              <a:rPr lang="en-US">
                <a:ln>
                  <a:noFill/>
                </a:ln>
                <a:solidFill>
                  <a:schemeClr val="bg1"/>
                </a:solidFill>
                <a:effectLst>
                  <a:outerShdw blurRad="50800" dist="50800" dir="5400000" sx="1000" sy="1000" algn="ctr" rotWithShape="0">
                    <a:srgbClr val="000000">
                      <a:alpha val="43137"/>
                    </a:srgbClr>
                  </a:outerShdw>
                </a:effectLst>
              </a:rPr>
              <a:t>the Top 5 Types of </a:t>
            </a:r>
            <a:r>
              <a:rPr lang="en-US" baseline="0">
                <a:ln>
                  <a:noFill/>
                </a:ln>
                <a:solidFill>
                  <a:schemeClr val="bg1"/>
                </a:solidFill>
                <a:effectLst>
                  <a:outerShdw blurRad="50800" dist="50800" dir="5400000" sx="1000" sy="1000" algn="ctr" rotWithShape="0">
                    <a:srgbClr val="000000">
                      <a:alpha val="43137"/>
                    </a:srgbClr>
                  </a:outerShdw>
                </a:effectLst>
              </a:rPr>
              <a:t>Cancer</a:t>
            </a:r>
            <a:endParaRPr lang="en-US">
              <a:ln>
                <a:noFill/>
              </a:ln>
              <a:solidFill>
                <a:schemeClr val="bg1"/>
              </a:solidFill>
              <a:effectLst>
                <a:outerShdw blurRad="50800" dist="50800" dir="5400000" sx="1000" sy="1000" algn="ctr" rotWithShape="0">
                  <a:srgbClr val="000000">
                    <a:alpha val="43137"/>
                  </a:srgbClr>
                </a:outerShdw>
              </a:effectLst>
            </a:endParaRPr>
          </a:p>
        </c:rich>
      </c:tx>
      <c:layout>
        <c:manualLayout>
          <c:xMode val="edge"/>
          <c:yMode val="edge"/>
          <c:x val="0.33049774896046397"/>
          <c:y val="8.3329833770778641E-2"/>
        </c:manualLayout>
      </c:layout>
      <c:overlay val="1"/>
      <c:spPr>
        <a:noFill/>
        <a:ln>
          <a:noFill/>
        </a:ln>
        <a:effectLst/>
      </c:spPr>
      <c:txPr>
        <a:bodyPr rot="0" spcFirstLastPara="1" vertOverflow="ellipsis" vert="horz" wrap="square" anchor="ctr" anchorCtr="1"/>
        <a:lstStyle/>
        <a:p>
          <a:pPr>
            <a:defRPr sz="1800" b="1" i="0" u="none" strike="noStrike" kern="1200" cap="all" spc="50" baseline="0">
              <a:ln>
                <a:noFill/>
              </a:ln>
              <a:solidFill>
                <a:schemeClr val="bg1"/>
              </a:solidFill>
              <a:effectLst>
                <a:outerShdw blurRad="50800" dist="50800" dir="5400000" sx="1000" sy="1000" algn="ctr" rotWithShape="0">
                  <a:srgbClr val="000000">
                    <a:alpha val="43137"/>
                  </a:srgb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63041968440648E-2"/>
          <c:y val="6.2847511429617212E-2"/>
          <c:w val="0.90234618522715748"/>
          <c:h val="0.73077690288713915"/>
        </c:manualLayout>
      </c:layout>
      <c:barChart>
        <c:barDir val="col"/>
        <c:grouping val="clustered"/>
        <c:varyColors val="0"/>
        <c:ser>
          <c:idx val="0"/>
          <c:order val="0"/>
          <c:tx>
            <c:strRef>
              <c:f>'Pivoting &amp; Exploring Level'!$O$3:$O$4</c:f>
              <c:strCache>
                <c:ptCount val="1"/>
                <c:pt idx="0">
                  <c:v>Female</c:v>
                </c:pt>
              </c:strCache>
            </c:strRef>
          </c:tx>
          <c:spPr>
            <a:gradFill flip="none" rotWithShape="1">
              <a:gsLst>
                <a:gs pos="0">
                  <a:schemeClr val="accent1">
                    <a:tint val="65000"/>
                  </a:schemeClr>
                </a:gs>
                <a:gs pos="75000">
                  <a:schemeClr val="accent1">
                    <a:tint val="65000"/>
                    <a:lumMod val="60000"/>
                    <a:lumOff val="40000"/>
                  </a:schemeClr>
                </a:gs>
                <a:gs pos="51000">
                  <a:schemeClr val="accent1">
                    <a:tint val="65000"/>
                    <a:alpha val="75000"/>
                  </a:schemeClr>
                </a:gs>
                <a:gs pos="100000">
                  <a:schemeClr val="accent1">
                    <a:tint val="65000"/>
                    <a:lumMod val="20000"/>
                    <a:lumOff val="80000"/>
                    <a:alpha val="15000"/>
                  </a:schemeClr>
                </a:gs>
              </a:gsLst>
              <a:lin ang="5400000" scaled="0"/>
            </a:gradFill>
            <a:ln>
              <a:noFill/>
            </a:ln>
            <a:effectLst/>
          </c:spPr>
          <c:invertIfNegative val="0"/>
          <c:cat>
            <c:strRef>
              <c:f>'Pivoting &amp; Exploring Level'!$N$5:$N$11</c:f>
              <c:strCache>
                <c:ptCount val="6"/>
                <c:pt idx="0">
                  <c:v>Malignant brain</c:v>
                </c:pt>
                <c:pt idx="1">
                  <c:v>Oesophagus</c:v>
                </c:pt>
                <c:pt idx="2">
                  <c:v>Breast</c:v>
                </c:pt>
                <c:pt idx="3">
                  <c:v>Head and neck</c:v>
                </c:pt>
                <c:pt idx="4">
                  <c:v>Rectum and rectosigmoid junction</c:v>
                </c:pt>
                <c:pt idx="5">
                  <c:v>Trachea, bronchus and lung</c:v>
                </c:pt>
              </c:strCache>
            </c:strRef>
          </c:cat>
          <c:val>
            <c:numRef>
              <c:f>'Pivoting &amp; Exploring Level'!$O$5:$O$11</c:f>
              <c:numCache>
                <c:formatCode>General</c:formatCode>
                <c:ptCount val="6"/>
                <c:pt idx="0">
                  <c:v>7797</c:v>
                </c:pt>
                <c:pt idx="1">
                  <c:v>7540</c:v>
                </c:pt>
                <c:pt idx="2">
                  <c:v>28110</c:v>
                </c:pt>
                <c:pt idx="3">
                  <c:v>9845</c:v>
                </c:pt>
                <c:pt idx="4">
                  <c:v>39692</c:v>
                </c:pt>
                <c:pt idx="5">
                  <c:v>47968</c:v>
                </c:pt>
              </c:numCache>
            </c:numRef>
          </c:val>
          <c:extLst>
            <c:ext xmlns:c16="http://schemas.microsoft.com/office/drawing/2014/chart" uri="{C3380CC4-5D6E-409C-BE32-E72D297353CC}">
              <c16:uniqueId val="{00000000-404A-42CC-A3E3-96883D730346}"/>
            </c:ext>
          </c:extLst>
        </c:ser>
        <c:ser>
          <c:idx val="1"/>
          <c:order val="1"/>
          <c:tx>
            <c:strRef>
              <c:f>'Pivoting &amp; Exploring Level'!$P$3:$P$4</c:f>
              <c:strCache>
                <c:ptCount val="1"/>
                <c:pt idx="0">
                  <c:v>Male</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'Pivoting &amp; Exploring Level'!$N$5:$N$11</c:f>
              <c:strCache>
                <c:ptCount val="6"/>
                <c:pt idx="0">
                  <c:v>Malignant brain</c:v>
                </c:pt>
                <c:pt idx="1">
                  <c:v>Oesophagus</c:v>
                </c:pt>
                <c:pt idx="2">
                  <c:v>Breast</c:v>
                </c:pt>
                <c:pt idx="3">
                  <c:v>Head and neck</c:v>
                </c:pt>
                <c:pt idx="4">
                  <c:v>Rectum and rectosigmoid junction</c:v>
                </c:pt>
                <c:pt idx="5">
                  <c:v>Trachea, bronchus and lung</c:v>
                </c:pt>
              </c:strCache>
            </c:strRef>
          </c:cat>
          <c:val>
            <c:numRef>
              <c:f>'Pivoting &amp; Exploring Level'!$P$5:$P$11</c:f>
              <c:numCache>
                <c:formatCode>General</c:formatCode>
                <c:ptCount val="6"/>
                <c:pt idx="0">
                  <c:v>10324</c:v>
                </c:pt>
                <c:pt idx="1">
                  <c:v>12927</c:v>
                </c:pt>
                <c:pt idx="2">
                  <c:v>186</c:v>
                </c:pt>
                <c:pt idx="3">
                  <c:v>20700</c:v>
                </c:pt>
                <c:pt idx="4">
                  <c:v>44088</c:v>
                </c:pt>
                <c:pt idx="5">
                  <c:v>57682</c:v>
                </c:pt>
              </c:numCache>
            </c:numRef>
          </c:val>
          <c:extLst>
            <c:ext xmlns:c16="http://schemas.microsoft.com/office/drawing/2014/chart" uri="{C3380CC4-5D6E-409C-BE32-E72D297353CC}">
              <c16:uniqueId val="{00000000-946D-4B65-9EBB-71725EA0A90C}"/>
            </c:ext>
          </c:extLst>
        </c:ser>
        <c:ser>
          <c:idx val="2"/>
          <c:order val="2"/>
          <c:tx>
            <c:strRef>
              <c:f>'Pivoting &amp; Exploring Level'!$Q$3:$Q$4</c:f>
              <c:strCache>
                <c:ptCount val="1"/>
                <c:pt idx="0">
                  <c:v>Not specified</c:v>
                </c:pt>
              </c:strCache>
            </c:strRef>
          </c:tx>
          <c:spPr>
            <a:gradFill flip="none" rotWithShape="1">
              <a:gsLst>
                <a:gs pos="0">
                  <a:schemeClr val="accent1">
                    <a:shade val="65000"/>
                  </a:schemeClr>
                </a:gs>
                <a:gs pos="75000">
                  <a:schemeClr val="accent1">
                    <a:shade val="65000"/>
                    <a:lumMod val="60000"/>
                    <a:lumOff val="40000"/>
                  </a:schemeClr>
                </a:gs>
                <a:gs pos="51000">
                  <a:schemeClr val="accent1">
                    <a:shade val="65000"/>
                    <a:alpha val="75000"/>
                  </a:schemeClr>
                </a:gs>
                <a:gs pos="100000">
                  <a:schemeClr val="accent1">
                    <a:shade val="65000"/>
                    <a:lumMod val="20000"/>
                    <a:lumOff val="80000"/>
                    <a:alpha val="15000"/>
                  </a:schemeClr>
                </a:gs>
              </a:gsLst>
              <a:lin ang="5400000" scaled="0"/>
            </a:gradFill>
            <a:ln>
              <a:noFill/>
            </a:ln>
            <a:effectLst/>
          </c:spPr>
          <c:invertIfNegative val="0"/>
          <c:cat>
            <c:strRef>
              <c:f>'Pivoting &amp; Exploring Level'!$N$5:$N$11</c:f>
              <c:strCache>
                <c:ptCount val="6"/>
                <c:pt idx="0">
                  <c:v>Malignant brain</c:v>
                </c:pt>
                <c:pt idx="1">
                  <c:v>Oesophagus</c:v>
                </c:pt>
                <c:pt idx="2">
                  <c:v>Breast</c:v>
                </c:pt>
                <c:pt idx="3">
                  <c:v>Head and neck</c:v>
                </c:pt>
                <c:pt idx="4">
                  <c:v>Rectum and rectosigmoid junction</c:v>
                </c:pt>
                <c:pt idx="5">
                  <c:v>Trachea, bronchus and lung</c:v>
                </c:pt>
              </c:strCache>
            </c:strRef>
          </c:cat>
          <c:val>
            <c:numRef>
              <c:f>'Pivoting &amp; Exploring Level'!$Q$5:$Q$11</c:f>
              <c:numCache>
                <c:formatCode>General</c:formatCode>
                <c:ptCount val="6"/>
                <c:pt idx="0">
                  <c:v>18121</c:v>
                </c:pt>
                <c:pt idx="1">
                  <c:v>20467</c:v>
                </c:pt>
                <c:pt idx="2">
                  <c:v>28296</c:v>
                </c:pt>
                <c:pt idx="3">
                  <c:v>30545</c:v>
                </c:pt>
                <c:pt idx="4">
                  <c:v>83780</c:v>
                </c:pt>
                <c:pt idx="5">
                  <c:v>105650</c:v>
                </c:pt>
              </c:numCache>
            </c:numRef>
          </c:val>
          <c:extLst>
            <c:ext xmlns:c16="http://schemas.microsoft.com/office/drawing/2014/chart" uri="{C3380CC4-5D6E-409C-BE32-E72D297353CC}">
              <c16:uniqueId val="{00000001-946D-4B65-9EBB-71725EA0A90C}"/>
            </c:ext>
          </c:extLst>
        </c:ser>
        <c:dLbls>
          <c:showLegendKey val="0"/>
          <c:showVal val="0"/>
          <c:showCatName val="0"/>
          <c:showSerName val="0"/>
          <c:showPercent val="0"/>
          <c:showBubbleSize val="0"/>
        </c:dLbls>
        <c:gapWidth val="355"/>
        <c:overlap val="-70"/>
        <c:axId val="518919648"/>
        <c:axId val="518921568"/>
      </c:barChart>
      <c:catAx>
        <c:axId val="51891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0"/>
          <a:lstStyle/>
          <a:p>
            <a:pPr>
              <a:defRPr sz="900" b="0" i="0" u="none" strike="noStrike" kern="1200" baseline="0">
                <a:solidFill>
                  <a:schemeClr val="bg1"/>
                </a:solidFill>
                <a:latin typeface="+mn-lt"/>
                <a:ea typeface="+mn-ea"/>
                <a:cs typeface="+mn-cs"/>
              </a:defRPr>
            </a:pPr>
            <a:endParaRPr lang="en-US"/>
          </a:p>
        </c:txPr>
        <c:crossAx val="518921568"/>
        <c:crosses val="autoZero"/>
        <c:auto val="1"/>
        <c:lblAlgn val="l"/>
        <c:lblOffset val="100"/>
        <c:noMultiLvlLbl val="0"/>
      </c:catAx>
      <c:valAx>
        <c:axId val="518921568"/>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8919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[Reporting.xlsx]Pivoting &amp; Exploring Level!PivotTable6</c:name>
    <c:fmtId val="33"/>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295520313175024E-3"/>
          <c:y val="1.1834896826423641E-3"/>
          <c:w val="0.9801980095101529"/>
          <c:h val="0.97802196534392738"/>
        </c:manualLayout>
      </c:layout>
      <c:lineChart>
        <c:grouping val="standard"/>
        <c:varyColors val="0"/>
        <c:ser>
          <c:idx val="0"/>
          <c:order val="0"/>
          <c:tx>
            <c:strRef>
              <c:f>'Pivoting &amp; Exploring Level'!$E$3</c:f>
              <c:strCache>
                <c:ptCount val="1"/>
                <c:pt idx="0">
                  <c:v>Total</c:v>
                </c:pt>
              </c:strCache>
            </c:strRef>
          </c:tx>
          <c:spPr>
            <a:ln w="28575" cap="rnd">
              <a:solidFill>
                <a:schemeClr val="accent6"/>
              </a:solidFill>
              <a:round/>
            </a:ln>
            <a:effectLst/>
          </c:spPr>
          <c:marker>
            <c:symbol val="none"/>
          </c:marker>
          <c:cat>
            <c:strRef>
              <c:f>'Pivoting &amp; Exploring Level'!$D$4:$D$30</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strCache>
            </c:strRef>
          </c:cat>
          <c:val>
            <c:numRef>
              <c:f>'Pivoting &amp; Exploring Level'!$E$4:$E$30</c:f>
              <c:numCache>
                <c:formatCode>General</c:formatCode>
                <c:ptCount val="26"/>
                <c:pt idx="0">
                  <c:v>31404</c:v>
                </c:pt>
                <c:pt idx="1">
                  <c:v>31600</c:v>
                </c:pt>
                <c:pt idx="2">
                  <c:v>31060</c:v>
                </c:pt>
                <c:pt idx="3">
                  <c:v>30600</c:v>
                </c:pt>
                <c:pt idx="4">
                  <c:v>30392</c:v>
                </c:pt>
                <c:pt idx="5">
                  <c:v>30730</c:v>
                </c:pt>
                <c:pt idx="6">
                  <c:v>31048</c:v>
                </c:pt>
                <c:pt idx="7">
                  <c:v>31532</c:v>
                </c:pt>
                <c:pt idx="8">
                  <c:v>31202</c:v>
                </c:pt>
                <c:pt idx="9">
                  <c:v>31361</c:v>
                </c:pt>
                <c:pt idx="10">
                  <c:v>31335</c:v>
                </c:pt>
                <c:pt idx="11">
                  <c:v>31686</c:v>
                </c:pt>
                <c:pt idx="12">
                  <c:v>31388</c:v>
                </c:pt>
                <c:pt idx="13">
                  <c:v>31982</c:v>
                </c:pt>
                <c:pt idx="14">
                  <c:v>32042</c:v>
                </c:pt>
                <c:pt idx="15">
                  <c:v>32030</c:v>
                </c:pt>
                <c:pt idx="16">
                  <c:v>31987</c:v>
                </c:pt>
                <c:pt idx="17">
                  <c:v>32747</c:v>
                </c:pt>
                <c:pt idx="18">
                  <c:v>33530</c:v>
                </c:pt>
                <c:pt idx="19">
                  <c:v>33674</c:v>
                </c:pt>
                <c:pt idx="20">
                  <c:v>33140</c:v>
                </c:pt>
                <c:pt idx="21">
                  <c:v>33785</c:v>
                </c:pt>
                <c:pt idx="22">
                  <c:v>33933</c:v>
                </c:pt>
                <c:pt idx="23">
                  <c:v>34816</c:v>
                </c:pt>
                <c:pt idx="24">
                  <c:v>34720</c:v>
                </c:pt>
                <c:pt idx="25">
                  <c:v>35514</c:v>
                </c:pt>
              </c:numCache>
            </c:numRef>
          </c:val>
          <c:smooth val="0"/>
          <c:extLst>
            <c:ext xmlns:c16="http://schemas.microsoft.com/office/drawing/2014/chart" uri="{C3380CC4-5D6E-409C-BE32-E72D297353CC}">
              <c16:uniqueId val="{00000000-6CE3-4CE1-AB85-16AF7F99585F}"/>
            </c:ext>
          </c:extLst>
        </c:ser>
        <c:dLbls>
          <c:showLegendKey val="0"/>
          <c:showVal val="0"/>
          <c:showCatName val="0"/>
          <c:showSerName val="0"/>
          <c:showPercent val="0"/>
          <c:showBubbleSize val="0"/>
        </c:dLbls>
        <c:smooth val="0"/>
        <c:axId val="811966287"/>
        <c:axId val="811966767"/>
      </c:lineChart>
      <c:catAx>
        <c:axId val="811966287"/>
        <c:scaling>
          <c:orientation val="minMax"/>
        </c:scaling>
        <c:delete val="1"/>
        <c:axPos val="b"/>
        <c:numFmt formatCode="General" sourceLinked="1"/>
        <c:majorTickMark val="none"/>
        <c:minorTickMark val="none"/>
        <c:tickLblPos val="nextTo"/>
        <c:crossAx val="811966767"/>
        <c:crosses val="autoZero"/>
        <c:auto val="1"/>
        <c:lblAlgn val="ctr"/>
        <c:lblOffset val="100"/>
        <c:noMultiLvlLbl val="0"/>
      </c:catAx>
      <c:valAx>
        <c:axId val="811966767"/>
        <c:scaling>
          <c:orientation val="minMax"/>
        </c:scaling>
        <c:delete val="1"/>
        <c:axPos val="l"/>
        <c:numFmt formatCode="General" sourceLinked="1"/>
        <c:majorTickMark val="none"/>
        <c:minorTickMark val="none"/>
        <c:tickLblPos val="nextTo"/>
        <c:crossAx val="811966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[Reporting.xlsx]Sheet1!PivotTable1</c:name>
    <c:fmtId val="4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Sheet1!$B$1:$B$2</c:f>
              <c:strCache>
                <c:ptCount val="1"/>
                <c:pt idx="0">
                  <c:v>DeathsAge10To14</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Sheet1!$B$3:$B$8</c:f>
              <c:numCache>
                <c:formatCode>General</c:formatCode>
                <c:ptCount val="5"/>
                <c:pt idx="0">
                  <c:v>0</c:v>
                </c:pt>
                <c:pt idx="1">
                  <c:v>8</c:v>
                </c:pt>
                <c:pt idx="2">
                  <c:v>14</c:v>
                </c:pt>
                <c:pt idx="3">
                  <c:v>0</c:v>
                </c:pt>
                <c:pt idx="4">
                  <c:v>0</c:v>
                </c:pt>
              </c:numCache>
            </c:numRef>
          </c:val>
          <c:extLst>
            <c:ext xmlns:c16="http://schemas.microsoft.com/office/drawing/2014/chart" uri="{C3380CC4-5D6E-409C-BE32-E72D297353CC}">
              <c16:uniqueId val="{00000000-AA28-45E6-8DB9-664050B7000F}"/>
            </c:ext>
          </c:extLst>
        </c:ser>
        <c:ser>
          <c:idx val="1"/>
          <c:order val="1"/>
          <c:tx>
            <c:strRef>
              <c:f>Sheet1!$C$1:$C$2</c:f>
              <c:strCache>
                <c:ptCount val="1"/>
                <c:pt idx="0">
                  <c:v>DeathsAge15To19</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Sheet1!$C$3:$C$8</c:f>
              <c:numCache>
                <c:formatCode>General</c:formatCode>
                <c:ptCount val="5"/>
                <c:pt idx="0">
                  <c:v>10</c:v>
                </c:pt>
                <c:pt idx="1">
                  <c:v>24</c:v>
                </c:pt>
                <c:pt idx="2">
                  <c:v>8</c:v>
                </c:pt>
                <c:pt idx="3">
                  <c:v>0</c:v>
                </c:pt>
                <c:pt idx="4">
                  <c:v>0</c:v>
                </c:pt>
              </c:numCache>
            </c:numRef>
          </c:val>
          <c:extLst>
            <c:ext xmlns:c16="http://schemas.microsoft.com/office/drawing/2014/chart" uri="{C3380CC4-5D6E-409C-BE32-E72D297353CC}">
              <c16:uniqueId val="{00000039-AA28-45E6-8DB9-664050B7000F}"/>
            </c:ext>
          </c:extLst>
        </c:ser>
        <c:ser>
          <c:idx val="2"/>
          <c:order val="2"/>
          <c:tx>
            <c:strRef>
              <c:f>Sheet1!$D$1:$D$2</c:f>
              <c:strCache>
                <c:ptCount val="1"/>
                <c:pt idx="0">
                  <c:v>DeathsAge20To24</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Sheet1!$D$3:$D$8</c:f>
              <c:numCache>
                <c:formatCode>General</c:formatCode>
                <c:ptCount val="5"/>
                <c:pt idx="0">
                  <c:v>12</c:v>
                </c:pt>
                <c:pt idx="1">
                  <c:v>52</c:v>
                </c:pt>
                <c:pt idx="2">
                  <c:v>74</c:v>
                </c:pt>
                <c:pt idx="3">
                  <c:v>4</c:v>
                </c:pt>
                <c:pt idx="4">
                  <c:v>6</c:v>
                </c:pt>
              </c:numCache>
            </c:numRef>
          </c:val>
          <c:extLst>
            <c:ext xmlns:c16="http://schemas.microsoft.com/office/drawing/2014/chart" uri="{C3380CC4-5D6E-409C-BE32-E72D297353CC}">
              <c16:uniqueId val="{0000003A-AA28-45E6-8DB9-664050B7000F}"/>
            </c:ext>
          </c:extLst>
        </c:ser>
        <c:ser>
          <c:idx val="3"/>
          <c:order val="3"/>
          <c:tx>
            <c:strRef>
              <c:f>Sheet1!$E$1:$E$2</c:f>
              <c:strCache>
                <c:ptCount val="1"/>
                <c:pt idx="0">
                  <c:v>DeathsAge25To29</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Sheet1!$E$3:$E$8</c:f>
              <c:numCache>
                <c:formatCode>General</c:formatCode>
                <c:ptCount val="5"/>
                <c:pt idx="0">
                  <c:v>18</c:v>
                </c:pt>
                <c:pt idx="1">
                  <c:v>168</c:v>
                </c:pt>
                <c:pt idx="2">
                  <c:v>108</c:v>
                </c:pt>
                <c:pt idx="3">
                  <c:v>86</c:v>
                </c:pt>
                <c:pt idx="4">
                  <c:v>10</c:v>
                </c:pt>
              </c:numCache>
            </c:numRef>
          </c:val>
          <c:extLst>
            <c:ext xmlns:c16="http://schemas.microsoft.com/office/drawing/2014/chart" uri="{C3380CC4-5D6E-409C-BE32-E72D297353CC}">
              <c16:uniqueId val="{0000003B-AA28-45E6-8DB9-664050B7000F}"/>
            </c:ext>
          </c:extLst>
        </c:ser>
        <c:ser>
          <c:idx val="4"/>
          <c:order val="4"/>
          <c:tx>
            <c:strRef>
              <c:f>Sheet1!$F$1:$F$2</c:f>
              <c:strCache>
                <c:ptCount val="1"/>
                <c:pt idx="0">
                  <c:v>DeathsAge30To34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Sheet1!$F$3:$F$8</c:f>
              <c:numCache>
                <c:formatCode>General</c:formatCode>
                <c:ptCount val="5"/>
                <c:pt idx="0">
                  <c:v>92</c:v>
                </c:pt>
                <c:pt idx="1">
                  <c:v>392</c:v>
                </c:pt>
                <c:pt idx="2">
                  <c:v>162</c:v>
                </c:pt>
                <c:pt idx="3">
                  <c:v>372</c:v>
                </c:pt>
                <c:pt idx="4">
                  <c:v>42</c:v>
                </c:pt>
              </c:numCache>
            </c:numRef>
          </c:val>
          <c:extLst>
            <c:ext xmlns:c16="http://schemas.microsoft.com/office/drawing/2014/chart" uri="{C3380CC4-5D6E-409C-BE32-E72D297353CC}">
              <c16:uniqueId val="{0000003C-AA28-45E6-8DB9-664050B7000F}"/>
            </c:ext>
          </c:extLst>
        </c:ser>
        <c:ser>
          <c:idx val="5"/>
          <c:order val="5"/>
          <c:tx>
            <c:strRef>
              <c:f>Sheet1!$G$1:$G$2</c:f>
              <c:strCache>
                <c:ptCount val="1"/>
                <c:pt idx="0">
                  <c:v>DeathsAge35To39</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Sheet1!$G$3:$G$8</c:f>
              <c:numCache>
                <c:formatCode>General</c:formatCode>
                <c:ptCount val="5"/>
                <c:pt idx="0">
                  <c:v>348</c:v>
                </c:pt>
                <c:pt idx="1">
                  <c:v>676</c:v>
                </c:pt>
                <c:pt idx="2">
                  <c:v>278</c:v>
                </c:pt>
                <c:pt idx="3">
                  <c:v>976</c:v>
                </c:pt>
                <c:pt idx="4">
                  <c:v>96</c:v>
                </c:pt>
              </c:numCache>
            </c:numRef>
          </c:val>
          <c:extLst>
            <c:ext xmlns:c16="http://schemas.microsoft.com/office/drawing/2014/chart" uri="{C3380CC4-5D6E-409C-BE32-E72D297353CC}">
              <c16:uniqueId val="{0000003D-AA28-45E6-8DB9-664050B7000F}"/>
            </c:ext>
          </c:extLst>
        </c:ser>
        <c:ser>
          <c:idx val="6"/>
          <c:order val="6"/>
          <c:tx>
            <c:strRef>
              <c:f>Sheet1!$H$1:$H$2</c:f>
              <c:strCache>
                <c:ptCount val="1"/>
                <c:pt idx="0">
                  <c:v>DeathsAge40To44</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Sheet1!$H$3:$H$8</c:f>
              <c:numCache>
                <c:formatCode>General</c:formatCode>
                <c:ptCount val="5"/>
                <c:pt idx="0">
                  <c:v>1240</c:v>
                </c:pt>
                <c:pt idx="1">
                  <c:v>1440</c:v>
                </c:pt>
                <c:pt idx="2">
                  <c:v>764</c:v>
                </c:pt>
                <c:pt idx="3">
                  <c:v>1834</c:v>
                </c:pt>
                <c:pt idx="4">
                  <c:v>340</c:v>
                </c:pt>
              </c:numCache>
            </c:numRef>
          </c:val>
          <c:extLst>
            <c:ext xmlns:c16="http://schemas.microsoft.com/office/drawing/2014/chart" uri="{C3380CC4-5D6E-409C-BE32-E72D297353CC}">
              <c16:uniqueId val="{0000003E-AA28-45E6-8DB9-664050B7000F}"/>
            </c:ext>
          </c:extLst>
        </c:ser>
        <c:ser>
          <c:idx val="7"/>
          <c:order val="7"/>
          <c:tx>
            <c:strRef>
              <c:f>Sheet1!$I$1:$I$2</c:f>
              <c:strCache>
                <c:ptCount val="1"/>
                <c:pt idx="0">
                  <c:v>DeathsAge45To49</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Sheet1!$I$3:$I$8</c:f>
              <c:numCache>
                <c:formatCode>General</c:formatCode>
                <c:ptCount val="5"/>
                <c:pt idx="0">
                  <c:v>3230</c:v>
                </c:pt>
                <c:pt idx="1">
                  <c:v>3140</c:v>
                </c:pt>
                <c:pt idx="2">
                  <c:v>2042</c:v>
                </c:pt>
                <c:pt idx="3">
                  <c:v>2862</c:v>
                </c:pt>
                <c:pt idx="4">
                  <c:v>802</c:v>
                </c:pt>
              </c:numCache>
            </c:numRef>
          </c:val>
          <c:extLst>
            <c:ext xmlns:c16="http://schemas.microsoft.com/office/drawing/2014/chart" uri="{C3380CC4-5D6E-409C-BE32-E72D297353CC}">
              <c16:uniqueId val="{0000003F-AA28-45E6-8DB9-664050B7000F}"/>
            </c:ext>
          </c:extLst>
        </c:ser>
        <c:ser>
          <c:idx val="8"/>
          <c:order val="8"/>
          <c:tx>
            <c:strRef>
              <c:f>Sheet1!$J$1:$J$2</c:f>
              <c:strCache>
                <c:ptCount val="1"/>
                <c:pt idx="0">
                  <c:v>DeathsAge50To54</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Sheet1!$J$3:$J$8</c:f>
              <c:numCache>
                <c:formatCode>General</c:formatCode>
                <c:ptCount val="5"/>
                <c:pt idx="0">
                  <c:v>7054</c:v>
                </c:pt>
                <c:pt idx="1">
                  <c:v>5680</c:v>
                </c:pt>
                <c:pt idx="2">
                  <c:v>4150</c:v>
                </c:pt>
                <c:pt idx="3">
                  <c:v>4230</c:v>
                </c:pt>
                <c:pt idx="4">
                  <c:v>1768</c:v>
                </c:pt>
              </c:numCache>
            </c:numRef>
          </c:val>
          <c:extLst>
            <c:ext xmlns:c16="http://schemas.microsoft.com/office/drawing/2014/chart" uri="{C3380CC4-5D6E-409C-BE32-E72D297353CC}">
              <c16:uniqueId val="{00000040-AA28-45E6-8DB9-664050B7000F}"/>
            </c:ext>
          </c:extLst>
        </c:ser>
        <c:ser>
          <c:idx val="9"/>
          <c:order val="9"/>
          <c:tx>
            <c:strRef>
              <c:f>Sheet1!$K$1:$K$2</c:f>
              <c:strCache>
                <c:ptCount val="1"/>
                <c:pt idx="0">
                  <c:v>DeathsAge55To59</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Sheet1!$K$3:$K$8</c:f>
              <c:numCache>
                <c:formatCode>General</c:formatCode>
                <c:ptCount val="5"/>
                <c:pt idx="0">
                  <c:v>13344</c:v>
                </c:pt>
                <c:pt idx="1">
                  <c:v>9132</c:v>
                </c:pt>
                <c:pt idx="2">
                  <c:v>6534</c:v>
                </c:pt>
                <c:pt idx="3">
                  <c:v>5012</c:v>
                </c:pt>
                <c:pt idx="4">
                  <c:v>2966</c:v>
                </c:pt>
              </c:numCache>
            </c:numRef>
          </c:val>
          <c:extLst>
            <c:ext xmlns:c16="http://schemas.microsoft.com/office/drawing/2014/chart" uri="{C3380CC4-5D6E-409C-BE32-E72D297353CC}">
              <c16:uniqueId val="{00000041-AA28-45E6-8DB9-664050B7000F}"/>
            </c:ext>
          </c:extLst>
        </c:ser>
        <c:ser>
          <c:idx val="10"/>
          <c:order val="10"/>
          <c:tx>
            <c:strRef>
              <c:f>Sheet1!$L$1:$L$2</c:f>
              <c:strCache>
                <c:ptCount val="1"/>
                <c:pt idx="0">
                  <c:v>DeathsAge5To9</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Sheet1!$L$3:$L$8</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42-AA28-45E6-8DB9-664050B7000F}"/>
            </c:ext>
          </c:extLst>
        </c:ser>
        <c:ser>
          <c:idx val="11"/>
          <c:order val="11"/>
          <c:tx>
            <c:strRef>
              <c:f>Sheet1!$M$1:$M$2</c:f>
              <c:strCache>
                <c:ptCount val="1"/>
                <c:pt idx="0">
                  <c:v>DeathsAge60To64</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Sheet1!$M$3:$M$8</c:f>
              <c:numCache>
                <c:formatCode>General</c:formatCode>
                <c:ptCount val="5"/>
                <c:pt idx="0">
                  <c:v>22448</c:v>
                </c:pt>
                <c:pt idx="1">
                  <c:v>14136</c:v>
                </c:pt>
                <c:pt idx="2">
                  <c:v>8626</c:v>
                </c:pt>
                <c:pt idx="3">
                  <c:v>5358</c:v>
                </c:pt>
                <c:pt idx="4">
                  <c:v>4442</c:v>
                </c:pt>
              </c:numCache>
            </c:numRef>
          </c:val>
          <c:extLst>
            <c:ext xmlns:c16="http://schemas.microsoft.com/office/drawing/2014/chart" uri="{C3380CC4-5D6E-409C-BE32-E72D297353CC}">
              <c16:uniqueId val="{00000043-AA28-45E6-8DB9-664050B7000F}"/>
            </c:ext>
          </c:extLst>
        </c:ser>
        <c:ser>
          <c:idx val="12"/>
          <c:order val="12"/>
          <c:tx>
            <c:strRef>
              <c:f>Sheet1!$N$1:$N$2</c:f>
              <c:strCache>
                <c:ptCount val="1"/>
                <c:pt idx="0">
                  <c:v>DeathsAge65To69</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Sheet1!$N$3:$N$8</c:f>
              <c:numCache>
                <c:formatCode>General</c:formatCode>
                <c:ptCount val="5"/>
                <c:pt idx="0">
                  <c:v>32740</c:v>
                </c:pt>
                <c:pt idx="1">
                  <c:v>19404</c:v>
                </c:pt>
                <c:pt idx="2">
                  <c:v>9334</c:v>
                </c:pt>
                <c:pt idx="3">
                  <c:v>5950</c:v>
                </c:pt>
                <c:pt idx="4">
                  <c:v>5614</c:v>
                </c:pt>
              </c:numCache>
            </c:numRef>
          </c:val>
          <c:extLst>
            <c:ext xmlns:c16="http://schemas.microsoft.com/office/drawing/2014/chart" uri="{C3380CC4-5D6E-409C-BE32-E72D297353CC}">
              <c16:uniqueId val="{00000044-AA28-45E6-8DB9-664050B7000F}"/>
            </c:ext>
          </c:extLst>
        </c:ser>
        <c:ser>
          <c:idx val="13"/>
          <c:order val="13"/>
          <c:tx>
            <c:strRef>
              <c:f>Sheet1!$O$1:$O$2</c:f>
              <c:strCache>
                <c:ptCount val="1"/>
                <c:pt idx="0">
                  <c:v>DeathsAge70To74</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Sheet1!$O$3:$O$8</c:f>
              <c:numCache>
                <c:formatCode>General</c:formatCode>
                <c:ptCount val="5"/>
                <c:pt idx="0">
                  <c:v>40864</c:v>
                </c:pt>
                <c:pt idx="1">
                  <c:v>25168</c:v>
                </c:pt>
                <c:pt idx="2">
                  <c:v>9358</c:v>
                </c:pt>
                <c:pt idx="3">
                  <c:v>6436</c:v>
                </c:pt>
                <c:pt idx="4">
                  <c:v>6620</c:v>
                </c:pt>
              </c:numCache>
            </c:numRef>
          </c:val>
          <c:extLst>
            <c:ext xmlns:c16="http://schemas.microsoft.com/office/drawing/2014/chart" uri="{C3380CC4-5D6E-409C-BE32-E72D297353CC}">
              <c16:uniqueId val="{00000045-AA28-45E6-8DB9-664050B7000F}"/>
            </c:ext>
          </c:extLst>
        </c:ser>
        <c:ser>
          <c:idx val="14"/>
          <c:order val="14"/>
          <c:tx>
            <c:strRef>
              <c:f>Sheet1!$P$1:$P$2</c:f>
              <c:strCache>
                <c:ptCount val="1"/>
                <c:pt idx="0">
                  <c:v>DeathsAge75To79</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Sheet1!$P$3:$P$8</c:f>
              <c:numCache>
                <c:formatCode>General</c:formatCode>
                <c:ptCount val="5"/>
                <c:pt idx="0">
                  <c:v>39406</c:v>
                </c:pt>
                <c:pt idx="1">
                  <c:v>27848</c:v>
                </c:pt>
                <c:pt idx="2">
                  <c:v>7978</c:v>
                </c:pt>
                <c:pt idx="3">
                  <c:v>6882</c:v>
                </c:pt>
                <c:pt idx="4">
                  <c:v>6840</c:v>
                </c:pt>
              </c:numCache>
            </c:numRef>
          </c:val>
          <c:extLst>
            <c:ext xmlns:c16="http://schemas.microsoft.com/office/drawing/2014/chart" uri="{C3380CC4-5D6E-409C-BE32-E72D297353CC}">
              <c16:uniqueId val="{00000046-AA28-45E6-8DB9-664050B7000F}"/>
            </c:ext>
          </c:extLst>
        </c:ser>
        <c:ser>
          <c:idx val="15"/>
          <c:order val="15"/>
          <c:tx>
            <c:strRef>
              <c:f>Sheet1!$Q$1:$Q$2</c:f>
              <c:strCache>
                <c:ptCount val="1"/>
                <c:pt idx="0">
                  <c:v>DeathsAge80To84</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Sheet1!$Q$3:$Q$8</c:f>
              <c:numCache>
                <c:formatCode>General</c:formatCode>
                <c:ptCount val="5"/>
                <c:pt idx="0">
                  <c:v>29278</c:v>
                </c:pt>
                <c:pt idx="1">
                  <c:v>27752</c:v>
                </c:pt>
                <c:pt idx="2">
                  <c:v>5704</c:v>
                </c:pt>
                <c:pt idx="3">
                  <c:v>6728</c:v>
                </c:pt>
                <c:pt idx="4">
                  <c:v>6002</c:v>
                </c:pt>
              </c:numCache>
            </c:numRef>
          </c:val>
          <c:extLst>
            <c:ext xmlns:c16="http://schemas.microsoft.com/office/drawing/2014/chart" uri="{C3380CC4-5D6E-409C-BE32-E72D297353CC}">
              <c16:uniqueId val="{00000047-AA28-45E6-8DB9-664050B7000F}"/>
            </c:ext>
          </c:extLst>
        </c:ser>
        <c:ser>
          <c:idx val="16"/>
          <c:order val="16"/>
          <c:tx>
            <c:strRef>
              <c:f>Sheet1!$R$1:$R$2</c:f>
              <c:strCache>
                <c:ptCount val="1"/>
                <c:pt idx="0">
                  <c:v>DeathsAge85To89</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Sheet1!$R$3:$R$8</c:f>
              <c:numCache>
                <c:formatCode>General</c:formatCode>
                <c:ptCount val="5"/>
                <c:pt idx="0">
                  <c:v>15550</c:v>
                </c:pt>
                <c:pt idx="1">
                  <c:v>20340</c:v>
                </c:pt>
                <c:pt idx="2">
                  <c:v>3712</c:v>
                </c:pt>
                <c:pt idx="3">
                  <c:v>5438</c:v>
                </c:pt>
                <c:pt idx="4">
                  <c:v>3518</c:v>
                </c:pt>
              </c:numCache>
            </c:numRef>
          </c:val>
          <c:extLst>
            <c:ext xmlns:c16="http://schemas.microsoft.com/office/drawing/2014/chart" uri="{C3380CC4-5D6E-409C-BE32-E72D297353CC}">
              <c16:uniqueId val="{00000048-AA28-45E6-8DB9-664050B7000F}"/>
            </c:ext>
          </c:extLst>
        </c:ser>
        <c:ser>
          <c:idx val="17"/>
          <c:order val="17"/>
          <c:tx>
            <c:strRef>
              <c:f>Sheet1!$S$1:$S$2</c:f>
              <c:strCache>
                <c:ptCount val="1"/>
                <c:pt idx="0">
                  <c:v>DeathsAge90AndOver</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Sheet1!$S$3:$S$8</c:f>
              <c:numCache>
                <c:formatCode>General</c:formatCode>
                <c:ptCount val="5"/>
                <c:pt idx="0">
                  <c:v>5664</c:v>
                </c:pt>
                <c:pt idx="1">
                  <c:v>12200</c:v>
                </c:pt>
                <c:pt idx="2">
                  <c:v>2244</c:v>
                </c:pt>
                <c:pt idx="3">
                  <c:v>4424</c:v>
                </c:pt>
                <c:pt idx="4">
                  <c:v>1868</c:v>
                </c:pt>
              </c:numCache>
            </c:numRef>
          </c:val>
          <c:extLst>
            <c:ext xmlns:c16="http://schemas.microsoft.com/office/drawing/2014/chart" uri="{C3380CC4-5D6E-409C-BE32-E72D297353CC}">
              <c16:uniqueId val="{00000049-AA28-45E6-8DB9-664050B7000F}"/>
            </c:ext>
          </c:extLst>
        </c:ser>
        <c:ser>
          <c:idx val="18"/>
          <c:order val="18"/>
          <c:tx>
            <c:strRef>
              <c:f>Sheet1!$T$1:$T$2</c:f>
              <c:strCache>
                <c:ptCount val="1"/>
                <c:pt idx="0">
                  <c:v>DeathsAgeUnder5</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Sheet1!$T$3:$T$8</c:f>
              <c:numCache>
                <c:formatCode>General</c:formatCode>
                <c:ptCount val="5"/>
                <c:pt idx="0">
                  <c:v>2</c:v>
                </c:pt>
                <c:pt idx="1">
                  <c:v>0</c:v>
                </c:pt>
                <c:pt idx="2">
                  <c:v>0</c:v>
                </c:pt>
                <c:pt idx="3">
                  <c:v>0</c:v>
                </c:pt>
                <c:pt idx="4">
                  <c:v>0</c:v>
                </c:pt>
              </c:numCache>
            </c:numRef>
          </c:val>
          <c:extLst>
            <c:ext xmlns:c16="http://schemas.microsoft.com/office/drawing/2014/chart" uri="{C3380CC4-5D6E-409C-BE32-E72D297353CC}">
              <c16:uniqueId val="{0000004A-AA28-45E6-8DB9-664050B7000F}"/>
            </c:ext>
          </c:extLst>
        </c:ser>
        <c:dLbls>
          <c:showLegendKey val="0"/>
          <c:showVal val="0"/>
          <c:showCatName val="0"/>
          <c:showSerName val="0"/>
          <c:showPercent val="0"/>
          <c:showBubbleSize val="0"/>
        </c:dLbls>
        <c:gapWidth val="100"/>
        <c:overlap val="-24"/>
        <c:axId val="1645088127"/>
        <c:axId val="1645087167"/>
      </c:barChart>
      <c:catAx>
        <c:axId val="16450881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087167"/>
        <c:crosses val="autoZero"/>
        <c:auto val="1"/>
        <c:lblAlgn val="ctr"/>
        <c:lblOffset val="100"/>
        <c:noMultiLvlLbl val="0"/>
      </c:catAx>
      <c:valAx>
        <c:axId val="164508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088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Deaths by ages</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F2E2224B-DF21-4EA9-806C-6C087563C19F}" formatIdx="0">
          <cx:dataId val="0"/>
          <cx:layoutPr>
            <cx:aggregation/>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tx>
        <cx:rich>
          <a:bodyPr spcFirstLastPara="1" vertOverflow="ellipsis" horzOverflow="overflow" wrap="square" lIns="0" tIns="0" rIns="0" bIns="0" anchor="ctr" anchorCtr="1"/>
          <a:lstStyle/>
          <a:p>
            <a:pPr rtl="0"/>
            <a:r>
              <a:rPr lang="en-US" sz="1800" b="1" i="0" baseline="0">
                <a:solidFill>
                  <a:schemeClr val="bg1"/>
                </a:solidFill>
                <a:effectLst>
                  <a:outerShdw blurRad="50800" dist="38100" dir="5400000" algn="t" rotWithShape="0">
                    <a:srgbClr val="000000">
                      <a:alpha val="40000"/>
                    </a:srgbClr>
                  </a:outerShdw>
                </a:effectLst>
              </a:rPr>
              <a:t>Deathes By Ages</a:t>
            </a:r>
            <a:endParaRPr lang="en-US" sz="1600">
              <a:solidFill>
                <a:schemeClr val="bg1"/>
              </a:solidFill>
              <a:effectLst/>
            </a:endParaRPr>
          </a:p>
        </cx:rich>
      </cx:tx>
    </cx:title>
    <cx:plotArea>
      <cx:plotAreaRegion>
        <cx:series layoutId="clusteredColumn" uniqueId="{F2E2224B-DF21-4EA9-806C-6C087563C19F}" formatIdx="0">
          <cx:dataId val="0"/>
          <cx:layoutPr>
            <cx:aggregation/>
          </cx:layoutPr>
        </cx:series>
      </cx:plotAreaRegion>
      <cx:axis id="0">
        <cx:catScaling gapWidth="0"/>
        <cx:tickLabels/>
      </cx:axis>
      <cx:axis id="1">
        <cx:valScaling/>
        <cx:majorGridlines/>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microsoft.com/office/2014/relationships/chartEx" Target="../charts/chartEx2.xml"/><Relationship Id="rId5" Type="http://schemas.openxmlformats.org/officeDocument/2006/relationships/image" Target="../media/image1.png"/><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32</xdr:row>
      <xdr:rowOff>152400</xdr:rowOff>
    </xdr:from>
    <xdr:to>
      <xdr:col>6</xdr:col>
      <xdr:colOff>47625</xdr:colOff>
      <xdr:row>47</xdr:row>
      <xdr:rowOff>38100</xdr:rowOff>
    </xdr:to>
    <xdr:graphicFrame macro="">
      <xdr:nvGraphicFramePr>
        <xdr:cNvPr id="2" name="Chart 1">
          <a:extLst>
            <a:ext uri="{FF2B5EF4-FFF2-40B4-BE49-F238E27FC236}">
              <a16:creationId xmlns:a16="http://schemas.microsoft.com/office/drawing/2014/main" id="{F44AA1DD-06E5-D13E-1FF5-BC75118857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514350</xdr:colOff>
      <xdr:row>38</xdr:row>
      <xdr:rowOff>123825</xdr:rowOff>
    </xdr:from>
    <xdr:to>
      <xdr:col>12</xdr:col>
      <xdr:colOff>171450</xdr:colOff>
      <xdr:row>53</xdr:row>
      <xdr:rowOff>9525</xdr:rowOff>
    </xdr:to>
    <xdr:graphicFrame macro="">
      <xdr:nvGraphicFramePr>
        <xdr:cNvPr id="4" name="Chart 3">
          <a:extLst>
            <a:ext uri="{FF2B5EF4-FFF2-40B4-BE49-F238E27FC236}">
              <a16:creationId xmlns:a16="http://schemas.microsoft.com/office/drawing/2014/main" id="{1A19F6B2-8209-5D6E-5791-398F4F4241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461961</xdr:colOff>
      <xdr:row>55</xdr:row>
      <xdr:rowOff>38099</xdr:rowOff>
    </xdr:from>
    <xdr:to>
      <xdr:col>19</xdr:col>
      <xdr:colOff>76200</xdr:colOff>
      <xdr:row>78</xdr:row>
      <xdr:rowOff>104775</xdr:rowOff>
    </xdr:to>
    <xdr:graphicFrame macro="">
      <xdr:nvGraphicFramePr>
        <xdr:cNvPr id="5" name="Chart 4">
          <a:extLst>
            <a:ext uri="{FF2B5EF4-FFF2-40B4-BE49-F238E27FC236}">
              <a16:creationId xmlns:a16="http://schemas.microsoft.com/office/drawing/2014/main" id="{E19E15EA-1845-82D7-9864-8A3063C3EB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1866900</xdr:colOff>
      <xdr:row>28</xdr:row>
      <xdr:rowOff>171450</xdr:rowOff>
    </xdr:from>
    <xdr:to>
      <xdr:col>25</xdr:col>
      <xdr:colOff>0</xdr:colOff>
      <xdr:row>43</xdr:row>
      <xdr:rowOff>57150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F91E674D-4C98-DEB8-F567-D0F690F098B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4587538" y="5238750"/>
              <a:ext cx="9991725" cy="26003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xdr:colOff>
      <xdr:row>52</xdr:row>
      <xdr:rowOff>76201</xdr:rowOff>
    </xdr:from>
    <xdr:to>
      <xdr:col>2</xdr:col>
      <xdr:colOff>447674</xdr:colOff>
      <xdr:row>57</xdr:row>
      <xdr:rowOff>66675</xdr:rowOff>
    </xdr:to>
    <xdr:graphicFrame macro="">
      <xdr:nvGraphicFramePr>
        <xdr:cNvPr id="6" name="Chart 5">
          <a:extLst>
            <a:ext uri="{FF2B5EF4-FFF2-40B4-BE49-F238E27FC236}">
              <a16:creationId xmlns:a16="http://schemas.microsoft.com/office/drawing/2014/main" id="{0385A6D9-05CC-4977-ADBC-A0C7C4D19A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600075</xdr:colOff>
      <xdr:row>44</xdr:row>
      <xdr:rowOff>161926</xdr:rowOff>
    </xdr:from>
    <xdr:to>
      <xdr:col>16</xdr:col>
      <xdr:colOff>676275</xdr:colOff>
      <xdr:row>54</xdr:row>
      <xdr:rowOff>9526</xdr:rowOff>
    </xdr:to>
    <mc:AlternateContent xmlns:mc="http://schemas.openxmlformats.org/markup-compatibility/2006" xmlns:a14="http://schemas.microsoft.com/office/drawing/2010/main">
      <mc:Choice Requires="a14">
        <xdr:graphicFrame macro="">
          <xdr:nvGraphicFramePr>
            <xdr:cNvPr id="7" name="Year">
              <a:extLst>
                <a:ext uri="{FF2B5EF4-FFF2-40B4-BE49-F238E27FC236}">
                  <a16:creationId xmlns:a16="http://schemas.microsoft.com/office/drawing/2014/main" id="{5E9DC31C-DB45-C8A7-89D0-EEC319CB0B8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468225" y="8543926"/>
              <a:ext cx="3343275"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523875</xdr:colOff>
      <xdr:row>15</xdr:row>
      <xdr:rowOff>95250</xdr:rowOff>
    </xdr:from>
    <xdr:to>
      <xdr:col>28</xdr:col>
      <xdr:colOff>285750</xdr:colOff>
      <xdr:row>28</xdr:row>
      <xdr:rowOff>142875</xdr:rowOff>
    </xdr:to>
    <mc:AlternateContent xmlns:mc="http://schemas.openxmlformats.org/markup-compatibility/2006" xmlns:a14="http://schemas.microsoft.com/office/drawing/2010/main">
      <mc:Choice Requires="a14">
        <xdr:graphicFrame macro="">
          <xdr:nvGraphicFramePr>
            <xdr:cNvPr id="8" name="DeathsAges">
              <a:extLst>
                <a:ext uri="{FF2B5EF4-FFF2-40B4-BE49-F238E27FC236}">
                  <a16:creationId xmlns:a16="http://schemas.microsoft.com/office/drawing/2014/main" id="{64DAD55F-B211-E6C0-CD7C-75B65FCC71E2}"/>
                </a:ext>
              </a:extLst>
            </xdr:cNvPr>
            <xdr:cNvGraphicFramePr/>
          </xdr:nvGraphicFramePr>
          <xdr:xfrm>
            <a:off x="0" y="0"/>
            <a:ext cx="0" cy="0"/>
          </xdr:xfrm>
          <a:graphic>
            <a:graphicData uri="http://schemas.microsoft.com/office/drawing/2010/slicer">
              <sle:slicer xmlns:sle="http://schemas.microsoft.com/office/drawing/2010/slicer" name="DeathsAges"/>
            </a:graphicData>
          </a:graphic>
        </xdr:graphicFrame>
      </mc:Choice>
      <mc:Fallback xmlns="">
        <xdr:sp macro="" textlink="">
          <xdr:nvSpPr>
            <xdr:cNvPr id="0" name=""/>
            <xdr:cNvSpPr>
              <a:spLocks noTextEdit="1"/>
            </xdr:cNvSpPr>
          </xdr:nvSpPr>
          <xdr:spPr>
            <a:xfrm>
              <a:off x="20688300" y="2952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428625</xdr:colOff>
      <xdr:row>31</xdr:row>
      <xdr:rowOff>66675</xdr:rowOff>
    </xdr:from>
    <xdr:to>
      <xdr:col>9</xdr:col>
      <xdr:colOff>376237</xdr:colOff>
      <xdr:row>44</xdr:row>
      <xdr:rowOff>114300</xdr:rowOff>
    </xdr:to>
    <mc:AlternateContent xmlns:mc="http://schemas.openxmlformats.org/markup-compatibility/2006" xmlns:a14="http://schemas.microsoft.com/office/drawing/2010/main">
      <mc:Choice Requires="a14">
        <xdr:graphicFrame macro="">
          <xdr:nvGraphicFramePr>
            <xdr:cNvPr id="10" name="Sex">
              <a:extLst>
                <a:ext uri="{FF2B5EF4-FFF2-40B4-BE49-F238E27FC236}">
                  <a16:creationId xmlns:a16="http://schemas.microsoft.com/office/drawing/2014/main" id="{D5C47111-7807-8DED-0184-F7E71C77DE3F}"/>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6381750" y="5972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152401</xdr:colOff>
      <xdr:row>0</xdr:row>
      <xdr:rowOff>123825</xdr:rowOff>
    </xdr:from>
    <xdr:to>
      <xdr:col>24</xdr:col>
      <xdr:colOff>304800</xdr:colOff>
      <xdr:row>36</xdr:row>
      <xdr:rowOff>38100</xdr:rowOff>
    </xdr:to>
    <xdr:sp macro="" textlink="">
      <xdr:nvSpPr>
        <xdr:cNvPr id="2" name="TextBox 1">
          <a:extLst>
            <a:ext uri="{FF2B5EF4-FFF2-40B4-BE49-F238E27FC236}">
              <a16:creationId xmlns:a16="http://schemas.microsoft.com/office/drawing/2014/main" id="{7D6CED8F-4EA3-5E1D-4892-092DC89BE122}"/>
            </a:ext>
          </a:extLst>
        </xdr:cNvPr>
        <xdr:cNvSpPr txBox="1"/>
      </xdr:nvSpPr>
      <xdr:spPr>
        <a:xfrm>
          <a:off x="2724151" y="123825"/>
          <a:ext cx="11734799" cy="6772275"/>
        </a:xfrm>
        <a:prstGeom prst="rect">
          <a:avLst/>
        </a:prstGeom>
        <a:solidFill>
          <a:srgbClr val="1F1F1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solidFill>
              <a:srgbClr val="002060"/>
            </a:solidFill>
          </a:endParaRPr>
        </a:p>
      </xdr:txBody>
    </xdr:sp>
    <xdr:clientData/>
  </xdr:twoCellAnchor>
  <xdr:twoCellAnchor>
    <xdr:from>
      <xdr:col>5</xdr:col>
      <xdr:colOff>381000</xdr:colOff>
      <xdr:row>1</xdr:row>
      <xdr:rowOff>104775</xdr:rowOff>
    </xdr:from>
    <xdr:to>
      <xdr:col>24</xdr:col>
      <xdr:colOff>142876</xdr:colOff>
      <xdr:row>8</xdr:row>
      <xdr:rowOff>0</xdr:rowOff>
    </xdr:to>
    <xdr:sp macro="" textlink="">
      <xdr:nvSpPr>
        <xdr:cNvPr id="3" name="TextBox 2">
          <a:extLst>
            <a:ext uri="{FF2B5EF4-FFF2-40B4-BE49-F238E27FC236}">
              <a16:creationId xmlns:a16="http://schemas.microsoft.com/office/drawing/2014/main" id="{1F58EF6B-63B6-F9DE-D048-11741C9D0ECD}"/>
            </a:ext>
          </a:extLst>
        </xdr:cNvPr>
        <xdr:cNvSpPr txBox="1">
          <a:spLocks/>
        </xdr:cNvSpPr>
      </xdr:nvSpPr>
      <xdr:spPr>
        <a:xfrm>
          <a:off x="2952750" y="295275"/>
          <a:ext cx="11344276" cy="1228725"/>
        </a:xfrm>
        <a:prstGeom prst="rect">
          <a:avLst/>
        </a:prstGeom>
        <a:gradFill flip="none" rotWithShape="1">
          <a:gsLst>
            <a:gs pos="0">
              <a:schemeClr val="accent1">
                <a:lumMod val="60000"/>
                <a:lumOff val="40000"/>
              </a:schemeClr>
            </a:gs>
            <a:gs pos="35000">
              <a:schemeClr val="accent1">
                <a:lumMod val="75000"/>
              </a:schemeClr>
            </a:gs>
            <a:gs pos="100000">
              <a:schemeClr val="accent1">
                <a:lumMod val="50000"/>
              </a:schemeClr>
            </a:gs>
          </a:gsLst>
          <a:lin ang="0" scaled="0"/>
          <a:tileRect/>
        </a:gradFill>
        <a:ln w="9525" cmpd="sng">
          <a:gradFill flip="none" rotWithShape="1">
            <a:gsLst>
              <a:gs pos="0">
                <a:schemeClr val="accent1">
                  <a:lumMod val="67000"/>
                </a:schemeClr>
              </a:gs>
              <a:gs pos="48000">
                <a:schemeClr val="accent1">
                  <a:lumMod val="97000"/>
                  <a:lumOff val="3000"/>
                </a:schemeClr>
              </a:gs>
              <a:gs pos="100000">
                <a:schemeClr val="accent1">
                  <a:lumMod val="40000"/>
                  <a:lumOff val="60000"/>
                </a:schemeClr>
              </a:gs>
            </a:gsLst>
            <a:lin ang="16200000" scaled="1"/>
            <a:tileRect/>
          </a:gradFill>
        </a:ln>
        <a:effectLst>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solidFill>
              <a:schemeClr val="accent2"/>
            </a:solidFill>
          </a:endParaRPr>
        </a:p>
      </xdr:txBody>
    </xdr:sp>
    <xdr:clientData/>
  </xdr:twoCellAnchor>
  <xdr:twoCellAnchor>
    <xdr:from>
      <xdr:col>5</xdr:col>
      <xdr:colOff>180978</xdr:colOff>
      <xdr:row>8</xdr:row>
      <xdr:rowOff>57150</xdr:rowOff>
    </xdr:from>
    <xdr:to>
      <xdr:col>11</xdr:col>
      <xdr:colOff>0</xdr:colOff>
      <xdr:row>22</xdr:row>
      <xdr:rowOff>104775</xdr:rowOff>
    </xdr:to>
    <xdr:graphicFrame macro="">
      <xdr:nvGraphicFramePr>
        <xdr:cNvPr id="4" name="Chart 3">
          <a:extLst>
            <a:ext uri="{FF2B5EF4-FFF2-40B4-BE49-F238E27FC236}">
              <a16:creationId xmlns:a16="http://schemas.microsoft.com/office/drawing/2014/main" id="{8626FBBE-0B1F-4D79-9666-3FB8F8F2EA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514350</xdr:colOff>
      <xdr:row>7</xdr:row>
      <xdr:rowOff>171450</xdr:rowOff>
    </xdr:from>
    <xdr:to>
      <xdr:col>24</xdr:col>
      <xdr:colOff>266702</xdr:colOff>
      <xdr:row>21</xdr:row>
      <xdr:rowOff>19050</xdr:rowOff>
    </xdr:to>
    <xdr:graphicFrame macro="">
      <xdr:nvGraphicFramePr>
        <xdr:cNvPr id="5" name="Chart 4">
          <a:extLst>
            <a:ext uri="{FF2B5EF4-FFF2-40B4-BE49-F238E27FC236}">
              <a16:creationId xmlns:a16="http://schemas.microsoft.com/office/drawing/2014/main" id="{95BCFDF2-2BD1-4C97-A627-F9F5F9E6E8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323850</xdr:colOff>
      <xdr:row>21</xdr:row>
      <xdr:rowOff>19050</xdr:rowOff>
    </xdr:from>
    <xdr:to>
      <xdr:col>24</xdr:col>
      <xdr:colOff>385763</xdr:colOff>
      <xdr:row>36</xdr:row>
      <xdr:rowOff>104775</xdr:rowOff>
    </xdr:to>
    <xdr:graphicFrame macro="">
      <xdr:nvGraphicFramePr>
        <xdr:cNvPr id="7" name="Chart 6">
          <a:extLst>
            <a:ext uri="{FF2B5EF4-FFF2-40B4-BE49-F238E27FC236}">
              <a16:creationId xmlns:a16="http://schemas.microsoft.com/office/drawing/2014/main" id="{1A0F148C-BBAC-4A74-93B9-1E209C5EB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22</xdr:col>
      <xdr:colOff>47625</xdr:colOff>
      <xdr:row>3</xdr:row>
      <xdr:rowOff>19050</xdr:rowOff>
    </xdr:from>
    <xdr:ext cx="184731" cy="264560"/>
    <xdr:sp macro="" textlink="">
      <xdr:nvSpPr>
        <xdr:cNvPr id="11" name="TextBox 10">
          <a:extLst>
            <a:ext uri="{FF2B5EF4-FFF2-40B4-BE49-F238E27FC236}">
              <a16:creationId xmlns:a16="http://schemas.microsoft.com/office/drawing/2014/main" id="{88674A3E-586B-C4B9-441F-A80C63DF72A6}"/>
            </a:ext>
          </a:extLst>
        </xdr:cNvPr>
        <xdr:cNvSpPr txBox="1"/>
      </xdr:nvSpPr>
      <xdr:spPr>
        <a:xfrm>
          <a:off x="12982575" y="590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20</xdr:col>
      <xdr:colOff>314325</xdr:colOff>
      <xdr:row>2</xdr:row>
      <xdr:rowOff>0</xdr:rowOff>
    </xdr:from>
    <xdr:to>
      <xdr:col>23</xdr:col>
      <xdr:colOff>542925</xdr:colOff>
      <xdr:row>7</xdr:row>
      <xdr:rowOff>123825</xdr:rowOff>
    </xdr:to>
    <xdr:sp macro="" textlink="$C$4">
      <xdr:nvSpPr>
        <xdr:cNvPr id="13" name="TextBox 12">
          <a:extLst>
            <a:ext uri="{FF2B5EF4-FFF2-40B4-BE49-F238E27FC236}">
              <a16:creationId xmlns:a16="http://schemas.microsoft.com/office/drawing/2014/main" id="{89ABC0F1-8526-48C6-A5DA-FA50C6B27A91}"/>
            </a:ext>
          </a:extLst>
        </xdr:cNvPr>
        <xdr:cNvSpPr txBox="1"/>
      </xdr:nvSpPr>
      <xdr:spPr>
        <a:xfrm>
          <a:off x="12030075" y="381000"/>
          <a:ext cx="2057400" cy="1076325"/>
        </a:xfrm>
        <a:prstGeom prst="rect">
          <a:avLst/>
        </a:prstGeom>
        <a:solidFill>
          <a:schemeClr val="dk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b"/>
        <a:lstStyle/>
        <a:p>
          <a:pPr algn="ctr"/>
          <a:r>
            <a:rPr lang="en-US" sz="1600" b="0" i="0" u="none" strike="noStrike">
              <a:solidFill>
                <a:schemeClr val="bg1">
                  <a:lumMod val="75000"/>
                </a:schemeClr>
              </a:solidFill>
              <a:latin typeface="Calibri"/>
              <a:ea typeface="Calibri"/>
              <a:cs typeface="Calibri"/>
            </a:rPr>
            <a:t>Common Type</a:t>
          </a:r>
          <a:endParaRPr lang="en-US" sz="1600">
            <a:solidFill>
              <a:schemeClr val="bg1">
                <a:lumMod val="75000"/>
              </a:schemeClr>
            </a:solidFill>
            <a:latin typeface="+mn-lt"/>
            <a:ea typeface="+mn-ea"/>
            <a:cs typeface="+mn-cs"/>
          </a:endParaRPr>
        </a:p>
      </xdr:txBody>
    </xdr:sp>
    <xdr:clientData/>
  </xdr:twoCellAnchor>
  <xdr:oneCellAnchor>
    <xdr:from>
      <xdr:col>20</xdr:col>
      <xdr:colOff>381001</xdr:colOff>
      <xdr:row>2</xdr:row>
      <xdr:rowOff>57149</xdr:rowOff>
    </xdr:from>
    <xdr:ext cx="1914524" cy="695325"/>
    <xdr:sp macro="" textlink="$B$13">
      <xdr:nvSpPr>
        <xdr:cNvPr id="15" name="TextBox 14">
          <a:extLst>
            <a:ext uri="{FF2B5EF4-FFF2-40B4-BE49-F238E27FC236}">
              <a16:creationId xmlns:a16="http://schemas.microsoft.com/office/drawing/2014/main" id="{63C132CB-2400-404F-95D0-5B9F34AE6210}"/>
            </a:ext>
          </a:extLst>
        </xdr:cNvPr>
        <xdr:cNvSpPr txBox="1"/>
      </xdr:nvSpPr>
      <xdr:spPr>
        <a:xfrm>
          <a:off x="12096751" y="438149"/>
          <a:ext cx="1914524" cy="695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63F12A31-36FB-4202-B211-934DB33E8E58}" type="TxLink">
            <a:rPr lang="en-US" sz="1600" b="0" i="0" u="none" strike="noStrike">
              <a:solidFill>
                <a:schemeClr val="bg1"/>
              </a:solidFill>
              <a:latin typeface="Congenial" panose="020F0502020204030204" pitchFamily="2" charset="0"/>
              <a:ea typeface="Calibri"/>
              <a:cs typeface="Calibri"/>
            </a:rPr>
            <a:pPr algn="ctr"/>
            <a:t>Rectum and rectosigmoid junction</a:t>
          </a:fld>
          <a:endParaRPr lang="en-US" sz="3200">
            <a:solidFill>
              <a:schemeClr val="bg1"/>
            </a:solidFill>
            <a:latin typeface="Congenial" panose="020F0502020204030204" pitchFamily="2" charset="0"/>
            <a:cs typeface="Cascadia Code" panose="020B0609020000020004" pitchFamily="49" charset="0"/>
          </a:endParaRPr>
        </a:p>
      </xdr:txBody>
    </xdr:sp>
    <xdr:clientData/>
  </xdr:oneCellAnchor>
  <xdr:twoCellAnchor>
    <xdr:from>
      <xdr:col>16</xdr:col>
      <xdr:colOff>419100</xdr:colOff>
      <xdr:row>1</xdr:row>
      <xdr:rowOff>180975</xdr:rowOff>
    </xdr:from>
    <xdr:to>
      <xdr:col>20</xdr:col>
      <xdr:colOff>38100</xdr:colOff>
      <xdr:row>7</xdr:row>
      <xdr:rowOff>114300</xdr:rowOff>
    </xdr:to>
    <xdr:sp macro="" textlink="$C$4">
      <xdr:nvSpPr>
        <xdr:cNvPr id="16" name="TextBox 15">
          <a:extLst>
            <a:ext uri="{FF2B5EF4-FFF2-40B4-BE49-F238E27FC236}">
              <a16:creationId xmlns:a16="http://schemas.microsoft.com/office/drawing/2014/main" id="{E42123AD-6D06-4388-B12F-2271BE70859F}"/>
            </a:ext>
          </a:extLst>
        </xdr:cNvPr>
        <xdr:cNvSpPr txBox="1"/>
      </xdr:nvSpPr>
      <xdr:spPr>
        <a:xfrm>
          <a:off x="9696450" y="371475"/>
          <a:ext cx="2057400" cy="1076325"/>
        </a:xfrm>
        <a:prstGeom prst="rect">
          <a:avLst/>
        </a:prstGeom>
        <a:solidFill>
          <a:schemeClr val="dk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b"/>
        <a:lstStyle/>
        <a:p>
          <a:pPr algn="ctr"/>
          <a:fld id="{D30CC06F-C25E-448C-8B7B-1E39B8CF03CF}" type="TxLink">
            <a:rPr lang="en-US" sz="1600" b="0" i="0" u="none" strike="noStrike">
              <a:solidFill>
                <a:schemeClr val="bg1">
                  <a:lumMod val="75000"/>
                </a:schemeClr>
              </a:solidFill>
              <a:latin typeface="Calibri"/>
              <a:ea typeface="Calibri"/>
              <a:cs typeface="Calibri"/>
            </a:rPr>
            <a:pPr algn="ctr"/>
            <a:t> </a:t>
          </a:fld>
          <a:r>
            <a:rPr lang="en-US" sz="1600" b="0" i="0" u="none" strike="noStrike">
              <a:solidFill>
                <a:schemeClr val="bg1">
                  <a:lumMod val="75000"/>
                </a:schemeClr>
              </a:solidFill>
              <a:latin typeface="Calibri"/>
              <a:ea typeface="Calibri"/>
              <a:cs typeface="Calibri"/>
            </a:rPr>
            <a:t>Total</a:t>
          </a:r>
          <a:r>
            <a:rPr lang="en-US" sz="1600" b="0" i="0" u="none" strike="noStrike" baseline="0">
              <a:solidFill>
                <a:schemeClr val="bg1">
                  <a:lumMod val="75000"/>
                </a:schemeClr>
              </a:solidFill>
              <a:latin typeface="Calibri"/>
              <a:ea typeface="Calibri"/>
              <a:cs typeface="Calibri"/>
            </a:rPr>
            <a:t> Deaths</a:t>
          </a:r>
          <a:endParaRPr lang="en-US" sz="1600">
            <a:solidFill>
              <a:schemeClr val="bg1">
                <a:lumMod val="75000"/>
              </a:schemeClr>
            </a:solidFill>
            <a:latin typeface="+mn-lt"/>
            <a:ea typeface="+mn-ea"/>
            <a:cs typeface="+mn-cs"/>
          </a:endParaRPr>
        </a:p>
      </xdr:txBody>
    </xdr:sp>
    <xdr:clientData/>
  </xdr:twoCellAnchor>
  <xdr:twoCellAnchor>
    <xdr:from>
      <xdr:col>17</xdr:col>
      <xdr:colOff>19050</xdr:colOff>
      <xdr:row>2</xdr:row>
      <xdr:rowOff>85725</xdr:rowOff>
    </xdr:from>
    <xdr:to>
      <xdr:col>19</xdr:col>
      <xdr:colOff>457198</xdr:colOff>
      <xdr:row>7</xdr:row>
      <xdr:rowOff>76199</xdr:rowOff>
    </xdr:to>
    <xdr:graphicFrame macro="">
      <xdr:nvGraphicFramePr>
        <xdr:cNvPr id="17" name="Chart 16">
          <a:extLst>
            <a:ext uri="{FF2B5EF4-FFF2-40B4-BE49-F238E27FC236}">
              <a16:creationId xmlns:a16="http://schemas.microsoft.com/office/drawing/2014/main" id="{290E500D-389E-4C4A-8962-80377BDB8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16</xdr:col>
      <xdr:colOff>466725</xdr:colOff>
      <xdr:row>2</xdr:row>
      <xdr:rowOff>5195</xdr:rowOff>
    </xdr:from>
    <xdr:ext cx="1990725" cy="390428"/>
    <xdr:sp macro="" textlink="$B$12">
      <xdr:nvSpPr>
        <xdr:cNvPr id="18" name="TextBox 17">
          <a:extLst>
            <a:ext uri="{FF2B5EF4-FFF2-40B4-BE49-F238E27FC236}">
              <a16:creationId xmlns:a16="http://schemas.microsoft.com/office/drawing/2014/main" id="{E1A23266-2BD5-4165-935F-6C3E52612908}"/>
            </a:ext>
          </a:extLst>
        </xdr:cNvPr>
        <xdr:cNvSpPr txBox="1"/>
      </xdr:nvSpPr>
      <xdr:spPr>
        <a:xfrm>
          <a:off x="9688657" y="386195"/>
          <a:ext cx="1990725" cy="390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910523E4-4669-42E9-A59C-0364740EA5FD}" type="TxLink">
            <a:rPr lang="en-US" sz="2000" b="0" i="0" u="none" strike="noStrike">
              <a:solidFill>
                <a:schemeClr val="bg1"/>
              </a:solidFill>
              <a:latin typeface="Cascadia Code" panose="020B0609020000020004" pitchFamily="49" charset="0"/>
              <a:ea typeface="Calibri"/>
              <a:cs typeface="Cascadia Code" panose="020B0609020000020004" pitchFamily="49" charset="0"/>
            </a:rPr>
            <a:pPr algn="ctr"/>
            <a:t>839238</a:t>
          </a:fld>
          <a:endParaRPr lang="en-US" sz="2000">
            <a:solidFill>
              <a:schemeClr val="bg1"/>
            </a:solidFill>
            <a:latin typeface="Cascadia Code" panose="020B0609020000020004" pitchFamily="49" charset="0"/>
            <a:cs typeface="Cascadia Code" panose="020B0609020000020004" pitchFamily="49" charset="0"/>
          </a:endParaRPr>
        </a:p>
      </xdr:txBody>
    </xdr:sp>
    <xdr:clientData/>
  </xdr:oneCellAnchor>
  <xdr:oneCellAnchor>
    <xdr:from>
      <xdr:col>7</xdr:col>
      <xdr:colOff>172615</xdr:colOff>
      <xdr:row>2</xdr:row>
      <xdr:rowOff>187840</xdr:rowOff>
    </xdr:from>
    <xdr:ext cx="5589543" cy="468013"/>
    <xdr:sp macro="" textlink="">
      <xdr:nvSpPr>
        <xdr:cNvPr id="19" name="TextBox 18">
          <a:extLst>
            <a:ext uri="{FF2B5EF4-FFF2-40B4-BE49-F238E27FC236}">
              <a16:creationId xmlns:a16="http://schemas.microsoft.com/office/drawing/2014/main" id="{39E370AB-0118-D3A8-A601-E12F9EDE1C53}"/>
            </a:ext>
          </a:extLst>
        </xdr:cNvPr>
        <xdr:cNvSpPr txBox="1"/>
      </xdr:nvSpPr>
      <xdr:spPr>
        <a:xfrm>
          <a:off x="3963565" y="568840"/>
          <a:ext cx="5589543"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2400">
              <a:solidFill>
                <a:schemeClr val="bg1"/>
              </a:solidFill>
            </a:rPr>
            <a:t>Scotland Cancer Deaths From 1994 to 2019</a:t>
          </a:r>
        </a:p>
      </xdr:txBody>
    </xdr:sp>
    <xdr:clientData/>
  </xdr:oneCellAnchor>
  <xdr:twoCellAnchor editAs="oneCell">
    <xdr:from>
      <xdr:col>5</xdr:col>
      <xdr:colOff>457200</xdr:colOff>
      <xdr:row>1</xdr:row>
      <xdr:rowOff>161925</xdr:rowOff>
    </xdr:from>
    <xdr:to>
      <xdr:col>7</xdr:col>
      <xdr:colOff>143692</xdr:colOff>
      <xdr:row>6</xdr:row>
      <xdr:rowOff>76200</xdr:rowOff>
    </xdr:to>
    <xdr:pic>
      <xdr:nvPicPr>
        <xdr:cNvPr id="21" name="Picture 20">
          <a:extLst>
            <a:ext uri="{FF2B5EF4-FFF2-40B4-BE49-F238E27FC236}">
              <a16:creationId xmlns:a16="http://schemas.microsoft.com/office/drawing/2014/main" id="{C60415F0-C548-8B90-F1A4-0FF144675DE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028950" y="352425"/>
          <a:ext cx="905692" cy="866775"/>
        </a:xfrm>
        <a:prstGeom prst="rect">
          <a:avLst/>
        </a:prstGeom>
      </xdr:spPr>
    </xdr:pic>
    <xdr:clientData/>
  </xdr:twoCellAnchor>
  <xdr:twoCellAnchor editAs="oneCell">
    <xdr:from>
      <xdr:col>24</xdr:col>
      <xdr:colOff>314326</xdr:colOff>
      <xdr:row>0</xdr:row>
      <xdr:rowOff>129886</xdr:rowOff>
    </xdr:from>
    <xdr:to>
      <xdr:col>27</xdr:col>
      <xdr:colOff>85726</xdr:colOff>
      <xdr:row>36</xdr:row>
      <xdr:rowOff>34636</xdr:rowOff>
    </xdr:to>
    <mc:AlternateContent xmlns:mc="http://schemas.openxmlformats.org/markup-compatibility/2006" xmlns:a14="http://schemas.microsoft.com/office/drawing/2010/main">
      <mc:Choice Requires="a14">
        <xdr:graphicFrame macro="">
          <xdr:nvGraphicFramePr>
            <xdr:cNvPr id="22" name="Year 1">
              <a:extLst>
                <a:ext uri="{FF2B5EF4-FFF2-40B4-BE49-F238E27FC236}">
                  <a16:creationId xmlns:a16="http://schemas.microsoft.com/office/drawing/2014/main" id="{4FC94D20-DA03-423A-BF3D-73E9B38BFE03}"/>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4385349" y="288348"/>
              <a:ext cx="1589809" cy="678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228600</xdr:colOff>
      <xdr:row>20</xdr:row>
      <xdr:rowOff>104775</xdr:rowOff>
    </xdr:from>
    <xdr:to>
      <xdr:col>15</xdr:col>
      <xdr:colOff>285750</xdr:colOff>
      <xdr:row>36</xdr:row>
      <xdr:rowOff>95249</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A5321917-AE40-48CE-91F5-BE8FC9A3FF4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962275" y="3724275"/>
              <a:ext cx="6534150" cy="288607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xdr:col>
      <xdr:colOff>143741</xdr:colOff>
      <xdr:row>0</xdr:row>
      <xdr:rowOff>138545</xdr:rowOff>
    </xdr:from>
    <xdr:to>
      <xdr:col>5</xdr:col>
      <xdr:colOff>143741</xdr:colOff>
      <xdr:row>30</xdr:row>
      <xdr:rowOff>0</xdr:rowOff>
    </xdr:to>
    <mc:AlternateContent xmlns:mc="http://schemas.openxmlformats.org/markup-compatibility/2006" xmlns:a14="http://schemas.microsoft.com/office/drawing/2010/main">
      <mc:Choice Requires="a14">
        <xdr:graphicFrame macro="">
          <xdr:nvGraphicFramePr>
            <xdr:cNvPr id="9" name="DeathsAges 1">
              <a:extLst>
                <a:ext uri="{FF2B5EF4-FFF2-40B4-BE49-F238E27FC236}">
                  <a16:creationId xmlns:a16="http://schemas.microsoft.com/office/drawing/2014/main" id="{A3199D5B-8215-4185-ABC1-D476F1CAA325}"/>
                </a:ext>
              </a:extLst>
            </xdr:cNvPr>
            <xdr:cNvGraphicFramePr/>
          </xdr:nvGraphicFramePr>
          <xdr:xfrm>
            <a:off x="0" y="0"/>
            <a:ext cx="0" cy="0"/>
          </xdr:xfrm>
          <a:graphic>
            <a:graphicData uri="http://schemas.microsoft.com/office/drawing/2010/slicer">
              <sle:slicer xmlns:sle="http://schemas.microsoft.com/office/drawing/2010/slicer" name="DeathsAges 1"/>
            </a:graphicData>
          </a:graphic>
        </xdr:graphicFrame>
      </mc:Choice>
      <mc:Fallback xmlns="">
        <xdr:sp macro="" textlink="">
          <xdr:nvSpPr>
            <xdr:cNvPr id="0" name=""/>
            <xdr:cNvSpPr>
              <a:spLocks noTextEdit="1"/>
            </xdr:cNvSpPr>
          </xdr:nvSpPr>
          <xdr:spPr>
            <a:xfrm>
              <a:off x="879764" y="271030"/>
              <a:ext cx="1818409" cy="6762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138546</xdr:colOff>
      <xdr:row>30</xdr:row>
      <xdr:rowOff>17318</xdr:rowOff>
    </xdr:from>
    <xdr:to>
      <xdr:col>5</xdr:col>
      <xdr:colOff>148937</xdr:colOff>
      <xdr:row>36</xdr:row>
      <xdr:rowOff>25978</xdr:rowOff>
    </xdr:to>
    <mc:AlternateContent xmlns:mc="http://schemas.openxmlformats.org/markup-compatibility/2006" xmlns:a14="http://schemas.microsoft.com/office/drawing/2010/main">
      <mc:Choice Requires="a14">
        <xdr:graphicFrame macro="">
          <xdr:nvGraphicFramePr>
            <xdr:cNvPr id="10" name="Sex 1">
              <a:extLst>
                <a:ext uri="{FF2B5EF4-FFF2-40B4-BE49-F238E27FC236}">
                  <a16:creationId xmlns:a16="http://schemas.microsoft.com/office/drawing/2014/main" id="{1349304E-62DF-47EC-8D7B-EA56D4B568CA}"/>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874569" y="5732318"/>
              <a:ext cx="1828800" cy="1151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985837</xdr:colOff>
      <xdr:row>3</xdr:row>
      <xdr:rowOff>19050</xdr:rowOff>
    </xdr:from>
    <xdr:to>
      <xdr:col>7</xdr:col>
      <xdr:colOff>1062037</xdr:colOff>
      <xdr:row>17</xdr:row>
      <xdr:rowOff>95250</xdr:rowOff>
    </xdr:to>
    <xdr:graphicFrame macro="">
      <xdr:nvGraphicFramePr>
        <xdr:cNvPr id="2" name="Chart 1">
          <a:extLst>
            <a:ext uri="{FF2B5EF4-FFF2-40B4-BE49-F238E27FC236}">
              <a16:creationId xmlns:a16="http://schemas.microsoft.com/office/drawing/2014/main" id="{80E1BFE7-51CF-6658-BB78-303B7EE796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Hany" refreshedDate="45497.092675694446" backgroundQuery="1" createdVersion="8" refreshedVersion="8" minRefreshableVersion="3" recordCount="0" supportSubquery="1" supportAdvancedDrill="1" xr:uid="{0FCF1FB1-0982-4370-B13D-E633C7608532}">
  <cacheSource type="external" connectionId="3"/>
  <cacheFields count="5">
    <cacheField name="[DataSet].[Cancer types].[Cancer types]" caption="Cancer types" numFmtId="0" level="1">
      <sharedItems containsSemiMixedTypes="0" containsNonDate="0" containsString="0"/>
    </cacheField>
    <cacheField name="[Population].[Year].[Year]" caption="Year" numFmtId="0" hierarchy="5" level="1">
      <sharedItems containsSemiMixedTypes="0" containsString="0" containsNumber="1" containsInteger="1" minValue="1994" maxValue="2019" count="26">
        <n v="1994"/>
        <n v="1995"/>
        <n v="1996"/>
        <n v="1997"/>
        <n v="1998"/>
        <n v="1999"/>
        <n v="2000"/>
        <n v="2001"/>
        <n v="2002"/>
        <n v="2003"/>
        <n v="2004"/>
        <n v="2005"/>
        <n v="2006"/>
        <n v="2007"/>
        <n v="2008"/>
        <n v="2009"/>
        <n v="2010"/>
        <n v="2011"/>
        <n v="2012"/>
        <n v="2013"/>
        <n v="2014"/>
        <n v="2015"/>
        <n v="2016"/>
        <n v="2017"/>
        <n v="2018"/>
        <n v="2019"/>
      </sharedItems>
      <extLst>
        <ext xmlns:x15="http://schemas.microsoft.com/office/spreadsheetml/2010/11/main" uri="{4F2E5C28-24EA-4eb8-9CBF-B6C8F9C3D259}">
          <x15:cachedUniqueNames>
            <x15:cachedUniqueName index="0" name="[Population].[Year].&amp;[1994]"/>
            <x15:cachedUniqueName index="1" name="[Population].[Year].&amp;[1995]"/>
            <x15:cachedUniqueName index="2" name="[Population].[Year].&amp;[1996]"/>
            <x15:cachedUniqueName index="3" name="[Population].[Year].&amp;[1997]"/>
            <x15:cachedUniqueName index="4" name="[Population].[Year].&amp;[1998]"/>
            <x15:cachedUniqueName index="5" name="[Population].[Year].&amp;[1999]"/>
            <x15:cachedUniqueName index="6" name="[Population].[Year].&amp;[2000]"/>
            <x15:cachedUniqueName index="7" name="[Population].[Year].&amp;[2001]"/>
            <x15:cachedUniqueName index="8" name="[Population].[Year].&amp;[2002]"/>
            <x15:cachedUniqueName index="9" name="[Population].[Year].&amp;[2003]"/>
            <x15:cachedUniqueName index="10" name="[Population].[Year].&amp;[2004]"/>
            <x15:cachedUniqueName index="11" name="[Population].[Year].&amp;[2005]"/>
            <x15:cachedUniqueName index="12" name="[Population].[Year].&amp;[2006]"/>
            <x15:cachedUniqueName index="13" name="[Population].[Year].&amp;[2007]"/>
            <x15:cachedUniqueName index="14" name="[Population].[Year].&amp;[2008]"/>
            <x15:cachedUniqueName index="15" name="[Population].[Year].&amp;[2009]"/>
            <x15:cachedUniqueName index="16" name="[Population].[Year].&amp;[2010]"/>
            <x15:cachedUniqueName index="17" name="[Population].[Year].&amp;[2011]"/>
            <x15:cachedUniqueName index="18" name="[Population].[Year].&amp;[2012]"/>
            <x15:cachedUniqueName index="19" name="[Population].[Year].&amp;[2013]"/>
            <x15:cachedUniqueName index="20" name="[Population].[Year].&amp;[2014]"/>
            <x15:cachedUniqueName index="21" name="[Population].[Year].&amp;[2015]"/>
            <x15:cachedUniqueName index="22" name="[Population].[Year].&amp;[2016]"/>
            <x15:cachedUniqueName index="23" name="[Population].[Year].&amp;[2017]"/>
            <x15:cachedUniqueName index="24" name="[Population].[Year].&amp;[2018]"/>
            <x15:cachedUniqueName index="25" name="[Population].[Year].&amp;[2019]"/>
          </x15:cachedUniqueNames>
        </ext>
      </extLst>
    </cacheField>
    <cacheField name="[Measures].[Sum of Deaths]" caption="Sum of Deaths" numFmtId="0" hierarchy="11" level="32767"/>
    <cacheField name="[Measures].[Sum of Population]" caption="Sum of Population" numFmtId="0" hierarchy="10" level="32767"/>
    <cacheField name="[DataSet].[DeathsAges].[DeathsAges]" caption="DeathsAges" numFmtId="0" hierarchy="3" level="1">
      <sharedItems containsSemiMixedTypes="0" containsNonDate="0" containsString="0"/>
    </cacheField>
  </cacheFields>
  <cacheHierarchies count="17">
    <cacheHierarchy uniqueName="[DataSet].[Cancer types]" caption="Cancer types" attribute="1" defaultMemberUniqueName="[DataSet].[Cancer types].[All]" allUniqueName="[DataSet].[Cancer types].[All]" dimensionUniqueName="[DataSet]" displayFolder="" count="2" memberValueDatatype="130" unbalanced="0">
      <fieldsUsage count="2">
        <fieldUsage x="-1"/>
        <fieldUsage x="0"/>
      </fieldsUsage>
    </cacheHierarchy>
    <cacheHierarchy uniqueName="[DataSet].[Sex]" caption="Sex" attribute="1" defaultMemberUniqueName="[DataSet].[Sex].[All]" allUniqueName="[DataSet].[Sex].[All]" dimensionUniqueName="[DataSet]" displayFolder="" count="0" memberValueDatatype="130" unbalanced="0"/>
    <cacheHierarchy uniqueName="[DataSet].[Year]" caption="Year" attribute="1" defaultMemberUniqueName="[DataSet].[Year].[All]" allUniqueName="[DataSet].[Year].[All]" dimensionUniqueName="[DataSet]" displayFolder="" count="0" memberValueDatatype="20" unbalanced="0"/>
    <cacheHierarchy uniqueName="[DataSet].[DeathsAges]" caption="DeathsAges" attribute="1" defaultMemberUniqueName="[DataSet].[DeathsAges].[All]" allUniqueName="[DataSet].[DeathsAges].[All]" dimensionUniqueName="[DataSet]" displayFolder="" count="2" memberValueDatatype="130" unbalanced="0">
      <fieldsUsage count="2">
        <fieldUsage x="-1"/>
        <fieldUsage x="4"/>
      </fieldsUsage>
    </cacheHierarchy>
    <cacheHierarchy uniqueName="[DataSet].[Deaths]" caption="Deaths" attribute="1" defaultMemberUniqueName="[DataSet].[Deaths].[All]" allUniqueName="[DataSet].[Deaths].[All]" dimensionUniqueName="[DataSet]" displayFolder="" count="0" memberValueDatatype="5" unbalanced="0"/>
    <cacheHierarchy uniqueName="[Population].[Year]" caption="Year" attribute="1" defaultMemberUniqueName="[Population].[Year].[All]" allUniqueName="[Population].[Year].[All]" dimensionUniqueName="[Population]" displayFolder="" count="2" memberValueDatatype="20" unbalanced="0">
      <fieldsUsage count="2">
        <fieldUsage x="-1"/>
        <fieldUsage x="1"/>
      </fieldsUsage>
    </cacheHierarchy>
    <cacheHierarchy uniqueName="[Population].[Population]" caption="Population" attribute="1" defaultMemberUniqueName="[Population].[Population].[All]" allUniqueName="[Population].[Population].[All]" dimensionUniqueName="[Population]" displayFolder="" count="0" memberValueDatatype="20" unbalanced="0"/>
    <cacheHierarchy uniqueName="[Measures].[__XL_Count Population]" caption="__XL_Count Population" measure="1" displayFolder="" measureGroup="Population" count="0" hidden="1"/>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Population]" caption="Sum of Population" measure="1" displayFolder="" measureGroup="Population" count="0" oneField="1" hidden="1">
      <fieldsUsage count="1">
        <fieldUsage x="3"/>
      </fieldsUsage>
      <extLst>
        <ext xmlns:x15="http://schemas.microsoft.com/office/spreadsheetml/2010/11/main" uri="{B97F6D7D-B522-45F9-BDA1-12C45D357490}">
          <x15:cacheHierarchy aggregatedColumn="6"/>
        </ext>
      </extLst>
    </cacheHierarchy>
    <cacheHierarchy uniqueName="[Measures].[Sum of Deaths]" caption="Sum of Deaths" measure="1" displayFolder="" measureGroup="DataSet"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Year]" caption="Sum of Year" measure="1" displayFolder="" measureGroup="Population" count="0" hidden="1">
      <extLst>
        <ext xmlns:x15="http://schemas.microsoft.com/office/spreadsheetml/2010/11/main" uri="{B97F6D7D-B522-45F9-BDA1-12C45D357490}">
          <x15:cacheHierarchy aggregatedColumn="5"/>
        </ext>
      </extLst>
    </cacheHierarchy>
    <cacheHierarchy uniqueName="[Measures].[Count of DeathsAges]" caption="Count of DeathsAges" measure="1" displayFolder="" measureGroup="DataSet" count="0" hidden="1">
      <extLst>
        <ext xmlns:x15="http://schemas.microsoft.com/office/spreadsheetml/2010/11/main" uri="{B97F6D7D-B522-45F9-BDA1-12C45D357490}">
          <x15:cacheHierarchy aggregatedColumn="3"/>
        </ext>
      </extLst>
    </cacheHierarchy>
    <cacheHierarchy uniqueName="[Measures].[Count of Sex]" caption="Count of Sex" measure="1" displayFolder="" measureGroup="DataSet" count="0" hidden="1">
      <extLst>
        <ext xmlns:x15="http://schemas.microsoft.com/office/spreadsheetml/2010/11/main" uri="{B97F6D7D-B522-45F9-BDA1-12C45D357490}">
          <x15:cacheHierarchy aggregatedColumn="1"/>
        </ext>
      </extLst>
    </cacheHierarchy>
    <cacheHierarchy uniqueName="[Measures].[Sum of Year 2]" caption="Sum of Year 2" measure="1" displayFolder="" measureGroup="DataSet" count="0" hidden="1">
      <extLst>
        <ext xmlns:x15="http://schemas.microsoft.com/office/spreadsheetml/2010/11/main" uri="{B97F6D7D-B522-45F9-BDA1-12C45D357490}">
          <x15:cacheHierarchy aggregatedColumn="2"/>
        </ext>
      </extLst>
    </cacheHierarchy>
    <cacheHierarchy uniqueName="[Measures].[Average of Deaths]" caption="Average of Deaths" measure="1" displayFolder="" measureGroup="DataSet" count="0" hidden="1">
      <extLst>
        <ext xmlns:x15="http://schemas.microsoft.com/office/spreadsheetml/2010/11/main" uri="{B97F6D7D-B522-45F9-BDA1-12C45D357490}">
          <x15:cacheHierarchy aggregatedColumn="4"/>
        </ext>
      </extLst>
    </cacheHierarchy>
  </cacheHierarchies>
  <kpis count="0"/>
  <dimensions count="3">
    <dimension name="DataSet" uniqueName="[DataSet]" caption="DataSet"/>
    <dimension measure="1" name="Measures" uniqueName="[Measures]" caption="Measures"/>
    <dimension name="Population" uniqueName="[Population]" caption="Population"/>
  </dimensions>
  <measureGroups count="2">
    <measureGroup name="DataSet" caption="DataSet"/>
    <measureGroup name="Population" caption="Population"/>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Hany" refreshedDate="45497.092676967593" backgroundQuery="1" createdVersion="8" refreshedVersion="8" minRefreshableVersion="3" recordCount="0" supportSubquery="1" supportAdvancedDrill="1" xr:uid="{496D071F-8063-42EE-BFBC-C64A739D07B1}">
  <cacheSource type="external" connectionId="3"/>
  <cacheFields count="5">
    <cacheField name="[DataSet].[Cancer types].[Cancer types]" caption="Cancer types" numFmtId="0" level="1">
      <sharedItems containsSemiMixedTypes="0" containsNonDate="0" containsString="0"/>
    </cacheField>
    <cacheField name="[DataSet].[Sex].[Sex]" caption="Sex" numFmtId="0" hierarchy="1" level="1">
      <sharedItems count="3">
        <s v="Female"/>
        <s v="Male"/>
        <s v="Not specified"/>
      </sharedItems>
    </cacheField>
    <cacheField name="[Measures].[Sum of Deaths]" caption="Sum of Deaths" numFmtId="0" hierarchy="11" level="32767"/>
    <cacheField name="[Population].[Year].[Year]" caption="Year" numFmtId="0" hierarchy="5" level="1">
      <sharedItems containsSemiMixedTypes="0" containsNonDate="0" containsString="0"/>
    </cacheField>
    <cacheField name="[DataSet].[DeathsAges].[DeathsAges]" caption="DeathsAges" numFmtId="0" hierarchy="3" level="1">
      <sharedItems containsSemiMixedTypes="0" containsNonDate="0" containsString="0"/>
    </cacheField>
  </cacheFields>
  <cacheHierarchies count="17">
    <cacheHierarchy uniqueName="[DataSet].[Cancer types]" caption="Cancer types" attribute="1" defaultMemberUniqueName="[DataSet].[Cancer types].[All]" allUniqueName="[DataSet].[Cancer types].[All]" dimensionUniqueName="[DataSet]" displayFolder="" count="2" memberValueDatatype="130" unbalanced="0">
      <fieldsUsage count="2">
        <fieldUsage x="-1"/>
        <fieldUsage x="0"/>
      </fieldsUsage>
    </cacheHierarchy>
    <cacheHierarchy uniqueName="[DataSet].[Sex]" caption="Sex" attribute="1" defaultMemberUniqueName="[DataSet].[Sex].[All]" allUniqueName="[DataSet].[Sex].[All]" dimensionUniqueName="[DataSet]" displayFolder="" count="2" memberValueDatatype="130" unbalanced="0">
      <fieldsUsage count="2">
        <fieldUsage x="-1"/>
        <fieldUsage x="1"/>
      </fieldsUsage>
    </cacheHierarchy>
    <cacheHierarchy uniqueName="[DataSet].[Year]" caption="Year" attribute="1" defaultMemberUniqueName="[DataSet].[Year].[All]" allUniqueName="[DataSet].[Year].[All]" dimensionUniqueName="[DataSet]" displayFolder="" count="0" memberValueDatatype="20" unbalanced="0"/>
    <cacheHierarchy uniqueName="[DataSet].[DeathsAges]" caption="DeathsAges" attribute="1" defaultMemberUniqueName="[DataSet].[DeathsAges].[All]" allUniqueName="[DataSet].[DeathsAges].[All]" dimensionUniqueName="[DataSet]" displayFolder="" count="2" memberValueDatatype="130" unbalanced="0">
      <fieldsUsage count="2">
        <fieldUsage x="-1"/>
        <fieldUsage x="4"/>
      </fieldsUsage>
    </cacheHierarchy>
    <cacheHierarchy uniqueName="[DataSet].[Deaths]" caption="Deaths" attribute="1" defaultMemberUniqueName="[DataSet].[Deaths].[All]" allUniqueName="[DataSet].[Deaths].[All]" dimensionUniqueName="[DataSet]" displayFolder="" count="0" memberValueDatatype="5" unbalanced="0"/>
    <cacheHierarchy uniqueName="[Population].[Year]" caption="Year" attribute="1" defaultMemberUniqueName="[Population].[Year].[All]" allUniqueName="[Population].[Year].[All]" dimensionUniqueName="[Population]" displayFolder="" count="2" memberValueDatatype="20" unbalanced="0">
      <fieldsUsage count="2">
        <fieldUsage x="-1"/>
        <fieldUsage x="3"/>
      </fieldsUsage>
    </cacheHierarchy>
    <cacheHierarchy uniqueName="[Population].[Population]" caption="Population" attribute="1" defaultMemberUniqueName="[Population].[Population].[All]" allUniqueName="[Population].[Population].[All]" dimensionUniqueName="[Population]" displayFolder="" count="0" memberValueDatatype="20" unbalanced="0"/>
    <cacheHierarchy uniqueName="[Measures].[__XL_Count Population]" caption="__XL_Count Population" measure="1" displayFolder="" measureGroup="Population" count="0" hidden="1"/>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Population]" caption="Sum of Population" measure="1" displayFolder="" measureGroup="Population" count="0" hidden="1">
      <extLst>
        <ext xmlns:x15="http://schemas.microsoft.com/office/spreadsheetml/2010/11/main" uri="{B97F6D7D-B522-45F9-BDA1-12C45D357490}">
          <x15:cacheHierarchy aggregatedColumn="6"/>
        </ext>
      </extLst>
    </cacheHierarchy>
    <cacheHierarchy uniqueName="[Measures].[Sum of Deaths]" caption="Sum of Deaths" measure="1" displayFolder="" measureGroup="DataSet"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Year]" caption="Sum of Year" measure="1" displayFolder="" measureGroup="Population" count="0" hidden="1">
      <extLst>
        <ext xmlns:x15="http://schemas.microsoft.com/office/spreadsheetml/2010/11/main" uri="{B97F6D7D-B522-45F9-BDA1-12C45D357490}">
          <x15:cacheHierarchy aggregatedColumn="5"/>
        </ext>
      </extLst>
    </cacheHierarchy>
    <cacheHierarchy uniqueName="[Measures].[Count of DeathsAges]" caption="Count of DeathsAges" measure="1" displayFolder="" measureGroup="DataSet" count="0" hidden="1">
      <extLst>
        <ext xmlns:x15="http://schemas.microsoft.com/office/spreadsheetml/2010/11/main" uri="{B97F6D7D-B522-45F9-BDA1-12C45D357490}">
          <x15:cacheHierarchy aggregatedColumn="3"/>
        </ext>
      </extLst>
    </cacheHierarchy>
    <cacheHierarchy uniqueName="[Measures].[Count of Sex]" caption="Count of Sex" measure="1" displayFolder="" measureGroup="DataSet" count="0" hidden="1">
      <extLst>
        <ext xmlns:x15="http://schemas.microsoft.com/office/spreadsheetml/2010/11/main" uri="{B97F6D7D-B522-45F9-BDA1-12C45D357490}">
          <x15:cacheHierarchy aggregatedColumn="1"/>
        </ext>
      </extLst>
    </cacheHierarchy>
    <cacheHierarchy uniqueName="[Measures].[Sum of Year 2]" caption="Sum of Year 2" measure="1" displayFolder="" measureGroup="DataSet" count="0" hidden="1">
      <extLst>
        <ext xmlns:x15="http://schemas.microsoft.com/office/spreadsheetml/2010/11/main" uri="{B97F6D7D-B522-45F9-BDA1-12C45D357490}">
          <x15:cacheHierarchy aggregatedColumn="2"/>
        </ext>
      </extLst>
    </cacheHierarchy>
    <cacheHierarchy uniqueName="[Measures].[Average of Deaths]" caption="Average of Deaths" measure="1" displayFolder="" measureGroup="DataSet" count="0" hidden="1">
      <extLst>
        <ext xmlns:x15="http://schemas.microsoft.com/office/spreadsheetml/2010/11/main" uri="{B97F6D7D-B522-45F9-BDA1-12C45D357490}">
          <x15:cacheHierarchy aggregatedColumn="4"/>
        </ext>
      </extLst>
    </cacheHierarchy>
  </cacheHierarchies>
  <kpis count="0"/>
  <dimensions count="3">
    <dimension name="DataSet" uniqueName="[DataSet]" caption="DataSet"/>
    <dimension measure="1" name="Measures" uniqueName="[Measures]" caption="Measures"/>
    <dimension name="Population" uniqueName="[Population]" caption="Population"/>
  </dimensions>
  <measureGroups count="2">
    <measureGroup name="DataSet" caption="DataSet"/>
    <measureGroup name="Population" caption="Population"/>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Hany" refreshedDate="45497.092678125002" backgroundQuery="1" createdVersion="8" refreshedVersion="8" minRefreshableVersion="3" recordCount="0" supportSubquery="1" supportAdvancedDrill="1" xr:uid="{0BB7DAED-AB4A-4608-82A7-F4E787DC0441}">
  <cacheSource type="external" connectionId="3"/>
  <cacheFields count="5">
    <cacheField name="[DataSet].[Cancer types].[Cancer types]" caption="Cancer types" numFmtId="0" level="1">
      <sharedItems count="7">
        <s v="Breast"/>
        <s v="Head and neck"/>
        <s v="Malignant brain"/>
        <s v="Oesophagus"/>
        <s v="Rectum and rectosigmoid junction"/>
        <s v="Trachea, bronchus and lung"/>
        <s v="Bladder" u="1"/>
      </sharedItems>
    </cacheField>
    <cacheField name="[Measures].[Sum of Deaths]" caption="Sum of Deaths" numFmtId="0" hierarchy="11" level="32767"/>
    <cacheField name="[DataSet].[Sex].[Sex]" caption="Sex" numFmtId="0" hierarchy="1" level="1">
      <sharedItems count="3">
        <s v="Female"/>
        <s v="Male"/>
        <s v="Not specified"/>
      </sharedItems>
    </cacheField>
    <cacheField name="[Population].[Year].[Year]" caption="Year" numFmtId="0" hierarchy="5" level="1">
      <sharedItems containsSemiMixedTypes="0" containsNonDate="0" containsString="0"/>
    </cacheField>
    <cacheField name="[DataSet].[DeathsAges].[DeathsAges]" caption="DeathsAges" numFmtId="0" hierarchy="3" level="1">
      <sharedItems containsSemiMixedTypes="0" containsNonDate="0" containsString="0"/>
    </cacheField>
  </cacheFields>
  <cacheHierarchies count="17">
    <cacheHierarchy uniqueName="[DataSet].[Cancer types]" caption="Cancer types" attribute="1" defaultMemberUniqueName="[DataSet].[Cancer types].[All]" allUniqueName="[DataSet].[Cancer types].[All]" dimensionUniqueName="[DataSet]" displayFolder="" count="2" memberValueDatatype="130" unbalanced="0">
      <fieldsUsage count="2">
        <fieldUsage x="-1"/>
        <fieldUsage x="0"/>
      </fieldsUsage>
    </cacheHierarchy>
    <cacheHierarchy uniqueName="[DataSet].[Sex]" caption="Sex" attribute="1" defaultMemberUniqueName="[DataSet].[Sex].[All]" allUniqueName="[DataSet].[Sex].[All]" dimensionUniqueName="[DataSet]" displayFolder="" count="2" memberValueDatatype="130" unbalanced="0">
      <fieldsUsage count="2">
        <fieldUsage x="-1"/>
        <fieldUsage x="2"/>
      </fieldsUsage>
    </cacheHierarchy>
    <cacheHierarchy uniqueName="[DataSet].[Year]" caption="Year" attribute="1" defaultMemberUniqueName="[DataSet].[Year].[All]" allUniqueName="[DataSet].[Year].[All]" dimensionUniqueName="[DataSet]" displayFolder="" count="0" memberValueDatatype="20" unbalanced="0"/>
    <cacheHierarchy uniqueName="[DataSet].[DeathsAges]" caption="DeathsAges" attribute="1" defaultMemberUniqueName="[DataSet].[DeathsAges].[All]" allUniqueName="[DataSet].[DeathsAges].[All]" dimensionUniqueName="[DataSet]" displayFolder="" count="2" memberValueDatatype="130" unbalanced="0">
      <fieldsUsage count="2">
        <fieldUsage x="-1"/>
        <fieldUsage x="4"/>
      </fieldsUsage>
    </cacheHierarchy>
    <cacheHierarchy uniqueName="[DataSet].[Deaths]" caption="Deaths" attribute="1" defaultMemberUniqueName="[DataSet].[Deaths].[All]" allUniqueName="[DataSet].[Deaths].[All]" dimensionUniqueName="[DataSet]" displayFolder="" count="0" memberValueDatatype="5" unbalanced="0"/>
    <cacheHierarchy uniqueName="[Population].[Year]" caption="Year" attribute="1" defaultMemberUniqueName="[Population].[Year].[All]" allUniqueName="[Population].[Year].[All]" dimensionUniqueName="[Population]" displayFolder="" count="2" memberValueDatatype="20" unbalanced="0">
      <fieldsUsage count="2">
        <fieldUsage x="-1"/>
        <fieldUsage x="3"/>
      </fieldsUsage>
    </cacheHierarchy>
    <cacheHierarchy uniqueName="[Population].[Population]" caption="Population" attribute="1" defaultMemberUniqueName="[Population].[Population].[All]" allUniqueName="[Population].[Population].[All]" dimensionUniqueName="[Population]" displayFolder="" count="0" memberValueDatatype="20" unbalanced="0"/>
    <cacheHierarchy uniqueName="[Measures].[__XL_Count Population]" caption="__XL_Count Population" measure="1" displayFolder="" measureGroup="Population" count="0" hidden="1"/>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Population]" caption="Sum of Population" measure="1" displayFolder="" measureGroup="Population" count="0" hidden="1">
      <extLst>
        <ext xmlns:x15="http://schemas.microsoft.com/office/spreadsheetml/2010/11/main" uri="{B97F6D7D-B522-45F9-BDA1-12C45D357490}">
          <x15:cacheHierarchy aggregatedColumn="6"/>
        </ext>
      </extLst>
    </cacheHierarchy>
    <cacheHierarchy uniqueName="[Measures].[Sum of Deaths]" caption="Sum of Deaths" measure="1" displayFolder="" measureGroup="DataSet"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Year]" caption="Sum of Year" measure="1" displayFolder="" measureGroup="Population" count="0" hidden="1">
      <extLst>
        <ext xmlns:x15="http://schemas.microsoft.com/office/spreadsheetml/2010/11/main" uri="{B97F6D7D-B522-45F9-BDA1-12C45D357490}">
          <x15:cacheHierarchy aggregatedColumn="5"/>
        </ext>
      </extLst>
    </cacheHierarchy>
    <cacheHierarchy uniqueName="[Measures].[Count of DeathsAges]" caption="Count of DeathsAges" measure="1" displayFolder="" measureGroup="DataSet" count="0" hidden="1">
      <extLst>
        <ext xmlns:x15="http://schemas.microsoft.com/office/spreadsheetml/2010/11/main" uri="{B97F6D7D-B522-45F9-BDA1-12C45D357490}">
          <x15:cacheHierarchy aggregatedColumn="3"/>
        </ext>
      </extLst>
    </cacheHierarchy>
    <cacheHierarchy uniqueName="[Measures].[Count of Sex]" caption="Count of Sex" measure="1" displayFolder="" measureGroup="DataSet" count="0" hidden="1">
      <extLst>
        <ext xmlns:x15="http://schemas.microsoft.com/office/spreadsheetml/2010/11/main" uri="{B97F6D7D-B522-45F9-BDA1-12C45D357490}">
          <x15:cacheHierarchy aggregatedColumn="1"/>
        </ext>
      </extLst>
    </cacheHierarchy>
    <cacheHierarchy uniqueName="[Measures].[Sum of Year 2]" caption="Sum of Year 2" measure="1" displayFolder="" measureGroup="DataSet" count="0" hidden="1">
      <extLst>
        <ext xmlns:x15="http://schemas.microsoft.com/office/spreadsheetml/2010/11/main" uri="{B97F6D7D-B522-45F9-BDA1-12C45D357490}">
          <x15:cacheHierarchy aggregatedColumn="2"/>
        </ext>
      </extLst>
    </cacheHierarchy>
    <cacheHierarchy uniqueName="[Measures].[Average of Deaths]" caption="Average of Deaths" measure="1" displayFolder="" measureGroup="DataSet" count="0" hidden="1">
      <extLst>
        <ext xmlns:x15="http://schemas.microsoft.com/office/spreadsheetml/2010/11/main" uri="{B97F6D7D-B522-45F9-BDA1-12C45D357490}">
          <x15:cacheHierarchy aggregatedColumn="4"/>
        </ext>
      </extLst>
    </cacheHierarchy>
  </cacheHierarchies>
  <kpis count="0"/>
  <dimensions count="3">
    <dimension name="DataSet" uniqueName="[DataSet]" caption="DataSet"/>
    <dimension measure="1" name="Measures" uniqueName="[Measures]" caption="Measures"/>
    <dimension name="Population" uniqueName="[Population]" caption="Population"/>
  </dimensions>
  <measureGroups count="2">
    <measureGroup name="DataSet" caption="DataSet"/>
    <measureGroup name="Population" caption="Population"/>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Hany" refreshedDate="45497.092679166664" backgroundQuery="1" createdVersion="8" refreshedVersion="8" minRefreshableVersion="3" recordCount="0" supportSubquery="1" supportAdvancedDrill="1" xr:uid="{C68E7205-B5AD-467B-9D87-4BD32DAA59DF}">
  <cacheSource type="external" connectionId="3"/>
  <cacheFields count="3">
    <cacheField name="[DataSet].[DeathsAges].[DeathsAges]" caption="DeathsAges" numFmtId="0" hierarchy="3" level="1">
      <sharedItems count="19">
        <s v="DeathsAge10To14"/>
        <s v="DeathsAge15To19"/>
        <s v="DeathsAge20To24"/>
        <s v="DeathsAge25To29"/>
        <s v="DeathsAge30To34"/>
        <s v="DeathsAge35To39"/>
        <s v="DeathsAge40To44"/>
        <s v="DeathsAge45To49"/>
        <s v="DeathsAge50To54"/>
        <s v="DeathsAge55To59"/>
        <s v="DeathsAge5To9"/>
        <s v="DeathsAge60To64"/>
        <s v="DeathsAge65To69"/>
        <s v="DeathsAge70To74"/>
        <s v="DeathsAge75To79"/>
        <s v="DeathsAge80To84"/>
        <s v="DeathsAge85To89"/>
        <s v="DeathsAge90AndOver"/>
        <s v="DeathsAgeUnder5"/>
      </sharedItems>
    </cacheField>
    <cacheField name="[Measures].[Sum of Deaths]" caption="Sum of Deaths" numFmtId="0" hierarchy="11" level="32767"/>
    <cacheField name="[Population].[Year].[Year]" caption="Year" numFmtId="0" hierarchy="5" level="1">
      <sharedItems containsSemiMixedTypes="0" containsNonDate="0" containsString="0"/>
    </cacheField>
  </cacheFields>
  <cacheHierarchies count="17">
    <cacheHierarchy uniqueName="[DataSet].[Cancer types]" caption="Cancer types" attribute="1" defaultMemberUniqueName="[DataSet].[Cancer types].[All]" allUniqueName="[DataSet].[Cancer types].[All]" dimensionUniqueName="[DataSet]" displayFolder="" count="0" memberValueDatatype="130" unbalanced="0"/>
    <cacheHierarchy uniqueName="[DataSet].[Sex]" caption="Sex" attribute="1" defaultMemberUniqueName="[DataSet].[Sex].[All]" allUniqueName="[DataSet].[Sex].[All]" dimensionUniqueName="[DataSet]" displayFolder="" count="0" memberValueDatatype="130" unbalanced="0"/>
    <cacheHierarchy uniqueName="[DataSet].[Year]" caption="Year" attribute="1" defaultMemberUniqueName="[DataSet].[Year].[All]" allUniqueName="[DataSet].[Year].[All]" dimensionUniqueName="[DataSet]" displayFolder="" count="0" memberValueDatatype="20" unbalanced="0"/>
    <cacheHierarchy uniqueName="[DataSet].[DeathsAges]" caption="DeathsAges" attribute="1" defaultMemberUniqueName="[DataSet].[DeathsAges].[All]" allUniqueName="[DataSet].[DeathsAges].[All]" dimensionUniqueName="[DataSet]" displayFolder="" count="2" memberValueDatatype="130" unbalanced="0">
      <fieldsUsage count="2">
        <fieldUsage x="-1"/>
        <fieldUsage x="0"/>
      </fieldsUsage>
    </cacheHierarchy>
    <cacheHierarchy uniqueName="[DataSet].[Deaths]" caption="Deaths" attribute="1" defaultMemberUniqueName="[DataSet].[Deaths].[All]" allUniqueName="[DataSet].[Deaths].[All]" dimensionUniqueName="[DataSet]" displayFolder="" count="0" memberValueDatatype="5" unbalanced="0"/>
    <cacheHierarchy uniqueName="[Population].[Year]" caption="Year" attribute="1" defaultMemberUniqueName="[Population].[Year].[All]" allUniqueName="[Population].[Year].[All]" dimensionUniqueName="[Population]" displayFolder="" count="2" memberValueDatatype="20" unbalanced="0">
      <fieldsUsage count="2">
        <fieldUsage x="-1"/>
        <fieldUsage x="2"/>
      </fieldsUsage>
    </cacheHierarchy>
    <cacheHierarchy uniqueName="[Population].[Population]" caption="Population" attribute="1" defaultMemberUniqueName="[Population].[Population].[All]" allUniqueName="[Population].[Population].[All]" dimensionUniqueName="[Population]" displayFolder="" count="0" memberValueDatatype="20" unbalanced="0"/>
    <cacheHierarchy uniqueName="[Measures].[__XL_Count Population]" caption="__XL_Count Population" measure="1" displayFolder="" measureGroup="Population" count="0" hidden="1"/>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Population]" caption="Sum of Population" measure="1" displayFolder="" measureGroup="Population" count="0" hidden="1">
      <extLst>
        <ext xmlns:x15="http://schemas.microsoft.com/office/spreadsheetml/2010/11/main" uri="{B97F6D7D-B522-45F9-BDA1-12C45D357490}">
          <x15:cacheHierarchy aggregatedColumn="6"/>
        </ext>
      </extLst>
    </cacheHierarchy>
    <cacheHierarchy uniqueName="[Measures].[Sum of Deaths]" caption="Sum of Deaths" measure="1" displayFolder="" measureGroup="DataSet"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Year]" caption="Sum of Year" measure="1" displayFolder="" measureGroup="Population" count="0" hidden="1">
      <extLst>
        <ext xmlns:x15="http://schemas.microsoft.com/office/spreadsheetml/2010/11/main" uri="{B97F6D7D-B522-45F9-BDA1-12C45D357490}">
          <x15:cacheHierarchy aggregatedColumn="5"/>
        </ext>
      </extLst>
    </cacheHierarchy>
    <cacheHierarchy uniqueName="[Measures].[Count of DeathsAges]" caption="Count of DeathsAges" measure="1" displayFolder="" measureGroup="DataSet" count="0" hidden="1">
      <extLst>
        <ext xmlns:x15="http://schemas.microsoft.com/office/spreadsheetml/2010/11/main" uri="{B97F6D7D-B522-45F9-BDA1-12C45D357490}">
          <x15:cacheHierarchy aggregatedColumn="3"/>
        </ext>
      </extLst>
    </cacheHierarchy>
    <cacheHierarchy uniqueName="[Measures].[Count of Sex]" caption="Count of Sex" measure="1" displayFolder="" measureGroup="DataSet" count="0" hidden="1">
      <extLst>
        <ext xmlns:x15="http://schemas.microsoft.com/office/spreadsheetml/2010/11/main" uri="{B97F6D7D-B522-45F9-BDA1-12C45D357490}">
          <x15:cacheHierarchy aggregatedColumn="1"/>
        </ext>
      </extLst>
    </cacheHierarchy>
    <cacheHierarchy uniqueName="[Measures].[Sum of Year 2]" caption="Sum of Year 2" measure="1" displayFolder="" measureGroup="DataSet" count="0" hidden="1">
      <extLst>
        <ext xmlns:x15="http://schemas.microsoft.com/office/spreadsheetml/2010/11/main" uri="{B97F6D7D-B522-45F9-BDA1-12C45D357490}">
          <x15:cacheHierarchy aggregatedColumn="2"/>
        </ext>
      </extLst>
    </cacheHierarchy>
    <cacheHierarchy uniqueName="[Measures].[Average of Deaths]" caption="Average of Deaths" measure="1" displayFolder="" measureGroup="DataSet" count="0" hidden="1">
      <extLst>
        <ext xmlns:x15="http://schemas.microsoft.com/office/spreadsheetml/2010/11/main" uri="{B97F6D7D-B522-45F9-BDA1-12C45D357490}">
          <x15:cacheHierarchy aggregatedColumn="4"/>
        </ext>
      </extLst>
    </cacheHierarchy>
  </cacheHierarchies>
  <kpis count="0"/>
  <dimensions count="3">
    <dimension name="DataSet" uniqueName="[DataSet]" caption="DataSet"/>
    <dimension measure="1" name="Measures" uniqueName="[Measures]" caption="Measures"/>
    <dimension name="Population" uniqueName="[Population]" caption="Population"/>
  </dimensions>
  <measureGroups count="2">
    <measureGroup name="DataSet" caption="DataSet"/>
    <measureGroup name="Population" caption="Population"/>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Hany" refreshedDate="45497.092680208334" backgroundQuery="1" createdVersion="8" refreshedVersion="8" minRefreshableVersion="3" recordCount="0" supportSubquery="1" supportAdvancedDrill="1" xr:uid="{06701105-3446-4673-9E99-80D56DE00C75}">
  <cacheSource type="external" connectionId="3"/>
  <cacheFields count="3">
    <cacheField name="[Measures].[Sum of Deaths]" caption="Sum of Deaths" numFmtId="0" hierarchy="11" level="32767"/>
    <cacheField name="[Population].[Year].[Year]" caption="Year" numFmtId="0" hierarchy="5" level="1">
      <sharedItems containsSemiMixedTypes="0" containsString="0" containsNumber="1" containsInteger="1" minValue="1994" maxValue="2019" count="26">
        <n v="1994"/>
        <n v="1995"/>
        <n v="1996"/>
        <n v="1997"/>
        <n v="1998"/>
        <n v="1999"/>
        <n v="2000"/>
        <n v="2001"/>
        <n v="2002"/>
        <n v="2003"/>
        <n v="2004"/>
        <n v="2005"/>
        <n v="2006"/>
        <n v="2007"/>
        <n v="2008"/>
        <n v="2009"/>
        <n v="2010"/>
        <n v="2011"/>
        <n v="2012"/>
        <n v="2013"/>
        <n v="2014"/>
        <n v="2015"/>
        <n v="2016"/>
        <n v="2017"/>
        <n v="2018"/>
        <n v="2019"/>
      </sharedItems>
      <extLst>
        <ext xmlns:x15="http://schemas.microsoft.com/office/spreadsheetml/2010/11/main" uri="{4F2E5C28-24EA-4eb8-9CBF-B6C8F9C3D259}">
          <x15:cachedUniqueNames>
            <x15:cachedUniqueName index="0" name="[Population].[Year].&amp;[1994]"/>
            <x15:cachedUniqueName index="1" name="[Population].[Year].&amp;[1995]"/>
            <x15:cachedUniqueName index="2" name="[Population].[Year].&amp;[1996]"/>
            <x15:cachedUniqueName index="3" name="[Population].[Year].&amp;[1997]"/>
            <x15:cachedUniqueName index="4" name="[Population].[Year].&amp;[1998]"/>
            <x15:cachedUniqueName index="5" name="[Population].[Year].&amp;[1999]"/>
            <x15:cachedUniqueName index="6" name="[Population].[Year].&amp;[2000]"/>
            <x15:cachedUniqueName index="7" name="[Population].[Year].&amp;[2001]"/>
            <x15:cachedUniqueName index="8" name="[Population].[Year].&amp;[2002]"/>
            <x15:cachedUniqueName index="9" name="[Population].[Year].&amp;[2003]"/>
            <x15:cachedUniqueName index="10" name="[Population].[Year].&amp;[2004]"/>
            <x15:cachedUniqueName index="11" name="[Population].[Year].&amp;[2005]"/>
            <x15:cachedUniqueName index="12" name="[Population].[Year].&amp;[2006]"/>
            <x15:cachedUniqueName index="13" name="[Population].[Year].&amp;[2007]"/>
            <x15:cachedUniqueName index="14" name="[Population].[Year].&amp;[2008]"/>
            <x15:cachedUniqueName index="15" name="[Population].[Year].&amp;[2009]"/>
            <x15:cachedUniqueName index="16" name="[Population].[Year].&amp;[2010]"/>
            <x15:cachedUniqueName index="17" name="[Population].[Year].&amp;[2011]"/>
            <x15:cachedUniqueName index="18" name="[Population].[Year].&amp;[2012]"/>
            <x15:cachedUniqueName index="19" name="[Population].[Year].&amp;[2013]"/>
            <x15:cachedUniqueName index="20" name="[Population].[Year].&amp;[2014]"/>
            <x15:cachedUniqueName index="21" name="[Population].[Year].&amp;[2015]"/>
            <x15:cachedUniqueName index="22" name="[Population].[Year].&amp;[2016]"/>
            <x15:cachedUniqueName index="23" name="[Population].[Year].&amp;[2017]"/>
            <x15:cachedUniqueName index="24" name="[Population].[Year].&amp;[2018]"/>
            <x15:cachedUniqueName index="25" name="[Population].[Year].&amp;[2019]"/>
          </x15:cachedUniqueNames>
        </ext>
      </extLst>
    </cacheField>
    <cacheField name="[DataSet].[DeathsAges].[DeathsAges]" caption="DeathsAges" numFmtId="0" hierarchy="3" level="1">
      <sharedItems containsSemiMixedTypes="0" containsNonDate="0" containsString="0"/>
    </cacheField>
  </cacheFields>
  <cacheHierarchies count="17">
    <cacheHierarchy uniqueName="[DataSet].[Cancer types]" caption="Cancer types" attribute="1" defaultMemberUniqueName="[DataSet].[Cancer types].[All]" allUniqueName="[DataSet].[Cancer types].[All]" dimensionUniqueName="[DataSet]" displayFolder="" count="0" memberValueDatatype="130" unbalanced="0"/>
    <cacheHierarchy uniqueName="[DataSet].[Sex]" caption="Sex" attribute="1" defaultMemberUniqueName="[DataSet].[Sex].[All]" allUniqueName="[DataSet].[Sex].[All]" dimensionUniqueName="[DataSet]" displayFolder="" count="0" memberValueDatatype="130" unbalanced="0"/>
    <cacheHierarchy uniqueName="[DataSet].[Year]" caption="Year" attribute="1" defaultMemberUniqueName="[DataSet].[Year].[All]" allUniqueName="[DataSet].[Year].[All]" dimensionUniqueName="[DataSet]" displayFolder="" count="0" memberValueDatatype="20" unbalanced="0"/>
    <cacheHierarchy uniqueName="[DataSet].[DeathsAges]" caption="DeathsAges" attribute="1" defaultMemberUniqueName="[DataSet].[DeathsAges].[All]" allUniqueName="[DataSet].[DeathsAges].[All]" dimensionUniqueName="[DataSet]" displayFolder="" count="2" memberValueDatatype="130" unbalanced="0">
      <fieldsUsage count="2">
        <fieldUsage x="-1"/>
        <fieldUsage x="2"/>
      </fieldsUsage>
    </cacheHierarchy>
    <cacheHierarchy uniqueName="[DataSet].[Deaths]" caption="Deaths" attribute="1" defaultMemberUniqueName="[DataSet].[Deaths].[All]" allUniqueName="[DataSet].[Deaths].[All]" dimensionUniqueName="[DataSet]" displayFolder="" count="0" memberValueDatatype="5" unbalanced="0"/>
    <cacheHierarchy uniqueName="[Population].[Year]" caption="Year" attribute="1" defaultMemberUniqueName="[Population].[Year].[All]" allUniqueName="[Population].[Year].[All]" dimensionUniqueName="[Population]" displayFolder="" count="2" memberValueDatatype="20" unbalanced="0">
      <fieldsUsage count="2">
        <fieldUsage x="-1"/>
        <fieldUsage x="1"/>
      </fieldsUsage>
    </cacheHierarchy>
    <cacheHierarchy uniqueName="[Population].[Population]" caption="Population" attribute="1" defaultMemberUniqueName="[Population].[Population].[All]" allUniqueName="[Population].[Population].[All]" dimensionUniqueName="[Population]" displayFolder="" count="0" memberValueDatatype="20" unbalanced="0"/>
    <cacheHierarchy uniqueName="[Measures].[__XL_Count Population]" caption="__XL_Count Population" measure="1" displayFolder="" measureGroup="Population" count="0" hidden="1"/>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Population]" caption="Sum of Population" measure="1" displayFolder="" measureGroup="Population" count="0" hidden="1">
      <extLst>
        <ext xmlns:x15="http://schemas.microsoft.com/office/spreadsheetml/2010/11/main" uri="{B97F6D7D-B522-45F9-BDA1-12C45D357490}">
          <x15:cacheHierarchy aggregatedColumn="6"/>
        </ext>
      </extLst>
    </cacheHierarchy>
    <cacheHierarchy uniqueName="[Measures].[Sum of Deaths]" caption="Sum of Deaths" measure="1" displayFolder="" measureGroup="DataSet"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Year]" caption="Sum of Year" measure="1" displayFolder="" measureGroup="Population" count="0" hidden="1">
      <extLst>
        <ext xmlns:x15="http://schemas.microsoft.com/office/spreadsheetml/2010/11/main" uri="{B97F6D7D-B522-45F9-BDA1-12C45D357490}">
          <x15:cacheHierarchy aggregatedColumn="5"/>
        </ext>
      </extLst>
    </cacheHierarchy>
    <cacheHierarchy uniqueName="[Measures].[Count of DeathsAges]" caption="Count of DeathsAges" measure="1" displayFolder="" measureGroup="DataSet" count="0" hidden="1">
      <extLst>
        <ext xmlns:x15="http://schemas.microsoft.com/office/spreadsheetml/2010/11/main" uri="{B97F6D7D-B522-45F9-BDA1-12C45D357490}">
          <x15:cacheHierarchy aggregatedColumn="3"/>
        </ext>
      </extLst>
    </cacheHierarchy>
    <cacheHierarchy uniqueName="[Measures].[Count of Sex]" caption="Count of Sex" measure="1" displayFolder="" measureGroup="DataSet" count="0" hidden="1">
      <extLst>
        <ext xmlns:x15="http://schemas.microsoft.com/office/spreadsheetml/2010/11/main" uri="{B97F6D7D-B522-45F9-BDA1-12C45D357490}">
          <x15:cacheHierarchy aggregatedColumn="1"/>
        </ext>
      </extLst>
    </cacheHierarchy>
    <cacheHierarchy uniqueName="[Measures].[Sum of Year 2]" caption="Sum of Year 2" measure="1" displayFolder="" measureGroup="DataSet" count="0" hidden="1">
      <extLst>
        <ext xmlns:x15="http://schemas.microsoft.com/office/spreadsheetml/2010/11/main" uri="{B97F6D7D-B522-45F9-BDA1-12C45D357490}">
          <x15:cacheHierarchy aggregatedColumn="2"/>
        </ext>
      </extLst>
    </cacheHierarchy>
    <cacheHierarchy uniqueName="[Measures].[Average of Deaths]" caption="Average of Deaths" measure="1" displayFolder="" measureGroup="DataSet" count="0" hidden="1">
      <extLst>
        <ext xmlns:x15="http://schemas.microsoft.com/office/spreadsheetml/2010/11/main" uri="{B97F6D7D-B522-45F9-BDA1-12C45D357490}">
          <x15:cacheHierarchy aggregatedColumn="4"/>
        </ext>
      </extLst>
    </cacheHierarchy>
  </cacheHierarchies>
  <kpis count="0"/>
  <dimensions count="3">
    <dimension name="DataSet" uniqueName="[DataSet]" caption="DataSet"/>
    <dimension measure="1" name="Measures" uniqueName="[Measures]" caption="Measures"/>
    <dimension name="Population" uniqueName="[Population]" caption="Population"/>
  </dimensions>
  <measureGroups count="2">
    <measureGroup name="DataSet" caption="DataSet"/>
    <measureGroup name="Population" caption="Population"/>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Hany" refreshedDate="45497.092681365742" backgroundQuery="1" createdVersion="8" refreshedVersion="8" minRefreshableVersion="3" recordCount="0" supportSubquery="1" supportAdvancedDrill="1" xr:uid="{37593C9D-5742-4E82-BF69-B8195C17A681}">
  <cacheSource type="external" connectionId="3"/>
  <cacheFields count="4">
    <cacheField name="[DataSet].[Cancer types].[Cancer types]" caption="Cancer types" numFmtId="0" level="1">
      <sharedItems count="1">
        <s v="Trachea, bronchus and lung"/>
      </sharedItems>
    </cacheField>
    <cacheField name="[Measures].[Sum of Deaths]" caption="Sum of Deaths" numFmtId="0" hierarchy="11" level="32767"/>
    <cacheField name="[Population].[Year].[Year]" caption="Year" numFmtId="0" hierarchy="5" level="1">
      <sharedItems containsSemiMixedTypes="0" containsString="0" containsNumber="1" containsInteger="1" minValue="1994" maxValue="2019" count="26">
        <n v="1994"/>
        <n v="1995"/>
        <n v="1996"/>
        <n v="1997"/>
        <n v="1998"/>
        <n v="1999"/>
        <n v="2000"/>
        <n v="2001"/>
        <n v="2002"/>
        <n v="2003"/>
        <n v="2004"/>
        <n v="2005"/>
        <n v="2006"/>
        <n v="2007"/>
        <n v="2008"/>
        <n v="2009"/>
        <n v="2010"/>
        <n v="2011"/>
        <n v="2012"/>
        <n v="2013"/>
        <n v="2014"/>
        <n v="2015"/>
        <n v="2016"/>
        <n v="2017"/>
        <n v="2018"/>
        <n v="2019"/>
      </sharedItems>
      <extLst>
        <ext xmlns:x15="http://schemas.microsoft.com/office/spreadsheetml/2010/11/main" uri="{4F2E5C28-24EA-4eb8-9CBF-B6C8F9C3D259}">
          <x15:cachedUniqueNames>
            <x15:cachedUniqueName index="0" name="[Population].[Year].&amp;[1994]"/>
            <x15:cachedUniqueName index="1" name="[Population].[Year].&amp;[1995]"/>
            <x15:cachedUniqueName index="2" name="[Population].[Year].&amp;[1996]"/>
            <x15:cachedUniqueName index="3" name="[Population].[Year].&amp;[1997]"/>
            <x15:cachedUniqueName index="4" name="[Population].[Year].&amp;[1998]"/>
            <x15:cachedUniqueName index="5" name="[Population].[Year].&amp;[1999]"/>
            <x15:cachedUniqueName index="6" name="[Population].[Year].&amp;[2000]"/>
            <x15:cachedUniqueName index="7" name="[Population].[Year].&amp;[2001]"/>
            <x15:cachedUniqueName index="8" name="[Population].[Year].&amp;[2002]"/>
            <x15:cachedUniqueName index="9" name="[Population].[Year].&amp;[2003]"/>
            <x15:cachedUniqueName index="10" name="[Population].[Year].&amp;[2004]"/>
            <x15:cachedUniqueName index="11" name="[Population].[Year].&amp;[2005]"/>
            <x15:cachedUniqueName index="12" name="[Population].[Year].&amp;[2006]"/>
            <x15:cachedUniqueName index="13" name="[Population].[Year].&amp;[2007]"/>
            <x15:cachedUniqueName index="14" name="[Population].[Year].&amp;[2008]"/>
            <x15:cachedUniqueName index="15" name="[Population].[Year].&amp;[2009]"/>
            <x15:cachedUniqueName index="16" name="[Population].[Year].&amp;[2010]"/>
            <x15:cachedUniqueName index="17" name="[Population].[Year].&amp;[2011]"/>
            <x15:cachedUniqueName index="18" name="[Population].[Year].&amp;[2012]"/>
            <x15:cachedUniqueName index="19" name="[Population].[Year].&amp;[2013]"/>
            <x15:cachedUniqueName index="20" name="[Population].[Year].&amp;[2014]"/>
            <x15:cachedUniqueName index="21" name="[Population].[Year].&amp;[2015]"/>
            <x15:cachedUniqueName index="22" name="[Population].[Year].&amp;[2016]"/>
            <x15:cachedUniqueName index="23" name="[Population].[Year].&amp;[2017]"/>
            <x15:cachedUniqueName index="24" name="[Population].[Year].&amp;[2018]"/>
            <x15:cachedUniqueName index="25" name="[Population].[Year].&amp;[2019]"/>
          </x15:cachedUniqueNames>
        </ext>
      </extLst>
    </cacheField>
    <cacheField name="[DataSet].[DeathsAges].[DeathsAges]" caption="DeathsAges" numFmtId="0" hierarchy="3" level="1">
      <sharedItems containsSemiMixedTypes="0" containsNonDate="0" containsString="0"/>
    </cacheField>
  </cacheFields>
  <cacheHierarchies count="17">
    <cacheHierarchy uniqueName="[DataSet].[Cancer types]" caption="Cancer types" attribute="1" defaultMemberUniqueName="[DataSet].[Cancer types].[All]" allUniqueName="[DataSet].[Cancer types].[All]" dimensionUniqueName="[DataSet]" displayFolder="" count="2" memberValueDatatype="130" unbalanced="0">
      <fieldsUsage count="2">
        <fieldUsage x="-1"/>
        <fieldUsage x="0"/>
      </fieldsUsage>
    </cacheHierarchy>
    <cacheHierarchy uniqueName="[DataSet].[Sex]" caption="Sex" attribute="1" defaultMemberUniqueName="[DataSet].[Sex].[All]" allUniqueName="[DataSet].[Sex].[All]" dimensionUniqueName="[DataSet]" displayFolder="" count="0" memberValueDatatype="130" unbalanced="0"/>
    <cacheHierarchy uniqueName="[DataSet].[Year]" caption="Year" attribute="1" defaultMemberUniqueName="[DataSet].[Year].[All]" allUniqueName="[DataSet].[Year].[All]" dimensionUniqueName="[DataSet]" displayFolder="" count="0" memberValueDatatype="20" unbalanced="0"/>
    <cacheHierarchy uniqueName="[DataSet].[DeathsAges]" caption="DeathsAges" attribute="1" defaultMemberUniqueName="[DataSet].[DeathsAges].[All]" allUniqueName="[DataSet].[DeathsAges].[All]" dimensionUniqueName="[DataSet]" displayFolder="" count="2" memberValueDatatype="130" unbalanced="0">
      <fieldsUsage count="2">
        <fieldUsage x="-1"/>
        <fieldUsage x="3"/>
      </fieldsUsage>
    </cacheHierarchy>
    <cacheHierarchy uniqueName="[DataSet].[Deaths]" caption="Deaths" attribute="1" defaultMemberUniqueName="[DataSet].[Deaths].[All]" allUniqueName="[DataSet].[Deaths].[All]" dimensionUniqueName="[DataSet]" displayFolder="" count="0" memberValueDatatype="5" unbalanced="0"/>
    <cacheHierarchy uniqueName="[Population].[Year]" caption="Year" attribute="1" defaultMemberUniqueName="[Population].[Year].[All]" allUniqueName="[Population].[Year].[All]" dimensionUniqueName="[Population]" displayFolder="" count="2" memberValueDatatype="20" unbalanced="0">
      <fieldsUsage count="2">
        <fieldUsage x="-1"/>
        <fieldUsage x="2"/>
      </fieldsUsage>
    </cacheHierarchy>
    <cacheHierarchy uniqueName="[Population].[Population]" caption="Population" attribute="1" defaultMemberUniqueName="[Population].[Population].[All]" allUniqueName="[Population].[Population].[All]" dimensionUniqueName="[Population]" displayFolder="" count="0" memberValueDatatype="20" unbalanced="0"/>
    <cacheHierarchy uniqueName="[Measures].[__XL_Count Population]" caption="__XL_Count Population" measure="1" displayFolder="" measureGroup="Population" count="0" hidden="1"/>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Population]" caption="Sum of Population" measure="1" displayFolder="" measureGroup="Population" count="0" hidden="1">
      <extLst>
        <ext xmlns:x15="http://schemas.microsoft.com/office/spreadsheetml/2010/11/main" uri="{B97F6D7D-B522-45F9-BDA1-12C45D357490}">
          <x15:cacheHierarchy aggregatedColumn="6"/>
        </ext>
      </extLst>
    </cacheHierarchy>
    <cacheHierarchy uniqueName="[Measures].[Sum of Deaths]" caption="Sum of Deaths" measure="1" displayFolder="" measureGroup="DataSet"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Year]" caption="Sum of Year" measure="1" displayFolder="" measureGroup="Population" count="0" hidden="1">
      <extLst>
        <ext xmlns:x15="http://schemas.microsoft.com/office/spreadsheetml/2010/11/main" uri="{B97F6D7D-B522-45F9-BDA1-12C45D357490}">
          <x15:cacheHierarchy aggregatedColumn="5"/>
        </ext>
      </extLst>
    </cacheHierarchy>
    <cacheHierarchy uniqueName="[Measures].[Count of DeathsAges]" caption="Count of DeathsAges" measure="1" displayFolder="" measureGroup="DataSet" count="0" hidden="1">
      <extLst>
        <ext xmlns:x15="http://schemas.microsoft.com/office/spreadsheetml/2010/11/main" uri="{B97F6D7D-B522-45F9-BDA1-12C45D357490}">
          <x15:cacheHierarchy aggregatedColumn="3"/>
        </ext>
      </extLst>
    </cacheHierarchy>
    <cacheHierarchy uniqueName="[Measures].[Count of Sex]" caption="Count of Sex" measure="1" displayFolder="" measureGroup="DataSet" count="0" hidden="1">
      <extLst>
        <ext xmlns:x15="http://schemas.microsoft.com/office/spreadsheetml/2010/11/main" uri="{B97F6D7D-B522-45F9-BDA1-12C45D357490}">
          <x15:cacheHierarchy aggregatedColumn="1"/>
        </ext>
      </extLst>
    </cacheHierarchy>
    <cacheHierarchy uniqueName="[Measures].[Sum of Year 2]" caption="Sum of Year 2" measure="1" displayFolder="" measureGroup="DataSet" count="0" hidden="1">
      <extLst>
        <ext xmlns:x15="http://schemas.microsoft.com/office/spreadsheetml/2010/11/main" uri="{B97F6D7D-B522-45F9-BDA1-12C45D357490}">
          <x15:cacheHierarchy aggregatedColumn="2"/>
        </ext>
      </extLst>
    </cacheHierarchy>
    <cacheHierarchy uniqueName="[Measures].[Average of Deaths]" caption="Average of Deaths" measure="1" displayFolder="" measureGroup="DataSet" count="0" hidden="1">
      <extLst>
        <ext xmlns:x15="http://schemas.microsoft.com/office/spreadsheetml/2010/11/main" uri="{B97F6D7D-B522-45F9-BDA1-12C45D357490}">
          <x15:cacheHierarchy aggregatedColumn="4"/>
        </ext>
      </extLst>
    </cacheHierarchy>
  </cacheHierarchies>
  <kpis count="0"/>
  <dimensions count="3">
    <dimension name="DataSet" uniqueName="[DataSet]" caption="DataSet"/>
    <dimension measure="1" name="Measures" uniqueName="[Measures]" caption="Measures"/>
    <dimension name="Population" uniqueName="[Population]" caption="Population"/>
  </dimensions>
  <measureGroups count="2">
    <measureGroup name="DataSet" caption="DataSet"/>
    <measureGroup name="Population" caption="Population"/>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Hany" refreshedDate="45497.092682407405" backgroundQuery="1" createdVersion="8" refreshedVersion="8" minRefreshableVersion="3" recordCount="0" supportSubquery="1" supportAdvancedDrill="1" xr:uid="{981B6E47-48DE-48EF-BD86-04DA64E9E99F}">
  <cacheSource type="external" connectionId="3"/>
  <cacheFields count="4">
    <cacheField name="[DataSet].[Cancer types].[Cancer types]" caption="Cancer types" numFmtId="0" level="1">
      <sharedItems count="6">
        <s v="Breast"/>
        <s v="Head and neck"/>
        <s v="Oesophagus"/>
        <s v="Rectum and rectosigmoid junction"/>
        <s v="Trachea, bronchus and lung"/>
        <s v="Bladder" u="1"/>
      </sharedItems>
    </cacheField>
    <cacheField name="[Measures].[Sum of Deaths]" caption="Sum of Deaths" numFmtId="0" hierarchy="11" level="32767"/>
    <cacheField name="[DataSet].[DeathsAges].[DeathsAges]" caption="DeathsAges" numFmtId="0" hierarchy="3" level="1">
      <sharedItems count="19">
        <s v="DeathsAge10To14"/>
        <s v="DeathsAge15To19"/>
        <s v="DeathsAge20To24"/>
        <s v="DeathsAge25To29"/>
        <s v="DeathsAge30To34"/>
        <s v="DeathsAge35To39"/>
        <s v="DeathsAge40To44"/>
        <s v="DeathsAge45To49"/>
        <s v="DeathsAge50To54"/>
        <s v="DeathsAge55To59"/>
        <s v="DeathsAge5To9"/>
        <s v="DeathsAge60To64"/>
        <s v="DeathsAge65To69"/>
        <s v="DeathsAge70To74"/>
        <s v="DeathsAge75To79"/>
        <s v="DeathsAge80To84"/>
        <s v="DeathsAge85To89"/>
        <s v="DeathsAge90AndOver"/>
        <s v="DeathsAgeUnder5"/>
      </sharedItems>
    </cacheField>
    <cacheField name="[Population].[Year].[Year]" caption="Year" numFmtId="0" hierarchy="5" level="1">
      <sharedItems containsSemiMixedTypes="0" containsNonDate="0" containsString="0"/>
    </cacheField>
  </cacheFields>
  <cacheHierarchies count="17">
    <cacheHierarchy uniqueName="[DataSet].[Cancer types]" caption="Cancer types" attribute="1" defaultMemberUniqueName="[DataSet].[Cancer types].[All]" allUniqueName="[DataSet].[Cancer types].[All]" dimensionUniqueName="[DataSet]" displayFolder="" count="2" memberValueDatatype="130" unbalanced="0">
      <fieldsUsage count="2">
        <fieldUsage x="-1"/>
        <fieldUsage x="0"/>
      </fieldsUsage>
    </cacheHierarchy>
    <cacheHierarchy uniqueName="[DataSet].[Sex]" caption="Sex" attribute="1" defaultMemberUniqueName="[DataSet].[Sex].[All]" allUniqueName="[DataSet].[Sex].[All]" dimensionUniqueName="[DataSet]" displayFolder="" count="0" memberValueDatatype="130" unbalanced="0"/>
    <cacheHierarchy uniqueName="[DataSet].[Year]" caption="Year" attribute="1" defaultMemberUniqueName="[DataSet].[Year].[All]" allUniqueName="[DataSet].[Year].[All]" dimensionUniqueName="[DataSet]" displayFolder="" count="0" memberValueDatatype="20" unbalanced="0"/>
    <cacheHierarchy uniqueName="[DataSet].[DeathsAges]" caption="DeathsAges" attribute="1" defaultMemberUniqueName="[DataSet].[DeathsAges].[All]" allUniqueName="[DataSet].[DeathsAges].[All]" dimensionUniqueName="[DataSet]" displayFolder="" count="2" memberValueDatatype="130" unbalanced="0">
      <fieldsUsage count="2">
        <fieldUsage x="-1"/>
        <fieldUsage x="2"/>
      </fieldsUsage>
    </cacheHierarchy>
    <cacheHierarchy uniqueName="[DataSet].[Deaths]" caption="Deaths" attribute="1" defaultMemberUniqueName="[DataSet].[Deaths].[All]" allUniqueName="[DataSet].[Deaths].[All]" dimensionUniqueName="[DataSet]" displayFolder="" count="0" memberValueDatatype="5" unbalanced="0"/>
    <cacheHierarchy uniqueName="[Population].[Year]" caption="Year" attribute="1" defaultMemberUniqueName="[Population].[Year].[All]" allUniqueName="[Population].[Year].[All]" dimensionUniqueName="[Population]" displayFolder="" count="2" memberValueDatatype="20" unbalanced="0">
      <fieldsUsage count="2">
        <fieldUsage x="-1"/>
        <fieldUsage x="3"/>
      </fieldsUsage>
    </cacheHierarchy>
    <cacheHierarchy uniqueName="[Population].[Population]" caption="Population" attribute="1" defaultMemberUniqueName="[Population].[Population].[All]" allUniqueName="[Population].[Population].[All]" dimensionUniqueName="[Population]" displayFolder="" count="0" memberValueDatatype="20" unbalanced="0"/>
    <cacheHierarchy uniqueName="[Measures].[__XL_Count Population]" caption="__XL_Count Population" measure="1" displayFolder="" measureGroup="Population" count="0" hidden="1"/>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Population]" caption="Sum of Population" measure="1" displayFolder="" measureGroup="Population" count="0" hidden="1">
      <extLst>
        <ext xmlns:x15="http://schemas.microsoft.com/office/spreadsheetml/2010/11/main" uri="{B97F6D7D-B522-45F9-BDA1-12C45D357490}">
          <x15:cacheHierarchy aggregatedColumn="6"/>
        </ext>
      </extLst>
    </cacheHierarchy>
    <cacheHierarchy uniqueName="[Measures].[Sum of Deaths]" caption="Sum of Deaths" measure="1" displayFolder="" measureGroup="DataSet"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Year]" caption="Sum of Year" measure="1" displayFolder="" measureGroup="Population" count="0" hidden="1">
      <extLst>
        <ext xmlns:x15="http://schemas.microsoft.com/office/spreadsheetml/2010/11/main" uri="{B97F6D7D-B522-45F9-BDA1-12C45D357490}">
          <x15:cacheHierarchy aggregatedColumn="5"/>
        </ext>
      </extLst>
    </cacheHierarchy>
    <cacheHierarchy uniqueName="[Measures].[Count of DeathsAges]" caption="Count of DeathsAges" measure="1" displayFolder="" measureGroup="DataSet" count="0" hidden="1">
      <extLst>
        <ext xmlns:x15="http://schemas.microsoft.com/office/spreadsheetml/2010/11/main" uri="{B97F6D7D-B522-45F9-BDA1-12C45D357490}">
          <x15:cacheHierarchy aggregatedColumn="3"/>
        </ext>
      </extLst>
    </cacheHierarchy>
    <cacheHierarchy uniqueName="[Measures].[Count of Sex]" caption="Count of Sex" measure="1" displayFolder="" measureGroup="DataSet" count="0" hidden="1">
      <extLst>
        <ext xmlns:x15="http://schemas.microsoft.com/office/spreadsheetml/2010/11/main" uri="{B97F6D7D-B522-45F9-BDA1-12C45D357490}">
          <x15:cacheHierarchy aggregatedColumn="1"/>
        </ext>
      </extLst>
    </cacheHierarchy>
    <cacheHierarchy uniqueName="[Measures].[Sum of Year 2]" caption="Sum of Year 2" measure="1" displayFolder="" measureGroup="DataSet" count="0" hidden="1">
      <extLst>
        <ext xmlns:x15="http://schemas.microsoft.com/office/spreadsheetml/2010/11/main" uri="{B97F6D7D-B522-45F9-BDA1-12C45D357490}">
          <x15:cacheHierarchy aggregatedColumn="2"/>
        </ext>
      </extLst>
    </cacheHierarchy>
    <cacheHierarchy uniqueName="[Measures].[Average of Deaths]" caption="Average of Deaths" measure="1" displayFolder="" measureGroup="DataSet" count="0" hidden="1">
      <extLst>
        <ext xmlns:x15="http://schemas.microsoft.com/office/spreadsheetml/2010/11/main" uri="{B97F6D7D-B522-45F9-BDA1-12C45D357490}">
          <x15:cacheHierarchy aggregatedColumn="4"/>
        </ext>
      </extLst>
    </cacheHierarchy>
  </cacheHierarchies>
  <kpis count="0"/>
  <dimensions count="3">
    <dimension name="DataSet" uniqueName="[DataSet]" caption="DataSet"/>
    <dimension measure="1" name="Measures" uniqueName="[Measures]" caption="Measures"/>
    <dimension name="Population" uniqueName="[Population]" caption="Population"/>
  </dimensions>
  <measureGroups count="2">
    <measureGroup name="DataSet" caption="DataSet"/>
    <measureGroup name="Population" caption="Population"/>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Hany" refreshedDate="45497.092683101851" backgroundQuery="1" createdVersion="8" refreshedVersion="8" minRefreshableVersion="3" recordCount="0" supportSubquery="1" supportAdvancedDrill="1" xr:uid="{21CDB5C4-C16A-4D94-8BDB-8215B7325F09}">
  <cacheSource type="external" connectionId="3"/>
  <cacheFields count="3">
    <cacheField name="[Measures].[Sum of Deaths]" caption="Sum of Deaths" numFmtId="0" hierarchy="11" level="32767"/>
    <cacheField name="[Population].[Year].[Year]" caption="Year" numFmtId="0" hierarchy="5" level="1">
      <sharedItems containsSemiMixedTypes="0" containsNonDate="0" containsString="0"/>
    </cacheField>
    <cacheField name="[DataSet].[DeathsAges].[DeathsAges]" caption="DeathsAges" numFmtId="0" hierarchy="3" level="1">
      <sharedItems containsSemiMixedTypes="0" containsNonDate="0" containsString="0"/>
    </cacheField>
  </cacheFields>
  <cacheHierarchies count="17">
    <cacheHierarchy uniqueName="[DataSet].[Cancer types]" caption="Cancer types" attribute="1" defaultMemberUniqueName="[DataSet].[Cancer types].[All]" allUniqueName="[DataSet].[Cancer types].[All]" dimensionUniqueName="[DataSet]" displayFolder="" count="0" memberValueDatatype="130" unbalanced="0"/>
    <cacheHierarchy uniqueName="[DataSet].[Sex]" caption="Sex" attribute="1" defaultMemberUniqueName="[DataSet].[Sex].[All]" allUniqueName="[DataSet].[Sex].[All]" dimensionUniqueName="[DataSet]" displayFolder="" count="0" memberValueDatatype="130" unbalanced="0"/>
    <cacheHierarchy uniqueName="[DataSet].[Year]" caption="Year" attribute="1" defaultMemberUniqueName="[DataSet].[Year].[All]" allUniqueName="[DataSet].[Year].[All]" dimensionUniqueName="[DataSet]" displayFolder="" count="0" memberValueDatatype="20" unbalanced="0"/>
    <cacheHierarchy uniqueName="[DataSet].[DeathsAges]" caption="DeathsAges" attribute="1" defaultMemberUniqueName="[DataSet].[DeathsAges].[All]" allUniqueName="[DataSet].[DeathsAges].[All]" dimensionUniqueName="[DataSet]" displayFolder="" count="2" memberValueDatatype="130" unbalanced="0">
      <fieldsUsage count="2">
        <fieldUsage x="-1"/>
        <fieldUsage x="2"/>
      </fieldsUsage>
    </cacheHierarchy>
    <cacheHierarchy uniqueName="[DataSet].[Deaths]" caption="Deaths" attribute="1" defaultMemberUniqueName="[DataSet].[Deaths].[All]" allUniqueName="[DataSet].[Deaths].[All]" dimensionUniqueName="[DataSet]" displayFolder="" count="0" memberValueDatatype="5" unbalanced="0"/>
    <cacheHierarchy uniqueName="[Population].[Year]" caption="Year" attribute="1" defaultMemberUniqueName="[Population].[Year].[All]" allUniqueName="[Population].[Year].[All]" dimensionUniqueName="[Population]" displayFolder="" count="2" memberValueDatatype="20" unbalanced="0">
      <fieldsUsage count="2">
        <fieldUsage x="-1"/>
        <fieldUsage x="1"/>
      </fieldsUsage>
    </cacheHierarchy>
    <cacheHierarchy uniqueName="[Population].[Population]" caption="Population" attribute="1" defaultMemberUniqueName="[Population].[Population].[All]" allUniqueName="[Population].[Population].[All]" dimensionUniqueName="[Population]" displayFolder="" count="0" memberValueDatatype="20" unbalanced="0"/>
    <cacheHierarchy uniqueName="[Measures].[__XL_Count Population]" caption="__XL_Count Population" measure="1" displayFolder="" measureGroup="Population" count="0" hidden="1"/>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Population]" caption="Sum of Population" measure="1" displayFolder="" measureGroup="Population" count="0" hidden="1">
      <extLst>
        <ext xmlns:x15="http://schemas.microsoft.com/office/spreadsheetml/2010/11/main" uri="{B97F6D7D-B522-45F9-BDA1-12C45D357490}">
          <x15:cacheHierarchy aggregatedColumn="6"/>
        </ext>
      </extLst>
    </cacheHierarchy>
    <cacheHierarchy uniqueName="[Measures].[Sum of Deaths]" caption="Sum of Deaths" measure="1" displayFolder="" measureGroup="DataSet"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Year]" caption="Sum of Year" measure="1" displayFolder="" measureGroup="Population" count="0" hidden="1">
      <extLst>
        <ext xmlns:x15="http://schemas.microsoft.com/office/spreadsheetml/2010/11/main" uri="{B97F6D7D-B522-45F9-BDA1-12C45D357490}">
          <x15:cacheHierarchy aggregatedColumn="5"/>
        </ext>
      </extLst>
    </cacheHierarchy>
    <cacheHierarchy uniqueName="[Measures].[Count of DeathsAges]" caption="Count of DeathsAges" measure="1" displayFolder="" measureGroup="DataSet" count="0" hidden="1">
      <extLst>
        <ext xmlns:x15="http://schemas.microsoft.com/office/spreadsheetml/2010/11/main" uri="{B97F6D7D-B522-45F9-BDA1-12C45D357490}">
          <x15:cacheHierarchy aggregatedColumn="3"/>
        </ext>
      </extLst>
    </cacheHierarchy>
    <cacheHierarchy uniqueName="[Measures].[Count of Sex]" caption="Count of Sex" measure="1" displayFolder="" measureGroup="DataSet" count="0" hidden="1">
      <extLst>
        <ext xmlns:x15="http://schemas.microsoft.com/office/spreadsheetml/2010/11/main" uri="{B97F6D7D-B522-45F9-BDA1-12C45D357490}">
          <x15:cacheHierarchy aggregatedColumn="1"/>
        </ext>
      </extLst>
    </cacheHierarchy>
    <cacheHierarchy uniqueName="[Measures].[Sum of Year 2]" caption="Sum of Year 2" measure="1" displayFolder="" measureGroup="DataSet" count="0" hidden="1">
      <extLst>
        <ext xmlns:x15="http://schemas.microsoft.com/office/spreadsheetml/2010/11/main" uri="{B97F6D7D-B522-45F9-BDA1-12C45D357490}">
          <x15:cacheHierarchy aggregatedColumn="2"/>
        </ext>
      </extLst>
    </cacheHierarchy>
    <cacheHierarchy uniqueName="[Measures].[Average of Deaths]" caption="Average of Deaths" measure="1" displayFolder="" measureGroup="DataSet" count="0" hidden="1">
      <extLst>
        <ext xmlns:x15="http://schemas.microsoft.com/office/spreadsheetml/2010/11/main" uri="{B97F6D7D-B522-45F9-BDA1-12C45D357490}">
          <x15:cacheHierarchy aggregatedColumn="4"/>
        </ext>
      </extLst>
    </cacheHierarchy>
  </cacheHierarchies>
  <kpis count="0"/>
  <dimensions count="3">
    <dimension name="DataSet" uniqueName="[DataSet]" caption="DataSet"/>
    <dimension measure="1" name="Measures" uniqueName="[Measures]" caption="Measures"/>
    <dimension name="Population" uniqueName="[Population]" caption="Population"/>
  </dimensions>
  <measureGroups count="2">
    <measureGroup name="DataSet" caption="DataSet"/>
    <measureGroup name="Population" caption="Population"/>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Hany" refreshedDate="45497.092675" backgroundQuery="1" createdVersion="3" refreshedVersion="8" minRefreshableVersion="3" recordCount="0" supportSubquery="1" supportAdvancedDrill="1" xr:uid="{A49C39A5-8B2E-4385-AD04-FF50531D9ABD}">
  <cacheSource type="external" connectionId="3">
    <extLst>
      <ext xmlns:x14="http://schemas.microsoft.com/office/spreadsheetml/2009/9/main" uri="{F057638F-6D5F-4e77-A914-E7F072B9BCA8}">
        <x14:sourceConnection name="ThisWorkbookDataModel"/>
      </ext>
    </extLst>
  </cacheSource>
  <cacheFields count="0"/>
  <cacheHierarchies count="17">
    <cacheHierarchy uniqueName="[DataSet].[Cancer types]" caption="Cancer types" attribute="1" defaultMemberUniqueName="[DataSet].[Cancer types].[All]" allUniqueName="[DataSet].[Cancer types].[All]" dimensionUniqueName="[DataSet]" displayFolder="" count="0" memberValueDatatype="130" unbalanced="0"/>
    <cacheHierarchy uniqueName="[DataSet].[Sex]" caption="Sex" attribute="1" defaultMemberUniqueName="[DataSet].[Sex].[All]" allUniqueName="[DataSet].[Sex].[All]" dimensionUniqueName="[DataSet]" displayFolder="" count="2" memberValueDatatype="130" unbalanced="0"/>
    <cacheHierarchy uniqueName="[DataSet].[Year]" caption="Year" attribute="1" defaultMemberUniqueName="[DataSet].[Year].[All]" allUniqueName="[DataSet].[Year].[All]" dimensionUniqueName="[DataSet]" displayFolder="" count="0" memberValueDatatype="20" unbalanced="0"/>
    <cacheHierarchy uniqueName="[DataSet].[DeathsAges]" caption="DeathsAges" attribute="1" defaultMemberUniqueName="[DataSet].[DeathsAges].[All]" allUniqueName="[DataSet].[DeathsAges].[All]" dimensionUniqueName="[DataSet]" displayFolder="" count="2" memberValueDatatype="130" unbalanced="0"/>
    <cacheHierarchy uniqueName="[DataSet].[Deaths]" caption="Deaths" attribute="1" defaultMemberUniqueName="[DataSet].[Deaths].[All]" allUniqueName="[DataSet].[Deaths].[All]" dimensionUniqueName="[DataSet]" displayFolder="" count="0" memberValueDatatype="5" unbalanced="0"/>
    <cacheHierarchy uniqueName="[Population].[Year]" caption="Year" attribute="1" defaultMemberUniqueName="[Population].[Year].[All]" allUniqueName="[Population].[Year].[All]" dimensionUniqueName="[Population]" displayFolder="" count="2" memberValueDatatype="20" unbalanced="0"/>
    <cacheHierarchy uniqueName="[Population].[Population]" caption="Population" attribute="1" defaultMemberUniqueName="[Population].[Population].[All]" allUniqueName="[Population].[Population].[All]" dimensionUniqueName="[Population]" displayFolder="" count="0" memberValueDatatype="20" unbalanced="0"/>
    <cacheHierarchy uniqueName="[Measures].[__XL_Count Population]" caption="__XL_Count Population" measure="1" displayFolder="" measureGroup="Population" count="0" hidden="1"/>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Population]" caption="Sum of Population" measure="1" displayFolder="" measureGroup="Population" count="0" hidden="1">
      <extLst>
        <ext xmlns:x15="http://schemas.microsoft.com/office/spreadsheetml/2010/11/main" uri="{B97F6D7D-B522-45F9-BDA1-12C45D357490}">
          <x15:cacheHierarchy aggregatedColumn="6"/>
        </ext>
      </extLst>
    </cacheHierarchy>
    <cacheHierarchy uniqueName="[Measures].[Sum of Deaths]" caption="Sum of Deaths" measure="1" displayFolder="" measureGroup="DataSet" count="0" hidden="1">
      <extLst>
        <ext xmlns:x15="http://schemas.microsoft.com/office/spreadsheetml/2010/11/main" uri="{B97F6D7D-B522-45F9-BDA1-12C45D357490}">
          <x15:cacheHierarchy aggregatedColumn="4"/>
        </ext>
      </extLst>
    </cacheHierarchy>
    <cacheHierarchy uniqueName="[Measures].[Sum of Year]" caption="Sum of Year" measure="1" displayFolder="" measureGroup="Population" count="0" hidden="1">
      <extLst>
        <ext xmlns:x15="http://schemas.microsoft.com/office/spreadsheetml/2010/11/main" uri="{B97F6D7D-B522-45F9-BDA1-12C45D357490}">
          <x15:cacheHierarchy aggregatedColumn="5"/>
        </ext>
      </extLst>
    </cacheHierarchy>
    <cacheHierarchy uniqueName="[Measures].[Count of DeathsAges]" caption="Count of DeathsAges" measure="1" displayFolder="" measureGroup="DataSet" count="0" hidden="1">
      <extLst>
        <ext xmlns:x15="http://schemas.microsoft.com/office/spreadsheetml/2010/11/main" uri="{B97F6D7D-B522-45F9-BDA1-12C45D357490}">
          <x15:cacheHierarchy aggregatedColumn="3"/>
        </ext>
      </extLst>
    </cacheHierarchy>
    <cacheHierarchy uniqueName="[Measures].[Count of Sex]" caption="Count of Sex" measure="1" displayFolder="" measureGroup="DataSet" count="0" hidden="1">
      <extLst>
        <ext xmlns:x15="http://schemas.microsoft.com/office/spreadsheetml/2010/11/main" uri="{B97F6D7D-B522-45F9-BDA1-12C45D357490}">
          <x15:cacheHierarchy aggregatedColumn="1"/>
        </ext>
      </extLst>
    </cacheHierarchy>
    <cacheHierarchy uniqueName="[Measures].[Sum of Year 2]" caption="Sum of Year 2" measure="1" displayFolder="" measureGroup="DataSet" count="0" hidden="1">
      <extLst>
        <ext xmlns:x15="http://schemas.microsoft.com/office/spreadsheetml/2010/11/main" uri="{B97F6D7D-B522-45F9-BDA1-12C45D357490}">
          <x15:cacheHierarchy aggregatedColumn="2"/>
        </ext>
      </extLst>
    </cacheHierarchy>
    <cacheHierarchy uniqueName="[Measures].[Average of Deaths]" caption="Average of Deaths" measure="1" displayFolder="" measureGroup="DataSet"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17016369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51C962-207F-4021-9CB4-C67436BA630D}" name="deaths timeline" cacheId="52" applyNumberFormats="0" applyBorderFormats="0" applyFontFormats="0" applyPatternFormats="0" applyAlignmentFormats="0" applyWidthHeightFormats="1" dataCaption="Values" tag="81e164d9-dc9c-4410-9326-98a7bea6447d" updatedVersion="8" minRefreshableVersion="3" useAutoFormatting="1" subtotalHiddenItems="1" itemPrintTitles="1" createdVersion="8" indent="0" outline="1" outlineData="1" multipleFieldFilters="0" chartFormat="2">
  <location ref="K10:L38" firstHeaderRow="1" firstDataRow="1" firstDataCol="1"/>
  <pivotFields count="4">
    <pivotField axis="axisRow" allDrilled="1" subtotalTop="0" showAll="0" dataSourceSort="1" defaultSubtotal="0" defaultAttributeDrillState="1">
      <items count="1">
        <item s="1" x="0"/>
      </items>
    </pivotField>
    <pivotField dataField="1" subtotalTop="0" showAll="0" defaultSubtotal="0"/>
    <pivotField axis="axisRow" allDrilled="1" subtotalTop="0" showAll="0" dataSourceSort="1"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pivotField>
    <pivotField allDrilled="1" subtotalTop="0" showAll="0" dataSourceSort="1" defaultSubtotal="0" defaultAttributeDrillState="1"/>
  </pivotFields>
  <rowFields count="2">
    <field x="0"/>
    <field x="2"/>
  </rowFields>
  <rowItems count="28">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t="grand">
      <x/>
    </i>
  </rowItems>
  <colItems count="1">
    <i/>
  </colItems>
  <dataFields count="1">
    <dataField name="Sum of Deaths" fld="1" baseField="0" baseItem="0"/>
  </dataFields>
  <pivotHierarchies count="17">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0"/>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pulation]"/>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839C58-14B5-4BD7-A3FF-7C6808E5E678}" name="PivotTable6" cacheId="49" applyNumberFormats="0" applyBorderFormats="0" applyFontFormats="0" applyPatternFormats="0" applyAlignmentFormats="0" applyWidthHeightFormats="1" dataCaption="Values" tag="1ad34261-09a2-4803-b64f-9c61aca977c5" updatedVersion="8" minRefreshableVersion="3" useAutoFormatting="1" subtotalHiddenItems="1" itemPrintTitles="1" createdVersion="8" indent="0" outline="1" outlineData="1" multipleFieldFilters="0" chartFormat="86">
  <location ref="D3:E30" firstHeaderRow="1" firstDataRow="1" firstDataCol="1"/>
  <pivotFields count="3">
    <pivotField dataField="1" subtotalTop="0" showAll="0" defaultSubtotal="0"/>
    <pivotField axis="axisRow" allDrilled="1" subtotalTop="0" showAll="0" dataSourceSort="1"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pivotField>
    <pivotField allDrilled="1" subtotalTop="0" showAll="0" dataSourceSort="1" defaultSubtotal="0" defaultAttributeDrillState="1"/>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Sum of Deaths" fld="0" baseField="0" baseItem="0"/>
  </dataFields>
  <chartFormats count="4">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33" format="6" series="1">
      <pivotArea type="data" outline="0" fieldPosition="0">
        <references count="1">
          <reference field="4294967294" count="1" selected="0">
            <x v="0"/>
          </reference>
        </references>
      </pivotArea>
    </chartFormat>
  </chartFormats>
  <pivotHierarchies count="17">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pulation]"/>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7C1130-1618-454C-938C-086569C3C927}" name="PivotTable5" cacheId="46" applyNumberFormats="0" applyBorderFormats="0" applyFontFormats="0" applyPatternFormats="0" applyAlignmentFormats="0" applyWidthHeightFormats="1" dataCaption="Values" tag="1464a6b3-8161-47ed-943a-6ce6c8ef1e1f" updatedVersion="8" minRefreshableVersion="3" useAutoFormatting="1" subtotalHiddenItems="1" itemPrintTitles="1" createdVersion="8" indent="0" outline="1" outlineData="1" multipleFieldFilters="0">
  <location ref="T3:U23" firstHeaderRow="1" firstDataRow="1" firstDataCol="1"/>
  <pivotFields count="3">
    <pivotField axis="axisRow" allDrilled="1" subtotalTop="0" showAll="0" sortType="ascending" defaultSubtotal="0" defaultAttributeDrillState="1">
      <items count="19">
        <item x="0"/>
        <item x="1"/>
        <item x="2"/>
        <item x="3"/>
        <item x="4"/>
        <item x="5"/>
        <item x="6"/>
        <item x="7"/>
        <item x="8"/>
        <item x="9"/>
        <item x="10"/>
        <item x="11"/>
        <item x="12"/>
        <item x="13"/>
        <item x="14"/>
        <item x="15"/>
        <item x="16"/>
        <item x="17"/>
        <item x="18"/>
      </items>
    </pivotField>
    <pivotField dataField="1" subtotalTop="0" showAll="0" defaultSubtotal="0"/>
    <pivotField allDrilled="1" subtotalTop="0" showAll="0" dataSourceSort="1" defaultSubtotal="0" defaultAttributeDrillState="1"/>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Deaths" fld="1" baseField="0" baseItem="0"/>
  </dataFields>
  <pivotHierarchies count="17">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pulation]"/>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E1AB98-2D72-4EF7-BDEE-75AB95D1FC75}" name="PivotTable2" cacheId="58" applyNumberFormats="0" applyBorderFormats="0" applyFontFormats="0" applyPatternFormats="0" applyAlignmentFormats="0" applyWidthHeightFormats="1" dataCaption="Values" tag="8fedfb16-f8a9-4de2-b9cc-9ebaa81fb2dd" updatedVersion="8" minRefreshableVersion="3" useAutoFormatting="1" subtotalHiddenItems="1" itemPrintTitles="1" createdVersion="8" indent="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Deaths" fld="0" baseField="0" baseItem="0"/>
  </dataFields>
  <pivotHierarchies count="17">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pulation]"/>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1CBD8E-F92A-4698-9DA8-9AFEE71D0735}" name="PivotTable3" cacheId="40" applyNumberFormats="0" applyBorderFormats="0" applyFontFormats="0" applyPatternFormats="0" applyAlignmentFormats="0" applyWidthHeightFormats="1" dataCaption="Values" tag="81e164d9-dc9c-4410-9326-98a7bea6447d" updatedVersion="8" minRefreshableVersion="3" useAutoFormatting="1" subtotalHiddenItems="1" itemPrintTitles="1" createdVersion="8" indent="0" outline="1" outlineData="1" multipleFieldFilters="0" chartFormat="32">
  <location ref="K3:L7" firstHeaderRow="1"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Deaths" fld="2" baseField="1" baseItem="2"/>
  </dataFields>
  <chartFormats count="8">
    <chartFormat chart="0" format="0"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 count="1" selected="0">
            <x v="0"/>
          </reference>
        </references>
      </pivotArea>
    </chartFormat>
    <chartFormat chart="4" format="10">
      <pivotArea type="data" outline="0" fieldPosition="0">
        <references count="2">
          <reference field="4294967294" count="1" selected="0">
            <x v="0"/>
          </reference>
          <reference field="1" count="1" selected="0">
            <x v="1"/>
          </reference>
        </references>
      </pivotArea>
    </chartFormat>
    <chartFormat chart="4" format="11">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0"/>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s>
  <pivotHierarchies count="17">
    <pivotHierarchy multipleItemSelectionAllowed="1" dragToData="1">
      <members count="43" level="1">
        <member name="[DataSet].[Cancer types].&amp;[Colon]"/>
        <member name="[DataSet].[Cancer types].&amp;[Ovary]"/>
        <member name="[DataSet].[Cancer types].&amp;[Penis]"/>
        <member name="[DataSet].[Cancer types].&amp;[Breast]"/>
        <member name="[DataSet].[Cancer types].&amp;[Kidney]"/>
        <member name="[DataSet].[Cancer types].&amp;[Larynx]"/>
        <member name="[DataSet].[Cancer types].&amp;[Testis]"/>
        <member name="[DataSet].[Cancer types].&amp;[Tongue]"/>
        <member name="[DataSet].[Cancer types].&amp;[Uterus]"/>
        <member name="[DataSet].[Cancer types].&amp;[Vagina]"/>
        <member name="[DataSet].[Cancer types].&amp;[Stomach]"/>
        <member name="[DataSet].[Cancer types].&amp;[Thyroid]"/>
        <member name="[DataSet].[Cancer types].&amp;[Pancreas]"/>
        <member name="[DataSet].[Cancer types].&amp;[Prostate]"/>
        <member name="[DataSet].[Cancer types].&amp;[Leukaemias]"/>
        <member name="[DataSet].[Cancer types].&amp;[Oesophagus]"/>
        <member name="[DataSet].[Cancer types].&amp;[Malig brain]"/>
        <member name="[DataSet].[Cancer types].&amp;[Oral cavity]"/>
        <member name="[DataSet].[Cancer types].&amp;[Cervix uteri]"/>
        <member name="[DataSet].[Cancer types].&amp;[Corpus uteri]"/>
        <member name="[DataSet].[Cancer types].&amp;[Mesothelioma]"/>
        <member name="[DataSet].[Cancer types].&amp;[Head and neck]"/>
        <member name="[DataSet].[Cancer types].&amp;[Salivary glands]"/>
        <member name="[DataSet].[Cancer types].&amp;[Hodgkin lymphoma]"/>
        <member name="[DataSet].[Cancer types].&amp;[Colorectal cancer]"/>
        <member name="[DataSet].[Cancer types].&amp;[Connective tissue]"/>
        <member name="[DataSet].[Cancer types].&amp;[Non-Hodgkin lymphoma]"/>
        <member name="[DataSet].[Cancer types].&amp;[Oropharyngeal cancers]"/>
        <member name="[DataSet].[Cancer types].&amp;[Malignant brain cancer]"/>
        <member name="[DataSet].[Cancer types].&amp;[Acute myeloid leukaemia]"/>
        <member name="[DataSet].[Cancer types].&amp;[Mouth (IARC definition)]"/>
        <member name="[DataSet].[Cancer types].&amp;[Non-melanoma skin cancer]"/>
        <member name="[DataSet].[Cancer types].&amp;[Chronic myeloid leukaemia]"/>
        <member name="[DataSet].[Cancer types].&amp;[Bone and connective tissue]"/>
        <member name="[DataSet].[Cancer types].&amp;[Trachea, bronchus and lung]"/>
        <member name="[DataSet].[Cancer types].&amp;[Bone and articular cartilage]"/>
        <member name="[DataSet].[Cancer types].&amp;[Lip, oral cavity and pharynx]"/>
        <member name="[DataSet].[Cancer types].&amp;[Acute lymphoblastic leukaemia]"/>
        <member name="[DataSet].[Cancer types].&amp;[Chronic lymphocytic leukaemia]"/>
        <member name="[DataSet].[Cancer types].&amp;[Malignant melanoma of the skin]"/>
        <member name="[DataSet].[Cancer types].&amp;[Rectum and rectosigmoid junction]"/>
        <member name="[DataSet].[Cancer types].&amp;[Liver and intrahepatic bile ducts]"/>
        <member name="[DataSet].[Cancer types].&amp;[Multiple myeloma and malignant plasma cell neoplasms]"/>
      </members>
    </pivotHierarchy>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Sum of Deaths"/>
    <pivotHierarchy dragToData="1"/>
    <pivotHierarchy dragToData="1"/>
    <pivotHierarchy dragToData="1"/>
    <pivotHierarchy dragToData="1"/>
    <pivotHierarchy dragToData="1" caption="Average of Deaths"/>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pulation]"/>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C8440F0-9E6F-4A28-80B5-03F557CA5E99}" name="PivotTable1" cacheId="37" applyNumberFormats="0" applyBorderFormats="0" applyFontFormats="0" applyPatternFormats="0" applyAlignmentFormats="0" applyWidthHeightFormats="1" dataCaption="Values" tag="65226ec1-1b2e-4d89-968f-eefd138729f6" updatedVersion="8" minRefreshableVersion="3" useAutoFormatting="1" subtotalHiddenItems="1" itemPrintTitles="1" createdVersion="8" indent="0" outline="1" outlineData="1" multipleFieldFilters="0" chartFormat="2">
  <location ref="G3:I30"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2"/>
  </colFields>
  <colItems count="2">
    <i>
      <x/>
    </i>
    <i i="1">
      <x v="1"/>
    </i>
  </colItems>
  <dataFields count="2">
    <dataField name="Sum of Population" fld="3" baseField="0" baseItem="0"/>
    <dataField name="Sum of Deaths"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17">
    <pivotHierarchy multipleItemSelectionAllowed="1" dragToData="1">
      <members count="43" level="1">
        <member name="[DataSet].[Cancer types].&amp;[Colon]"/>
        <member name="[DataSet].[Cancer types].&amp;[Ovary]"/>
        <member name="[DataSet].[Cancer types].&amp;[Penis]"/>
        <member name="[DataSet].[Cancer types].&amp;[Breast]"/>
        <member name="[DataSet].[Cancer types].&amp;[Kidney]"/>
        <member name="[DataSet].[Cancer types].&amp;[Larynx]"/>
        <member name="[DataSet].[Cancer types].&amp;[Testis]"/>
        <member name="[DataSet].[Cancer types].&amp;[Tongue]"/>
        <member name="[DataSet].[Cancer types].&amp;[Uterus]"/>
        <member name="[DataSet].[Cancer types].&amp;[Vagina]"/>
        <member name="[DataSet].[Cancer types].&amp;[Stomach]"/>
        <member name="[DataSet].[Cancer types].&amp;[Thyroid]"/>
        <member name="[DataSet].[Cancer types].&amp;[Pancreas]"/>
        <member name="[DataSet].[Cancer types].&amp;[Prostate]"/>
        <member name="[DataSet].[Cancer types].&amp;[Leukaemias]"/>
        <member name="[DataSet].[Cancer types].&amp;[Oesophagus]"/>
        <member name="[DataSet].[Cancer types].&amp;[Malig brain]"/>
        <member name="[DataSet].[Cancer types].&amp;[Oral cavity]"/>
        <member name="[DataSet].[Cancer types].&amp;[Cervix uteri]"/>
        <member name="[DataSet].[Cancer types].&amp;[Corpus uteri]"/>
        <member name="[DataSet].[Cancer types].&amp;[Mesothelioma]"/>
        <member name="[DataSet].[Cancer types].&amp;[Head and neck]"/>
        <member name="[DataSet].[Cancer types].&amp;[Salivary glands]"/>
        <member name="[DataSet].[Cancer types].&amp;[Hodgkin lymphoma]"/>
        <member name="[DataSet].[Cancer types].&amp;[Colorectal cancer]"/>
        <member name="[DataSet].[Cancer types].&amp;[Connective tissue]"/>
        <member name="[DataSet].[Cancer types].&amp;[Non-Hodgkin lymphoma]"/>
        <member name="[DataSet].[Cancer types].&amp;[Oropharyngeal cancers]"/>
        <member name="[DataSet].[Cancer types].&amp;[Malignant brain cancer]"/>
        <member name="[DataSet].[Cancer types].&amp;[Acute myeloid leukaemia]"/>
        <member name="[DataSet].[Cancer types].&amp;[Mouth (IARC definition)]"/>
        <member name="[DataSet].[Cancer types].&amp;[Non-melanoma skin cancer]"/>
        <member name="[DataSet].[Cancer types].&amp;[Chronic myeloid leukaemia]"/>
        <member name="[DataSet].[Cancer types].&amp;[Bone and connective tissue]"/>
        <member name="[DataSet].[Cancer types].&amp;[Trachea, bronchus and lung]"/>
        <member name="[DataSet].[Cancer types].&amp;[Bone and articular cartilage]"/>
        <member name="[DataSet].[Cancer types].&amp;[Lip, oral cavity and pharynx]"/>
        <member name="[DataSet].[Cancer types].&amp;[Acute lymphoblastic leukaemia]"/>
        <member name="[DataSet].[Cancer types].&amp;[Chronic lymphocytic leukaemia]"/>
        <member name="[DataSet].[Cancer types].&amp;[Malignant melanoma of the skin]"/>
        <member name="[DataSet].[Cancer types].&amp;[Rectum and rectosigmoid junction]"/>
        <member name="[DataSet].[Cancer types].&amp;[Liver and intrahepatic bile ducts]"/>
        <member name="[DataSet].[Cancer types].&amp;[Multiple myeloma and malignant plasma cell neoplasms]"/>
      </members>
    </pivotHierarchy>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pulation]"/>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31CAE3A-1871-4851-AD00-6A33AB39EB09}" name="PivotTable4" cacheId="43" applyNumberFormats="0" applyBorderFormats="0" applyFontFormats="0" applyPatternFormats="0" applyAlignmentFormats="0" applyWidthHeightFormats="1" dataCaption="Values" tag="1ddc87f7-1c16-4cc4-8bc3-e8234e9cdbb6" updatedVersion="8" minRefreshableVersion="3" useAutoFormatting="1" subtotalHiddenItems="1" itemPrintTitles="1" createdVersion="8" indent="0" outline="1" outlineData="1" multipleFieldFilters="0" chartFormat="47">
  <location ref="N3:R11" firstHeaderRow="1" firstDataRow="2" firstDataCol="1"/>
  <pivotFields count="5">
    <pivotField axis="axisRow" allDrilled="1" subtotalTop="0" showAll="0" measureFilter="1" sortType="ascending" defaultSubtotal="0" defaultAttributeDrillState="1">
      <items count="7">
        <item x="0"/>
        <item x="1"/>
        <item x="2"/>
        <item x="3"/>
        <item x="4"/>
        <item x="5"/>
        <item n="grand Total" x="6"/>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v="2"/>
    </i>
    <i>
      <x v="3"/>
    </i>
    <i>
      <x/>
    </i>
    <i>
      <x v="1"/>
    </i>
    <i>
      <x v="4"/>
    </i>
    <i>
      <x v="5"/>
    </i>
    <i t="grand">
      <x/>
    </i>
  </rowItems>
  <colFields count="1">
    <field x="2"/>
  </colFields>
  <colItems count="4">
    <i>
      <x/>
    </i>
    <i>
      <x v="1"/>
    </i>
    <i>
      <x v="2"/>
    </i>
    <i t="grand">
      <x/>
    </i>
  </colItems>
  <dataFields count="1">
    <dataField name="Sum of Deaths" fld="1" baseField="0" baseItem="0"/>
  </dataFields>
  <chartFormats count="14">
    <chartFormat chart="11"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11" format="4" series="1">
      <pivotArea type="data" outline="0" fieldPosition="0">
        <references count="2">
          <reference field="4294967294" count="1" selected="0">
            <x v="0"/>
          </reference>
          <reference field="2" count="1" selected="0">
            <x v="0"/>
          </reference>
        </references>
      </pivotArea>
    </chartFormat>
    <chartFormat chart="11" format="5" series="1">
      <pivotArea type="data" outline="0" fieldPosition="0">
        <references count="2">
          <reference field="4294967294" count="1" selected="0">
            <x v="0"/>
          </reference>
          <reference field="2" count="1" selected="0">
            <x v="1"/>
          </reference>
        </references>
      </pivotArea>
    </chartFormat>
    <chartFormat chart="11" format="6" series="1">
      <pivotArea type="data" outline="0" fieldPosition="0">
        <references count="2">
          <reference field="4294967294" count="1" selected="0">
            <x v="0"/>
          </reference>
          <reference field="2" count="1" selected="0">
            <x v="2"/>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0" format="3" series="1">
      <pivotArea type="data" outline="0" fieldPosition="0">
        <references count="2">
          <reference field="4294967294" count="1" selected="0">
            <x v="0"/>
          </reference>
          <reference field="2" count="1" selected="0">
            <x v="2"/>
          </reference>
        </references>
      </pivotArea>
    </chartFormat>
    <chartFormat chart="43" format="7" series="1">
      <pivotArea type="data" outline="0" fieldPosition="0">
        <references count="2">
          <reference field="4294967294" count="1" selected="0">
            <x v="0"/>
          </reference>
          <reference field="2" count="1" selected="0">
            <x v="0"/>
          </reference>
        </references>
      </pivotArea>
    </chartFormat>
    <chartFormat chart="43" format="8" series="1">
      <pivotArea type="data" outline="0" fieldPosition="0">
        <references count="2">
          <reference field="4294967294" count="1" selected="0">
            <x v="0"/>
          </reference>
          <reference field="2" count="1" selected="0">
            <x v="1"/>
          </reference>
        </references>
      </pivotArea>
    </chartFormat>
    <chartFormat chart="43" format="9" series="1">
      <pivotArea type="data" outline="0" fieldPosition="0">
        <references count="2">
          <reference field="4294967294" count="1" selected="0">
            <x v="0"/>
          </reference>
          <reference field="2" count="1" selected="0">
            <x v="2"/>
          </reference>
        </references>
      </pivotArea>
    </chartFormat>
    <chartFormat chart="44" format="10" series="1">
      <pivotArea type="data" outline="0" fieldPosition="0">
        <references count="2">
          <reference field="4294967294" count="1" selected="0">
            <x v="0"/>
          </reference>
          <reference field="2" count="1" selected="0">
            <x v="0"/>
          </reference>
        </references>
      </pivotArea>
    </chartFormat>
    <chartFormat chart="44" format="11" series="1">
      <pivotArea type="data" outline="0" fieldPosition="0">
        <references count="2">
          <reference field="4294967294" count="1" selected="0">
            <x v="0"/>
          </reference>
          <reference field="2" count="1" selected="0">
            <x v="1"/>
          </reference>
        </references>
      </pivotArea>
    </chartFormat>
    <chartFormat chart="44" format="12" series="1">
      <pivotArea type="data" outline="0" fieldPosition="0">
        <references count="2">
          <reference field="4294967294" count="1" selected="0">
            <x v="0"/>
          </reference>
          <reference field="2" count="1" selected="0">
            <x v="2"/>
          </reference>
        </references>
      </pivotArea>
    </chartFormat>
    <chartFormat chart="0" format="4" series="1">
      <pivotArea type="data" outline="0" fieldPosition="0">
        <references count="2">
          <reference field="4294967294" count="1" selected="0">
            <x v="0"/>
          </reference>
          <reference field="2" count="1" selected="0">
            <x v="0"/>
          </reference>
        </references>
      </pivotArea>
    </chartFormat>
  </chartFormats>
  <pivotHierarchies count="17">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6" iMeasureHier="11">
      <autoFilter ref="A1">
        <filterColumn colId="0">
          <top10 val="6" filterVal="6"/>
        </filterColumn>
      </autoFilter>
    </filter>
  </filters>
  <rowHierarchiesUsage count="1">
    <rowHierarchyUsage hierarchyUsage="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pulation]"/>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FE40CF6-3F5B-4F35-82AD-CA473B4DDB29}" name="PivotTable1" cacheId="55" applyNumberFormats="0" applyBorderFormats="0" applyFontFormats="0" applyPatternFormats="0" applyAlignmentFormats="0" applyWidthHeightFormats="1" dataCaption="Values" tag="cf44a093-59da-430a-8d4e-e74e1f999932" updatedVersion="8" minRefreshableVersion="3" useAutoFormatting="1" subtotalHiddenItems="1" itemPrintTitles="1" createdVersion="8" indent="0" outline="1" outlineData="1" multipleFieldFilters="0" chartFormat="48">
  <location ref="A1:U8" firstHeaderRow="1" firstDataRow="2" firstDataCol="1"/>
  <pivotFields count="4">
    <pivotField axis="axisRow" allDrilled="1" subtotalTop="0" showAll="0" measureFilter="1" sortType="descending" defaultSubtotal="0" defaultAttributeDrillState="1">
      <items count="6">
        <item x="0"/>
        <item x="1"/>
        <item x="2"/>
        <item x="3"/>
        <item x="4"/>
        <item n="grand Total" x="5"/>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19">
        <item x="0"/>
        <item x="1"/>
        <item x="2"/>
        <item x="3"/>
        <item x="4"/>
        <item x="5"/>
        <item x="6"/>
        <item x="7"/>
        <item x="8"/>
        <item x="9"/>
        <item x="10"/>
        <item x="11"/>
        <item x="12"/>
        <item x="13"/>
        <item x="14"/>
        <item x="15"/>
        <item x="16"/>
        <item x="17"/>
        <item x="18"/>
      </items>
    </pivotField>
    <pivotField allDrilled="1" subtotalTop="0" showAll="0" dataSourceSort="1" defaultSubtotal="0" defaultAttributeDrillState="1"/>
  </pivotFields>
  <rowFields count="1">
    <field x="0"/>
  </rowFields>
  <rowItems count="6">
    <i>
      <x v="4"/>
    </i>
    <i>
      <x v="3"/>
    </i>
    <i>
      <x v="1"/>
    </i>
    <i>
      <x/>
    </i>
    <i>
      <x v="2"/>
    </i>
    <i t="grand">
      <x/>
    </i>
  </rowItems>
  <colFields count="1">
    <field x="2"/>
  </colFields>
  <colItems count="20">
    <i>
      <x/>
    </i>
    <i>
      <x v="1"/>
    </i>
    <i>
      <x v="2"/>
    </i>
    <i>
      <x v="3"/>
    </i>
    <i>
      <x v="4"/>
    </i>
    <i>
      <x v="5"/>
    </i>
    <i>
      <x v="6"/>
    </i>
    <i>
      <x v="7"/>
    </i>
    <i>
      <x v="8"/>
    </i>
    <i>
      <x v="9"/>
    </i>
    <i>
      <x v="10"/>
    </i>
    <i>
      <x v="11"/>
    </i>
    <i>
      <x v="12"/>
    </i>
    <i>
      <x v="13"/>
    </i>
    <i>
      <x v="14"/>
    </i>
    <i>
      <x v="15"/>
    </i>
    <i>
      <x v="16"/>
    </i>
    <i>
      <x v="17"/>
    </i>
    <i>
      <x v="18"/>
    </i>
    <i t="grand">
      <x/>
    </i>
  </colItems>
  <dataFields count="1">
    <dataField name="Sum of Deaths" fld="1" baseField="0" baseItem="0"/>
  </dataFields>
  <chartFormats count="21">
    <chartFormat chart="11"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40" format="0" series="1">
      <pivotArea type="data" outline="0" fieldPosition="0">
        <references count="2">
          <reference field="4294967294" count="1" selected="0">
            <x v="0"/>
          </reference>
          <reference field="2" count="1" selected="0">
            <x v="18"/>
          </reference>
        </references>
      </pivotArea>
    </chartFormat>
    <chartFormat chart="40" format="1" series="1">
      <pivotArea type="data" outline="0" fieldPosition="0">
        <references count="2">
          <reference field="4294967294" count="1" selected="0">
            <x v="0"/>
          </reference>
          <reference field="2" count="1" selected="0">
            <x v="0"/>
          </reference>
        </references>
      </pivotArea>
    </chartFormat>
    <chartFormat chart="40" format="2" series="1">
      <pivotArea type="data" outline="0" fieldPosition="0">
        <references count="2">
          <reference field="4294967294" count="1" selected="0">
            <x v="0"/>
          </reference>
          <reference field="2" count="1" selected="0">
            <x v="1"/>
          </reference>
        </references>
      </pivotArea>
    </chartFormat>
    <chartFormat chart="40" format="3" series="1">
      <pivotArea type="data" outline="0" fieldPosition="0">
        <references count="2">
          <reference field="4294967294" count="1" selected="0">
            <x v="0"/>
          </reference>
          <reference field="2" count="1" selected="0">
            <x v="2"/>
          </reference>
        </references>
      </pivotArea>
    </chartFormat>
    <chartFormat chart="40" format="4" series="1">
      <pivotArea type="data" outline="0" fieldPosition="0">
        <references count="2">
          <reference field="4294967294" count="1" selected="0">
            <x v="0"/>
          </reference>
          <reference field="2" count="1" selected="0">
            <x v="3"/>
          </reference>
        </references>
      </pivotArea>
    </chartFormat>
    <chartFormat chart="40" format="5" series="1">
      <pivotArea type="data" outline="0" fieldPosition="0">
        <references count="2">
          <reference field="4294967294" count="1" selected="0">
            <x v="0"/>
          </reference>
          <reference field="2" count="1" selected="0">
            <x v="4"/>
          </reference>
        </references>
      </pivotArea>
    </chartFormat>
    <chartFormat chart="40" format="6" series="1">
      <pivotArea type="data" outline="0" fieldPosition="0">
        <references count="2">
          <reference field="4294967294" count="1" selected="0">
            <x v="0"/>
          </reference>
          <reference field="2" count="1" selected="0">
            <x v="5"/>
          </reference>
        </references>
      </pivotArea>
    </chartFormat>
    <chartFormat chart="40" format="7" series="1">
      <pivotArea type="data" outline="0" fieldPosition="0">
        <references count="2">
          <reference field="4294967294" count="1" selected="0">
            <x v="0"/>
          </reference>
          <reference field="2" count="1" selected="0">
            <x v="6"/>
          </reference>
        </references>
      </pivotArea>
    </chartFormat>
    <chartFormat chart="40" format="8" series="1">
      <pivotArea type="data" outline="0" fieldPosition="0">
        <references count="2">
          <reference field="4294967294" count="1" selected="0">
            <x v="0"/>
          </reference>
          <reference field="2" count="1" selected="0">
            <x v="14"/>
          </reference>
        </references>
      </pivotArea>
    </chartFormat>
    <chartFormat chart="40" format="9" series="1">
      <pivotArea type="data" outline="0" fieldPosition="0">
        <references count="2">
          <reference field="4294967294" count="1" selected="0">
            <x v="0"/>
          </reference>
          <reference field="2" count="1" selected="0">
            <x v="17"/>
          </reference>
        </references>
      </pivotArea>
    </chartFormat>
    <chartFormat chart="40" format="10" series="1">
      <pivotArea type="data" outline="0" fieldPosition="0">
        <references count="2">
          <reference field="4294967294" count="1" selected="0">
            <x v="0"/>
          </reference>
          <reference field="2" count="1" selected="0">
            <x v="7"/>
          </reference>
        </references>
      </pivotArea>
    </chartFormat>
    <chartFormat chart="40" format="11" series="1">
      <pivotArea type="data" outline="0" fieldPosition="0">
        <references count="2">
          <reference field="4294967294" count="1" selected="0">
            <x v="0"/>
          </reference>
          <reference field="2" count="1" selected="0">
            <x v="8"/>
          </reference>
        </references>
      </pivotArea>
    </chartFormat>
    <chartFormat chart="40" format="12" series="1">
      <pivotArea type="data" outline="0" fieldPosition="0">
        <references count="2">
          <reference field="4294967294" count="1" selected="0">
            <x v="0"/>
          </reference>
          <reference field="2" count="1" selected="0">
            <x v="9"/>
          </reference>
        </references>
      </pivotArea>
    </chartFormat>
    <chartFormat chart="40" format="13" series="1">
      <pivotArea type="data" outline="0" fieldPosition="0">
        <references count="2">
          <reference field="4294967294" count="1" selected="0">
            <x v="0"/>
          </reference>
          <reference field="2" count="1" selected="0">
            <x v="10"/>
          </reference>
        </references>
      </pivotArea>
    </chartFormat>
    <chartFormat chart="40" format="14" series="1">
      <pivotArea type="data" outline="0" fieldPosition="0">
        <references count="2">
          <reference field="4294967294" count="1" selected="0">
            <x v="0"/>
          </reference>
          <reference field="2" count="1" selected="0">
            <x v="11"/>
          </reference>
        </references>
      </pivotArea>
    </chartFormat>
    <chartFormat chart="40" format="15" series="1">
      <pivotArea type="data" outline="0" fieldPosition="0">
        <references count="2">
          <reference field="4294967294" count="1" selected="0">
            <x v="0"/>
          </reference>
          <reference field="2" count="1" selected="0">
            <x v="12"/>
          </reference>
        </references>
      </pivotArea>
    </chartFormat>
    <chartFormat chart="40" format="16" series="1">
      <pivotArea type="data" outline="0" fieldPosition="0">
        <references count="2">
          <reference field="4294967294" count="1" selected="0">
            <x v="0"/>
          </reference>
          <reference field="2" count="1" selected="0">
            <x v="13"/>
          </reference>
        </references>
      </pivotArea>
    </chartFormat>
    <chartFormat chart="40" format="17" series="1">
      <pivotArea type="data" outline="0" fieldPosition="0">
        <references count="2">
          <reference field="4294967294" count="1" selected="0">
            <x v="0"/>
          </reference>
          <reference field="2" count="1" selected="0">
            <x v="15"/>
          </reference>
        </references>
      </pivotArea>
    </chartFormat>
    <chartFormat chart="40" format="18" series="1">
      <pivotArea type="data" outline="0" fieldPosition="0">
        <references count="2">
          <reference field="4294967294" count="1" selected="0">
            <x v="0"/>
          </reference>
          <reference field="2" count="1" selected="0">
            <x v="16"/>
          </reference>
        </references>
      </pivotArea>
    </chartFormat>
  </chartFormats>
  <pivotHierarchies count="17">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7" iMeasureHier="11">
      <autoFilter ref="A1">
        <filterColumn colId="0">
          <top10 val="5" filterVal="5"/>
        </filterColumn>
      </autoFilter>
    </filter>
  </filters>
  <rowHierarchiesUsage count="1">
    <rowHierarchyUsage hierarchyUsage="0"/>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pulation]"/>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9901251-B556-4336-B7CB-176236D8425E}" sourceName="[Population].[Year]">
  <pivotTables>
    <pivotTable tabId="1" name="PivotTable1"/>
    <pivotTable tabId="1" name="PivotTable2"/>
    <pivotTable tabId="1" name="PivotTable3"/>
    <pivotTable tabId="1" name="PivotTable4"/>
    <pivotTable tabId="1" name="PivotTable5"/>
    <pivotTable tabId="1" name="PivotTable6"/>
    <pivotTable tabId="1" name="deaths timeline"/>
    <pivotTable tabId="7" name="PivotTable1"/>
  </pivotTables>
  <data>
    <olap pivotCacheId="1170163698">
      <levels count="2">
        <level uniqueName="[Population].[Year].[(All)]" sourceCaption="(All)" count="0"/>
        <level uniqueName="[Population].[Year].[Year]" sourceCaption="Year" count="26">
          <ranges>
            <range startItem="0">
              <i n="[Population].[Year].&amp;[1994]" c="1994"/>
              <i n="[Population].[Year].&amp;[1995]" c="1995"/>
              <i n="[Population].[Year].&amp;[1996]" c="1996"/>
              <i n="[Population].[Year].&amp;[1997]" c="1997"/>
              <i n="[Population].[Year].&amp;[1998]" c="1998"/>
              <i n="[Population].[Year].&amp;[1999]" c="1999"/>
              <i n="[Population].[Year].&amp;[2000]" c="2000"/>
              <i n="[Population].[Year].&amp;[2001]" c="2001"/>
              <i n="[Population].[Year].&amp;[2002]" c="2002"/>
              <i n="[Population].[Year].&amp;[2003]" c="2003"/>
              <i n="[Population].[Year].&amp;[2004]" c="2004"/>
              <i n="[Population].[Year].&amp;[2005]" c="2005"/>
              <i n="[Population].[Year].&amp;[2006]" c="2006"/>
              <i n="[Population].[Year].&amp;[2007]" c="2007"/>
              <i n="[Population].[Year].&amp;[2008]" c="2008"/>
              <i n="[Population].[Year].&amp;[2009]" c="2009"/>
              <i n="[Population].[Year].&amp;[2010]" c="2010"/>
              <i n="[Population].[Year].&amp;[2011]" c="2011"/>
              <i n="[Population].[Year].&amp;[2012]" c="2012"/>
              <i n="[Population].[Year].&amp;[2013]" c="2013"/>
              <i n="[Population].[Year].&amp;[2014]" c="2014"/>
              <i n="[Population].[Year].&amp;[2015]" c="2015"/>
              <i n="[Population].[Year].&amp;[2016]" c="2016"/>
              <i n="[Population].[Year].&amp;[2017]" c="2017"/>
              <i n="[Population].[Year].&amp;[2018]" c="2018"/>
              <i n="[Population].[Year].&amp;[2019]" c="2019"/>
            </range>
          </ranges>
        </level>
      </levels>
      <selections count="1">
        <selection n="[Population].[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thsAges" xr10:uid="{B9DF2F12-EBAB-4277-B9F7-311904500A07}" sourceName="[DataSet].[DeathsAges]">
  <pivotTables>
    <pivotTable tabId="1" name="PivotTable5"/>
    <pivotTable tabId="1" name="PivotTable1"/>
    <pivotTable tabId="1" name="PivotTable2"/>
    <pivotTable tabId="1" name="PivotTable3"/>
    <pivotTable tabId="1" name="PivotTable4"/>
    <pivotTable tabId="1" name="PivotTable6"/>
    <pivotTable tabId="1" name="deaths timeline"/>
    <pivotTable tabId="7" name="PivotTable1"/>
  </pivotTables>
  <data>
    <olap pivotCacheId="1170163698">
      <levels count="2">
        <level uniqueName="[DataSet].[DeathsAges].[(All)]" sourceCaption="(All)" count="0"/>
        <level uniqueName="[DataSet].[DeathsAges].[DeathsAges]" sourceCaption="DeathsAges" count="19">
          <ranges>
            <range startItem="0">
              <i n="[DataSet].[DeathsAges].&amp;[DeathsAge10To14]" c="DeathsAge10To14"/>
              <i n="[DataSet].[DeathsAges].&amp;[DeathsAge15To19]" c="DeathsAge15To19"/>
              <i n="[DataSet].[DeathsAges].&amp;[DeathsAge20To24]" c="DeathsAge20To24"/>
              <i n="[DataSet].[DeathsAges].&amp;[DeathsAge25To29]" c="DeathsAge25To29"/>
              <i n="[DataSet].[DeathsAges].&amp;[DeathsAge30To34]" c="DeathsAge30To34"/>
              <i n="[DataSet].[DeathsAges].&amp;[DeathsAge35To39]" c="DeathsAge35To39"/>
              <i n="[DataSet].[DeathsAges].&amp;[DeathsAge40To44]" c="DeathsAge40To44"/>
              <i n="[DataSet].[DeathsAges].&amp;[DeathsAge45To49]" c="DeathsAge45To49"/>
              <i n="[DataSet].[DeathsAges].&amp;[DeathsAge50To54]" c="DeathsAge50To54"/>
              <i n="[DataSet].[DeathsAges].&amp;[DeathsAge55To59]" c="DeathsAge55To59"/>
              <i n="[DataSet].[DeathsAges].&amp;[DeathsAge5To9]" c="DeathsAge5To9"/>
              <i n="[DataSet].[DeathsAges].&amp;[DeathsAge60To64]" c="DeathsAge60To64"/>
              <i n="[DataSet].[DeathsAges].&amp;[DeathsAge65To69]" c="DeathsAge65To69"/>
              <i n="[DataSet].[DeathsAges].&amp;[DeathsAge70To74]" c="DeathsAge70To74"/>
              <i n="[DataSet].[DeathsAges].&amp;[DeathsAge75To79]" c="DeathsAge75To79"/>
              <i n="[DataSet].[DeathsAges].&amp;[DeathsAge80To84]" c="DeathsAge80To84"/>
              <i n="[DataSet].[DeathsAges].&amp;[DeathsAge85To89]" c="DeathsAge85To89"/>
              <i n="[DataSet].[DeathsAges].&amp;[DeathsAge90AndOver]" c="DeathsAge90AndOver"/>
              <i n="[DataSet].[DeathsAges].&amp;[DeathsAgeUnder5]" c="DeathsAgeUnder5"/>
            </range>
          </ranges>
        </level>
      </levels>
      <selections count="1">
        <selection n="[DataSet].[DeathsAge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3E3CFB06-DF8C-44D5-9F70-EE40D355AFCD}" sourceName="[DataSet].[Sex]">
  <pivotTables>
    <pivotTable tabId="1" name="PivotTable3"/>
  </pivotTables>
  <data>
    <olap pivotCacheId="1170163698">
      <levels count="2">
        <level uniqueName="[DataSet].[Sex].[(All)]" sourceCaption="(All)" count="0"/>
        <level uniqueName="[DataSet].[Sex].[Sex]" sourceCaption="Sex" count="3">
          <ranges>
            <range startItem="0">
              <i n="[DataSet].[Sex].&amp;[Female]" c="Female"/>
              <i n="[DataSet].[Sex].&amp;[Male]" c="Male"/>
              <i n="[DataSet].[Sex].&amp;[Not specified]" c="Not specified"/>
            </range>
          </ranges>
        </level>
      </levels>
      <selections count="1">
        <selection n="[DataSet].[Sex].[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F2764CC2-EC99-4C3D-9BBA-02AF63E2A18F}" cache="Slicer_Year" caption="Year" columnCount="6" level="1" rowHeight="241300"/>
  <slicer name="DeathsAges" xr10:uid="{AD72EF77-D4C9-4B1D-9304-4BD57C317638}" cache="Slicer_DeathsAges" caption="DeathsAges" level="1" rowHeight="241300"/>
  <slicer name="Sex" xr10:uid="{624D98A9-B2CD-4F35-92E6-12CC749FD5A1}" cache="Slicer_Sex" caption="Sex"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2005AE6C-96FD-4F08-B30F-737F8A1D8B23}" cache="Slicer_Year" caption="Year" level="1" rowHeight="241300"/>
  <slicer name="DeathsAges 1" xr10:uid="{CCC33D06-8238-46B0-8905-31FE1F514EB1}" cache="Slicer_DeathsAges" caption="DeathsAges" level="1" rowHeight="241300"/>
  <slicer name="Sex 1" xr10:uid="{EBF2F770-0935-4A9B-8092-F1BA3FC333BF}" cache="Slicer_Sex" caption="Sex"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X38"/>
  <sheetViews>
    <sheetView topLeftCell="B1" zoomScaleNormal="100" workbookViewId="0">
      <selection activeCell="G3" sqref="G3:I30"/>
    </sheetView>
  </sheetViews>
  <sheetFormatPr defaultRowHeight="14.25" x14ac:dyDescent="0.45"/>
  <cols>
    <col min="1" max="1" width="12.59765625" bestFit="1" customWidth="1"/>
    <col min="2" max="2" width="10.73046875" bestFit="1" customWidth="1"/>
    <col min="3" max="3" width="10.73046875" customWidth="1"/>
    <col min="4" max="4" width="12.06640625" bestFit="1" customWidth="1"/>
    <col min="5" max="5" width="12.59765625" bestFit="1" customWidth="1"/>
    <col min="6" max="6" width="13.86328125" customWidth="1"/>
    <col min="7" max="7" width="12.06640625" bestFit="1" customWidth="1"/>
    <col min="8" max="8" width="15.86328125" bestFit="1" customWidth="1"/>
    <col min="9" max="9" width="12.59765625" bestFit="1" customWidth="1"/>
    <col min="10" max="10" width="8" bestFit="1" customWidth="1"/>
    <col min="11" max="11" width="25.1328125" bestFit="1" customWidth="1"/>
    <col min="12" max="12" width="12.59765625" bestFit="1" customWidth="1"/>
    <col min="13" max="13" width="8" bestFit="1" customWidth="1"/>
    <col min="14" max="14" width="27.9296875" bestFit="1" customWidth="1"/>
    <col min="15" max="15" width="14.73046875" bestFit="1" customWidth="1"/>
    <col min="16" max="16" width="6.73046875" bestFit="1" customWidth="1"/>
    <col min="17" max="17" width="11.46484375" bestFit="1" customWidth="1"/>
    <col min="18" max="18" width="10.19921875" bestFit="1" customWidth="1"/>
    <col min="19" max="19" width="8" bestFit="1" customWidth="1"/>
    <col min="20" max="20" width="18.19921875" bestFit="1" customWidth="1"/>
    <col min="21" max="21" width="12.59765625" bestFit="1" customWidth="1"/>
    <col min="22" max="22" width="8" bestFit="1" customWidth="1"/>
    <col min="23" max="23" width="20.1328125" customWidth="1"/>
    <col min="24" max="25" width="8" bestFit="1" customWidth="1"/>
    <col min="26" max="26" width="7" bestFit="1" customWidth="1"/>
    <col min="27" max="28" width="8" bestFit="1" customWidth="1"/>
    <col min="29" max="29" width="11.265625" bestFit="1" customWidth="1"/>
    <col min="30" max="30" width="25.59765625" bestFit="1" customWidth="1"/>
    <col min="31" max="31" width="11.86328125" bestFit="1" customWidth="1"/>
    <col min="32" max="32" width="10.265625" bestFit="1" customWidth="1"/>
    <col min="33" max="33" width="21.59765625" bestFit="1" customWidth="1"/>
    <col min="34" max="34" width="6.1328125" bestFit="1" customWidth="1"/>
    <col min="35" max="35" width="8.86328125" bestFit="1" customWidth="1"/>
    <col min="36" max="36" width="5.86328125" bestFit="1" customWidth="1"/>
    <col min="37" max="37" width="8.3984375" bestFit="1" customWidth="1"/>
    <col min="38" max="38" width="31.86328125" bestFit="1" customWidth="1"/>
    <col min="39" max="39" width="14.1328125" bestFit="1" customWidth="1"/>
    <col min="40" max="40" width="8.59765625" bestFit="1" customWidth="1"/>
    <col min="41" max="41" width="6.1328125" bestFit="1" customWidth="1"/>
    <col min="42" max="42" width="7.73046875" bestFit="1" customWidth="1"/>
    <col min="43" max="43" width="7.59765625" bestFit="1" customWidth="1"/>
    <col min="44" max="44" width="25.59765625" bestFit="1" customWidth="1"/>
    <col min="45" max="46" width="7" bestFit="1" customWidth="1"/>
    <col min="47" max="47" width="6" bestFit="1" customWidth="1"/>
    <col min="48" max="48" width="11.265625" bestFit="1" customWidth="1"/>
  </cols>
  <sheetData>
    <row r="3" spans="1:24" x14ac:dyDescent="0.45">
      <c r="A3" t="s">
        <v>2</v>
      </c>
      <c r="D3" s="1" t="s">
        <v>0</v>
      </c>
      <c r="E3" t="s">
        <v>2</v>
      </c>
      <c r="G3" s="1" t="s">
        <v>0</v>
      </c>
      <c r="H3" t="s">
        <v>3</v>
      </c>
      <c r="I3" t="s">
        <v>2</v>
      </c>
      <c r="K3" s="1" t="s">
        <v>0</v>
      </c>
      <c r="L3" t="s">
        <v>2</v>
      </c>
      <c r="N3" s="1" t="s">
        <v>2</v>
      </c>
      <c r="O3" s="1" t="s">
        <v>94</v>
      </c>
      <c r="T3" s="1" t="s">
        <v>0</v>
      </c>
      <c r="U3" t="s">
        <v>2</v>
      </c>
    </row>
    <row r="4" spans="1:24" x14ac:dyDescent="0.45">
      <c r="A4" s="6">
        <v>839238</v>
      </c>
      <c r="D4" s="2">
        <v>1994</v>
      </c>
      <c r="E4" s="6">
        <v>31404</v>
      </c>
      <c r="G4" s="2">
        <v>1994</v>
      </c>
      <c r="H4" s="6">
        <v>5102210</v>
      </c>
      <c r="I4" s="6">
        <v>31404</v>
      </c>
      <c r="K4" s="2" t="s">
        <v>4</v>
      </c>
      <c r="L4" s="6">
        <v>208654</v>
      </c>
      <c r="N4" s="1" t="s">
        <v>0</v>
      </c>
      <c r="O4" t="s">
        <v>4</v>
      </c>
      <c r="P4" t="s">
        <v>5</v>
      </c>
      <c r="Q4" t="s">
        <v>6</v>
      </c>
      <c r="R4" t="s">
        <v>1</v>
      </c>
      <c r="T4" s="2" t="s">
        <v>56</v>
      </c>
      <c r="U4" s="6">
        <v>699</v>
      </c>
      <c r="W4" t="s">
        <v>75</v>
      </c>
      <c r="X4">
        <f>GETPIVOTDATA("[Measures].[Sum of Deaths]",$T$3,"[DataSet].[DeathsAges]","[DataSet].[DeathsAges].&amp;[DeathsAgeUnder5]")</f>
        <v>537</v>
      </c>
    </row>
    <row r="5" spans="1:24" x14ac:dyDescent="0.45">
      <c r="D5" s="2">
        <v>1995</v>
      </c>
      <c r="E5" s="6">
        <v>31600</v>
      </c>
      <c r="G5" s="2">
        <v>1995</v>
      </c>
      <c r="H5" s="6">
        <v>5103690</v>
      </c>
      <c r="I5" s="6">
        <v>31600</v>
      </c>
      <c r="K5" s="2" t="s">
        <v>5</v>
      </c>
      <c r="L5" s="6">
        <v>247449</v>
      </c>
      <c r="N5" s="2" t="s">
        <v>54</v>
      </c>
      <c r="O5" s="6">
        <v>7797</v>
      </c>
      <c r="P5" s="6">
        <v>10324</v>
      </c>
      <c r="Q5" s="6">
        <v>18121</v>
      </c>
      <c r="R5" s="6">
        <v>36242</v>
      </c>
      <c r="T5" s="2" t="s">
        <v>57</v>
      </c>
      <c r="U5" s="6">
        <v>965</v>
      </c>
      <c r="W5" s="5" t="s">
        <v>78</v>
      </c>
      <c r="X5">
        <f>GETPIVOTDATA("[Measures].[Sum of Deaths]",$T$3,"[DataSet].[DeathsAges]","[DataSet].[DeathsAges].&amp;[DeathsAge5To9]")</f>
        <v>587</v>
      </c>
    </row>
    <row r="6" spans="1:24" x14ac:dyDescent="0.45">
      <c r="D6" s="2">
        <v>1996</v>
      </c>
      <c r="E6" s="6">
        <v>31060</v>
      </c>
      <c r="G6" s="2">
        <v>1996</v>
      </c>
      <c r="H6" s="6">
        <v>5092190</v>
      </c>
      <c r="I6" s="6">
        <v>31060</v>
      </c>
      <c r="K6" s="2" t="s">
        <v>6</v>
      </c>
      <c r="L6" s="6">
        <v>383135</v>
      </c>
      <c r="N6" s="2" t="s">
        <v>32</v>
      </c>
      <c r="O6" s="6">
        <v>7540</v>
      </c>
      <c r="P6" s="6">
        <v>12927</v>
      </c>
      <c r="Q6" s="6">
        <v>20467</v>
      </c>
      <c r="R6" s="6">
        <v>40934</v>
      </c>
      <c r="T6" s="2" t="s">
        <v>58</v>
      </c>
      <c r="U6" s="6">
        <v>1121</v>
      </c>
      <c r="W6" s="5" t="s">
        <v>77</v>
      </c>
      <c r="X6">
        <f>GETPIVOTDATA("[Measures].[Sum of Deaths]",$T$3,"[DataSet].[DeathsAges]","[DataSet].[DeathsAges].&amp;[DeathsAge10To14]")</f>
        <v>699</v>
      </c>
    </row>
    <row r="7" spans="1:24" x14ac:dyDescent="0.45">
      <c r="D7" s="2">
        <v>1997</v>
      </c>
      <c r="E7" s="6">
        <v>30600</v>
      </c>
      <c r="G7" s="2">
        <v>1997</v>
      </c>
      <c r="H7" s="6">
        <v>5083340</v>
      </c>
      <c r="I7" s="6">
        <v>30600</v>
      </c>
      <c r="K7" s="2" t="s">
        <v>1</v>
      </c>
      <c r="L7" s="6">
        <v>839238</v>
      </c>
      <c r="N7" s="2" t="s">
        <v>11</v>
      </c>
      <c r="O7" s="6">
        <v>28110</v>
      </c>
      <c r="P7" s="6">
        <v>186</v>
      </c>
      <c r="Q7" s="6">
        <v>28296</v>
      </c>
      <c r="R7" s="6">
        <v>56592</v>
      </c>
      <c r="T7" s="2" t="s">
        <v>59</v>
      </c>
      <c r="U7" s="6">
        <v>1697</v>
      </c>
      <c r="W7" s="5" t="s">
        <v>79</v>
      </c>
      <c r="X7">
        <f>GETPIVOTDATA("[Measures].[Sum of Deaths]",$T$3,"[DataSet].[DeathsAges]","[DataSet].[DeathsAges].&amp;[DeathsAge15To19]")</f>
        <v>965</v>
      </c>
    </row>
    <row r="8" spans="1:24" x14ac:dyDescent="0.45">
      <c r="D8" s="2">
        <v>1998</v>
      </c>
      <c r="E8" s="6">
        <v>30392</v>
      </c>
      <c r="G8" s="2">
        <v>1998</v>
      </c>
      <c r="H8" s="6">
        <v>5077070</v>
      </c>
      <c r="I8" s="6">
        <v>30392</v>
      </c>
      <c r="N8" s="2" t="s">
        <v>18</v>
      </c>
      <c r="O8" s="6">
        <v>9845</v>
      </c>
      <c r="P8" s="6">
        <v>20700</v>
      </c>
      <c r="Q8" s="6">
        <v>30545</v>
      </c>
      <c r="R8" s="6">
        <v>61090</v>
      </c>
      <c r="T8" s="2" t="s">
        <v>60</v>
      </c>
      <c r="U8" s="6">
        <v>3072</v>
      </c>
      <c r="W8" s="5" t="s">
        <v>80</v>
      </c>
      <c r="X8">
        <f>GETPIVOTDATA("[Measures].[Sum of Deaths]",$T$3,"[DataSet].[DeathsAges]","[DataSet].[DeathsAges].&amp;[DeathsAge20To24]")</f>
        <v>1121</v>
      </c>
    </row>
    <row r="9" spans="1:24" x14ac:dyDescent="0.45">
      <c r="D9" s="2">
        <v>1999</v>
      </c>
      <c r="E9" s="6">
        <v>30730</v>
      </c>
      <c r="G9" s="2">
        <v>1999</v>
      </c>
      <c r="H9" s="6">
        <v>5071950</v>
      </c>
      <c r="I9" s="6">
        <v>30730</v>
      </c>
      <c r="N9" s="2" t="s">
        <v>38</v>
      </c>
      <c r="O9" s="6">
        <v>39692</v>
      </c>
      <c r="P9" s="6">
        <v>44088</v>
      </c>
      <c r="Q9" s="6">
        <v>83780</v>
      </c>
      <c r="R9" s="6">
        <v>167560</v>
      </c>
      <c r="T9" s="2" t="s">
        <v>61</v>
      </c>
      <c r="U9" s="6">
        <v>5347</v>
      </c>
      <c r="W9" s="5" t="s">
        <v>81</v>
      </c>
      <c r="X9">
        <f>GETPIVOTDATA("[Measures].[Sum of Deaths]",$T$3,"[DataSet].[DeathsAges]","[DataSet].[DeathsAges].&amp;[DeathsAge25To29]")</f>
        <v>1697</v>
      </c>
    </row>
    <row r="10" spans="1:24" x14ac:dyDescent="0.45">
      <c r="D10" s="2">
        <v>2000</v>
      </c>
      <c r="E10" s="6">
        <v>31048</v>
      </c>
      <c r="G10" s="2">
        <v>2000</v>
      </c>
      <c r="H10" s="6">
        <v>5062940</v>
      </c>
      <c r="I10" s="6">
        <v>31048</v>
      </c>
      <c r="K10" s="1" t="s">
        <v>0</v>
      </c>
      <c r="L10" t="s">
        <v>2</v>
      </c>
      <c r="N10" s="2" t="s">
        <v>44</v>
      </c>
      <c r="O10" s="6">
        <v>47968</v>
      </c>
      <c r="P10" s="6">
        <v>57682</v>
      </c>
      <c r="Q10" s="6">
        <v>105650</v>
      </c>
      <c r="R10" s="6">
        <v>211300</v>
      </c>
      <c r="T10" s="2" t="s">
        <v>62</v>
      </c>
      <c r="U10" s="6">
        <v>10405</v>
      </c>
      <c r="W10" s="5" t="s">
        <v>82</v>
      </c>
      <c r="X10">
        <f>GETPIVOTDATA("[Measures].[Sum of Deaths]",$T$3,"[DataSet].[DeathsAges]","[DataSet].[DeathsAges].&amp;[DeathsAge30To34]")</f>
        <v>3072</v>
      </c>
    </row>
    <row r="11" spans="1:24" x14ac:dyDescent="0.45">
      <c r="D11" s="2">
        <v>2001</v>
      </c>
      <c r="E11" s="6">
        <v>31532</v>
      </c>
      <c r="G11" s="2">
        <v>2001</v>
      </c>
      <c r="H11" s="6">
        <v>5064200</v>
      </c>
      <c r="I11" s="6">
        <v>31532</v>
      </c>
      <c r="K11" s="2" t="s">
        <v>44</v>
      </c>
      <c r="L11" s="6"/>
      <c r="N11" s="2" t="s">
        <v>1</v>
      </c>
      <c r="O11" s="6">
        <v>140952</v>
      </c>
      <c r="P11" s="6">
        <v>145907</v>
      </c>
      <c r="Q11" s="6">
        <v>286859</v>
      </c>
      <c r="R11" s="6">
        <v>573718</v>
      </c>
      <c r="T11" s="2" t="s">
        <v>63</v>
      </c>
      <c r="U11" s="6">
        <v>19509</v>
      </c>
      <c r="W11" s="5" t="s">
        <v>83</v>
      </c>
      <c r="X11">
        <f>GETPIVOTDATA("[Measures].[Sum of Deaths]",$T$3,"[DataSet].[DeathsAges]","[DataSet].[DeathsAges].&amp;[DeathsAge35To39]")</f>
        <v>5347</v>
      </c>
    </row>
    <row r="12" spans="1:24" x14ac:dyDescent="0.45">
      <c r="D12" s="2">
        <v>2002</v>
      </c>
      <c r="E12" s="6">
        <v>31202</v>
      </c>
      <c r="G12" s="2">
        <v>2002</v>
      </c>
      <c r="H12" s="6">
        <v>5066000</v>
      </c>
      <c r="I12" s="6">
        <v>31202</v>
      </c>
      <c r="K12" s="3">
        <v>1994</v>
      </c>
      <c r="L12" s="6">
        <v>8474</v>
      </c>
      <c r="T12" s="2" t="s">
        <v>64</v>
      </c>
      <c r="U12" s="6">
        <v>35015</v>
      </c>
      <c r="W12" s="5" t="s">
        <v>84</v>
      </c>
      <c r="X12">
        <f>GETPIVOTDATA("[Measures].[Sum of Deaths]",$T$3,"[DataSet].[DeathsAges]","[DataSet].[DeathsAges].&amp;[DeathsAge40To44]")</f>
        <v>10405</v>
      </c>
    </row>
    <row r="13" spans="1:24" x14ac:dyDescent="0.45">
      <c r="D13" s="2">
        <v>2003</v>
      </c>
      <c r="E13" s="6">
        <v>31361</v>
      </c>
      <c r="G13" s="2">
        <v>2003</v>
      </c>
      <c r="H13" s="6">
        <v>5068500</v>
      </c>
      <c r="I13" s="6">
        <v>31361</v>
      </c>
      <c r="K13" s="3">
        <v>1995</v>
      </c>
      <c r="L13" s="6">
        <v>8442</v>
      </c>
      <c r="T13" s="2" t="s">
        <v>65</v>
      </c>
      <c r="U13" s="6">
        <v>55482</v>
      </c>
      <c r="W13" s="5" t="s">
        <v>85</v>
      </c>
      <c r="X13">
        <f>GETPIVOTDATA("[Measures].[Sum of Deaths]",$T$3,"[DataSet].[DeathsAges]","[DataSet].[DeathsAges].&amp;[DeathsAge45To49]")</f>
        <v>19509</v>
      </c>
    </row>
    <row r="14" spans="1:24" x14ac:dyDescent="0.45">
      <c r="D14" s="2">
        <v>2004</v>
      </c>
      <c r="E14" s="6">
        <v>31335</v>
      </c>
      <c r="G14" s="2">
        <v>2004</v>
      </c>
      <c r="H14" s="6">
        <v>5084300</v>
      </c>
      <c r="I14" s="6">
        <v>31335</v>
      </c>
      <c r="K14" s="3">
        <v>1996</v>
      </c>
      <c r="L14" s="6">
        <v>8250</v>
      </c>
      <c r="T14" s="2" t="s">
        <v>66</v>
      </c>
      <c r="U14" s="6">
        <v>587</v>
      </c>
      <c r="W14" s="5" t="s">
        <v>86</v>
      </c>
      <c r="X14">
        <f>GETPIVOTDATA("[Measures].[Sum of Deaths]",$T$3,"[DataSet].[DeathsAges]","[DataSet].[DeathsAges].&amp;[DeathsAge50To54]")</f>
        <v>35015</v>
      </c>
    </row>
    <row r="15" spans="1:24" x14ac:dyDescent="0.45">
      <c r="D15" s="2">
        <v>2005</v>
      </c>
      <c r="E15" s="6">
        <v>31686</v>
      </c>
      <c r="G15" s="2">
        <v>2005</v>
      </c>
      <c r="H15" s="6">
        <v>5110200</v>
      </c>
      <c r="I15" s="6">
        <v>31686</v>
      </c>
      <c r="K15" s="3">
        <v>1997</v>
      </c>
      <c r="L15" s="6">
        <v>8212</v>
      </c>
      <c r="T15" s="2" t="s">
        <v>67</v>
      </c>
      <c r="U15" s="6">
        <v>80951</v>
      </c>
      <c r="W15" s="5" t="s">
        <v>87</v>
      </c>
      <c r="X15">
        <f>GETPIVOTDATA("[Measures].[Sum of Deaths]",$T$3,"[DataSet].[DeathsAges]","[DataSet].[DeathsAges].&amp;[DeathsAge55To59]")</f>
        <v>55482</v>
      </c>
    </row>
    <row r="16" spans="1:24" x14ac:dyDescent="0.45">
      <c r="D16" s="2">
        <v>2006</v>
      </c>
      <c r="E16" s="6">
        <v>31388</v>
      </c>
      <c r="G16" s="2">
        <v>2006</v>
      </c>
      <c r="H16" s="6">
        <v>5133000</v>
      </c>
      <c r="I16" s="6">
        <v>31388</v>
      </c>
      <c r="K16" s="3">
        <v>1998</v>
      </c>
      <c r="L16" s="6">
        <v>7968</v>
      </c>
      <c r="T16" s="2" t="s">
        <v>68</v>
      </c>
      <c r="U16" s="6">
        <v>110072</v>
      </c>
      <c r="W16" s="5" t="s">
        <v>88</v>
      </c>
      <c r="X16">
        <f>GETPIVOTDATA("[Measures].[Sum of Deaths]",$T$3,"[DataSet].[DeathsAges]","[DataSet].[DeathsAges].&amp;[DeathsAge60To64]")</f>
        <v>80951</v>
      </c>
    </row>
    <row r="17" spans="4:24" x14ac:dyDescent="0.45">
      <c r="D17" s="2">
        <v>2007</v>
      </c>
      <c r="E17" s="6">
        <v>31982</v>
      </c>
      <c r="G17" s="2">
        <v>2007</v>
      </c>
      <c r="H17" s="6">
        <v>5170000</v>
      </c>
      <c r="I17" s="6">
        <v>31982</v>
      </c>
      <c r="K17" s="3">
        <v>1999</v>
      </c>
      <c r="L17" s="6">
        <v>7922</v>
      </c>
      <c r="T17" s="2" t="s">
        <v>69</v>
      </c>
      <c r="U17" s="6">
        <v>134057</v>
      </c>
      <c r="W17" s="5" t="s">
        <v>89</v>
      </c>
      <c r="X17">
        <f>GETPIVOTDATA("[Measures].[Sum of Deaths]",$T$3,"[DataSet].[DeathsAges]","[DataSet].[DeathsAges].&amp;[DeathsAge65To69]")</f>
        <v>110072</v>
      </c>
    </row>
    <row r="18" spans="4:24" x14ac:dyDescent="0.45">
      <c r="D18" s="2">
        <v>2008</v>
      </c>
      <c r="E18" s="6">
        <v>32042</v>
      </c>
      <c r="G18" s="2">
        <v>2008</v>
      </c>
      <c r="H18" s="6">
        <v>5202900</v>
      </c>
      <c r="I18" s="6">
        <v>32042</v>
      </c>
      <c r="K18" s="3">
        <v>2000</v>
      </c>
      <c r="L18" s="6">
        <v>7896</v>
      </c>
      <c r="T18" s="2" t="s">
        <v>70</v>
      </c>
      <c r="U18" s="6">
        <v>138310</v>
      </c>
      <c r="W18" s="5" t="s">
        <v>90</v>
      </c>
      <c r="X18">
        <f>GETPIVOTDATA("[Measures].[Sum of Deaths]",$T$3,"[DataSet].[DeathsAges]","[DataSet].[DeathsAges].&amp;[DeathsAge70To74]")</f>
        <v>134057</v>
      </c>
    </row>
    <row r="19" spans="4:24" x14ac:dyDescent="0.45">
      <c r="D19" s="2">
        <v>2009</v>
      </c>
      <c r="E19" s="6">
        <v>32030</v>
      </c>
      <c r="G19" s="2">
        <v>2009</v>
      </c>
      <c r="H19" s="6">
        <v>5231900</v>
      </c>
      <c r="I19" s="6">
        <v>32030</v>
      </c>
      <c r="K19" s="3">
        <v>2001</v>
      </c>
      <c r="L19" s="6">
        <v>7830</v>
      </c>
      <c r="T19" s="2" t="s">
        <v>71</v>
      </c>
      <c r="U19" s="6">
        <v>120120</v>
      </c>
      <c r="W19" s="5" t="s">
        <v>91</v>
      </c>
      <c r="X19">
        <f>GETPIVOTDATA("[Measures].[Sum of Deaths]",$T$3,"[DataSet].[DeathsAges]","[DataSet].[DeathsAges].&amp;[DeathsAge75To79]")</f>
        <v>138310</v>
      </c>
    </row>
    <row r="20" spans="4:24" x14ac:dyDescent="0.45">
      <c r="D20" s="2">
        <v>2010</v>
      </c>
      <c r="E20" s="6">
        <v>31987</v>
      </c>
      <c r="G20" s="2">
        <v>2010</v>
      </c>
      <c r="H20" s="6">
        <v>5262200</v>
      </c>
      <c r="I20" s="6">
        <v>31987</v>
      </c>
      <c r="K20" s="3">
        <v>2002</v>
      </c>
      <c r="L20" s="6">
        <v>8078</v>
      </c>
      <c r="T20" s="2" t="s">
        <v>72</v>
      </c>
      <c r="U20" s="6">
        <v>78678</v>
      </c>
      <c r="W20" s="5" t="s">
        <v>92</v>
      </c>
      <c r="X20">
        <f>GETPIVOTDATA("[Measures].[Sum of Deaths]",$T$3,"[DataSet].[DeathsAges]","[DataSet].[DeathsAges].&amp;[DeathsAge80To84]")</f>
        <v>120120</v>
      </c>
    </row>
    <row r="21" spans="4:24" x14ac:dyDescent="0.45">
      <c r="D21" s="2">
        <v>2011</v>
      </c>
      <c r="E21" s="6">
        <v>32747</v>
      </c>
      <c r="G21" s="2">
        <v>2011</v>
      </c>
      <c r="H21" s="6">
        <v>5299900</v>
      </c>
      <c r="I21" s="6">
        <v>32747</v>
      </c>
      <c r="K21" s="3">
        <v>2003</v>
      </c>
      <c r="L21" s="6">
        <v>7786</v>
      </c>
      <c r="T21" s="2" t="s">
        <v>73</v>
      </c>
      <c r="U21" s="6">
        <v>42614</v>
      </c>
      <c r="W21" s="5" t="s">
        <v>93</v>
      </c>
      <c r="X21">
        <f>GETPIVOTDATA("[Measures].[Sum of Deaths]",$T$3,"[DataSet].[DeathsAges]","[DataSet].[DeathsAges].&amp;[DeathsAge85To89]")</f>
        <v>78678</v>
      </c>
    </row>
    <row r="22" spans="4:24" x14ac:dyDescent="0.45">
      <c r="D22" s="2">
        <v>2012</v>
      </c>
      <c r="E22" s="6">
        <v>33530</v>
      </c>
      <c r="G22" s="2">
        <v>2012</v>
      </c>
      <c r="H22" s="6">
        <v>5313600</v>
      </c>
      <c r="I22" s="6">
        <v>33530</v>
      </c>
      <c r="K22" s="3">
        <v>2004</v>
      </c>
      <c r="L22" s="6">
        <v>7846</v>
      </c>
      <c r="T22" s="2" t="s">
        <v>74</v>
      </c>
      <c r="U22" s="6">
        <v>537</v>
      </c>
      <c r="W22" t="s">
        <v>76</v>
      </c>
      <c r="X22">
        <f>GETPIVOTDATA("[Measures].[Sum of Deaths]",$T$3,"[DataSet].[DeathsAges]","[DataSet].[DeathsAges].&amp;[DeathsAge90AndOver]")</f>
        <v>42614</v>
      </c>
    </row>
    <row r="23" spans="4:24" x14ac:dyDescent="0.45">
      <c r="D23" s="2">
        <v>2013</v>
      </c>
      <c r="E23" s="6">
        <v>33674</v>
      </c>
      <c r="G23" s="2">
        <v>2013</v>
      </c>
      <c r="H23" s="6">
        <v>5327700</v>
      </c>
      <c r="I23" s="6">
        <v>33674</v>
      </c>
      <c r="K23" s="3">
        <v>2005</v>
      </c>
      <c r="L23" s="6">
        <v>8018</v>
      </c>
      <c r="T23" s="2" t="s">
        <v>1</v>
      </c>
      <c r="U23" s="6">
        <v>839238</v>
      </c>
    </row>
    <row r="24" spans="4:24" x14ac:dyDescent="0.45">
      <c r="D24" s="2">
        <v>2014</v>
      </c>
      <c r="E24" s="6">
        <v>33140</v>
      </c>
      <c r="G24" s="2">
        <v>2014</v>
      </c>
      <c r="H24" s="6">
        <v>5347600</v>
      </c>
      <c r="I24" s="6">
        <v>33140</v>
      </c>
      <c r="K24" s="3">
        <v>2006</v>
      </c>
      <c r="L24" s="6">
        <v>8124</v>
      </c>
    </row>
    <row r="25" spans="4:24" x14ac:dyDescent="0.45">
      <c r="D25" s="2">
        <v>2015</v>
      </c>
      <c r="E25" s="6">
        <v>33785</v>
      </c>
      <c r="G25" s="2">
        <v>2015</v>
      </c>
      <c r="H25" s="6">
        <v>5373000</v>
      </c>
      <c r="I25" s="6">
        <v>33785</v>
      </c>
      <c r="K25" s="3">
        <v>2007</v>
      </c>
      <c r="L25" s="6">
        <v>8230</v>
      </c>
    </row>
    <row r="26" spans="4:24" x14ac:dyDescent="0.45">
      <c r="D26" s="2">
        <v>2016</v>
      </c>
      <c r="E26" s="6">
        <v>33933</v>
      </c>
      <c r="G26" s="2">
        <v>2016</v>
      </c>
      <c r="H26" s="6">
        <v>5404700</v>
      </c>
      <c r="I26" s="6">
        <v>33933</v>
      </c>
      <c r="K26" s="3">
        <v>2008</v>
      </c>
      <c r="L26" s="6">
        <v>8160</v>
      </c>
    </row>
    <row r="27" spans="4:24" x14ac:dyDescent="0.45">
      <c r="D27" s="2">
        <v>2017</v>
      </c>
      <c r="E27" s="6">
        <v>34816</v>
      </c>
      <c r="G27" s="2">
        <v>2017</v>
      </c>
      <c r="H27" s="6">
        <v>5424800</v>
      </c>
      <c r="I27" s="6">
        <v>34816</v>
      </c>
      <c r="K27" s="3">
        <v>2009</v>
      </c>
      <c r="L27" s="6">
        <v>8294</v>
      </c>
    </row>
    <row r="28" spans="4:24" x14ac:dyDescent="0.45">
      <c r="D28" s="2">
        <v>2018</v>
      </c>
      <c r="E28" s="6">
        <v>34720</v>
      </c>
      <c r="G28" s="2">
        <v>2018</v>
      </c>
      <c r="H28" s="6">
        <v>5438100</v>
      </c>
      <c r="I28" s="6">
        <v>34720</v>
      </c>
      <c r="K28" s="3">
        <v>2010</v>
      </c>
      <c r="L28" s="6">
        <v>8110</v>
      </c>
    </row>
    <row r="29" spans="4:24" x14ac:dyDescent="0.45">
      <c r="D29" s="2">
        <v>2019</v>
      </c>
      <c r="E29" s="6">
        <v>35514</v>
      </c>
      <c r="G29" s="2">
        <v>2019</v>
      </c>
      <c r="H29" s="6">
        <v>5463300</v>
      </c>
      <c r="I29" s="6">
        <v>35514</v>
      </c>
      <c r="K29" s="3">
        <v>2011</v>
      </c>
      <c r="L29" s="6">
        <v>8356</v>
      </c>
    </row>
    <row r="30" spans="4:24" x14ac:dyDescent="0.45">
      <c r="D30" s="2" t="s">
        <v>1</v>
      </c>
      <c r="E30" s="6">
        <v>839238</v>
      </c>
      <c r="G30" s="2" t="s">
        <v>1</v>
      </c>
      <c r="H30" s="6">
        <v>135379290</v>
      </c>
      <c r="I30" s="6">
        <v>839238</v>
      </c>
      <c r="K30" s="3">
        <v>2012</v>
      </c>
      <c r="L30" s="6">
        <v>8378</v>
      </c>
    </row>
    <row r="31" spans="4:24" x14ac:dyDescent="0.45">
      <c r="K31" s="3">
        <v>2013</v>
      </c>
      <c r="L31" s="6">
        <v>8240</v>
      </c>
    </row>
    <row r="32" spans="4:24" x14ac:dyDescent="0.45">
      <c r="K32" s="3">
        <v>2014</v>
      </c>
      <c r="L32" s="6">
        <v>8234</v>
      </c>
    </row>
    <row r="33" spans="11:12" x14ac:dyDescent="0.45">
      <c r="K33" s="3">
        <v>2015</v>
      </c>
      <c r="L33" s="6">
        <v>8094</v>
      </c>
    </row>
    <row r="34" spans="11:12" x14ac:dyDescent="0.45">
      <c r="K34" s="3">
        <v>2016</v>
      </c>
      <c r="L34" s="6">
        <v>8070</v>
      </c>
    </row>
    <row r="35" spans="11:12" x14ac:dyDescent="0.45">
      <c r="K35" s="3">
        <v>2017</v>
      </c>
      <c r="L35" s="6">
        <v>8138</v>
      </c>
    </row>
    <row r="36" spans="11:12" x14ac:dyDescent="0.45">
      <c r="K36" s="3">
        <v>2018</v>
      </c>
      <c r="L36" s="6">
        <v>7960</v>
      </c>
    </row>
    <row r="37" spans="11:12" x14ac:dyDescent="0.45">
      <c r="K37" s="3">
        <v>2019</v>
      </c>
      <c r="L37" s="6">
        <v>8190</v>
      </c>
    </row>
    <row r="38" spans="11:12" x14ac:dyDescent="0.45">
      <c r="K38" s="2" t="s">
        <v>1</v>
      </c>
      <c r="L38" s="6">
        <v>211300</v>
      </c>
    </row>
  </sheetData>
  <pageMargins left="0.7" right="0.7" top="0.75" bottom="0.75" header="0.3" footer="0.3"/>
  <pageSetup orientation="portrait" r:id="rId8"/>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414F2-5C4C-4837-AB1C-67F85C39DEB4}">
  <dimension ref="B3:B13"/>
  <sheetViews>
    <sheetView showGridLines="0" showRowColHeaders="0" tabSelected="1" topLeftCell="A4" zoomScaleNormal="100" workbookViewId="0">
      <selection activeCell="AD29" sqref="AD29"/>
    </sheetView>
  </sheetViews>
  <sheetFormatPr defaultRowHeight="14.25" x14ac:dyDescent="0.45"/>
  <cols>
    <col min="1" max="1" width="2" customWidth="1"/>
  </cols>
  <sheetData>
    <row r="3" spans="2:2" x14ac:dyDescent="0.45">
      <c r="B3" t="s">
        <v>55</v>
      </c>
    </row>
    <row r="4" spans="2:2" x14ac:dyDescent="0.45">
      <c r="B4" t="s">
        <v>49</v>
      </c>
    </row>
    <row r="5" spans="2:2" x14ac:dyDescent="0.45">
      <c r="B5" t="s">
        <v>50</v>
      </c>
    </row>
    <row r="12" spans="2:2" x14ac:dyDescent="0.45">
      <c r="B12">
        <f>GETPIVOTDATA("[Measures].[Sum of Deaths]",'Pivoting &amp; Exploring Level'!$D$3)</f>
        <v>839238</v>
      </c>
    </row>
    <row r="13" spans="2:2" x14ac:dyDescent="0.45">
      <c r="B13" t="str">
        <f>'Pivoting &amp; Exploring Level'!N9</f>
        <v>Rectum and rectosigmoid junction</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A03DF-0A92-4B76-945E-CBE3391DDE63}">
  <dimension ref="A1:U8"/>
  <sheetViews>
    <sheetView workbookViewId="0">
      <selection activeCell="B15" sqref="B15"/>
    </sheetView>
  </sheetViews>
  <sheetFormatPr defaultRowHeight="14.25" x14ac:dyDescent="0.45"/>
  <cols>
    <col min="1" max="1" width="27.9296875" bestFit="1" customWidth="1"/>
    <col min="2" max="11" width="15.59765625" bestFit="1" customWidth="1"/>
    <col min="12" max="12" width="13.59765625" bestFit="1" customWidth="1"/>
    <col min="13" max="18" width="15.59765625" bestFit="1" customWidth="1"/>
    <col min="19" max="19" width="18.9296875" bestFit="1" customWidth="1"/>
    <col min="20" max="20" width="15.6640625" bestFit="1" customWidth="1"/>
    <col min="21" max="21" width="10.19921875" bestFit="1" customWidth="1"/>
  </cols>
  <sheetData>
    <row r="1" spans="1:21" x14ac:dyDescent="0.45">
      <c r="A1" s="1" t="s">
        <v>2</v>
      </c>
      <c r="B1" s="1" t="s">
        <v>94</v>
      </c>
    </row>
    <row r="2" spans="1:21" x14ac:dyDescent="0.45">
      <c r="A2" s="1" t="s">
        <v>0</v>
      </c>
      <c r="B2" t="s">
        <v>56</v>
      </c>
      <c r="C2" t="s">
        <v>57</v>
      </c>
      <c r="D2" t="s">
        <v>58</v>
      </c>
      <c r="E2" t="s">
        <v>59</v>
      </c>
      <c r="F2" t="s">
        <v>60</v>
      </c>
      <c r="G2" t="s">
        <v>61</v>
      </c>
      <c r="H2" t="s">
        <v>62</v>
      </c>
      <c r="I2" t="s">
        <v>63</v>
      </c>
      <c r="J2" t="s">
        <v>64</v>
      </c>
      <c r="K2" t="s">
        <v>65</v>
      </c>
      <c r="L2" t="s">
        <v>66</v>
      </c>
      <c r="M2" t="s">
        <v>67</v>
      </c>
      <c r="N2" t="s">
        <v>68</v>
      </c>
      <c r="O2" t="s">
        <v>69</v>
      </c>
      <c r="P2" t="s">
        <v>70</v>
      </c>
      <c r="Q2" t="s">
        <v>71</v>
      </c>
      <c r="R2" t="s">
        <v>72</v>
      </c>
      <c r="S2" t="s">
        <v>73</v>
      </c>
      <c r="T2" t="s">
        <v>74</v>
      </c>
      <c r="U2" t="s">
        <v>1</v>
      </c>
    </row>
    <row r="3" spans="1:21" x14ac:dyDescent="0.45">
      <c r="A3" s="2" t="s">
        <v>44</v>
      </c>
      <c r="B3" s="6">
        <v>0</v>
      </c>
      <c r="C3" s="6">
        <v>10</v>
      </c>
      <c r="D3" s="6">
        <v>12</v>
      </c>
      <c r="E3" s="6">
        <v>18</v>
      </c>
      <c r="F3" s="6">
        <v>92</v>
      </c>
      <c r="G3" s="6">
        <v>348</v>
      </c>
      <c r="H3" s="6">
        <v>1240</v>
      </c>
      <c r="I3" s="6">
        <v>3230</v>
      </c>
      <c r="J3" s="6">
        <v>7054</v>
      </c>
      <c r="K3" s="6">
        <v>13344</v>
      </c>
      <c r="L3" s="6">
        <v>0</v>
      </c>
      <c r="M3" s="6">
        <v>22448</v>
      </c>
      <c r="N3" s="6">
        <v>32740</v>
      </c>
      <c r="O3" s="6">
        <v>40864</v>
      </c>
      <c r="P3" s="6">
        <v>39406</v>
      </c>
      <c r="Q3" s="6">
        <v>29278</v>
      </c>
      <c r="R3" s="6">
        <v>15550</v>
      </c>
      <c r="S3" s="6">
        <v>5664</v>
      </c>
      <c r="T3" s="6">
        <v>2</v>
      </c>
      <c r="U3" s="6">
        <v>211300</v>
      </c>
    </row>
    <row r="4" spans="1:21" x14ac:dyDescent="0.45">
      <c r="A4" s="2" t="s">
        <v>38</v>
      </c>
      <c r="B4" s="6">
        <v>8</v>
      </c>
      <c r="C4" s="6">
        <v>24</v>
      </c>
      <c r="D4" s="6">
        <v>52</v>
      </c>
      <c r="E4" s="6">
        <v>168</v>
      </c>
      <c r="F4" s="6">
        <v>392</v>
      </c>
      <c r="G4" s="6">
        <v>676</v>
      </c>
      <c r="H4" s="6">
        <v>1440</v>
      </c>
      <c r="I4" s="6">
        <v>3140</v>
      </c>
      <c r="J4" s="6">
        <v>5680</v>
      </c>
      <c r="K4" s="6">
        <v>9132</v>
      </c>
      <c r="L4" s="6">
        <v>0</v>
      </c>
      <c r="M4" s="6">
        <v>14136</v>
      </c>
      <c r="N4" s="6">
        <v>19404</v>
      </c>
      <c r="O4" s="6">
        <v>25168</v>
      </c>
      <c r="P4" s="6">
        <v>27848</v>
      </c>
      <c r="Q4" s="6">
        <v>27752</v>
      </c>
      <c r="R4" s="6">
        <v>20340</v>
      </c>
      <c r="S4" s="6">
        <v>12200</v>
      </c>
      <c r="T4" s="6">
        <v>0</v>
      </c>
      <c r="U4" s="6">
        <v>167560</v>
      </c>
    </row>
    <row r="5" spans="1:21" x14ac:dyDescent="0.45">
      <c r="A5" s="2" t="s">
        <v>18</v>
      </c>
      <c r="B5" s="6">
        <v>14</v>
      </c>
      <c r="C5" s="6">
        <v>8</v>
      </c>
      <c r="D5" s="6">
        <v>74</v>
      </c>
      <c r="E5" s="6">
        <v>108</v>
      </c>
      <c r="F5" s="6">
        <v>162</v>
      </c>
      <c r="G5" s="6">
        <v>278</v>
      </c>
      <c r="H5" s="6">
        <v>764</v>
      </c>
      <c r="I5" s="6">
        <v>2042</v>
      </c>
      <c r="J5" s="6">
        <v>4150</v>
      </c>
      <c r="K5" s="6">
        <v>6534</v>
      </c>
      <c r="L5" s="6">
        <v>0</v>
      </c>
      <c r="M5" s="6">
        <v>8626</v>
      </c>
      <c r="N5" s="6">
        <v>9334</v>
      </c>
      <c r="O5" s="6">
        <v>9358</v>
      </c>
      <c r="P5" s="6">
        <v>7978</v>
      </c>
      <c r="Q5" s="6">
        <v>5704</v>
      </c>
      <c r="R5" s="6">
        <v>3712</v>
      </c>
      <c r="S5" s="6">
        <v>2244</v>
      </c>
      <c r="T5" s="6">
        <v>0</v>
      </c>
      <c r="U5" s="6">
        <v>61090</v>
      </c>
    </row>
    <row r="6" spans="1:21" x14ac:dyDescent="0.45">
      <c r="A6" s="2" t="s">
        <v>11</v>
      </c>
      <c r="B6" s="6">
        <v>0</v>
      </c>
      <c r="C6" s="6">
        <v>0</v>
      </c>
      <c r="D6" s="6">
        <v>4</v>
      </c>
      <c r="E6" s="6">
        <v>86</v>
      </c>
      <c r="F6" s="6">
        <v>372</v>
      </c>
      <c r="G6" s="6">
        <v>976</v>
      </c>
      <c r="H6" s="6">
        <v>1834</v>
      </c>
      <c r="I6" s="6">
        <v>2862</v>
      </c>
      <c r="J6" s="6">
        <v>4230</v>
      </c>
      <c r="K6" s="6">
        <v>5012</v>
      </c>
      <c r="L6" s="6">
        <v>0</v>
      </c>
      <c r="M6" s="6">
        <v>5358</v>
      </c>
      <c r="N6" s="6">
        <v>5950</v>
      </c>
      <c r="O6" s="6">
        <v>6436</v>
      </c>
      <c r="P6" s="6">
        <v>6882</v>
      </c>
      <c r="Q6" s="6">
        <v>6728</v>
      </c>
      <c r="R6" s="6">
        <v>5438</v>
      </c>
      <c r="S6" s="6">
        <v>4424</v>
      </c>
      <c r="T6" s="6">
        <v>0</v>
      </c>
      <c r="U6" s="6">
        <v>56592</v>
      </c>
    </row>
    <row r="7" spans="1:21" x14ac:dyDescent="0.45">
      <c r="A7" s="2" t="s">
        <v>32</v>
      </c>
      <c r="B7" s="6">
        <v>0</v>
      </c>
      <c r="C7" s="6">
        <v>0</v>
      </c>
      <c r="D7" s="6">
        <v>6</v>
      </c>
      <c r="E7" s="6">
        <v>10</v>
      </c>
      <c r="F7" s="6">
        <v>42</v>
      </c>
      <c r="G7" s="6">
        <v>96</v>
      </c>
      <c r="H7" s="6">
        <v>340</v>
      </c>
      <c r="I7" s="6">
        <v>802</v>
      </c>
      <c r="J7" s="6">
        <v>1768</v>
      </c>
      <c r="K7" s="6">
        <v>2966</v>
      </c>
      <c r="L7" s="6">
        <v>0</v>
      </c>
      <c r="M7" s="6">
        <v>4442</v>
      </c>
      <c r="N7" s="6">
        <v>5614</v>
      </c>
      <c r="O7" s="6">
        <v>6620</v>
      </c>
      <c r="P7" s="6">
        <v>6840</v>
      </c>
      <c r="Q7" s="6">
        <v>6002</v>
      </c>
      <c r="R7" s="6">
        <v>3518</v>
      </c>
      <c r="S7" s="6">
        <v>1868</v>
      </c>
      <c r="T7" s="6">
        <v>0</v>
      </c>
      <c r="U7" s="6">
        <v>40934</v>
      </c>
    </row>
    <row r="8" spans="1:21" x14ac:dyDescent="0.45">
      <c r="A8" s="2" t="s">
        <v>1</v>
      </c>
      <c r="B8" s="6">
        <v>22</v>
      </c>
      <c r="C8" s="6">
        <v>42</v>
      </c>
      <c r="D8" s="6">
        <v>148</v>
      </c>
      <c r="E8" s="6">
        <v>390</v>
      </c>
      <c r="F8" s="6">
        <v>1060</v>
      </c>
      <c r="G8" s="6">
        <v>2374</v>
      </c>
      <c r="H8" s="6">
        <v>5618</v>
      </c>
      <c r="I8" s="6">
        <v>12076</v>
      </c>
      <c r="J8" s="6">
        <v>22882</v>
      </c>
      <c r="K8" s="6">
        <v>36988</v>
      </c>
      <c r="L8" s="6">
        <v>0</v>
      </c>
      <c r="M8" s="6">
        <v>55010</v>
      </c>
      <c r="N8" s="6">
        <v>73042</v>
      </c>
      <c r="O8" s="6">
        <v>88446</v>
      </c>
      <c r="P8" s="6">
        <v>88954</v>
      </c>
      <c r="Q8" s="6">
        <v>75464</v>
      </c>
      <c r="R8" s="6">
        <v>48558</v>
      </c>
      <c r="S8" s="6">
        <v>26400</v>
      </c>
      <c r="T8" s="6">
        <v>2</v>
      </c>
      <c r="U8" s="6">
        <v>537476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C77E9-5A7D-405C-8D32-35FDCF1725F3}">
  <dimension ref="A1"/>
  <sheetViews>
    <sheetView workbookViewId="0">
      <selection activeCell="F37" sqref="F37"/>
    </sheetView>
  </sheetViews>
  <sheetFormatPr defaultRowHeight="14.25" x14ac:dyDescent="0.4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9FB2D-E714-45AA-A996-E2FA7C51F372}">
  <dimension ref="A1:K46"/>
  <sheetViews>
    <sheetView workbookViewId="0">
      <selection activeCell="D38" sqref="D38"/>
    </sheetView>
  </sheetViews>
  <sheetFormatPr defaultRowHeight="14.25" x14ac:dyDescent="0.45"/>
  <cols>
    <col min="1" max="1" width="52" bestFit="1" customWidth="1"/>
    <col min="2" max="2" width="7" bestFit="1" customWidth="1"/>
    <col min="5" max="5" width="52" bestFit="1" customWidth="1"/>
    <col min="11" max="11" width="52" bestFit="1" customWidth="1"/>
  </cols>
  <sheetData>
    <row r="1" spans="1:11" x14ac:dyDescent="0.45">
      <c r="K1" s="2" t="s">
        <v>23</v>
      </c>
    </row>
    <row r="2" spans="1:11" x14ac:dyDescent="0.45">
      <c r="A2" s="2" t="s">
        <v>7</v>
      </c>
      <c r="B2">
        <v>904</v>
      </c>
      <c r="E2" s="2" t="s">
        <v>7</v>
      </c>
      <c r="F2">
        <v>904</v>
      </c>
      <c r="K2" s="2" t="s">
        <v>24</v>
      </c>
    </row>
    <row r="3" spans="1:11" x14ac:dyDescent="0.45">
      <c r="A3" s="2" t="s">
        <v>8</v>
      </c>
      <c r="B3">
        <v>7402</v>
      </c>
      <c r="E3" s="2" t="s">
        <v>8</v>
      </c>
      <c r="F3">
        <v>7402</v>
      </c>
      <c r="K3" s="4" t="s">
        <v>29</v>
      </c>
    </row>
    <row r="4" spans="1:11" x14ac:dyDescent="0.45">
      <c r="A4" s="2" t="s">
        <v>47</v>
      </c>
      <c r="B4">
        <v>24512</v>
      </c>
      <c r="E4" s="2" t="s">
        <v>47</v>
      </c>
      <c r="F4">
        <v>24512</v>
      </c>
      <c r="K4" s="2" t="s">
        <v>38</v>
      </c>
    </row>
    <row r="5" spans="1:11" x14ac:dyDescent="0.45">
      <c r="A5" s="2" t="s">
        <v>10</v>
      </c>
      <c r="B5">
        <v>10028</v>
      </c>
      <c r="E5" s="2" t="s">
        <v>10</v>
      </c>
      <c r="F5">
        <v>10028</v>
      </c>
      <c r="K5" s="2" t="s">
        <v>44</v>
      </c>
    </row>
    <row r="6" spans="1:11" x14ac:dyDescent="0.45">
      <c r="A6" s="2" t="s">
        <v>11</v>
      </c>
      <c r="B6">
        <v>56592</v>
      </c>
      <c r="E6" s="2" t="s">
        <v>11</v>
      </c>
      <c r="F6">
        <v>56592</v>
      </c>
    </row>
    <row r="7" spans="1:11" x14ac:dyDescent="0.45">
      <c r="A7" s="2" t="s">
        <v>12</v>
      </c>
      <c r="B7">
        <v>2940</v>
      </c>
      <c r="E7" s="2" t="s">
        <v>12</v>
      </c>
      <c r="F7">
        <v>2940</v>
      </c>
    </row>
    <row r="8" spans="1:11" x14ac:dyDescent="0.45">
      <c r="A8" s="2" t="s">
        <v>13</v>
      </c>
      <c r="B8">
        <v>3586</v>
      </c>
      <c r="E8" s="2" t="s">
        <v>13</v>
      </c>
      <c r="F8">
        <v>3586</v>
      </c>
      <c r="K8" s="2" t="s">
        <v>9</v>
      </c>
    </row>
    <row r="9" spans="1:11" x14ac:dyDescent="0.45">
      <c r="A9" s="2" t="s">
        <v>14</v>
      </c>
      <c r="B9">
        <v>844</v>
      </c>
      <c r="E9" s="2" t="s">
        <v>14</v>
      </c>
      <c r="F9">
        <v>844</v>
      </c>
      <c r="K9" s="2" t="s">
        <v>10</v>
      </c>
    </row>
    <row r="10" spans="1:11" x14ac:dyDescent="0.45">
      <c r="A10" s="2" t="s">
        <v>15</v>
      </c>
      <c r="B10">
        <v>50954</v>
      </c>
      <c r="E10" s="2" t="s">
        <v>15</v>
      </c>
      <c r="F10">
        <v>50954</v>
      </c>
    </row>
    <row r="11" spans="1:11" x14ac:dyDescent="0.45">
      <c r="A11" s="2" t="s">
        <v>16</v>
      </c>
      <c r="B11">
        <v>83780</v>
      </c>
      <c r="E11" s="2" t="s">
        <v>51</v>
      </c>
      <c r="F11">
        <v>83780</v>
      </c>
    </row>
    <row r="12" spans="1:11" x14ac:dyDescent="0.45">
      <c r="A12" s="2" t="s">
        <v>17</v>
      </c>
      <c r="B12">
        <v>3346</v>
      </c>
      <c r="E12" s="2" t="s">
        <v>17</v>
      </c>
      <c r="F12">
        <v>3346</v>
      </c>
    </row>
    <row r="13" spans="1:11" x14ac:dyDescent="0.45">
      <c r="A13" s="2" t="s">
        <v>18</v>
      </c>
      <c r="B13">
        <v>20984</v>
      </c>
      <c r="E13" s="2" t="s">
        <v>18</v>
      </c>
      <c r="F13">
        <v>20984</v>
      </c>
    </row>
    <row r="14" spans="1:11" x14ac:dyDescent="0.45">
      <c r="A14" s="2" t="s">
        <v>19</v>
      </c>
      <c r="B14">
        <v>1538</v>
      </c>
      <c r="E14" s="2" t="s">
        <v>19</v>
      </c>
      <c r="F14">
        <v>1538</v>
      </c>
    </row>
    <row r="15" spans="1:11" x14ac:dyDescent="0.45">
      <c r="A15" s="2" t="s">
        <v>20</v>
      </c>
      <c r="B15">
        <v>17702</v>
      </c>
      <c r="E15" s="2" t="s">
        <v>20</v>
      </c>
      <c r="F15">
        <v>17702</v>
      </c>
    </row>
    <row r="16" spans="1:11" x14ac:dyDescent="0.45">
      <c r="A16" s="2" t="s">
        <v>21</v>
      </c>
      <c r="B16">
        <v>5556</v>
      </c>
      <c r="E16" s="2" t="s">
        <v>21</v>
      </c>
      <c r="F16">
        <v>5556</v>
      </c>
    </row>
    <row r="17" spans="1:6" x14ac:dyDescent="0.45">
      <c r="A17" s="2" t="s">
        <v>22</v>
      </c>
      <c r="B17">
        <v>18494</v>
      </c>
      <c r="E17" s="2" t="s">
        <v>22</v>
      </c>
      <c r="F17">
        <v>18494</v>
      </c>
    </row>
    <row r="18" spans="1:6" x14ac:dyDescent="0.45">
      <c r="A18" s="2" t="s">
        <v>23</v>
      </c>
      <c r="B18">
        <v>21536</v>
      </c>
      <c r="E18" s="2" t="s">
        <v>23</v>
      </c>
      <c r="F18">
        <v>21536</v>
      </c>
    </row>
    <row r="19" spans="1:6" x14ac:dyDescent="0.45">
      <c r="A19" s="2" t="s">
        <v>24</v>
      </c>
      <c r="B19">
        <v>19402</v>
      </c>
      <c r="E19" s="2" t="s">
        <v>24</v>
      </c>
      <c r="F19">
        <v>19402</v>
      </c>
    </row>
    <row r="20" spans="1:6" x14ac:dyDescent="0.45">
      <c r="A20" s="2" t="s">
        <v>54</v>
      </c>
      <c r="B20">
        <v>36242</v>
      </c>
      <c r="E20" s="2" t="s">
        <v>25</v>
      </c>
      <c r="F20">
        <v>36242</v>
      </c>
    </row>
    <row r="21" spans="1:6" x14ac:dyDescent="0.45">
      <c r="A21" s="2" t="s">
        <v>26</v>
      </c>
      <c r="B21">
        <v>8098</v>
      </c>
      <c r="E21" s="2" t="s">
        <v>26</v>
      </c>
      <c r="F21">
        <v>8098</v>
      </c>
    </row>
    <row r="22" spans="1:6" x14ac:dyDescent="0.45">
      <c r="A22" s="2" t="s">
        <v>27</v>
      </c>
      <c r="B22">
        <v>6184</v>
      </c>
      <c r="E22" s="2" t="s">
        <v>27</v>
      </c>
      <c r="F22">
        <v>6184</v>
      </c>
    </row>
    <row r="23" spans="1:6" x14ac:dyDescent="0.45">
      <c r="A23" s="2" t="s">
        <v>28</v>
      </c>
      <c r="B23">
        <v>3454</v>
      </c>
      <c r="E23" s="2" t="s">
        <v>28</v>
      </c>
      <c r="F23">
        <v>3454</v>
      </c>
    </row>
    <row r="24" spans="1:6" x14ac:dyDescent="0.45">
      <c r="A24" s="2" t="s">
        <v>29</v>
      </c>
      <c r="B24">
        <v>11742</v>
      </c>
      <c r="E24" s="2" t="s">
        <v>29</v>
      </c>
      <c r="F24">
        <v>11742</v>
      </c>
    </row>
    <row r="25" spans="1:6" x14ac:dyDescent="0.45">
      <c r="A25" s="2" t="s">
        <v>30</v>
      </c>
      <c r="B25">
        <v>21036</v>
      </c>
      <c r="E25" s="2" t="s">
        <v>30</v>
      </c>
      <c r="F25">
        <v>21036</v>
      </c>
    </row>
    <row r="26" spans="1:6" x14ac:dyDescent="0.45">
      <c r="A26" s="2" t="s">
        <v>31</v>
      </c>
      <c r="B26">
        <v>3538</v>
      </c>
      <c r="E26" s="2" t="s">
        <v>53</v>
      </c>
      <c r="F26">
        <v>3538</v>
      </c>
    </row>
    <row r="27" spans="1:6" x14ac:dyDescent="0.45">
      <c r="A27" s="2" t="s">
        <v>32</v>
      </c>
      <c r="B27">
        <v>40934</v>
      </c>
      <c r="E27" s="2" t="s">
        <v>32</v>
      </c>
      <c r="F27">
        <v>40934</v>
      </c>
    </row>
    <row r="28" spans="1:6" x14ac:dyDescent="0.45">
      <c r="A28" s="2" t="s">
        <v>33</v>
      </c>
      <c r="B28">
        <v>3708</v>
      </c>
      <c r="E28" s="2" t="s">
        <v>52</v>
      </c>
      <c r="F28">
        <v>3708</v>
      </c>
    </row>
    <row r="29" spans="1:6" x14ac:dyDescent="0.45">
      <c r="A29" s="2" t="s">
        <v>34</v>
      </c>
      <c r="B29">
        <v>10231</v>
      </c>
      <c r="E29" s="2" t="s">
        <v>34</v>
      </c>
      <c r="F29">
        <v>10231</v>
      </c>
    </row>
    <row r="30" spans="1:6" x14ac:dyDescent="0.45">
      <c r="A30" s="2" t="s">
        <v>35</v>
      </c>
      <c r="B30">
        <v>34196</v>
      </c>
      <c r="E30" s="2" t="s">
        <v>35</v>
      </c>
      <c r="F30">
        <v>34196</v>
      </c>
    </row>
    <row r="31" spans="1:6" x14ac:dyDescent="0.45">
      <c r="A31" s="2" t="s">
        <v>36</v>
      </c>
      <c r="B31">
        <v>337</v>
      </c>
      <c r="E31" s="2" t="s">
        <v>36</v>
      </c>
      <c r="F31">
        <v>337</v>
      </c>
    </row>
    <row r="32" spans="1:6" x14ac:dyDescent="0.45">
      <c r="A32" s="2" t="s">
        <v>37</v>
      </c>
      <c r="B32">
        <v>21478</v>
      </c>
      <c r="E32" s="2" t="s">
        <v>37</v>
      </c>
      <c r="F32">
        <v>21478</v>
      </c>
    </row>
    <row r="33" spans="1:6" x14ac:dyDescent="0.45">
      <c r="A33" s="2" t="s">
        <v>38</v>
      </c>
      <c r="B33">
        <v>32826</v>
      </c>
      <c r="E33" s="2" t="s">
        <v>38</v>
      </c>
      <c r="F33">
        <v>32826</v>
      </c>
    </row>
    <row r="34" spans="1:6" x14ac:dyDescent="0.45">
      <c r="A34" s="2" t="s">
        <v>39</v>
      </c>
      <c r="B34">
        <v>960</v>
      </c>
      <c r="E34" s="2" t="s">
        <v>39</v>
      </c>
      <c r="F34">
        <v>960</v>
      </c>
    </row>
    <row r="35" spans="1:6" x14ac:dyDescent="0.45">
      <c r="A35" s="2" t="s">
        <v>40</v>
      </c>
      <c r="B35">
        <v>29370</v>
      </c>
      <c r="E35" s="2" t="s">
        <v>40</v>
      </c>
      <c r="F35">
        <v>29370</v>
      </c>
    </row>
    <row r="36" spans="1:6" x14ac:dyDescent="0.45">
      <c r="A36" s="2" t="s">
        <v>41</v>
      </c>
      <c r="B36">
        <v>216</v>
      </c>
      <c r="E36" s="2" t="s">
        <v>41</v>
      </c>
      <c r="F36">
        <v>216</v>
      </c>
    </row>
    <row r="37" spans="1:6" x14ac:dyDescent="0.45">
      <c r="A37" s="2" t="s">
        <v>42</v>
      </c>
      <c r="B37">
        <v>1554</v>
      </c>
      <c r="E37" s="2" t="s">
        <v>42</v>
      </c>
      <c r="F37">
        <v>1554</v>
      </c>
    </row>
    <row r="38" spans="1:6" x14ac:dyDescent="0.45">
      <c r="A38" s="2" t="s">
        <v>43</v>
      </c>
      <c r="B38">
        <v>3338</v>
      </c>
      <c r="E38" s="2" t="s">
        <v>43</v>
      </c>
      <c r="F38">
        <v>3338</v>
      </c>
    </row>
    <row r="39" spans="1:6" x14ac:dyDescent="0.45">
      <c r="A39" s="2" t="s">
        <v>44</v>
      </c>
      <c r="B39">
        <v>211300</v>
      </c>
      <c r="E39" s="2" t="s">
        <v>44</v>
      </c>
      <c r="F39">
        <v>211300</v>
      </c>
    </row>
    <row r="40" spans="1:6" x14ac:dyDescent="0.45">
      <c r="A40" s="2" t="s">
        <v>45</v>
      </c>
      <c r="B40">
        <v>7198</v>
      </c>
      <c r="E40" s="2" t="s">
        <v>45</v>
      </c>
      <c r="F40">
        <v>7198</v>
      </c>
    </row>
    <row r="41" spans="1:6" x14ac:dyDescent="0.45">
      <c r="A41" s="2" t="s">
        <v>46</v>
      </c>
      <c r="B41">
        <v>252</v>
      </c>
      <c r="E41" s="2" t="s">
        <v>46</v>
      </c>
      <c r="F41">
        <v>252</v>
      </c>
    </row>
    <row r="42" spans="1:6" x14ac:dyDescent="0.45">
      <c r="A42" s="2" t="s">
        <v>48</v>
      </c>
      <c r="B42">
        <v>946</v>
      </c>
      <c r="E42" s="2" t="s">
        <v>48</v>
      </c>
      <c r="F42">
        <v>946</v>
      </c>
    </row>
    <row r="43" spans="1:6" x14ac:dyDescent="0.45">
      <c r="A43" s="2"/>
    </row>
    <row r="44" spans="1:6" x14ac:dyDescent="0.45">
      <c r="A44" s="2"/>
    </row>
    <row r="45" spans="1:6" x14ac:dyDescent="0.45">
      <c r="A45" s="2"/>
    </row>
    <row r="46" spans="1:6" x14ac:dyDescent="0.45">
      <c r="A46" s="2"/>
    </row>
  </sheetData>
  <autoFilter ref="E1:F46" xr:uid="{D339FB2D-E714-45AA-A996-E2FA7C51F37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S e x _ G r o u p B y _ 9 c e c 0 4 3 4 - 2 a f 2 - 4 8 e 9 - b 1 a c - b b 4 e 0 2 8 2 b 8 d c " > < C u s t o m C o n t e n t > < ! [ C D A T A [ < T a b l e W i d g e t G r i d S e r i a l i z a t i o n   x m l n s : x s d = " h t t p : / / w w w . w 3 . o r g / 2 0 0 1 / X M L S c h e m a "   x m l n s : x s i = " h t t p : / / w w w . w 3 . o r g / 2 0 0 1 / X M L S c h e m a - i n s t a n c e " > < C o l u m n S u g g e s t e d T y p e   / > < C o l u m n F o r m a t   / > < C o l u m n A c c u r a c y   / > < C o l u m n C u r r e n c y S y m b o l   / > < C o l u m n P o s i t i v e P a t t e r n   / > < C o l u m n N e g a t i v e P a t t e r n   / > < C o l u m n W i d t h s > < i t e m > < k e y > < s t r i n g > S e x < / s t r i n g > < / k e y > < v a l u e > < i n t > 7 0 < / i n t > < / v a l u e > < / i t e m > < i t e m > < k e y > < s t r i n g > S u m D e a t h s < / s t r i n g > < / k e y > < v a l u e > < i n t > 1 3 6 < / i n t > < / v a l u e > < / i t e m > < / C o l u m n W i d t h s > < C o l u m n D i s p l a y I n d e x > < i t e m > < k e y > < s t r i n g > S e x < / s t r i n g > < / k e y > < v a l u e > < i n t > 0 < / i n t > < / v a l u e > < / i t e m > < i t e m > < k e y > < s t r i n g > S u m D e a t h s < / 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T a b l e X M L _ C a n c e r T y p e _ G r o u p B y _ c 5 6 7 f 8 1 9 - 8 6 d d - 4 e 7 8 - 9 a 3 c - 9 7 5 c 6 5 8 a 5 5 8 8 " > < C u s t o m C o n t e n t > < ! [ C D A T A [ < T a b l e W i d g e t G r i d S e r i a l i z a t i o n   x m l n s : x s d = " h t t p : / / w w w . w 3 . o r g / 2 0 0 1 / X M L S c h e m a "   x m l n s : x s i = " h t t p : / / w w w . w 3 . o r g / 2 0 0 1 / X M L S c h e m a - i n s t a n c e " > < C o l u m n S u g g e s t e d T y p e   / > < C o l u m n F o r m a t   / > < C o l u m n A c c u r a c y   / > < C o l u m n C u r r e n c y S y m b o l   / > < C o l u m n P o s i t i v e P a t t e r n   / > < C o l u m n N e g a t i v e P a t t e r n   / > < C o l u m n W i d t h s > < i t e m > < k e y > < s t r i n g > C a n c e r   t y p e s < / s t r i n g > < / k e y > < v a l u e > < i n t > 1 5 0 < / i n t > < / v a l u e > < / i t e m > < i t e m > < k e y > < s t r i n g > C o u n t < / s t r i n g > < / k e y > < v a l u e > < i n t > 9 1 < / i n t > < / v a l u e > < / i t e m > < / C o l u m n W i d t h s > < C o l u m n D i s p l a y I n d e x > < i t e m > < k e y > < s t r i n g > C a n c e r   t y p e s < / s t r i n g > < / k e y > < v a l u e > < i n t > 0 < / i n t > < / v a l u e > < / i t e m > < i t e m > < k e y > < s t r i n g > C o u n t < / 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T a b l e 1 _ 5 f 3 d d 6 a d - 8 9 6 3 - 4 7 b 7 - a 4 2 b - 6 0 a 7 4 9 2 0 b e b d " > < C u s t o m C o n t e n t > < ! [ C D A T A [ < T a b l e W i d g e t G r i d S e r i a l i z a t i o n   x m l n s : x s d = " h t t p : / / w w w . w 3 . o r g / 2 0 0 1 / X M L S c h e m a "   x m l n s : x s i = " h t t p : / / w w w . w 3 . o r g / 2 0 0 1 / X M L S c h e m a - i n s t a n c e " > < C o l u m n S u g g e s t e d T y p e   / > < C o l u m n F o r m a t   / > < C o l u m n A c c u r a c y   / > < C o l u m n C u r r e n c y S y m b o l   / > < C o l u m n P o s i t i v e P a t t e r n   / > < C o l u m n N e g a t i v e P a t t e r n   / > < C o l u m n W i d t h s > < i t e m > < k e y > < s t r i n g > I d < / s t r i n g > < / k e y > < v a l u e > < i n t > 5 5 < / i n t > < / v a l u e > < / i t e m > < i t e m > < k e y > < s t r i n g > C a n c e r   t y p e s < / s t r i n g > < / k e y > < v a l u e > < i n t > 1 5 0 < / i n t > < / v a l u e > < / i t e m > < i t e m > < k e y > < s t r i n g > S e x < / s t r i n g > < / k e y > < v a l u e > < i n t > 7 0 < / i n t > < / v a l u e > < / i t e m > < i t e m > < k e y > < s t r i n g > Y e a r < / s t r i n g > < / k e y > < v a l u e > < i n t > 7 6 < / i n t > < / v a l u e > < / i t e m > < i t e m > < k e y > < s t r i n g > D e a t h s U n d e r 1 5 < / s t r i n g > < / k e y > < v a l u e > < i n t > 1 6 6 < / i n t > < / v a l u e > < / i t e m > < i t e m > < k e y > < s t r i n g > D e a t h s 1 5 T o 3 9 < / s t r i n g > < / k e y > < v a l u e > < i n t > 1 5 4 < / i n t > < / v a l u e > < / i t e m > < i t e m > < k e y > < s t r i n g > D e a t h s 4 0 T o 5 9 < / s t r i n g > < / k e y > < v a l u e > < i n t > 1 6 0 < / i n t > < / v a l u e > < / i t e m > < i t e m > < k e y > < s t r i n g > D e a t h s 6 0 T o 8 9 < / s t r i n g > < / k e y > < v a l u e > < i n t > 1 6 0 < / i n t > < / v a l u e > < / i t e m > < i t e m > < k e y > < s t r i n g > D e a t h s 9 0 A n d O v e r < / s t r i n g > < / k e y > < v a l u e > < i n t > 1 9 3 < / i n t > < / v a l u e > < / i t e m > < i t e m > < k e y > < s t r i n g > D e a t h s A l l A g e s < / s t r i n g > < / k e y > < v a l u e > < i n t > 1 6 1 < / i n t > < / v a l u e > < / i t e m > < / C o l u m n W i d t h s > < C o l u m n D i s p l a y I n d e x > < i t e m > < k e y > < s t r i n g > I d < / s t r i n g > < / k e y > < v a l u e > < i n t > 0 < / i n t > < / v a l u e > < / i t e m > < i t e m > < k e y > < s t r i n g > C a n c e r   t y p e s < / s t r i n g > < / k e y > < v a l u e > < i n t > 1 < / i n t > < / v a l u e > < / i t e m > < i t e m > < k e y > < s t r i n g > S e x < / s t r i n g > < / k e y > < v a l u e > < i n t > 2 < / i n t > < / v a l u e > < / i t e m > < i t e m > < k e y > < s t r i n g > Y e a r < / s t r i n g > < / k e y > < v a l u e > < i n t > 3 < / i n t > < / v a l u e > < / i t e m > < i t e m > < k e y > < s t r i n g > D e a t h s U n d e r 1 5 < / s t r i n g > < / k e y > < v a l u e > < i n t > 4 < / i n t > < / v a l u e > < / i t e m > < i t e m > < k e y > < s t r i n g > D e a t h s 1 5 T o 3 9 < / s t r i n g > < / k e y > < v a l u e > < i n t > 5 < / i n t > < / v a l u e > < / i t e m > < i t e m > < k e y > < s t r i n g > D e a t h s 4 0 T o 5 9 < / s t r i n g > < / k e y > < v a l u e > < i n t > 6 < / i n t > < / v a l u e > < / i t e m > < i t e m > < k e y > < s t r i n g > D e a t h s 6 0 T o 8 9 < / s t r i n g > < / k e y > < v a l u e > < i n t > 7 < / i n t > < / v a l u e > < / i t e m > < i t e m > < k e y > < s t r i n g > D e a t h s 9 0 A n d O v e r < / s t r i n g > < / k e y > < v a l u e > < i n t > 8 < / i n t > < / v a l u e > < / i t e m > < i t e m > < k e y > < s t r i n g > D e a t h s A l l A g e s < / s t r i n g > < / k e y > < v a l u e > < i n t > 9 < / 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P o w e r P i v o t V e r s i o n " > < C u s t o m C o n t e n t > < ! [ C D A T A [ 2 0 1 5 . 1 3 0 . 1 6 0 5 . 1 5 6 7 ] ] > < / 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 P o p u l a t i o n 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 P o p u l a t i o n 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 Y e a r   G r o u p   b y 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 Y e a r   G r o u p   b y 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 C o l u m n s \ S u m   o f   C o u n t . D e a t h s U n d e r 1 5 < / K e y > < / a : K e y > < a : V a l u e   i : t y p e = " T a b l e W i d g e t B a s e V i e w S t a t e " / > < / a : K e y V a l u e O f D i a g r a m O b j e c t K e y a n y T y p e z b w N T n L X > < a : K e y V a l u e O f D i a g r a m O b j e c t K e y a n y T y p e z b w N T n L X > < a : K e y > < K e y > C o l u m n s \ S u m   o f   C o u n t . D e a t h s 1 5 T o 3 9 < / K e y > < / a : K e y > < a : V a l u e   i : t y p e = " T a b l e W i d g e t B a s e V i e w S t a t e " / > < / a : K e y V a l u e O f D i a g r a m O b j e c t K e y a n y T y p e z b w N T n L X > < a : K e y V a l u e O f D i a g r a m O b j e c t K e y a n y T y p e z b w N T n L X > < a : K e y > < K e y > C o l u m n s \ S u m   o f   C o u n t . D e a t h s 4 0 T o 5 9 < / K e y > < / a : K e y > < a : V a l u e   i : t y p e = " T a b l e W i d g e t B a s e V i e w S t a t e " / > < / a : K e y V a l u e O f D i a g r a m O b j e c t K e y a n y T y p e z b w N T n L X > < a : K e y V a l u e O f D i a g r a m O b j e c t K e y a n y T y p e z b w N T n L X > < a : K e y > < K e y > C o l u m n s \ S u m   o f   C o u n t . D e a t h s 6 0 T o 8 9 < / K e y > < / a : K e y > < a : V a l u e   i : t y p e = " T a b l e W i d g e t B a s e V i e w S t a t e " / > < / a : K e y V a l u e O f D i a g r a m O b j e c t K e y a n y T y p e z b w N T n L X > < a : K e y V a l u e O f D i a g r a m O b j e c t K e y a n y T y p e z b w N T n L X > < a : K e y > < K e y > C o l u m n s \ S u m   o f   C o u n t . D e a t h s 9 0 A n d O v e r < / K e y > < / a : K e y > < a : V a l u e   i : t y p e = " T a b l e W i d g e t B a s e V i e w S t a t e " / > < / a : K e y V a l u e O f D i a g r a m O b j e c t K e y a n y T y p e z b w N T n L X > < a : K e y V a l u e O f D i a g r a m O b j e c t K e y a n y T y p e z b w N T n L X > < a : K e y > < K e y > C o l u m n s \ S u m   o f   C o u n t . D e a t h s A l l A g e s 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 S e x _ G r o u p B y 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 S e x _ G r o u p B y 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 C o l u m n s \ S e x < / K e y > < / a : K e y > < a : V a l u e   i : t y p e = " T a b l e W i d g e t B a s e V i e w S t a t e " / > < / a : K e y V a l u e O f D i a g r a m O b j e c t K e y a n y T y p e z b w N T n L X > < a : K e y V a l u e O f D i a g r a m O b j e c t K e y a n y T y p e z b w N T n L X > < a : K e y > < K e y > C o l u m n s \ S u m D e a t h s 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 C a n c e r T y p e _ G r o u p B y 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 C a n c e r T y p e _ G r o u p B y 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 C o l u m n s \ C a n c e r   t y p e s < / K e y > < / a : K e y > < a : V a l u e   i : t y p e = " T a b l e W i d g e t B a s e V i e w S t a t e " / > < / a : K e y V a l u e O f D i a g r a m O b j e c t K e y a n y T y p e z b w N T n L X > < a : K e y V a l u e O f D i a g r a m O b j e c t K e y a n y T y p e z b w N T n L X > < a : K e y > < K e y > C o l u m n s \ C o u n t 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 C o l u m n s \ C a n c e r   t y p e s < / K e y > < / a : K e y > < a : V a l u e   i : t y p e = " T a b l e W i d g e t B a s e V i e w S t a t e " / > < / a : K e y V a l u e O f D i a g r a m O b j e c t K e y a n y T y p e z b w N T n L X > < a : K e y V a l u e O f D i a g r a m O b j e c t K e y a n y T y p e z b w N T n L X > < a : K e y > < K e y > C o l u m n s \ S e x < / 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 C o l u m n s \ D e a t h s U n d e r 1 5 < / K e y > < / a : K e y > < a : V a l u e   i : t y p e = " T a b l e W i d g e t B a s e V i e w S t a t e " / > < / a : K e y V a l u e O f D i a g r a m O b j e c t K e y a n y T y p e z b w N T n L X > < a : K e y V a l u e O f D i a g r a m O b j e c t K e y a n y T y p e z b w N T n L X > < a : K e y > < K e y > C o l u m n s \ D e a t h s 1 5 T o 3 9 < / K e y > < / a : K e y > < a : V a l u e   i : t y p e = " T a b l e W i d g e t B a s e V i e w S t a t e " / > < / a : K e y V a l u e O f D i a g r a m O b j e c t K e y a n y T y p e z b w N T n L X > < a : K e y V a l u e O f D i a g r a m O b j e c t K e y a n y T y p e z b w N T n L X > < a : K e y > < K e y > C o l u m n s \ D e a t h s 4 0 T o 5 9 < / K e y > < / a : K e y > < a : V a l u e   i : t y p e = " T a b l e W i d g e t B a s e V i e w S t a t e " / > < / a : K e y V a l u e O f D i a g r a m O b j e c t K e y a n y T y p e z b w N T n L X > < a : K e y V a l u e O f D i a g r a m O b j e c t K e y a n y T y p e z b w N T n L X > < a : K e y > < K e y > C o l u m n s \ D e a t h s 6 0 T o 8 9 < / K e y > < / a : K e y > < a : V a l u e   i : t y p e = " T a b l e W i d g e t B a s e V i e w S t a t e " / > < / a : K e y V a l u e O f D i a g r a m O b j e c t K e y a n y T y p e z b w N T n L X > < a : K e y V a l u e O f D i a g r a m O b j e c t K e y a n y T y p e z b w N T n L X > < a : K e y > < K e y > C o l u m n s \ D e a t h s 9 0 A n d O v e r < / K e y > < / a : K e y > < a : V a l u e   i : t y p e = " T a b l e W i d g e t B a s e V i e w S t a t e " / > < / a : K e y V a l u e O f D i a g r a m O b j e c t K e y a n y T y p e z b w N T n L X > < a : K e y V a l u e O f D i a g r a m O b j e c t K e y a n y T y p e z b w N T n L X > < a : K e y > < K e y > C o l u m n s \ D e a t h s A l l A g e s 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 C o l u m n s \ C a n c e r   t y p e s < / K e y > < / a : K e y > < a : V a l u e   i : t y p e = " T a b l e W i d g e t B a s e V i e w S t a t e " / > < / a : K e y V a l u e O f D i a g r a m O b j e c t K e y a n y T y p e z b w N T n L X > < a : K e y V a l u e O f D i a g r a m O b j e c t K e y a n y T y p e z b w N T n L X > < a : K e y > < K e y > C o l u m n s \ S e x < / 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 C o l u m n s \ D e a t h s A g e s < / K e y > < / a : K e y > < a : V a l u e   i : t y p e = " T a b l e W i d g e t B a s e V i e w S t a t e " / > < / a : K e y V a l u e O f D i a g r a m O b j e c t K e y a n y T y p e z b w N T n L X > < a : K e y V a l u e O f D i a g r a m O b j e c t K e y a n y T y p e z b w N T n L X > < a : K e y > < K e y > C o l u m n s \ D e a t h s 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T a b l e X M L _ D a t a S e t _ 7 e f d 3 d 2 2 - 5 2 e b - 4 2 e a - b 6 a 3 - e 5 7 8 3 b 4 c 2 8 7 4 " > < C u s t o m C o n t e n t > < ! [ C D A T A [ < T a b l e W i d g e t G r i d S e r i a l i z a t i o n   x m l n s : x s d = " h t t p : / / w w w . w 3 . o r g / 2 0 0 1 / X M L S c h e m a "   x m l n s : x s i = " h t t p : / / w w w . w 3 . o r g / 2 0 0 1 / X M L S c h e m a - i n s t a n c e " > < C o l u m n S u g g e s t e d T y p e   / > < C o l u m n F o r m a t   / > < C o l u m n A c c u r a c y   / > < C o l u m n C u r r e n c y S y m b o l   / > < C o l u m n P o s i t i v e P a t t e r n   / > < C o l u m n N e g a t i v e P a t t e r n   / > < C o l u m n W i d t h s > < i t e m > < k e y > < s t r i n g > C a n c e r   t y p e s < / s t r i n g > < / k e y > < v a l u e > < i n t > 1 5 0 < / i n t > < / v a l u e > < / i t e m > < i t e m > < k e y > < s t r i n g > S e x < / s t r i n g > < / k e y > < v a l u e > < i n t > 7 0 < / i n t > < / v a l u e > < / i t e m > < i t e m > < k e y > < s t r i n g > Y e a r < / s t r i n g > < / k e y > < v a l u e > < i n t > 7 6 < / i n t > < / v a l u e > < / i t e m > < i t e m > < k e y > < s t r i n g > D e a t h s < / s t r i n g > < / k e y > < v a l u e > < i n t > 1 0 0 < / i n t > < / v a l u e > < / i t e m > < i t e m > < k e y > < s t r i n g > D e a t h s A g e s < / s t r i n g > < / k e y > < v a l u e > < i n t > 1 4 1 < / i n t > < / v a l u e > < / i t e m > < / C o l u m n W i d t h s > < C o l u m n D i s p l a y I n d e x > < i t e m > < k e y > < s t r i n g > C a n c e r   t y p e s < / s t r i n g > < / k e y > < v a l u e > < i n t > 0 < / i n t > < / v a l u e > < / i t e m > < i t e m > < k e y > < s t r i n g > S e x < / s t r i n g > < / k e y > < v a l u e > < i n t > 1 < / i n t > < / v a l u e > < / i t e m > < i t e m > < k e y > < s t r i n g > Y e a r < / s t r i n g > < / k e y > < v a l u e > < i n t > 2 < / i n t > < / v a l u e > < / i t e m > < i t e m > < k e y > < s t r i n g > D e a t h s < / s t r i n g > < / k e y > < v a l u e > < i n t > 4 < / i n t > < / v a l u e > < / i t e m > < i t e m > < k e y > < s t r i n g > D e a t h s A g e s < / s t r i n g > < / k e y > < v a l u e > < i n t > 3 < / 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 P o p u l a t i o n _ 2 9 7 8 a 4 d 1 - 9 7 a 0 - 4 b 4 5 - a 7 7 3 - f a 4 d b 2 3 b f 8 c d < / K e y > < V a l u e   x m l n s : a = " h t t p : / / s c h e m a s . d a t a c o n t r a c t . o r g / 2 0 0 4 / 0 7 / M i c r o s o f t . A n a l y s i s S e r v i c e s . C o m m o n " > < a : H a s F o c u s > t r u e < / a : H a s F o c u s > < a : S i z e A t D p i 9 6 > 1 1 3 < / a : S i z e A t D p i 9 6 > < a : V i s i b l e > t r u e < / a : V i s i b l e > < / V a l u e > < / K e y V a l u e O f s t r i n g S a n d b o x E d i t o r . M e a s u r e G r i d S t a t e S c d E 3 5 R y > < K e y V a l u e O f s t r i n g S a n d b o x E d i t o r . M e a s u r e G r i d S t a t e S c d E 3 5 R y > < K e y > D a t a S e t _ 7 e f d 3 d 2 2 - 5 2 e b - 4 2 e a - b 6 a 3 - e 5 7 8 3 b 4 c 2 8 7 4 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8.xml>��< ? x m l   v e r s i o n = " 1 . 0 "   e n c o d i n g = " U T F - 1 6 " ? > < G e m i n i   x m l n s = " h t t p : / / g e m i n i / p i v o t c u s t o m i z a t i o n / I s S a n d b o x E m b e d d e d " > < C u s t o m C o n t e n t > < ! [ C D A T A [ y e s ] ] > < / C u s t o m C o n t e n t > < / G e m i n i > 
</file>

<file path=customXml/item19.xml>��< ? x m l   v e r s i o n = " 1 . 0 "   e n c o d i n g = " U T F - 1 6 " ? > < G e m i n i   x m l n s = " h t t p : / / g e m i n i / p i v o t c u s t o m i z a t i o n / T a b l e O r d e r " > < C u s t o m C o n t e n t > < ! [ C D A T A [ P o p u l a t i o n _ 2 9 7 8 a 4 d 1 - 9 7 a 0 - 4 b 4 5 - a 7 7 3 - f a 4 d b 2 3 b f 8 c d , D a t a S e t _ 7 e f d 3 d 2 2 - 5 2 e b - 4 2 e a - b 6 a 3 - e 5 7 8 3 b 4 c 2 8 7 4 ] ] > < / 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M a n u a l C a l c M o d e " > < C u s t o m C o n t e n t > < ! [ C D A T A [ F a l s e ] ] > < / C u s t o m C o n t e n t > < / G e m i n i > 
</file>

<file path=customXml/item21.xml>��< ? x m l   v e r s i o n = " 1 . 0 "   e n c o d i n g = " U T F - 1 6 " ? > < G e m i n i   x m l n s = " h t t p : / / g e m i n i / p i v o t c u s t o m i z a t i o n / 8 f e d f b 1 6 - f 8 a 9 - 4 d e 2 - b 9 c c - 9 e b a a 8 1 f b 2 d d " > < C u s t o m C o n t e n t > < ! [ C D A T A [ < ? x m l   v e r s i o n = " 1 . 0 "   e n c o d i n g = " u t f - 1 6 " ? > < S e t t i n g s > < C a l c u l a t e d F i e l d s > < i t e m > < M e a s u r e N a m e > S u m   o f   D e a t h s 9 0 A n d O v e r < / M e a s u r e N a m e > < D i s p l a y N a m e > S u m   o f   D e a t h s 9 0 A n d O v e r < / D i s p l a y N a m e > < V i s i b l e > F a l s e < / V i s i b l e > < / i t e m > < / C a l c u l a t e d F i e l d s > < S A H o s t H a s h > 0 < / S A H o s t H a s h > < G e m i n i F i e l d L i s t V i s i b l e > T r u e < / G e m i n i F i e l d L i s t V i s i b l e > < / S e t t i n g s > ] ] > < / 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 2 0 2 4 - 0 7 - 2 1 T 0 8 : 4 3 : 4 7 . 3 3 7 6 3 5 4 + 0 3 : 0 0 < / L a s t P r o c e s s e d T i m e > < / D a t a M o d e l i n g S a n d b o x . S e r i a l i z e d S a n d b o x E r r o r C a c h e > ] ] > < / C u s t o m C o n t e n t > < / G e m i n i > 
</file>

<file path=customXml/item23.xml>��< ? x m l   v e r s i o n = " 1 . 0 "   e n c o d i n g = " u t f - 1 6 " ? > < D a t a M a s h u p   s q m i d = " f 9 6 4 b c c d - f 5 0 0 - 4 2 f 1 - a f b c - 3 b 5 9 a 7 f a c 6 f 4 "   x m l n s = " h t t p : / / s c h e m a s . m i c r o s o f t . c o m / D a t a M a s h u p " > A A A A A H Y H A A B Q S w M E F A A C A A g A r h H 4 W A S c y e S l A A A A 9 w A A A B I A H A B D b 2 5 m a W c v U G F j a 2 F n Z S 5 4 b W w g o h g A K K A U A A A A A A A A A A A A A A A A A A A A A A A A A A A A h Y 9 B D o I w F E S v Q r q n L S V G Q z 5 l 4 V Y S E x P j t i k V G u F j o F j u 5 s I j e Q U x i r p z O T M v m Z n 7 9 Q b Z 2 N T B x X S 9 b T E l E e U k M K j b w m K Z k s E d w x X J J G y V P q n S B B O M f T L 2 R U o q 5 8 4 J Y 9 5 7 6 m P a d i U T n E f s k G 9 2 u j K N I h / Y / o d D i 7 1 T q A 2 R s H + N k Y J G M a c L s a Q c 2 G x C b v E L i G n v M / 0 x Y T 3 U b u i M N B h O F c B m D e x 9 Q j 4 A U E s D B B Q A A g A I A K 4 R + 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u E f h Y I i 8 A 7 G 8 E A A D j F g A A E w A c A E Z v c m 1 1 b G F z L 1 N l Y 3 R p b 2 4 x L m 0 g o h g A K K A U A A A A A A A A A A A A A A A A A A A A A A A A A A A A 1 Z h b b x o 5 F M f f I + U 7 W L M v R J q g z H B v 1 Q e W 7 G 6 j t k o V S F Z V E l V m c M G N x 0 a 2 h 4 J Q v v s e m w k M k L j W M t k L L 8 P 4 e P 7 n 5 8 s 5 v i i S a C o 4 6 q + e 0 d v j o + M j N c G S j N A 5 1 r h P N H q H G N H H R w h + f Z H J h E D J b / O E s O q f Q j 4 M h X i o / E 4 Z q f Y E 1 4 R r V Q l 6 b + 6 u F Z H q r j t J Q e g 9 5 o u 7 c / G D M 4 F H 6 s 7 o n n Y 5 Z g t F 1 e l n K b 6 D c 3 W a Y q W J / I m 1 n w j N M B + h H u Y J k e i T k B o z q h f 2 O 0 X 0 X W I N X 9 M n Q 3 X O 1 D w 4 C R H P G A u R l h k 5 C V e t G e A h I 9 F X + 4 A 2 r R q 3 v L 3 Q J H 0 X r I x B + I H y U f 4 W 3 D / e G j f 3 + f e / B L 0 J 5 m N o 4 W A x J Q F I 2 G r V g c R c f R M y 7 Q m W p d w Y V a X o L F w u g 4 t R E K I L r p v 1 q q n w G K J l k D d K m w / A a p 5 I k 7 m 2 x j 6 Z 7 5 V 9 I V j u y 5 w T r C e q O y b X f E R k w 1 G h M R A d h z k 6 G 4 i o 7 q o A A p F L I Q a F 2 K U Q g 0 L s U q i B Q s 2 l U A O F m k u h D g p 1 l 0 I d F O o u h Q Y o N F w K D V B o u B S a o N B 0 K T R B o e l S a I F C y 6 X Q A o W W S 6 E N C m 2 X Q h s U 2 i 6 F z l m X j y 5 n 5 O U 5 x x h U U 9 v m x 5 N 1 v F z z K Z 0 J D R G z C g 2 1 C Z r c d K k n R O b G y k 6 A G T 8 2 b H Y D J Y + N p 3 D Y g Q G + o K u 1 p M N M G 5 H g B r O M B B u q K 5 K K 2 Y Y p 2 k C t L B u c f f 5 w t + m P R V 2 O 0 0 3 d R l H X W D a 6 e w Q m Q 6 w w 1 8 0 J b D 9 v N W Q 9 M G D c 8 j t l O A E 5 q x A X 3 V q D L a 4 8 w x c G n y B n j j n m G g 0 l p h y t s u m + I Q h z L f k k O o C c F O 6 k s B e Z a g 6 m b f Y w u J S Y A c c M c j m 8 f a T T E I l N E T K L w R Q W r A W f H w h V 9 4 S q A Q a s d d w s m T N I x l Q p M 0 7 B r 4 I T i 5 P s G m 0 p l p o m G c M S y O E v w 2 N y I H D D E 7 h e h H s W 4 5 9 n b 3 q y r y d l P i F L n 4 o t T 5 C m H X U m J P S O n X 1 5 Y F z B e 5 b a X j I m o e g 4 F X S E v m f c b q k O x G t 7 4 r V y P P 7 6 S B 1 P p L Y J 1 z w w g / c E j y w R z K 6 H A w G i M 0 + C z k 8 T R r l c k S c X N A C m s c j 0 B F U u u l c 9 N C L f K K d m b E 7 K Z n K l / x 3 4 M O h D a M 2 g a 9 D Y b L J V 2 S y + a T 8 y e X 8 w W U i Y t W U z + G b 5 y K T 5 g e B j m 9 t L R f D N 2 2 b r D c u f W M 3 W M V m n n d I H x j c b R y Y d d x P Y f i C 2 S K c T M W R w L q M J n B C z B 0 x S i k 3 E P f 1 X h 2 L 5 5 u a o u c Z K F 4 S Z X P c 6 Q L 7 Z O L L p e C I F N 3 1 j e y p Z v F 4 / + W b k q F 3 A e t W e 8 g X q O P c e / 8 b G x D e H / y 2 2 / 9 I O L P Z d R c 3 C 0 C N y R u c I I k x S e L 2 G Z 3 b o H I l 9 u z o + s 5 s b O c 1 U y Q S + i 2 N s + u D S r I y l u f Y + A p m 1 8 A a P K c e l + f Z d A 2 O z B t 5 k b H a A 6 z + k y K Y g e C V + F E 7 7 t n T f X z 1 4 5 h r s h d N 9 f r R f P h 3 A w U R w M k E f q d L V f p Z W b l f l 9 y f 5 r R n P 0 i G R c F A + P q L 8 W b z i 7 e d n M Y V w s 5 e j / 6 8 L 0 H W N Q g u M D U W d T v 0 0 P o s 6 j i v R z T c v X I t u K p R 3 N b r r 1 F x + P H + z W f S + f c V U H N M t 1 2 / / A l B L A Q I t A B Q A A g A I A K 4 R + F g E n M n k p Q A A A P c A A A A S A A A A A A A A A A A A A A A A A A A A A A B D b 2 5 m a W c v U G F j a 2 F n Z S 5 4 b W x Q S w E C L Q A U A A I A C A C u E f h Y D 8 r p q 6 Q A A A D p A A A A E w A A A A A A A A A A A A A A A A D x A A A A W 0 N v b n R l b n R f V H l w Z X N d L n h t b F B L A Q I t A B Q A A g A I A K 4 R + F g i L w D s b w Q A A O M W A A A T A A A A A A A A A A A A A A A A A O I B A A B G b 3 J t d W x h c y 9 T Z W N 0 a W 9 u M S 5 t U E s F B g A A A A A D A A M A w g A A A J 4 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E k A A A A A A A A 3 y 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d G F T Z X Q 8 L 0 l 0 Z W 1 Q Y X R o P j w v S X R l b U x v Y 2 F 0 a W 9 u P j x T d G F i b G V F b n R y a W V z P j x F b n R y e S B U e X B l P S J J c 1 B y a X Z h d G U i I F Z h b H V l P S J s M C I g L z 4 8 R W 5 0 c n k g V H l w Z T 0 i U X V l c n l J R C I g V m F s d W U 9 I n N i M T R h M z g 5 Z S 1 l M z g w L T R j Z j I t O D M 5 M y 0 x M m E 4 O W Z j M z Q 1 O T U i I C 8 + P E V u d H J 5 I F R 5 c G U 9 I k Z p b G 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U b 0 R h d G F N b 2 R l b E V u Y W J s Z W Q i I F Z h b H V l P S J s M S I g L z 4 8 R W 5 0 c n k g V H l w Z T 0 i U G l 2 b 3 R P Y m p l Y 3 R O Y W 1 l I i B W Y W x 1 Z T 0 i c 1 B p d m 9 0 a W 5 n I C Z h b X A 7 I E V 4 c G x v c m l u Z y B M Z X Z l b C F Q a X Z v d F R h Y m x l M S I g L z 4 8 R W 5 0 c n k g V H l w Z T 0 i R m l s b E V y c m 9 y Q 2 9 1 b n Q i I F Z h b H V l P S J s M C I g L z 4 8 R W 5 0 c n k g V H l w Z T 0 i R m l s b E 9 i a m V j d F R 5 c G U i I F Z h b H V l P S J z U G l 2 b 3 R U Y W J s Z S I g L z 4 8 R W 5 0 c n k g V H l w Z T 0 i R m l s b E x h c 3 R V c G R h d G V k I i B W Y W x 1 Z T 0 i Z D I w M j Q t M D c t M j N U M j M 6 M T M 6 M j Q u M j E 2 M z U 2 M F o i I C 8 + P E V u d H J 5 I F R 5 c G U 9 I k Z p b G x D b 2 x 1 b W 5 U e X B l c y I g V m F s d W U 9 I n N C Z 1 l E Q m d V P S I g L z 4 8 R W 5 0 c n k g V H l w Z T 0 i R m l s b E N v b H V t b k 5 h b W V z I i B W Y W x 1 Z T 0 i c 1 s m c X V v d D t D Y W 5 j Z X I g d H l w Z X M m c X V v d D s s J n F 1 b 3 Q 7 U 2 V 4 J n F 1 b 3 Q 7 L C Z x d W 9 0 O 1 l l Y X I m c X V v d D s s J n F 1 b 3 Q 7 R G V h d G h z Q W d l c y Z x d W 9 0 O y w m c X V v d D t E Z W F 0 a H M m c X V v d D t d I i A v P j x F b n R y e S B U e X B l P S J G a W x s U 3 R h d H V z I i B W Y W x 1 Z T 0 i c 0 N v b X B s Z X R l I i A v P j x F b n R y e S B U e X B l P S J G a W x s R X J y b 3 J D b 2 R l I i B W Y W x 1 Z T 0 i c 1 V u a 2 5 v d 2 4 i I C 8 + P E V u d H J 5 I F R 5 c G U 9 I k Z p b G x D b 3 V u d C I g V m F s d W U 9 I m w y O D g w N C I g L z 4 8 R W 5 0 c n k g V H l w Z T 0 i Q W R k Z W R U b 0 R h d G F N b 2 R l b C I g V m F s d W U 9 I m w x I i A v P j x F b n R y e S B U e X B l P S J S Z W x h d G l v b n N o a X B J b m Z v Q 2 9 u d G F p b m V y I i B W Y W x 1 Z T 0 i c 3 s m c X V v d D t j b 2 x 1 b W 5 D b 3 V u d C Z x d W 9 0 O z o 1 L C Z x d W 9 0 O 2 t l e U N v b H V t b k 5 h b W V z J n F 1 b 3 Q 7 O l s m c X V v d D t D Y W 5 j Z X I g d H l w Z X M m c X V v d D s s J n F 1 b 3 Q 7 U 2 V 4 J n F 1 b 3 Q 7 L C Z x d W 9 0 O 1 l l Y X I m c X V v d D s s J n F 1 b 3 Q 7 R G V h d G h z Q W d l c y Z x d W 9 0 O 1 0 s J n F 1 b 3 Q 7 c X V l c n l S Z W x h d G l v b n N o a X B z J n F 1 b 3 Q 7 O l t d L C Z x d W 9 0 O 2 N v b H V t b k l k Z W 5 0 a X R p Z X M m c X V v d D s 6 W y Z x d W 9 0 O 1 N l Y 3 R p b 2 4 x L 0 R h d G F T Z X Q v R 3 J v d X B l Z C B S b 3 d z L n t D Y W 5 j Z X I g d H l w Z X M s M H 0 m c X V v d D s s J n F 1 b 3 Q 7 U 2 V j d G l v b j E v R G F 0 Y V N l d C 9 H c m 9 1 c G V k I F J v d 3 M u e 1 N l e C w x f S Z x d W 9 0 O y w m c X V v d D t T Z W N 0 a W 9 u M S 9 E Y X R h U 2 V 0 L 0 d y b 3 V w Z W Q g U m 9 3 c y 5 7 W W V h c i w y f S Z x d W 9 0 O y w m c X V v d D t T Z W N 0 a W 9 u M S 9 E Y X R h U 2 V 0 L 0 d y b 3 V w Z W Q g U m 9 3 c y 5 7 R G V h d G h z Q W d l c y w z f S Z x d W 9 0 O y w m c X V v d D t T Z W N 0 a W 9 u M S 9 E Y X R h U 2 V 0 L 0 d y b 3 V w Z W Q g U m 9 3 c y 5 7 R G V h d G h z L D R 9 J n F 1 b 3 Q 7 X S w m c X V v d D t D b 2 x 1 b W 5 D b 3 V u d C Z x d W 9 0 O z o 1 L C Z x d W 9 0 O 0 t l e U N v b H V t b k 5 h b W V z J n F 1 b 3 Q 7 O l s m c X V v d D t D Y W 5 j Z X I g d H l w Z X M m c X V v d D s s J n F 1 b 3 Q 7 U 2 V 4 J n F 1 b 3 Q 7 L C Z x d W 9 0 O 1 l l Y X I m c X V v d D s s J n F 1 b 3 Q 7 R G V h d G h z Q W d l c y Z x d W 9 0 O 1 0 s J n F 1 b 3 Q 7 Q 2 9 s d W 1 u S W R l b n R p d G l l c y Z x d W 9 0 O z p b J n F 1 b 3 Q 7 U 2 V j d G l v b j E v R G F 0 Y V N l d C 9 H c m 9 1 c G V k I F J v d 3 M u e 0 N h b m N l c i B 0 e X B l c y w w f S Z x d W 9 0 O y w m c X V v d D t T Z W N 0 a W 9 u M S 9 E Y X R h U 2 V 0 L 0 d y b 3 V w Z W Q g U m 9 3 c y 5 7 U 2 V 4 L D F 9 J n F 1 b 3 Q 7 L C Z x d W 9 0 O 1 N l Y 3 R p b 2 4 x L 0 R h d G F T Z X Q v R 3 J v d X B l Z C B S b 3 d z L n t Z Z W F y L D J 9 J n F 1 b 3 Q 7 L C Z x d W 9 0 O 1 N l Y 3 R p b 2 4 x L 0 R h d G F T Z X Q v R 3 J v d X B l Z C B S b 3 d z L n t E Z W F 0 a H N B Z 2 V z L D N 9 J n F 1 b 3 Q 7 L C Z x d W 9 0 O 1 N l Y 3 R p b 2 4 x L 0 R h d G F T Z X Q v R 3 J v d X B l Z C B S b 3 d z L n t E Z W F 0 a H M s N H 0 m c X V v d D t d L C Z x d W 9 0 O 1 J l b G F 0 a W 9 u c 2 h p c E l u Z m 8 m c X V v d D s 6 W 1 1 9 I i A v P j w v U 3 R h Y m x l R W 5 0 c m l l c z 4 8 L 0 l 0 Z W 0 + P E l 0 Z W 0 + P E l 0 Z W 1 M b 2 N h d G l v b j 4 8 S X R l b V R 5 c G U + R m 9 y b X V s Y T w v S X R l b V R 5 c G U + P E l 0 Z W 1 Q Y X R o P l N l Y 3 R p b 2 4 x L 0 R h d G F T Z X Q v U 2 9 1 c m N l P C 9 J d G V t U G F 0 a D 4 8 L 0 l 0 Z W 1 M b 2 N h d G l v b j 4 8 U 3 R h Y m x l R W 5 0 c m l l c y A v P j w v S X R l b T 4 8 S X R l b T 4 8 S X R l b U x v Y 2 F 0 a W 9 u P j x J d G V t V H l w Z T 5 G b 3 J t d W x h P C 9 J d G V t V H l w Z T 4 8 S X R l b V B h d G g + U 2 V j d G l v b j E v R G F 0 Y V N l d C 9 U Y W J s Z T F f V G F i b G U 8 L 0 l 0 Z W 1 Q Y X R o P j w v S X R l b U x v Y 2 F 0 a W 9 u P j x T d G F i b G V F b n R y a W V z I C 8 + P C 9 J d G V t P j x J d G V t P j x J d G V t T G 9 j Y X R p b 2 4 + P E l 0 Z W 1 U e X B l P k Z v c m 1 1 b G E 8 L 0 l 0 Z W 1 U e X B l P j x J d G V t U G F 0 a D 5 T Z W N 0 a W 9 u M S 9 E Y X R h U 2 V 0 L 0 N o Y W 5 n Z W Q l M j B U e X B l P C 9 J d G V t U G F 0 a D 4 8 L 0 l 0 Z W 1 M b 2 N h d G l v b j 4 8 U 3 R h Y m x l R W 5 0 c m l l c y A v P j w v S X R l b T 4 8 S X R l b T 4 8 S X R l b U x v Y 2 F 0 a W 9 u P j x J d G V t V H l w Z T 5 G b 3 J t d W x h P C 9 J d G V t V H l w Z T 4 8 S X R l b V B h d G g + U 2 V j d G l v b j E v U G 9 w d W x h d G l v b j w v S X R l b V B h d G g + P C 9 J d G V t T G 9 j Y X R p b 2 4 + P F N 0 Y W J s Z U V u d H J p Z X M + P E V u d H J 5 I F R 5 c G U 9 I k l z U H J p d m F 0 Z S I g V m F s d W U 9 I m w w I i A v P j x F b n R y e S B U e X B l P S J R d W V y e U l E I i B W Y W x 1 Z T 0 i c z Z j N W E w M z B i L T V h M j I t N D E 5 Z C 0 4 N G Q 2 L W I 1 Y T g 2 N j Z m Z j I 5 Y i 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1 b n Q i I F Z h b H V l P S J s M j Y i I C 8 + P E V u d H J 5 I F R 5 c G U 9 I k Z p b G x F c n J v c k N v Z G U i I F Z h b H V l P S J z V W 5 r b m 9 3 b i I g L z 4 8 R W 5 0 c n k g V H l w Z T 0 i R m l s b E V y c m 9 y Q 2 9 1 b n Q i I F Z h b H V l P S J s M C I g L z 4 8 R W 5 0 c n k g V H l w Z T 0 i R m l s b E x h c 3 R V c G R h d G V k I i B W Y W x 1 Z T 0 i Z D I w M j Q t M D c t M j N U M j M 6 M T M 6 M j c u M D E 2 M D g w M V o i I C 8 + P E V u d H J 5 I F R 5 c G U 9 I k Z p b G x D b 2 x 1 b W 5 U e X B l c y I g V m F s d W U 9 I n N B d 0 0 9 I i A v P j x F b n R y e S B U e X B l P S J G a W x s Q 2 9 s d W 1 u T m F t Z X M i I F Z h b H V l P S J z W y Z x d W 9 0 O 1 l l Y X I m c X V v d D s s J n F 1 b 3 Q 7 U G 9 w d W x h d G l v b i Z x d W 9 0 O 1 0 i I C 8 + P E V u d H J 5 I F R 5 c G U 9 I l B p d m 9 0 T 2 J q Z W N 0 T m F t Z S I g V m F s d W U 9 I n N Q a X Z v d G l u Z y A m Y W 1 w O y B F e H B s b 3 J p b m c g T G V 2 Z W w h U G l 2 b 3 R U Y W J s Z T E i I C 8 + P E V u d H J 5 I F R 5 c G U 9 I k Z p b G x T d G F 0 d X M i I F Z h b H V l P S J z Q 2 9 t c G x l d G U i I C 8 + P E V u d H J 5 I F R 5 c G U 9 I k F k Z G V k V G 9 E Y X R h T W 9 k Z W w i I F Z h b H V l P S J s M S I g L z 4 8 R W 5 0 c n k g V H l w Z T 0 i U m V s Y X R p b 2 5 z a G l w S W 5 m b 0 N v b n R h a W 5 l c i I g V m F s d W U 9 I n N 7 J n F 1 b 3 Q 7 Y 2 9 s d W 1 u Q 2 9 1 b n Q m c X V v d D s 6 M i w m c X V v d D t r Z X l D b 2 x 1 b W 5 O Y W 1 l c y Z x d W 9 0 O z p b X S w m c X V v d D t x d W V y e V J l b G F 0 a W 9 u c 2 h p c H M m c X V v d D s 6 W 1 0 s J n F 1 b 3 Q 7 Y 2 9 s d W 1 u S W R l b n R p d G l l c y Z x d W 9 0 O z p b J n F 1 b 3 Q 7 U 2 V j d G l v b j E v U G 9 w d W x h d G l v b i 9 D a G F u Z 2 V k I F R 5 c G U u e 1 l l Y X I s M H 0 m c X V v d D s s J n F 1 b 3 Q 7 U 2 V j d G l v b j E v U G 9 w d W x h d G l v b i 9 D a G F u Z 2 V k I F R 5 c G U u e 1 B v c H V s Y X R p b 2 4 s M X 0 m c X V v d D t d L C Z x d W 9 0 O 0 N v b H V t b k N v d W 5 0 J n F 1 b 3 Q 7 O j I s J n F 1 b 3 Q 7 S 2 V 5 Q 2 9 s d W 1 u T m F t Z X M m c X V v d D s 6 W 1 0 s J n F 1 b 3 Q 7 Q 2 9 s d W 1 u S W R l b n R p d G l l c y Z x d W 9 0 O z p b J n F 1 b 3 Q 7 U 2 V j d G l v b j E v U G 9 w d W x h d G l v b i 9 D a G F u Z 2 V k I F R 5 c G U u e 1 l l Y X I s M H 0 m c X V v d D s s J n F 1 b 3 Q 7 U 2 V j d G l v b j E v U G 9 w d W x h d G l v b i 9 D a G F u Z 2 V k I F R 5 c G U u e 1 B v c H V s Y X R p b 2 4 s M X 0 m c X V v d D t d L C Z x d W 9 0 O 1 J l b G F 0 a W 9 u c 2 h p c E l u Z m 8 m c X V v d D s 6 W 1 1 9 I i A v P j w v U 3 R h Y m x l R W 5 0 c m l l c z 4 8 L 0 l 0 Z W 0 + P E l 0 Z W 0 + P E l 0 Z W 1 M b 2 N h d G l v b j 4 8 S X R l b V R 5 c G U + R m 9 y b X V s Y T w v S X R l b V R 5 c G U + P E l 0 Z W 1 Q Y X R o P l N l Y 3 R p b 2 4 x L 1 B v c H V s Y X R p b 2 4 v U 2 9 1 c m N l P C 9 J d G V t U G F 0 a D 4 8 L 0 l 0 Z W 1 M b 2 N h d G l v b j 4 8 U 3 R h Y m x l R W 5 0 c m l l c y A v P j w v S X R l b T 4 8 S X R l b T 4 8 S X R l b U x v Y 2 F 0 a W 9 u P j x J d G V t V H l w Z T 5 G b 3 J t d W x h P C 9 J d G V t V H l w Z T 4 8 S X R l b V B h d G g + U 2 V j d G l v b j E v U G 9 w d W x h d G l v b i 9 Q b 3 B 1 b G F 0 a W 9 u X 1 R h Y m x l P C 9 J d G V t U G F 0 a D 4 8 L 0 l 0 Z W 1 M b 2 N h d G l v b j 4 8 U 3 R h Y m x l R W 5 0 c m l l c y A v P j w v S X R l b T 4 8 S X R l b T 4 8 S X R l b U x v Y 2 F 0 a W 9 u P j x J d G V t V H l w Z T 5 G b 3 J t d W x h P C 9 J d G V t V H l w Z T 4 8 S X R l b V B h d G g + U 2 V j d G l v b j E v U G 9 w d W x h d G l v b i 9 D a G F u Z 2 V k J T I w V H l w Z T w v S X R l b V B h d G g + P C 9 J d G V t T G 9 j Y X R p b 2 4 + P F N 0 Y W J s Z U V u d H J p Z X M g L z 4 8 L 0 l 0 Z W 0 + P E l 0 Z W 0 + P E l 0 Z W 1 M b 2 N h d G l v b j 4 8 S X R l b V R 5 c G U + R m 9 y b X V s Y T w v S X R l b V R 5 c G U + P E l 0 Z W 1 Q Y X R o P l N l Y 3 R p b 2 4 x L 0 R h d G F T Z X Q v V W 5 w a X Z v d G V k J T I w Q 2 9 s d W 1 u c z w v S X R l b V B h d G g + P C 9 J d G V t T G 9 j Y X R p b 2 4 + P F N 0 Y W J s Z U V u d H J p Z X M g L z 4 8 L 0 l 0 Z W 0 + P E l 0 Z W 0 + P E l 0 Z W 1 M b 2 N h d G l v b j 4 8 S X R l b V R 5 c G U + R m 9 y b X V s Y T w v S X R l b V R 5 c G U + P E l 0 Z W 1 Q Y X R o P l N l Y 3 R p b 2 4 x L 0 R h d G F T Z X Q v U m V t b 3 Z l Z C U y M E N v b H V t b n M x P C 9 J d G V t U G F 0 a D 4 8 L 0 l 0 Z W 1 M b 2 N h d G l v b j 4 8 U 3 R h Y m x l R W 5 0 c m l l c y A v P j w v S X R l b T 4 8 S X R l b T 4 8 S X R l b U x v Y 2 F 0 a W 9 u P j x J d G V t V H l w Z T 5 G b 3 J t d W x h P C 9 J d G V t V H l w Z T 4 8 S X R l b V B h d G g + U 2 V j d G l v b j E v R G F 0 Y V N l d C 9 S Z W 5 h b W V k J T I w Q 2 9 s d W 1 u c z U 8 L 0 l 0 Z W 1 Q Y X R o P j w v S X R l b U x v Y 2 F 0 a W 9 u P j x T d G F i b G V F b n R y a W V z I C 8 + P C 9 J d G V t P j x J d G V t P j x J d G V t T G 9 j Y X R p b 2 4 + P E l 0 Z W 1 U e X B l P k Z v c m 1 1 b G E 8 L 0 l 0 Z W 1 U e X B l P j x J d G V t U G F 0 a D 5 T Z W N 0 a W 9 u M S 9 E Y X R h U 2 V 0 L 1 J l c G x h Y 2 V k J T I w V m F s d W U y P C 9 J d G V t U G F 0 a D 4 8 L 0 l 0 Z W 1 M b 2 N h d G l v b j 4 8 U 3 R h Y m x l R W 5 0 c m l l c y A v P j w v S X R l b T 4 8 S X R l b T 4 8 S X R l b U x v Y 2 F 0 a W 9 u P j x J d G V t V H l w Z T 5 G b 3 J t d W x h P C 9 J d G V t V H l w Z T 4 8 S X R l b V B h d G g + U 2 V j d G l v b j E v R G F 0 Y V N l d C 9 S Z X B s Y W N l Z C U y M F Z h b H V l M z w v S X R l b V B h d G g + P C 9 J d G V t T G 9 j Y X R p b 2 4 + P F N 0 Y W J s Z U V u d H J p Z X M g L z 4 8 L 0 l 0 Z W 0 + P E l 0 Z W 0 + P E l 0 Z W 1 M b 2 N h d G l v b j 4 8 S X R l b V R 5 c G U + R m 9 y b X V s Y T w v S X R l b V R 5 c G U + P E l 0 Z W 1 Q Y X R o P l N l Y 3 R p b 2 4 x L 0 R h d G F T Z X Q v U m V w b G F j Z W Q l M j B W Y W x 1 Z T Q 8 L 0 l 0 Z W 1 Q Y X R o P j w v S X R l b U x v Y 2 F 0 a W 9 u P j x T d G F i b G V F b n R y a W V z I C 8 + P C 9 J d G V t P j x J d G V t P j x J d G V t T G 9 j Y X R p b 2 4 + P E l 0 Z W 1 U e X B l P k Z v c m 1 1 b G E 8 L 0 l 0 Z W 1 U e X B l P j x J d G V t U G F 0 a D 5 T Z W N 0 a W 9 u M S 9 E Y X R h U 2 V 0 L 1 J l c G x h Y 2 V k J T I w V m F s d W U 1 P C 9 J d G V t U G F 0 a D 4 8 L 0 l 0 Z W 1 M b 2 N h d G l v b j 4 8 U 3 R h Y m x l R W 5 0 c m l l c y A v P j w v S X R l b T 4 8 S X R l b T 4 8 S X R l b U x v Y 2 F 0 a W 9 u P j x J d G V t V H l w Z T 5 G b 3 J t d W x h P C 9 J d G V t V H l w Z T 4 8 S X R l b V B h d G g + U 2 V j d G l v b j E v R G F 0 Y V N l d C 9 S Z X B s Y W N l Z C U y M F Z h b H V l N j w v S X R l b V B h d G g + P C 9 J d G V t T G 9 j Y X R p b 2 4 + P F N 0 Y W J s Z U V u d H J p Z X M g L z 4 8 L 0 l 0 Z W 0 + P E l 0 Z W 0 + P E l 0 Z W 1 M b 2 N h d G l v b j 4 8 S X R l b V R 5 c G U + R m 9 y b X V s Y T w v S X R l b V R 5 c G U + P E l 0 Z W 1 Q Y X R o P l N l Y 3 R p b 2 4 x L 0 R h d G F T Z X Q v U m V w b G F j Z W Q l M j B W Y W x 1 Z T c 8 L 0 l 0 Z W 1 Q Y X R o P j w v S X R l b U x v Y 2 F 0 a W 9 u P j x T d G F i b G V F b n R y a W V z I C 8 + P C 9 J d G V t P j x J d G V t P j x J d G V t T G 9 j Y X R p b 2 4 + P E l 0 Z W 1 U e X B l P k Z v c m 1 1 b G E 8 L 0 l 0 Z W 1 U e X B l P j x J d G V t U G F 0 a D 5 T Z W N 0 a W 9 u M S 9 E Y X R h U 2 V 0 L 1 J l c G x h Y 2 V k J T I w V m F s d W U 4 P C 9 J d G V t U G F 0 a D 4 8 L 0 l 0 Z W 1 M b 2 N h d G l v b j 4 8 U 3 R h Y m x l R W 5 0 c m l l c y A v P j w v S X R l b T 4 8 S X R l b T 4 8 S X R l b U x v Y 2 F 0 a W 9 u P j x J d G V t V H l w Z T 5 G b 3 J t d W x h P C 9 J d G V t V H l w Z T 4 8 S X R l b V B h d G g + U 2 V j d G l v b j E v R G F 0 Y V N l d C 9 S Z X B s Y W N l Z C U y M F Z h b H V l O T w v S X R l b V B h d G g + P C 9 J d G V t T G 9 j Y X R p b 2 4 + P F N 0 Y W J s Z U V u d H J p Z X M g L z 4 8 L 0 l 0 Z W 0 + P E l 0 Z W 0 + P E l 0 Z W 1 M b 2 N h d G l v b j 4 8 S X R l b V R 5 c G U + R m 9 y b X V s Y T w v S X R l b V R 5 c G U + P E l 0 Z W 1 Q Y X R o P l N l Y 3 R p b 2 4 x L 0 R h d G F T Z X Q v U m V w b G F j Z W Q l M j B W Y W x 1 Z T E w P C 9 J d G V t U G F 0 a D 4 8 L 0 l 0 Z W 1 M b 2 N h d G l v b j 4 8 U 3 R h Y m x l R W 5 0 c m l l c y A v P j w v S X R l b T 4 8 S X R l b T 4 8 S X R l b U x v Y 2 F 0 a W 9 u P j x J d G V t V H l w Z T 5 G b 3 J t d W x h P C 9 J d G V t V H l w Z T 4 8 S X R l b V B h d G g + U 2 V j d G l v b j E v R G F 0 Y V N l d C 9 S Z X B s Y W N l Z C U y M F Z h b H V l M T E 8 L 0 l 0 Z W 1 Q Y X R o P j w v S X R l b U x v Y 2 F 0 a W 9 u P j x T d G F i b G V F b n R y a W V z I C 8 + P C 9 J d G V t P j x J d G V t P j x J d G V t T G 9 j Y X R p b 2 4 + P E l 0 Z W 1 U e X B l P k Z v c m 1 1 b G E 8 L 0 l 0 Z W 1 U e X B l P j x J d G V t U G F 0 a D 5 T Z W N 0 a W 9 u M S 9 E Y X R h U 2 V 0 L 1 J l c G x h Y 2 V k J T I w V m F s d W U x M j w v S X R l b V B h d G g + P C 9 J d G V t T G 9 j Y X R p b 2 4 + P F N 0 Y W J s Z U V u d H J p Z X M g L z 4 8 L 0 l 0 Z W 0 + P E l 0 Z W 0 + P E l 0 Z W 1 M b 2 N h d G l v b j 4 8 S X R l b V R 5 c G U + R m 9 y b X V s Y T w v S X R l b V R 5 c G U + P E l 0 Z W 1 Q Y X R o P l N l Y 3 R p b 2 4 x L 0 R h d G F T Z X Q v U m V w b G F j Z W Q l M j B W Y W x 1 Z T E z P C 9 J d G V t U G F 0 a D 4 8 L 0 l 0 Z W 1 M b 2 N h d G l v b j 4 8 U 3 R h Y m x l R W 5 0 c m l l c y A v P j w v S X R l b T 4 8 S X R l b T 4 8 S X R l b U x v Y 2 F 0 a W 9 u P j x J d G V t V H l w Z T 5 G b 3 J t d W x h P C 9 J d G V t V H l w Z T 4 8 S X R l b V B h d G g + U 2 V j d G l v b j E v R G F 0 Y V N l d C 9 S Z X B s Y W N l Z C U y M F Z h b H V l M T Q 8 L 0 l 0 Z W 1 Q Y X R o P j w v S X R l b U x v Y 2 F 0 a W 9 u P j x T d G F i b G V F b n R y a W V z I C 8 + P C 9 J d G V t P j x J d G V t P j x J d G V t T G 9 j Y X R p b 2 4 + P E l 0 Z W 1 U e X B l P k Z v c m 1 1 b G E 8 L 0 l 0 Z W 1 U e X B l P j x J d G V t U G F 0 a D 5 T Z W N 0 a W 9 u M S 9 E Y X R h U 2 V 0 L 1 J l c G x h Y 2 V k J T I w V m F s d W U x N T w v S X R l b V B h d G g + P C 9 J d G V t T G 9 j Y X R p b 2 4 + P F N 0 Y W J s Z U V u d H J p Z X M g L z 4 8 L 0 l 0 Z W 0 + P E l 0 Z W 0 + P E l 0 Z W 1 M b 2 N h d G l v b j 4 8 S X R l b V R 5 c G U + R m 9 y b X V s Y T w v S X R l b V R 5 c G U + P E l 0 Z W 1 Q Y X R o P l N l Y 3 R p b 2 4 x L 0 R h d G F T Z X Q v U m V w b G F j Z W Q l M j B W Y W x 1 Z T E 2 P C 9 J d G V t U G F 0 a D 4 8 L 0 l 0 Z W 1 M b 2 N h d G l v b j 4 8 U 3 R h Y m x l R W 5 0 c m l l c y A v P j w v S X R l b T 4 8 S X R l b T 4 8 S X R l b U x v Y 2 F 0 a W 9 u P j x J d G V t V H l w Z T 5 G b 3 J t d W x h P C 9 J d G V t V H l w Z T 4 8 S X R l b V B h d G g + U 2 V j d G l v b j E v R G F 0 Y V N l d C 9 S Z X B s Y W N l Z C U y M F Z h b H V l M T c 8 L 0 l 0 Z W 1 Q Y X R o P j w v S X R l b U x v Y 2 F 0 a W 9 u P j x T d G F i b G V F b n R y a W V z I C 8 + P C 9 J d G V t P j x J d G V t P j x J d G V t T G 9 j Y X R p b 2 4 + P E l 0 Z W 1 U e X B l P k Z v c m 1 1 b G E 8 L 0 l 0 Z W 1 U e X B l P j x J d G V t U G F 0 a D 5 T Z W N 0 a W 9 u M S 9 E Y X R h U 2 V 0 L 1 J l c G x h Y 2 V k J T I w V m F s d W U x O D w v S X R l b V B h d G g + P C 9 J d G V t T G 9 j Y X R p b 2 4 + P F N 0 Y W J s Z U V u d H J p Z X M g L z 4 8 L 0 l 0 Z W 0 + P E l 0 Z W 0 + P E l 0 Z W 1 M b 2 N h d G l v b j 4 8 S X R l b V R 5 c G U + R m 9 y b X V s Y T w v S X R l b V R 5 c G U + P E l 0 Z W 1 Q Y X R o P l N l Y 3 R p b 2 4 x L 0 R h d G F T Z X Q v U m V w b G F j Z W Q l M j B W Y W x 1 Z T E 5 P C 9 J d G V t U G F 0 a D 4 8 L 0 l 0 Z W 1 M b 2 N h d G l v b j 4 8 U 3 R h Y m x l R W 5 0 c m l l c y A v P j w v S X R l b T 4 8 S X R l b T 4 8 S X R l b U x v Y 2 F 0 a W 9 u P j x J d G V t V H l w Z T 5 G b 3 J t d W x h P C 9 J d G V t V H l w Z T 4 8 S X R l b V B h d G g + U 2 V j d G l v b j E v R G F 0 Y V N l d C 9 S Z X B s Y W N l Z C U y M F Z h b H V l P C 9 J d G V t U G F 0 a D 4 8 L 0 l 0 Z W 1 M b 2 N h d G l v b j 4 8 U 3 R h Y m x l R W 5 0 c m l l c y A v P j w v S X R l b T 4 8 S X R l b T 4 8 S X R l b U x v Y 2 F 0 a W 9 u P j x J d G V t V H l w Z T 5 G b 3 J t d W x h P C 9 J d G V t V H l w Z T 4 8 S X R l b V B h d G g + U 2 V j d G l v b j E v R G F 0 Y V N l d C 9 S Z X B s Y W N l Z C U y M F Z h b H V l M T w v S X R l b V B h d G g + P C 9 J d G V t T G 9 j Y X R p b 2 4 + P F N 0 Y W J s Z U V u d H J p Z X M g L z 4 8 L 0 l 0 Z W 0 + P E l 0 Z W 0 + P E l 0 Z W 1 M b 2 N h d G l v b j 4 8 S X R l b V R 5 c G U + R m 9 y b X V s Y T w v S X R l b V R 5 c G U + P E l 0 Z W 1 Q Y X R o P l N l Y 3 R p b 2 4 x L 0 R h d G F T Z X Q v U m V w b G F j Z W Q l M j B W Y W x 1 Z T I w P C 9 J d G V t U G F 0 a D 4 8 L 0 l 0 Z W 1 M b 2 N h d G l v b j 4 8 U 3 R h Y m x l R W 5 0 c m l l c y A v P j w v S X R l b T 4 8 S X R l b T 4 8 S X R l b U x v Y 2 F 0 a W 9 u P j x J d G V t V H l w Z T 5 G b 3 J t d W x h P C 9 J d G V t V H l w Z T 4 8 S X R l b V B h d G g + U 2 V j d G l v b j E v R G F 0 Y V N l d C 9 S Z X B s Y W N l Z C U y M F Z h b H V l M j E 8 L 0 l 0 Z W 1 Q Y X R o P j w v S X R l b U x v Y 2 F 0 a W 9 u P j x T d G F i b G V F b n R y a W V z I C 8 + P C 9 J d G V t P j x J d G V t P j x J d G V t T G 9 j Y X R p b 2 4 + P E l 0 Z W 1 U e X B l P k Z v c m 1 1 b G E 8 L 0 l 0 Z W 1 U e X B l P j x J d G V t U G F 0 a D 5 T Z W N 0 a W 9 u M S 9 E Y X R h U 2 V 0 L 1 J l c G x h Y 2 V k J T I w V m F s d W U y M j w v S X R l b V B h d G g + P C 9 J d G V t T G 9 j Y X R p b 2 4 + P F N 0 Y W J s Z U V u d H J p Z X M g L z 4 8 L 0 l 0 Z W 0 + P E l 0 Z W 0 + P E l 0 Z W 1 M b 2 N h d G l v b j 4 8 S X R l b V R 5 c G U + R m 9 y b X V s Y T w v S X R l b V R 5 c G U + P E l 0 Z W 1 Q Y X R o P l N l Y 3 R p b 2 4 x L 0 R h d G F T Z X Q v U m V w b G F j Z W Q l M j B W Y W x 1 Z T I z P C 9 J d G V t U G F 0 a D 4 8 L 0 l 0 Z W 1 M b 2 N h d G l v b j 4 8 U 3 R h Y m x l R W 5 0 c m l l c y A v P j w v S X R l b T 4 8 S X R l b T 4 8 S X R l b U x v Y 2 F 0 a W 9 u P j x J d G V t V H l w Z T 5 G b 3 J t d W x h P C 9 J d G V t V H l w Z T 4 8 S X R l b V B h d G g + U 2 V j d G l v b j E v R G F 0 Y V N l d C 9 S Z X B s Y W N l Z C U y M F Z h b H V l M j Q 8 L 0 l 0 Z W 1 Q Y X R o P j w v S X R l b U x v Y 2 F 0 a W 9 u P j x T d G F i b G V F b n R y a W V z I C 8 + P C 9 J d G V t P j x J d G V t P j x J d G V t T G 9 j Y X R p b 2 4 + P E l 0 Z W 1 U e X B l P k Z v c m 1 1 b G E 8 L 0 l 0 Z W 1 U e X B l P j x J d G V t U G F 0 a D 5 T Z W N 0 a W 9 u M S 9 E Y X R h U 2 V 0 L 0 d y b 3 V w Z W Q l M j B S b 3 d z P C 9 J d G V t U G F 0 a D 4 8 L 0 l 0 Z W 1 M b 2 N h d G l v b j 4 8 U 3 R h Y m x l R W 5 0 c m l l c y A v P j w v S X R l b T 4 8 L 0 l 0 Z W 1 z P j w v T G 9 j Y W x Q Y W N r Y W d l T W V 0 Y W R h d G F G a W x l P h Y A A A B Q S w U G A A A A A A A A A A A A A A A A A A A A A A A A J g E A A A E A A A D Q j J 3 f A R X R E Y x 6 A M B P w p f r A Q A A A C C A 2 X f J J d V B l 5 t u t y W P 3 9 8 A A A A A A g A A A A A A E G Y A A A A B A A A g A A A A P i Y D Z 2 S K x X v N 8 J X m L c R x q H W u z C Q u i T t m D u q Q 6 T x P B t 8 A A A A A D o A A A A A C A A A g A A A A 3 j R 9 P 1 P 9 e + m T q 5 N 5 n + D 7 j b v G G Q Z Q f 2 5 c Z Q Z 6 A R L w U H N Q A A A A l B V 8 N Q e s V D l L y f m Z Q C m k i a + / I F e 1 6 B v W K s v n V W f r w U T X k 8 K 8 K P h P Z Y r j G 6 f c 2 5 q i M j 8 S + C t h 4 P 7 c 5 b H B Y d Q v R F b Y g x i L t 8 8 j b j m C E R F e r Y B A A A A A I g / O M c o K J C Y o m l Y m v 6 + d X T E K 0 N t j 1 I x m H s p R p O K i 0 X a e z Z K x 6 k 0 R 3 g 1 M N H 0 m v s 8 G J Y L l 2 c j O A k M G p k D S g y p Y d Q = = < / D a t a M a s h u p > 
</file>

<file path=customXml/item3.xml>��< ? x m l   v e r s i o n = " 1 . 0 "   e n c o d i n g = " U T F - 1 6 " ? > < G e m i n i   x m l n s = " h t t p : / / g e m i n i / p i v o t c u s t o m i z a t i o n / C l i e n t W i n d o w X M L " > < C u s t o m C o n t e n t > < ! [ C D A T A [ D a t a S e t _ 7 e f d 3 d 2 2 - 5 2 e b - 4 2 e a - b 6 a 3 - e 5 7 8 3 b 4 c 2 8 7 4 ] ] > < / C u s t o m C o n t e n t > < / G e m i n i > 
</file>

<file path=customXml/item4.xml>��< ? x m l   v e r s i o n = " 1 . 0 "   e n c o d i n g = " U T F - 1 6 " ? > < G e m i n i   x m l n s = " h t t p : / / g e m i n i / p i v o t c u s t o m i z a t i o n / S a n d b o x N o n E m p t y " > < C u s t o m C o n t e n t > < ! [ C D A T A [ 1 ] ] > < / C u s t o m C o n t e n t > < / G e m i n i > 
</file>

<file path=customXml/item5.xml>��< ? x m l   v e r s i o n = " 1 . 0 "   e n c o d i n g = " U T F - 1 6 " ? > < G e m i n i   x m l n s = " h t t p : / / g e m i n i / p i v o t c u s t o m i z a t i o n / T a b l e X M L _ Y e a r   G r o u p   b y _ 6 d a f 0 a d 2 - 8 e b d - 4 7 5 6 - 8 b 0 2 - 9 9 6 e 8 c 6 1 9 f 4 e " > < 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 7 6 < / i n t > < / v a l u e > < / i t e m > < i t e m > < k e y > < s t r i n g > S u m   o f   C o u n t . D e a t h s U n d e r 1 5 < / s t r i n g > < / k e y > < v a l u e > < i n t > 2 8 4 < / i n t > < / v a l u e > < / i t e m > < i t e m > < k e y > < s t r i n g > S u m   o f   C o u n t . D e a t h s 1 5 T o 3 9 < / s t r i n g > < / k e y > < v a l u e > < i n t > 2 7 2 < / i n t > < / v a l u e > < / i t e m > < i t e m > < k e y > < s t r i n g > S u m   o f   C o u n t . D e a t h s 4 0 T o 5 9 < / s t r i n g > < / k e y > < v a l u e > < i n t > 2 7 8 < / i n t > < / v a l u e > < / i t e m > < i t e m > < k e y > < s t r i n g > S u m   o f   C o u n t . D e a t h s 6 0 T o 8 9 < / s t r i n g > < / k e y > < v a l u e > < i n t > 2 7 8 < / i n t > < / v a l u e > < / i t e m > < i t e m > < k e y > < s t r i n g > S u m   o f   C o u n t . D e a t h s 9 0 A n d O v e r < / s t r i n g > < / k e y > < v a l u e > < i n t > 3 1 1 < / i n t > < / v a l u e > < / i t e m > < i t e m > < k e y > < s t r i n g > S u m   o f   C o u n t . D e a t h s A l l A g e s < / s t r i n g > < / k e y > < v a l u e > < i n t > 2 7 9 < / i n t > < / v a l u e > < / i t e m > < / C o l u m n W i d t h s > < C o l u m n D i s p l a y I n d e x > < i t e m > < k e y > < s t r i n g > Y e a r < / s t r i n g > < / k e y > < v a l u e > < i n t > 0 < / i n t > < / v a l u e > < / i t e m > < i t e m > < k e y > < s t r i n g > S u m   o f   C o u n t . D e a t h s U n d e r 1 5 < / s t r i n g > < / k e y > < v a l u e > < i n t > 1 < / i n t > < / v a l u e > < / i t e m > < i t e m > < k e y > < s t r i n g > S u m   o f   C o u n t . D e a t h s 1 5 T o 3 9 < / s t r i n g > < / k e y > < v a l u e > < i n t > 2 < / i n t > < / v a l u e > < / i t e m > < i t e m > < k e y > < s t r i n g > S u m   o f   C o u n t . D e a t h s 4 0 T o 5 9 < / s t r i n g > < / k e y > < v a l u e > < i n t > 3 < / i n t > < / v a l u e > < / i t e m > < i t e m > < k e y > < s t r i n g > S u m   o f   C o u n t . D e a t h s 6 0 T o 8 9 < / s t r i n g > < / k e y > < v a l u e > < i n t > 4 < / i n t > < / v a l u e > < / i t e m > < i t e m > < k e y > < s t r i n g > S u m   o f   C o u n t . D e a t h s 9 0 A n d O v e r < / s t r i n g > < / k e y > < v a l u e > < i n t > 5 < / i n t > < / v a l u e > < / i t e m > < i t e m > < k e y > < s t r i n g > S u m   o f   C o u n t . D e a t h s A l l A g e s < / 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P o p u l a t i o n _ 2 9 7 8 a 4 d 1 - 9 7 a 0 - 4 b 4 5 - a 7 7 3 - f a 4 d b 2 3 b f 8 c d " > < 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 7 6 < / i n t > < / v a l u e > < / i t e m > < i t e m > < k e y > < s t r i n g > P o p u l a t i o n < / s t r i n g > < / k e y > < v a l u e > < i n t > 1 2 7 < / i n t > < / v a l u e > < / i t e m > < / C o l u m n W i d t h s > < C o l u m n D i s p l a y I n d e x > < i t e m > < k e y > < s t r i n g > Y e a r < / s t r i n g > < / k e y > < v a l u e > < i n t > 0 < / i n t > < / v a l u e > < / i t e m > < i t e m > < k e y > < s t r i n g > P o p u l a t i o n < / 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8.xml>��< ? x m l   v e r s i o n = " 1 . 0 "   e n c o d i n g = " U T F - 1 6 " ? > < G e m i n i   x m l n s = " h t t p : / / g e m i n i / p i v o t c u s t o m i z a t i o n / S h o w H i d d e n " > < C u s t o m C o n t e n t > < ! [ C D A T A [ T r u 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 C a n c e r T y p e _ G r o u p B y 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 C a n c e r T y p e _ G r o u p B y 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 C o l u m n s \ C a n c e r   t y p e s < / K e y > < / D i a g r a m O b j e c t K e y > < D i a g r a m O b j e c t K e y > < K e y > C o l u m n s \ C o u n t 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 C o l u m n s \ C a n c e r   t y p e s < / K e y > < / a : K e y > < a : V a l u e   i : t y p e = " M e a s u r e G r i d N o d e V i e w S t a t e " > < L a y e d O u t > t r u e < / L a y e d O u t > < / a : V a l u e > < / a : K e y V a l u e O f D i a g r a m O b j e c t K e y a n y T y p e z b w N T n L X > < a : K e y V a l u e O f D i a g r a m O b j e c t K e y a n y T y p e z b w N T n L X > < a : K e y > < K e y > C o l u m n s \ C o u n t < / K e y > < / a : K e y > < a : V a l u e   i : t y p e = " M e a s u r e G r i d N o d e V i e w S t a t e " > < C o l u m n > 1 < / C o l u m n > < L a y e d O u t > t r u e < / L a y e d O u t > < / a : V a l u e > < / a : K e y V a l u e O f D i a g r a m O b j e c t K e y a n y T y p e z b w N T n L X > < / V i e w S t a t e s > < / D i a g r a m M a n a g e r . S e r i a l i z a b l e D i a g r a m > < D i a g r a m M a n a g e r . S e r i a l i z a b l e D i a g r a m > < A d a p t e r   i : t y p e = " M e a s u r e D i a g r a m S a n d b o x A d a p t e r " > < T a b l e N a m e > S e x _ G r o u p B y 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 S e x _ G r o u p B y 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 C o l u m n s \ S e x < / K e y > < / D i a g r a m O b j e c t K e y > < D i a g r a m O b j e c t K e y > < K e y > C o l u m n s \ S u m D e a t h s 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 C o l u m n s \ S e x < / K e y > < / a : K e y > < a : V a l u e   i : t y p e = " M e a s u r e G r i d N o d e V i e w S t a t e " > < L a y e d O u t > t r u e < / L a y e d O u t > < / a : V a l u e > < / a : K e y V a l u e O f D i a g r a m O b j e c t K e y a n y T y p e z b w N T n L X > < a : K e y V a l u e O f D i a g r a m O b j e c t K e y a n y T y p e z b w N T n L X > < a : K e y > < K e y > C o l u m n s \ S u m D e a t h s < / K e y > < / a : K e y > < a : V a l u e   i : t y p e = " M e a s u r e G r i d N o d e V i e w S t a t e " > < C o l u m n > 1 < / 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 C o l u m n s \ C a n c e r   t y p e s < / K e y > < / D i a g r a m O b j e c t K e y > < D i a g r a m O b j e c t K e y > < K e y > C o l u m n s \ S e x < / K e y > < / D i a g r a m O b j e c t K e y > < D i a g r a m O b j e c t K e y > < K e y > C o l u m n s \ Y e a r < / K e y > < / D i a g r a m O b j e c t K e y > < D i a g r a m O b j e c t K e y > < K e y > C o l u m n s \ D e a t h s U n d e r 1 5 < / K e y > < / D i a g r a m O b j e c t K e y > < D i a g r a m O b j e c t K e y > < K e y > C o l u m n s \ D e a t h s 1 5 T o 3 9 < / K e y > < / D i a g r a m O b j e c t K e y > < D i a g r a m O b j e c t K e y > < K e y > C o l u m n s \ D e a t h s 4 0 T o 5 9 < / K e y > < / D i a g r a m O b j e c t K e y > < D i a g r a m O b j e c t K e y > < K e y > C o l u m n s \ D e a t h s 6 0 T o 8 9 < / K e y > < / D i a g r a m O b j e c t K e y > < D i a g r a m O b j e c t K e y > < K e y > C o l u m n s \ D e a t h s 9 0 A n d O v e r < / K e y > < / D i a g r a m O b j e c t K e y > < D i a g r a m O b j e c t K e y > < K e y > C o l u m n s \ D e a t h s A l l A g e s 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 4 < / F o c u s R o w > < S e l e c t i o n E n d C o l u m n > 1 < / S e l e c t i o n E n d C o l u m n > < S e l e c t i o n E n d R o w > 4 < / S e l e c t i o n E n d R o w > < S e l e c t i o n S t a r t C o l u m n > 1 < / 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 C o l u m n s \ C a n c e r   t y p e s < / K e y > < / a : K e y > < a : V a l u e   i : t y p e = " M e a s u r e G r i d N o d e V i e w S t a t e " > < C o l u m n > 1 < / C o l u m n > < L a y e d O u t > t r u e < / L a y e d O u t > < / a : V a l u e > < / a : K e y V a l u e O f D i a g r a m O b j e c t K e y a n y T y p e z b w N T n L X > < a : K e y V a l u e O f D i a g r a m O b j e c t K e y a n y T y p e z b w N T n L X > < a : K e y > < K e y > C o l u m n s \ S e x < / K e y > < / a : K e y > < a : V a l u e   i : t y p e = " M e a s u r e G r i d N o d e V i e w S t a t e " > < C o l u m n > 2 < / C o l u m n > < L a y e d O u t > t r u e < / L a y e d O u t > < / a : V a l u e > < / a : K e y V a l u e O f D i a g r a m O b j e c t K e y a n y T y p e z b w N T n L X > < a : K e y V a l u e O f D i a g r a m O b j e c t K e y a n y T y p e z b w N T n L X > < a : K e y > < K e y > C o l u m n s \ Y e a r < / K e y > < / a : K e y > < a : V a l u e   i : t y p e = " M e a s u r e G r i d N o d e V i e w S t a t e " > < C o l u m n > 3 < / C o l u m n > < L a y e d O u t > t r u e < / L a y e d O u t > < / a : V a l u e > < / a : K e y V a l u e O f D i a g r a m O b j e c t K e y a n y T y p e z b w N T n L X > < a : K e y V a l u e O f D i a g r a m O b j e c t K e y a n y T y p e z b w N T n L X > < a : K e y > < K e y > C o l u m n s \ D e a t h s U n d e r 1 5 < / K e y > < / a : K e y > < a : V a l u e   i : t y p e = " M e a s u r e G r i d N o d e V i e w S t a t e " > < C o l u m n > 4 < / C o l u m n > < L a y e d O u t > t r u e < / L a y e d O u t > < / a : V a l u e > < / a : K e y V a l u e O f D i a g r a m O b j e c t K e y a n y T y p e z b w N T n L X > < a : K e y V a l u e O f D i a g r a m O b j e c t K e y a n y T y p e z b w N T n L X > < a : K e y > < K e y > C o l u m n s \ D e a t h s 1 5 T o 3 9 < / K e y > < / a : K e y > < a : V a l u e   i : t y p e = " M e a s u r e G r i d N o d e V i e w S t a t e " > < C o l u m n > 5 < / C o l u m n > < L a y e d O u t > t r u e < / L a y e d O u t > < / a : V a l u e > < / a : K e y V a l u e O f D i a g r a m O b j e c t K e y a n y T y p e z b w N T n L X > < a : K e y V a l u e O f D i a g r a m O b j e c t K e y a n y T y p e z b w N T n L X > < a : K e y > < K e y > C o l u m n s \ D e a t h s 4 0 T o 5 9 < / K e y > < / a : K e y > < a : V a l u e   i : t y p e = " M e a s u r e G r i d N o d e V i e w S t a t e " > < C o l u m n > 6 < / C o l u m n > < L a y e d O u t > t r u e < / L a y e d O u t > < / a : V a l u e > < / a : K e y V a l u e O f D i a g r a m O b j e c t K e y a n y T y p e z b w N T n L X > < a : K e y V a l u e O f D i a g r a m O b j e c t K e y a n y T y p e z b w N T n L X > < a : K e y > < K e y > C o l u m n s \ D e a t h s 6 0 T o 8 9 < / K e y > < / a : K e y > < a : V a l u e   i : t y p e = " M e a s u r e G r i d N o d e V i e w S t a t e " > < C o l u m n > 7 < / C o l u m n > < L a y e d O u t > t r u e < / L a y e d O u t > < / a : V a l u e > < / a : K e y V a l u e O f D i a g r a m O b j e c t K e y a n y T y p e z b w N T n L X > < a : K e y V a l u e O f D i a g r a m O b j e c t K e y a n y T y p e z b w N T n L X > < a : K e y > < K e y > C o l u m n s \ D e a t h s 9 0 A n d O v e r < / K e y > < / a : K e y > < a : V a l u e   i : t y p e = " M e a s u r e G r i d N o d e V i e w S t a t e " > < C o l u m n > 8 < / C o l u m n > < L a y e d O u t > t r u e < / L a y e d O u t > < / a : V a l u e > < / a : K e y V a l u e O f D i a g r a m O b j e c t K e y a n y T y p e z b w N T n L X > < a : K e y V a l u e O f D i a g r a m O b j e c t K e y a n y T y p e z b w N T n L X > < a : K e y > < K e y > C o l u m n s \ D e a t h s A l l A g e s < / K e y > < / a : K e y > < a : V a l u e   i : t y p e = " M e a s u r e G r i d N o d e V i e w S t a t e " > < C o l u m n > 9 < / C o l u m n > < L a y e d O u t > t r u e < / L a y e d O u t > < / a : V a l u e > < / a : K e y V a l u e O f D i a g r a m O b j e c t K e y a n y T y p e z b w N T n L X > < / V i e w S t a t e s > < / D i a g r a m M a n a g e r . S e r i a l i z a b l e D i a g r a m > < D i a g r a m M a n a g e r . S e r i a l i z a b l e D i a g r a m > < A d a p t e r   i : t y p e = " M e a s u r e D i a g r a m S a n d b o x A d a p t e r " > < T a b l e N a m e > Y e a r   G r o u p   b y 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 Y e a r   G r o u p   b y 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D i a g r a m O b j e c t K e y > < K e y > C o l u m n s \ S u m   o f   C o u n t . D e a t h s U n d e r 1 5 < / K e y > < / D i a g r a m O b j e c t K e y > < D i a g r a m O b j e c t K e y > < K e y > C o l u m n s \ S u m   o f   C o u n t . D e a t h s 1 5 T o 3 9 < / K e y > < / D i a g r a m O b j e c t K e y > < D i a g r a m O b j e c t K e y > < K e y > C o l u m n s \ S u m   o f   C o u n t . D e a t h s 4 0 T o 5 9 < / K e y > < / D i a g r a m O b j e c t K e y > < D i a g r a m O b j e c t K e y > < K e y > C o l u m n s \ S u m   o f   C o u n t . D e a t h s 6 0 T o 8 9 < / K e y > < / D i a g r a m O b j e c t K e y > < D i a g r a m O b j e c t K e y > < K e y > C o l u m n s \ S u m   o f   C o u n t . D e a t h s 9 0 A n d O v e r < / K e y > < / D i a g r a m O b j e c t K e y > < D i a g r a m O b j e c t K e y > < K e y > C o l u m n s \ S u m   o f   C o u n t . D e a t h s A l l A g e s 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a : K e y V a l u e O f D i a g r a m O b j e c t K e y a n y T y p e z b w N T n L X > < a : K e y > < K e y > C o l u m n s \ S u m   o f   C o u n t . D e a t h s U n d e r 1 5 < / K e y > < / a : K e y > < a : V a l u e   i : t y p e = " M e a s u r e G r i d N o d e V i e w S t a t e " > < C o l u m n > 1 < / C o l u m n > < L a y e d O u t > t r u e < / L a y e d O u t > < / a : V a l u e > < / a : K e y V a l u e O f D i a g r a m O b j e c t K e y a n y T y p e z b w N T n L X > < a : K e y V a l u e O f D i a g r a m O b j e c t K e y a n y T y p e z b w N T n L X > < a : K e y > < K e y > C o l u m n s \ S u m   o f   C o u n t . D e a t h s 1 5 T o 3 9 < / K e y > < / a : K e y > < a : V a l u e   i : t y p e = " M e a s u r e G r i d N o d e V i e w S t a t e " > < C o l u m n > 2 < / C o l u m n > < L a y e d O u t > t r u e < / L a y e d O u t > < / a : V a l u e > < / a : K e y V a l u e O f D i a g r a m O b j e c t K e y a n y T y p e z b w N T n L X > < a : K e y V a l u e O f D i a g r a m O b j e c t K e y a n y T y p e z b w N T n L X > < a : K e y > < K e y > C o l u m n s \ S u m   o f   C o u n t . D e a t h s 4 0 T o 5 9 < / K e y > < / a : K e y > < a : V a l u e   i : t y p e = " M e a s u r e G r i d N o d e V i e w S t a t e " > < C o l u m n > 3 < / C o l u m n > < L a y e d O u t > t r u e < / L a y e d O u t > < / a : V a l u e > < / a : K e y V a l u e O f D i a g r a m O b j e c t K e y a n y T y p e z b w N T n L X > < a : K e y V a l u e O f D i a g r a m O b j e c t K e y a n y T y p e z b w N T n L X > < a : K e y > < K e y > C o l u m n s \ S u m   o f   C o u n t . D e a t h s 6 0 T o 8 9 < / K e y > < / a : K e y > < a : V a l u e   i : t y p e = " M e a s u r e G r i d N o d e V i e w S t a t e " > < C o l u m n > 4 < / C o l u m n > < L a y e d O u t > t r u e < / L a y e d O u t > < / a : V a l u e > < / a : K e y V a l u e O f D i a g r a m O b j e c t K e y a n y T y p e z b w N T n L X > < a : K e y V a l u e O f D i a g r a m O b j e c t K e y a n y T y p e z b w N T n L X > < a : K e y > < K e y > C o l u m n s \ S u m   o f   C o u n t . D e a t h s 9 0 A n d O v e r < / K e y > < / a : K e y > < a : V a l u e   i : t y p e = " M e a s u r e G r i d N o d e V i e w S t a t e " > < C o l u m n > 5 < / C o l u m n > < L a y e d O u t > t r u e < / L a y e d O u t > < / a : V a l u e > < / a : K e y V a l u e O f D i a g r a m O b j e c t K e y a n y T y p e z b w N T n L X > < a : K e y V a l u e O f D i a g r a m O b j e c t K e y a n y T y p e z b w N T n L X > < a : K e y > < K e y > C o l u m n s \ S u m   o f   C o u n t . D e a t h s A l l A g e s < / K e y > < / a : K e y > < a : V a l u e   i : t y p e = " M e a s u r e G r i d N o d e V i e w S t a t e " > < C o l u m n > 6 < / C o l u m n > < L a y e d O u t > t r u e < / L a y e d O u t > < / a : V a l u e > < / a : K e y V a l u e O f D i a g r a m O b j e c t K e y a n y T y p e z b w N T n L X > < / V i e w S t a t e s > < / D i a g r a m M a n a g e r . S e r i a l i z a b l e D i a g r a m > < D i a g r a m M a n a g e r . S e r i a l i z a b l e D i a g r a m > < A d a p t e r   i : t y p e = " M e a s u r e D i a g r a m S a n d b o x A d a p t e r " > < T a b l e N a m e > P o p u l a t i o n 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 P o p u l a t i o n 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 P o p u l a t i o n < / K e y > < / D i a g r a m O b j e c t K e y > < D i a g r a m O b j e c t K e y > < K e y > M e a s u r e s \ S u m   o f   P o p u l a t i o n \ T a g I n f o \ F o r m u l a < / K e y > < / D i a g r a m O b j e c t K e y > < D i a g r a m O b j e c t K e y > < K e y > M e a s u r e s \ S u m   o f   P o p u l a t i o n \ T a g I n f o \ V a l u e < / K e y > < / D i a g r a m O b j e c t K e y > < D i a g r a m O b j e c t K e y > < K e y > M e a s u r e s \ S u m   o f   Y e a r < / K e y > < / D i a g r a m O b j e c t K e y > < D i a g r a m O b j e c t K e y > < K e y > M e a s u r e s \ S u m   o f   Y e a r \ T a g I n f o \ F o r m u l a < / K e y > < / D i a g r a m O b j e c t K e y > < D i a g r a m O b j e c t K e y > < K e y > M e a s u r e s \ S u m   o f   Y e a r \ T a g I n f o \ V a l u e < / K e y > < / D i a g r a m O b j e c t K e y > < D i a g r a m O b j e c t K e y > < K e y > C o l u m n s \ Y e a r < / K e y > < / D i a g r a m O b j e c t K e y > < D i a g r a m O b j e c t K e y > < K e y > C o l u m n s \ P o p u l a t i o n < / K e y > < / D i a g r a m O b j e c t K e y > < D i a g r a m O b j e c t K e y > < K e y > L i n k s \ & l t ; C o l u m n s \ S u m   o f   P o p u l a t i o n & g t ; - & l t ; M e a s u r e s \ P o p u l a t i o n & g t ; < / K e y > < / D i a g r a m O b j e c t K e y > < D i a g r a m O b j e c t K e y > < K e y > L i n k s \ & l t ; C o l u m n s \ S u m   o f   P o p u l a t i o n & g t ; - & l t ; M e a s u r e s \ P o p u l a t i o n & g t ; \ C O L U M N < / K e y > < / D i a g r a m O b j e c t K e y > < D i a g r a m O b j e c t K e y > < K e y > L i n k s \ & l t ; C o l u m n s \ S u m   o f   P o p u l a t i o n & g t ; - & l t ; M e a s u r e s \ P o p u l a t i o n & g t ; \ M E A S U R E < / K e y > < / D i a g r a m O b j e c t K e y > < D i a g r a m O b j e c t K e y > < K e y > L i n k s \ & l t ; C o l u m n s \ S u m   o f   Y e a r & g t ; - & l t ; M e a s u r e s \ Y e a r & g t ; < / K e y > < / D i a g r a m O b j e c t K e y > < D i a g r a m O b j e c t K e y > < K e y > L i n k s \ & l t ; C o l u m n s \ S u m   o f   Y e a r & g t ; - & l t ; M e a s u r e s \ Y e a r & g t ; \ C O L U M N < / K e y > < / D i a g r a m O b j e c t K e y > < D i a g r a m O b j e c t K e y > < K e y > L i n k s \ & l t ; C o l u m n s \ S u m   o f   Y e a r & g t ; - & l t ; M e a s u r e s \ Y e a r & g t ; \ M E A S U R E 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 P o p u l a t i o n < / K e y > < / a : K e y > < a : V a l u e   i : t y p e = " M e a s u r e G r i d N o d e V i e w S t a t e " > < C o l u m n > 1 < / C o l u m n > < L a y e d O u t > t r u e < / L a y e d O u t > < W a s U I I n v i s i b l e > t r u e < / W a s U I I n v i s i b l e > < / a : V a l u e > < / a : K e y V a l u e O f D i a g r a m O b j e c t K e y a n y T y p e z b w N T n L X > < a : K e y V a l u e O f D i a g r a m O b j e c t K e y a n y T y p e z b w N T n L X > < a : K e y > < K e y > M e a s u r e s \ S u m   o f   P o p u l a t i o n \ T a g I n f o \ F o r m u l a < / K e y > < / a : K e y > < a : V a l u e   i : t y p e = " M e a s u r e G r i d V i e w S t a t e I D i a g r a m T a g A d d i t i o n a l I n f o " / > < / a : K e y V a l u e O f D i a g r a m O b j e c t K e y a n y T y p e z b w N T n L X > < a : K e y V a l u e O f D i a g r a m O b j e c t K e y a n y T y p e z b w N T n L X > < a : K e y > < K e y > M e a s u r e s \ S u m   o f   P o p u l a t i o n \ T a g I n f o \ V a l u e < / K e y > < / a : K e y > < a : V a l u e   i : t y p e = " M e a s u r e G r i d V i e w S t a t e I D i a g r a m T a g A d d i t i o n a l I n f o " / > < / a : K e y V a l u e O f D i a g r a m O b j e c t K e y a n y T y p e z b w N T n L X > < a : K e y V a l u e O f D i a g r a m O b j e c t K e y a n y T y p e z b w N T n L X > < a : K e y > < K e y > M e a s u r e s \ S u m   o f   Y e a r < / K e y > < / a : K e y > < a : V a l u e   i : t y p e = " M e a s u r e G r i d N o d e V i e w S t a t e " > < 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 C o l u m n s \ P o p u l a t i o n < / K e y > < / a : K e y > < a : V a l u e   i : t y p e = " M e a s u r e G r i d N o d e V i e w S t a t e " > < C o l u m n > 1 < / C o l u m n > < L a y e d O u t > t r u e < / L a y e d O u t > < / a : V a l u e > < / a : K e y V a l u e O f D i a g r a m O b j e c t K e y a n y T y p e z b w N T n L X > < a : K e y V a l u e O f D i a g r a m O b j e c t K e y a n y T y p e z b w N T n L X > < a : K e y > < K e y > L i n k s \ & l t ; C o l u m n s \ S u m   o f   P o p u l a t i o n & g t ; - & l t ; M e a s u r e s \ P o p u l a t i o n & g t ; < / K e y > < / a : K e y > < a : V a l u e   i : t y p e = " M e a s u r e G r i d V i e w S t a t e I D i a g r a m L i n k " / > < / a : K e y V a l u e O f D i a g r a m O b j e c t K e y a n y T y p e z b w N T n L X > < a : K e y V a l u e O f D i a g r a m O b j e c t K e y a n y T y p e z b w N T n L X > < a : K e y > < K e y > L i n k s \ & l t ; C o l u m n s \ S u m   o f   P o p u l a t i o n & g t ; - & l t ; M e a s u r e s \ P o p u l a t i o n & g t ; \ C O L U M N < / K e y > < / a : K e y > < a : V a l u e   i : t y p e = " M e a s u r e G r i d V i e w S t a t e I D i a g r a m L i n k E n d p o i n t " / > < / a : K e y V a l u e O f D i a g r a m O b j e c t K e y a n y T y p e z b w N T n L X > < a : K e y V a l u e O f D i a g r a m O b j e c t K e y a n y T y p e z b w N T n L X > < a : K e y > < K e y > L i n k s \ & l t ; C o l u m n s \ S u m   o f   P o p u l a t i o n & g t ; - & l t ; M e a s u r e s \ P o p u l a t i o n & g t ; \ M E A S U R E < / K e y > < / a : K e y > < a : V a l u e   i : t y p e = " M e a s u r e G r i d V i e w S t a t e I D i a g r a m L i n k E n d p o i n t " / > < / 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V i e w S t a t e s > < / D i a g r a m M a n a g e r . S e r i a l i z a b l e D i a g r a m > < D i a g r a m M a n a g e r . S e r i a l i z a b l e D i a g r a m > < A d a p t e r   i : t y p e = " M e a s u r e D i a g r a m S a n d b o x A d a p t e r " > < T a b l e N a m e > D a t a S e t 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 D e a t h s < / K e y > < / D i a g r a m O b j e c t K e y > < D i a g r a m O b j e c t K e y > < K e y > M e a s u r e s \ S u m   o f   D e a t h s \ T a g I n f o \ F o r m u l a < / K e y > < / D i a g r a m O b j e c t K e y > < D i a g r a m O b j e c t K e y > < K e y > M e a s u r e s \ S u m   o f   D e a t h s \ T a g I n f o \ V a l u e < / K e y > < / D i a g r a m O b j e c t K e y > < D i a g r a m O b j e c t K e y > < K e y > M e a s u r e s \ C o u n t   o f   D e a t h s A g e s < / K e y > < / D i a g r a m O b j e c t K e y > < D i a g r a m O b j e c t K e y > < K e y > M e a s u r e s \ C o u n t   o f   D e a t h s A g e s \ T a g I n f o \ F o r m u l a < / K e y > < / D i a g r a m O b j e c t K e y > < D i a g r a m O b j e c t K e y > < K e y > M e a s u r e s \ C o u n t   o f   D e a t h s A g e s \ T a g I n f o \ V a l u e < / K e y > < / D i a g r a m O b j e c t K e y > < D i a g r a m O b j e c t K e y > < K e y > M e a s u r e s \ C o u n t   o f   S e x < / K e y > < / D i a g r a m O b j e c t K e y > < D i a g r a m O b j e c t K e y > < K e y > M e a s u r e s \ C o u n t   o f   S e x \ T a g I n f o \ F o r m u l a < / K e y > < / D i a g r a m O b j e c t K e y > < D i a g r a m O b j e c t K e y > < K e y > M e a s u r e s \ C o u n t   o f   S e x \ T a g I n f o \ V a l u e < / K e y > < / D i a g r a m O b j e c t K e y > < D i a g r a m O b j e c t K e y > < K e y > M e a s u r e s \ S u m   o f   Y e a r   2 < / K e y > < / D i a g r a m O b j e c t K e y > < D i a g r a m O b j e c t K e y > < K e y > M e a s u r e s \ S u m   o f   Y e a r   2 \ T a g I n f o \ F o r m u l a < / K e y > < / D i a g r a m O b j e c t K e y > < D i a g r a m O b j e c t K e y > < K e y > M e a s u r e s \ S u m   o f   Y e a r   2 \ T a g I n f o \ V a l u e < / K e y > < / D i a g r a m O b j e c t K e y > < D i a g r a m O b j e c t K e y > < K e y > M e a s u r e s \ A v e r a g e   o f   D e a t h s < / K e y > < / D i a g r a m O b j e c t K e y > < D i a g r a m O b j e c t K e y > < K e y > M e a s u r e s \ A v e r a g e   o f   D e a t h s \ T a g I n f o \ F o r m u l a < / K e y > < / D i a g r a m O b j e c t K e y > < D i a g r a m O b j e c t K e y > < K e y > M e a s u r e s \ A v e r a g e   o f   D e a t h s \ T a g I n f o \ V a l u e < / K e y > < / D i a g r a m O b j e c t K e y > < D i a g r a m O b j e c t K e y > < K e y > C o l u m n s \ C a n c e r   t y p e s < / K e y > < / D i a g r a m O b j e c t K e y > < D i a g r a m O b j e c t K e y > < K e y > C o l u m n s \ S e x < / K e y > < / D i a g r a m O b j e c t K e y > < D i a g r a m O b j e c t K e y > < K e y > C o l u m n s \ Y e a r < / K e y > < / D i a g r a m O b j e c t K e y > < D i a g r a m O b j e c t K e y > < K e y > C o l u m n s \ D e a t h s A g e s < / K e y > < / D i a g r a m O b j e c t K e y > < D i a g r a m O b j e c t K e y > < K e y > C o l u m n s \ D e a t h s < / K e y > < / D i a g r a m O b j e c t K e y > < D i a g r a m O b j e c t K e y > < K e y > L i n k s \ & l t ; C o l u m n s \ S u m   o f   D e a t h s & g t ; - & l t ; M e a s u r e s \ D e a t h s & g t ; < / K e y > < / D i a g r a m O b j e c t K e y > < D i a g r a m O b j e c t K e y > < K e y > L i n k s \ & l t ; C o l u m n s \ S u m   o f   D e a t h s & g t ; - & l t ; M e a s u r e s \ D e a t h s & g t ; \ C O L U M N < / K e y > < / D i a g r a m O b j e c t K e y > < D i a g r a m O b j e c t K e y > < K e y > L i n k s \ & l t ; C o l u m n s \ S u m   o f   D e a t h s & g t ; - & l t ; M e a s u r e s \ D e a t h s & g t ; \ M E A S U R E < / K e y > < / D i a g r a m O b j e c t K e y > < D i a g r a m O b j e c t K e y > < K e y > L i n k s \ & l t ; C o l u m n s \ C o u n t   o f   D e a t h s A g e s & g t ; - & l t ; M e a s u r e s \ D e a t h s A g e s & g t ; < / K e y > < / D i a g r a m O b j e c t K e y > < D i a g r a m O b j e c t K e y > < K e y > L i n k s \ & l t ; C o l u m n s \ C o u n t   o f   D e a t h s A g e s & g t ; - & l t ; M e a s u r e s \ D e a t h s A g e s & g t ; \ C O L U M N < / K e y > < / D i a g r a m O b j e c t K e y > < D i a g r a m O b j e c t K e y > < K e y > L i n k s \ & l t ; C o l u m n s \ C o u n t   o f   D e a t h s A g e s & g t ; - & l t ; M e a s u r e s \ D e a t h s A g e s & g t ; \ M E A S U R E < / K e y > < / D i a g r a m O b j e c t K e y > < D i a g r a m O b j e c t K e y > < K e y > L i n k s \ & l t ; C o l u m n s \ C o u n t   o f   S e x & g t ; - & l t ; M e a s u r e s \ S e x & g t ; < / K e y > < / D i a g r a m O b j e c t K e y > < D i a g r a m O b j e c t K e y > < K e y > L i n k s \ & l t ; C o l u m n s \ C o u n t   o f   S e x & g t ; - & l t ; M e a s u r e s \ S e x & g t ; \ C O L U M N < / K e y > < / D i a g r a m O b j e c t K e y > < D i a g r a m O b j e c t K e y > < K e y > L i n k s \ & l t ; C o l u m n s \ C o u n t   o f   S e x & g t ; - & l t ; M e a s u r e s \ S e x & g t ; \ M E A S U R E < / K e y > < / D i a g r a m O b j e c t K e y > < D i a g r a m O b j e c t K e y > < K e y > L i n k s \ & l t ; C o l u m n s \ S u m   o f   Y e a r   2 & g t ; - & l t ; M e a s u r e s \ Y e a r & g t ; < / K e y > < / D i a g r a m O b j e c t K e y > < D i a g r a m O b j e c t K e y > < K e y > L i n k s \ & l t ; C o l u m n s \ S u m   o f   Y e a r   2 & g t ; - & l t ; M e a s u r e s \ Y e a r & g t ; \ C O L U M N < / K e y > < / D i a g r a m O b j e c t K e y > < D i a g r a m O b j e c t K e y > < K e y > L i n k s \ & l t ; C o l u m n s \ S u m   o f   Y e a r   2 & g t ; - & l t ; M e a s u r e s \ Y e a r & g t ; \ M E A S U R E < / K e y > < / D i a g r a m O b j e c t K e y > < D i a g r a m O b j e c t K e y > < K e y > L i n k s \ & l t ; C o l u m n s \ A v e r a g e   o f   D e a t h s & g t ; - & l t ; M e a s u r e s \ D e a t h s & g t ; < / K e y > < / D i a g r a m O b j e c t K e y > < D i a g r a m O b j e c t K e y > < K e y > L i n k s \ & l t ; C o l u m n s \ A v e r a g e   o f   D e a t h s & g t ; - & l t ; M e a s u r e s \ D e a t h s & g t ; \ C O L U M N < / K e y > < / D i a g r a m O b j e c t K e y > < D i a g r a m O b j e c t K e y > < K e y > L i n k s \ & l t ; C o l u m n s \ A v e r a g e   o f   D e a t h s & g t ; - & l t ; M e a s u r e s \ D e a t h s & g t ; \ M E A S U R E 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 D e a t h s < / K e y > < / a : K e y > < a : V a l u e   i : t y p e = " M e a s u r e G r i d N o d e V i e w S t a t e " > < C o l u m n > 4 < / C o l u m n > < L a y e d O u t > t r u e < / L a y e d O u t > < W a s U I I n v i s i b l e > t r u e < / W a s U I I n v i s i b l e > < / a : V a l u e > < / a : K e y V a l u e O f D i a g r a m O b j e c t K e y a n y T y p e z b w N T n L X > < a : K e y V a l u e O f D i a g r a m O b j e c t K e y a n y T y p e z b w N T n L X > < a : K e y > < K e y > M e a s u r e s \ S u m   o f   D e a t h s \ T a g I n f o \ F o r m u l a < / K e y > < / a : K e y > < a : V a l u e   i : t y p e = " M e a s u r e G r i d V i e w S t a t e I D i a g r a m T a g A d d i t i o n a l I n f o " / > < / a : K e y V a l u e O f D i a g r a m O b j e c t K e y a n y T y p e z b w N T n L X > < a : K e y V a l u e O f D i a g r a m O b j e c t K e y a n y T y p e z b w N T n L X > < a : K e y > < K e y > M e a s u r e s \ S u m   o f   D e a t h s \ T a g I n f o \ V a l u e < / K e y > < / a : K e y > < a : V a l u e   i : t y p e = " M e a s u r e G r i d V i e w S t a t e I D i a g r a m T a g A d d i t i o n a l I n f o " / > < / a : K e y V a l u e O f D i a g r a m O b j e c t K e y a n y T y p e z b w N T n L X > < a : K e y V a l u e O f D i a g r a m O b j e c t K e y a n y T y p e z b w N T n L X > < a : K e y > < K e y > M e a s u r e s \ C o u n t   o f   D e a t h s A g e s < / K e y > < / a : K e y > < a : V a l u e   i : t y p e = " M e a s u r e G r i d N o d e V i e w S t a t e " > < C o l u m n > 3 < / C o l u m n > < L a y e d O u t > t r u e < / L a y e d O u t > < W a s U I I n v i s i b l e > t r u e < / W a s U I I n v i s i b l e > < / a : V a l u e > < / a : K e y V a l u e O f D i a g r a m O b j e c t K e y a n y T y p e z b w N T n L X > < a : K e y V a l u e O f D i a g r a m O b j e c t K e y a n y T y p e z b w N T n L X > < a : K e y > < K e y > M e a s u r e s \ C o u n t   o f   D e a t h s A g e s \ T a g I n f o \ F o r m u l a < / K e y > < / a : K e y > < a : V a l u e   i : t y p e = " M e a s u r e G r i d V i e w S t a t e I D i a g r a m T a g A d d i t i o n a l I n f o " / > < / a : K e y V a l u e O f D i a g r a m O b j e c t K e y a n y T y p e z b w N T n L X > < a : K e y V a l u e O f D i a g r a m O b j e c t K e y a n y T y p e z b w N T n L X > < a : K e y > < K e y > M e a s u r e s \ C o u n t   o f   D e a t h s A g e s \ T a g I n f o \ V a l u e < / K e y > < / a : K e y > < a : V a l u e   i : t y p e = " M e a s u r e G r i d V i e w S t a t e I D i a g r a m T a g A d d i t i o n a l I n f o " / > < / a : K e y V a l u e O f D i a g r a m O b j e c t K e y a n y T y p e z b w N T n L X > < a : K e y V a l u e O f D i a g r a m O b j e c t K e y a n y T y p e z b w N T n L X > < a : K e y > < K e y > M e a s u r e s \ C o u n t   o f   S e x < / K e y > < / a : K e y > < a : V a l u e   i : t y p e = " M e a s u r e G r i d N o d e V i e w S t a t e " > < C o l u m n > 1 < / C o l u m n > < L a y e d O u t > t r u e < / L a y e d O u t > < W a s U I I n v i s i b l e > t r u e < / W a s U I I n v i s i b l e > < / a : V a l u e > < / a : K e y V a l u e O f D i a g r a m O b j e c t K e y a n y T y p e z b w N T n L X > < a : K e y V a l u e O f D i a g r a m O b j e c t K e y a n y T y p e z b w N T n L X > < a : K e y > < K e y > M e a s u r e s \ C o u n t   o f   S e x \ T a g I n f o \ F o r m u l a < / K e y > < / a : K e y > < a : V a l u e   i : t y p e = " M e a s u r e G r i d V i e w S t a t e I D i a g r a m T a g A d d i t i o n a l I n f o " / > < / a : K e y V a l u e O f D i a g r a m O b j e c t K e y a n y T y p e z b w N T n L X > < a : K e y V a l u e O f D i a g r a m O b j e c t K e y a n y T y p e z b w N T n L X > < a : K e y > < K e y > M e a s u r e s \ C o u n t   o f   S e x \ T a g I n f o \ V a l u e < / K e y > < / a : K e y > < a : V a l u e   i : t y p e = " M e a s u r e G r i d V i e w S t a t e I D i a g r a m T a g A d d i t i o n a l I n f o " / > < / a : K e y V a l u e O f D i a g r a m O b j e c t K e y a n y T y p e z b w N T n L X > < a : K e y V a l u e O f D i a g r a m O b j e c t K e y a n y T y p e z b w N T n L X > < a : K e y > < K e y > M e a s u r e s \ S u m   o f   Y e a r   2 < / K e y > < / a : K e y > < a : V a l u e   i : t y p e = " M e a s u r e G r i d N o d e V i e w S t a t e " > < C o l u m n > 2 < / C o l u m n > < L a y e d O u t > t r u e < / L a y e d O u t > < W a s U I I n v i s i b l e > t r u e < / W a s U I I n v i s i b l e > < / a : V a l u e > < / a : K e y V a l u e O f D i a g r a m O b j e c t K e y a n y T y p e z b w N T n L X > < a : K e y V a l u e O f D i a g r a m O b j e c t K e y a n y T y p e z b w N T n L X > < a : K e y > < K e y > M e a s u r e s \ S u m   o f   Y e a r   2 \ T a g I n f o \ F o r m u l a < / K e y > < / a : K e y > < a : V a l u e   i : t y p e = " M e a s u r e G r i d V i e w S t a t e I D i a g r a m T a g A d d i t i o n a l I n f o " / > < / a : K e y V a l u e O f D i a g r a m O b j e c t K e y a n y T y p e z b w N T n L X > < a : K e y V a l u e O f D i a g r a m O b j e c t K e y a n y T y p e z b w N T n L X > < a : K e y > < K e y > M e a s u r e s \ S u m   o f   Y e a r   2 \ T a g I n f o \ V a l u e < / K e y > < / a : K e y > < a : V a l u e   i : t y p e = " M e a s u r e G r i d V i e w S t a t e I D i a g r a m T a g A d d i t i o n a l I n f o " / > < / a : K e y V a l u e O f D i a g r a m O b j e c t K e y a n y T y p e z b w N T n L X > < a : K e y V a l u e O f D i a g r a m O b j e c t K e y a n y T y p e z b w N T n L X > < a : K e y > < K e y > M e a s u r e s \ A v e r a g e   o f   D e a t h s < / K e y > < / a : K e y > < a : V a l u e   i : t y p e = " M e a s u r e G r i d N o d e V i e w S t a t e " > < C o l u m n > 4 < / C o l u m n > < L a y e d O u t > t r u e < / L a y e d O u t > < R o w > 1 < / R o w > < W a s U I I n v i s i b l e > t r u e < / W a s U I I n v i s i b l e > < / a : V a l u e > < / a : K e y V a l u e O f D i a g r a m O b j e c t K e y a n y T y p e z b w N T n L X > < a : K e y V a l u e O f D i a g r a m O b j e c t K e y a n y T y p e z b w N T n L X > < a : K e y > < K e y > M e a s u r e s \ A v e r a g e   o f   D e a t h s \ T a g I n f o \ F o r m u l a < / K e y > < / a : K e y > < a : V a l u e   i : t y p e = " M e a s u r e G r i d V i e w S t a t e I D i a g r a m T a g A d d i t i o n a l I n f o " / > < / a : K e y V a l u e O f D i a g r a m O b j e c t K e y a n y T y p e z b w N T n L X > < a : K e y V a l u e O f D i a g r a m O b j e c t K e y a n y T y p e z b w N T n L X > < a : K e y > < K e y > M e a s u r e s \ A v e r a g e   o f   D e a t h s \ T a g I n f o \ V a l u e < / K e y > < / a : K e y > < a : V a l u e   i : t y p e = " M e a s u r e G r i d V i e w S t a t e I D i a g r a m T a g A d d i t i o n a l I n f o " / > < / a : K e y V a l u e O f D i a g r a m O b j e c t K e y a n y T y p e z b w N T n L X > < a : K e y V a l u e O f D i a g r a m O b j e c t K e y a n y T y p e z b w N T n L X > < a : K e y > < K e y > C o l u m n s \ C a n c e r   t y p e s < / K e y > < / a : K e y > < a : V a l u e   i : t y p e = " M e a s u r e G r i d N o d e V i e w S t a t e " > < L a y e d O u t > t r u e < / L a y e d O u t > < / a : V a l u e > < / a : K e y V a l u e O f D i a g r a m O b j e c t K e y a n y T y p e z b w N T n L X > < a : K e y V a l u e O f D i a g r a m O b j e c t K e y a n y T y p e z b w N T n L X > < a : K e y > < K e y > C o l u m n s \ S e x < / K e y > < / a : K e y > < a : V a l u e   i : t y p e = " M e a s u r e G r i d N o d e V i e w S t a t e " > < C o l u m n > 1 < / C o l u m n > < L a y e d O u t > t r u e < / L a y e d O u t > < / a : V a l u e > < / a : K e y V a l u e O f D i a g r a m O b j e c t K e y a n y T y p e z b w N T n L X > < a : K e y V a l u e O f D i a g r a m O b j e c t K e y a n y T y p e z b w N T n L X > < a : K e y > < K e y > C o l u m n s \ Y e a r < / K e y > < / a : K e y > < a : V a l u e   i : t y p e = " M e a s u r e G r i d N o d e V i e w S t a t e " > < C o l u m n > 2 < / C o l u m n > < L a y e d O u t > t r u e < / L a y e d O u t > < / a : V a l u e > < / a : K e y V a l u e O f D i a g r a m O b j e c t K e y a n y T y p e z b w N T n L X > < a : K e y V a l u e O f D i a g r a m O b j e c t K e y a n y T y p e z b w N T n L X > < a : K e y > < K e y > C o l u m n s \ D e a t h s A g e s < / K e y > < / a : K e y > < a : V a l u e   i : t y p e = " M e a s u r e G r i d N o d e V i e w S t a t e " > < C o l u m n > 3 < / C o l u m n > < L a y e d O u t > t r u e < / L a y e d O u t > < / a : V a l u e > < / a : K e y V a l u e O f D i a g r a m O b j e c t K e y a n y T y p e z b w N T n L X > < a : K e y V a l u e O f D i a g r a m O b j e c t K e y a n y T y p e z b w N T n L X > < a : K e y > < K e y > C o l u m n s \ D e a t h s < / K e y > < / a : K e y > < a : V a l u e   i : t y p e = " M e a s u r e G r i d N o d e V i e w S t a t e " > < C o l u m n > 4 < / C o l u m n > < L a y e d O u t > t r u e < / L a y e d O u t > < / a : V a l u e > < / a : K e y V a l u e O f D i a g r a m O b j e c t K e y a n y T y p e z b w N T n L X > < a : K e y V a l u e O f D i a g r a m O b j e c t K e y a n y T y p e z b w N T n L X > < a : K e y > < K e y > L i n k s \ & l t ; C o l u m n s \ S u m   o f   D e a t h s & g t ; - & l t ; M e a s u r e s \ D e a t h s & g t ; < / K e y > < / a : K e y > < a : V a l u e   i : t y p e = " M e a s u r e G r i d V i e w S t a t e I D i a g r a m L i n k " / > < / a : K e y V a l u e O f D i a g r a m O b j e c t K e y a n y T y p e z b w N T n L X > < a : K e y V a l u e O f D i a g r a m O b j e c t K e y a n y T y p e z b w N T n L X > < a : K e y > < K e y > L i n k s \ & l t ; C o l u m n s \ S u m   o f   D e a t h s & g t ; - & l t ; M e a s u r e s \ D e a t h s & g t ; \ C O L U M N < / K e y > < / a : K e y > < a : V a l u e   i : t y p e = " M e a s u r e G r i d V i e w S t a t e I D i a g r a m L i n k E n d p o i n t " / > < / a : K e y V a l u e O f D i a g r a m O b j e c t K e y a n y T y p e z b w N T n L X > < a : K e y V a l u e O f D i a g r a m O b j e c t K e y a n y T y p e z b w N T n L X > < a : K e y > < K e y > L i n k s \ & l t ; C o l u m n s \ S u m   o f   D e a t h s & g t ; - & l t ; M e a s u r e s \ D e a t h s & g t ; \ M E A S U R E < / K e y > < / a : K e y > < a : V a l u e   i : t y p e = " M e a s u r e G r i d V i e w S t a t e I D i a g r a m L i n k E n d p o i n t " / > < / a : K e y V a l u e O f D i a g r a m O b j e c t K e y a n y T y p e z b w N T n L X > < a : K e y V a l u e O f D i a g r a m O b j e c t K e y a n y T y p e z b w N T n L X > < a : K e y > < K e y > L i n k s \ & l t ; C o l u m n s \ C o u n t   o f   D e a t h s A g e s & g t ; - & l t ; M e a s u r e s \ D e a t h s A g e s & g t ; < / K e y > < / a : K e y > < a : V a l u e   i : t y p e = " M e a s u r e G r i d V i e w S t a t e I D i a g r a m L i n k " / > < / a : K e y V a l u e O f D i a g r a m O b j e c t K e y a n y T y p e z b w N T n L X > < a : K e y V a l u e O f D i a g r a m O b j e c t K e y a n y T y p e z b w N T n L X > < a : K e y > < K e y > L i n k s \ & l t ; C o l u m n s \ C o u n t   o f   D e a t h s A g e s & g t ; - & l t ; M e a s u r e s \ D e a t h s A g e s & g t ; \ C O L U M N < / K e y > < / a : K e y > < a : V a l u e   i : t y p e = " M e a s u r e G r i d V i e w S t a t e I D i a g r a m L i n k E n d p o i n t " / > < / a : K e y V a l u e O f D i a g r a m O b j e c t K e y a n y T y p e z b w N T n L X > < a : K e y V a l u e O f D i a g r a m O b j e c t K e y a n y T y p e z b w N T n L X > < a : K e y > < K e y > L i n k s \ & l t ; C o l u m n s \ C o u n t   o f   D e a t h s A g e s & g t ; - & l t ; M e a s u r e s \ D e a t h s A g e s & g t ; \ M E A S U R E < / K e y > < / a : K e y > < a : V a l u e   i : t y p e = " M e a s u r e G r i d V i e w S t a t e I D i a g r a m L i n k E n d p o i n t " / > < / a : K e y V a l u e O f D i a g r a m O b j e c t K e y a n y T y p e z b w N T n L X > < a : K e y V a l u e O f D i a g r a m O b j e c t K e y a n y T y p e z b w N T n L X > < a : K e y > < K e y > L i n k s \ & l t ; C o l u m n s \ C o u n t   o f   S e x & g t ; - & l t ; M e a s u r e s \ S e x & g t ; < / K e y > < / a : K e y > < a : V a l u e   i : t y p e = " M e a s u r e G r i d V i e w S t a t e I D i a g r a m L i n k " / > < / a : K e y V a l u e O f D i a g r a m O b j e c t K e y a n y T y p e z b w N T n L X > < a : K e y V a l u e O f D i a g r a m O b j e c t K e y a n y T y p e z b w N T n L X > < a : K e y > < K e y > L i n k s \ & l t ; C o l u m n s \ C o u n t   o f   S e x & g t ; - & l t ; M e a s u r e s \ S e x & g t ; \ C O L U M N < / K e y > < / a : K e y > < a : V a l u e   i : t y p e = " M e a s u r e G r i d V i e w S t a t e I D i a g r a m L i n k E n d p o i n t " / > < / a : K e y V a l u e O f D i a g r a m O b j e c t K e y a n y T y p e z b w N T n L X > < a : K e y V a l u e O f D i a g r a m O b j e c t K e y a n y T y p e z b w N T n L X > < a : K e y > < K e y > L i n k s \ & l t ; C o l u m n s \ C o u n t   o f   S e x & g t ; - & l t ; M e a s u r e s \ S e x & g t ; \ M E A S U R E < / K e y > < / a : K e y > < a : V a l u e   i : t y p e = " M e a s u r e G r i d V i e w S t a t e I D i a g r a m L i n k E n d p o i n t " / > < / a : K e y V a l u e O f D i a g r a m O b j e c t K e y a n y T y p e z b w N T n L X > < a : K e y V a l u e O f D i a g r a m O b j e c t K e y a n y T y p e z b w N T n L X > < a : K e y > < K e y > L i n k s \ & l t ; C o l u m n s \ S u m   o f   Y e a r   2 & g t ; - & l t ; M e a s u r e s \ Y e a r & g t ; < / K e y > < / a : K e y > < a : V a l u e   i : t y p e = " M e a s u r e G r i d V i e w S t a t e I D i a g r a m L i n k " / > < / a : K e y V a l u e O f D i a g r a m O b j e c t K e y a n y T y p e z b w N T n L X > < a : K e y V a l u e O f D i a g r a m O b j e c t K e y a n y T y p e z b w N T n L X > < a : K e y > < K e y > L i n k s \ & l t ; C o l u m n s \ S u m   o f   Y e a r   2 & g t ; - & l t ; M e a s u r e s \ Y e a r & g t ; \ C O L U M N < / K e y > < / a : K e y > < a : V a l u e   i : t y p e = " M e a s u r e G r i d V i e w S t a t e I D i a g r a m L i n k E n d p o i n t " / > < / a : K e y V a l u e O f D i a g r a m O b j e c t K e y a n y T y p e z b w N T n L X > < a : K e y V a l u e O f D i a g r a m O b j e c t K e y a n y T y p e z b w N T n L X > < a : K e y > < K e y > L i n k s \ & l t ; C o l u m n s \ S u m   o f   Y e a r   2 & g t ; - & l t ; M e a s u r e s \ Y e a r & g t ; \ M E A S U R E < / K e y > < / a : K e y > < a : V a l u e   i : t y p e = " M e a s u r e G r i d V i e w S t a t e I D i a g r a m L i n k E n d p o i n t " / > < / a : K e y V a l u e O f D i a g r a m O b j e c t K e y a n y T y p e z b w N T n L X > < a : K e y V a l u e O f D i a g r a m O b j e c t K e y a n y T y p e z b w N T n L X > < a : K e y > < K e y > L i n k s \ & l t ; C o l u m n s \ A v e r a g e   o f   D e a t h s & g t ; - & l t ; M e a s u r e s \ D e a t h s & g t ; < / K e y > < / a : K e y > < a : V a l u e   i : t y p e = " M e a s u r e G r i d V i e w S t a t e I D i a g r a m L i n k " / > < / a : K e y V a l u e O f D i a g r a m O b j e c t K e y a n y T y p e z b w N T n L X > < a : K e y V a l u e O f D i a g r a m O b j e c t K e y a n y T y p e z b w N T n L X > < a : K e y > < K e y > L i n k s \ & l t ; C o l u m n s \ A v e r a g e   o f   D e a t h s & g t ; - & l t ; M e a s u r e s \ D e a t h s & g t ; \ C O L U M N < / K e y > < / a : K e y > < a : V a l u e   i : t y p e = " M e a s u r e G r i d V i e w S t a t e I D i a g r a m L i n k E n d p o i n t " / > < / a : K e y V a l u e O f D i a g r a m O b j e c t K e y a n y T y p e z b w N T n L X > < a : K e y V a l u e O f D i a g r a m O b j e c t K e y a n y T y p e z b w N T n L X > < a : K e y > < K e y > L i n k s \ & l t ; C o l u m n s \ A v e r a g e   o f   D e a t h s & g t ; - & l t ; M e a s u r e s \ D e a t h s & g t ; \ M E A S U R E 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 T a g s \ T a b l e s \ & l t ; T a b l e s \ P o p u l a t i o n & g t ; < / K e y > < / D i a g r a m O b j e c t K e y > < D i a g r a m O b j e c t K e y > < K e y > D y n a m i c   T a g s \ T a b l e s \ & l t ; T a b l e s \ D a t a S e t & g t ; < / K e y > < / D i a g r a m O b j e c t K e y > < D i a g r a m O b j e c t K e y > < K e y > T a b l e s \ P o p u l a t i o n < / K e y > < / D i a g r a m O b j e c t K e y > < D i a g r a m O b j e c t K e y > < K e y > T a b l e s \ P o p u l a t i o n \ C o l u m n s \ Y e a r < / K e y > < / D i a g r a m O b j e c t K e y > < D i a g r a m O b j e c t K e y > < K e y > T a b l e s \ P o p u l a t i o n \ C o l u m n s \ P o p u l a t i o n < / K e y > < / D i a g r a m O b j e c t K e y > < D i a g r a m O b j e c t K e y > < K e y > T a b l e s \ P o p u l a t i o n \ M e a s u r e s \ S u m   o f   P o p u l a t i o n < / K e y > < / D i a g r a m O b j e c t K e y > < D i a g r a m O b j e c t K e y > < K e y > T a b l e s \ P o p u l a t i o n \ S u m   o f   P o p u l a t i o n \ A d d i t i o n a l   I n f o \ I m p l i c i t   M e a s u r e < / K e y > < / D i a g r a m O b j e c t K e y > < D i a g r a m O b j e c t K e y > < K e y > T a b l e s \ P o p u l a t i o n \ M e a s u r e s \ S u m   o f   Y e a r < / K e y > < / D i a g r a m O b j e c t K e y > < D i a g r a m O b j e c t K e y > < K e y > T a b l e s \ P o p u l a t i o n \ S u m   o f   Y e a r \ A d d i t i o n a l   I n f o \ I m p l i c i t   M e a s u r e < / K e y > < / D i a g r a m O b j e c t K e y > < D i a g r a m O b j e c t K e y > < K e y > T a b l e s \ D a t a S e t < / K e y > < / D i a g r a m O b j e c t K e y > < D i a g r a m O b j e c t K e y > < K e y > T a b l e s \ D a t a S e t \ C o l u m n s \ C a n c e r   t y p e s < / K e y > < / D i a g r a m O b j e c t K e y > < D i a g r a m O b j e c t K e y > < K e y > T a b l e s \ D a t a S e t \ C o l u m n s \ S e x < / K e y > < / D i a g r a m O b j e c t K e y > < D i a g r a m O b j e c t K e y > < K e y > T a b l e s \ D a t a S e t \ C o l u m n s \ Y e a r < / K e y > < / D i a g r a m O b j e c t K e y > < D i a g r a m O b j e c t K e y > < K e y > T a b l e s \ D a t a S e t \ C o l u m n s \ D e a t h s A g e s < / K e y > < / D i a g r a m O b j e c t K e y > < D i a g r a m O b j e c t K e y > < K e y > T a b l e s \ D a t a S e t \ C o l u m n s \ D e a t h s < / K e y > < / D i a g r a m O b j e c t K e y > < D i a g r a m O b j e c t K e y > < K e y > T a b l e s \ D a t a S e t \ M e a s u r e s \ S u m   o f   D e a t h s < / K e y > < / D i a g r a m O b j e c t K e y > < D i a g r a m O b j e c t K e y > < K e y > T a b l e s \ D a t a S e t \ S u m   o f   D e a t h s \ A d d i t i o n a l   I n f o \ I m p l i c i t   M e a s u r e < / K e y > < / D i a g r a m O b j e c t K e y > < D i a g r a m O b j e c t K e y > < K e y > T a b l e s \ D a t a S e t \ M e a s u r e s \ C o u n t   o f   D e a t h s A g e s < / K e y > < / D i a g r a m O b j e c t K e y > < D i a g r a m O b j e c t K e y > < K e y > T a b l e s \ D a t a S e t \ C o u n t   o f   D e a t h s A g e s \ A d d i t i o n a l   I n f o \ I m p l i c i t   M e a s u r e < / K e y > < / D i a g r a m O b j e c t K e y > < D i a g r a m O b j e c t K e y > < K e y > T a b l e s \ D a t a S e t \ M e a s u r e s \ C o u n t   o f   S e x < / K e y > < / D i a g r a m O b j e c t K e y > < D i a g r a m O b j e c t K e y > < K e y > T a b l e s \ D a t a S e t \ C o u n t   o f   S e x \ A d d i t i o n a l   I n f o \ I m p l i c i t   M e a s u r e < / K e y > < / D i a g r a m O b j e c t K e y > < D i a g r a m O b j e c t K e y > < K e y > T a b l e s \ D a t a S e t \ M e a s u r e s \ S u m   o f   Y e a r   2 < / K e y > < / D i a g r a m O b j e c t K e y > < D i a g r a m O b j e c t K e y > < K e y > T a b l e s \ D a t a S e t \ S u m   o f   Y e a r   2 \ A d d i t i o n a l   I n f o \ I m p l i c i t   M e a s u r e < / K e y > < / D i a g r a m O b j e c t K e y > < D i a g r a m O b j e c t K e y > < K e y > T a b l e s \ D a t a S e t \ M e a s u r e s \ A v e r a g e   o f   D e a t h s < / K e y > < / D i a g r a m O b j e c t K e y > < D i a g r a m O b j e c t K e y > < K e y > T a b l e s \ D a t a S e t \ A v e r a g e   o f   D e a t h s \ A d d i t i o n a l   I n f o \ I m p l i c i t   M e a s u r e < / K e y > < / D i a g r a m O b j e c t K e y > < D i a g r a m O b j e c t K e y > < K e y > R e l a t i o n s h i p s \ & l t ; T a b l e s \ D a t a S e t \ C o l u m n s \ Y e a r & g t ; - & l t ; T a b l e s \ P o p u l a t i o n \ C o l u m n s \ Y e a r & g t ; < / K e y > < / D i a g r a m O b j e c t K e y > < D i a g r a m O b j e c t K e y > < K e y > R e l a t i o n s h i p s \ & l t ; T a b l e s \ D a t a S e t \ C o l u m n s \ Y e a r & g t ; - & l t ; T a b l e s \ P o p u l a t i o n \ C o l u m n s \ Y e a r & g t ; \ F K < / K e y > < / D i a g r a m O b j e c t K e y > < D i a g r a m O b j e c t K e y > < K e y > R e l a t i o n s h i p s \ & l t ; T a b l e s \ D a t a S e t \ C o l u m n s \ Y e a r & g t ; - & l t ; T a b l e s \ P o p u l a t i o n \ C o l u m n s \ Y e a r & g t ; \ P K < / K e y > < / D i a g r a m O b j e c t K e y > < D i a g r a m O b j e c t K e y > < K e y > R e l a t i o n s h i p s \ & l t ; T a b l e s \ D a t a S e t \ C o l u m n s \ Y e a r & g t ; - & l t ; T a b l e s \ P o p u l a t i o n \ C o l u m n s \ Y e a r & g t ; \ C r o s s F i l t e r < / K e y > < / D i a g r a m O b j e c t K e y > < / A l l K e y s > < S e l e c t e d K e y s > < D i a g r a m O b j e c t K e y > < K e y > R e l a t i o n s h i p s \ & l t ; T a b l e s \ D a t a S e t \ C o l u m n s \ Y e a r & g t ; - & l t ; T a b l e s \ P o p u l a t i o n \ C o l u m n s \ Y e a r & g t ; 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 T a g s \ T a b l e s \ & l t ; T a b l e s \ P o p u l a t i o n & g t ; < / K e y > < / a : K e y > < a : V a l u e   i : t y p e = " D i a g r a m D i s p l a y T a g V i e w S t a t e " > < I s N o t F i l t e r e d O u t > t r u e < / I s N o t F i l t e r e d O u t > < / a : V a l u e > < / a : K e y V a l u e O f D i a g r a m O b j e c t K e y a n y T y p e z b w N T n L X > < a : K e y V a l u e O f D i a g r a m O b j e c t K e y a n y T y p e z b w N T n L X > < a : K e y > < K e y > D y n a m i c   T a g s \ T a b l e s \ & l t ; T a b l e s \ D a t a S e t & g t ; < / K e y > < / a : K e y > < a : V a l u e   i : t y p e = " D i a g r a m D i s p l a y T a g V i e w S t a t e " > < I s N o t F i l t e r e d O u t > t r u e < / I s N o t F i l t e r e d O u t > < / a : V a l u e > < / a : K e y V a l u e O f D i a g r a m O b j e c t K e y a n y T y p e z b w N T n L X > < a : K e y V a l u e O f D i a g r a m O b j e c t K e y a n y T y p e z b w N T n L X > < a : K e y > < K e y > T a b l e s \ P o p u l a t i o n < / K e y > < / a : K e y > < a : V a l u e   i : t y p e = " D i a g r a m D i s p l a y N o d e V i e w S t a t e " > < H e i g h t > 1 5 0 < / H e i g h t > < I s E x p a n d e d > t r u e < / I s E x p a n d e d > < L a y e d O u t > t r u e < / L a y e d O u t > < L e f t > 8 5 . 7 1 1 4 3 1 7 0 2 9 9 7 2 8 8 < / L e f t > < T a b I n d e x > 1 < / T a b I n d e x > < T o p > 3 3 1 < / T o p > < W i d t h > 2 0 0 < / W i d t h > < / a : V a l u e > < / a : K e y V a l u e O f D i a g r a m O b j e c t K e y a n y T y p e z b w N T n L X > < a : K e y V a l u e O f D i a g r a m O b j e c t K e y a n y T y p e z b w N T n L X > < a : K e y > < K e y > T a b l e s \ P o p u l a t i o n \ C o l u m n s \ Y e a r < / K e y > < / a : K e y > < a : V a l u e   i : t y p e = " D i a g r a m D i s p l a y N o d e V i e w S t a t e " > < H e i g h t > 1 5 0 < / H e i g h t > < I s E x p a n d e d > t r u e < / I s E x p a n d e d > < W i d t h > 2 0 0 < / W i d t h > < / a : V a l u e > < / a : K e y V a l u e O f D i a g r a m O b j e c t K e y a n y T y p e z b w N T n L X > < a : K e y V a l u e O f D i a g r a m O b j e c t K e y a n y T y p e z b w N T n L X > < a : K e y > < K e y > T a b l e s \ P o p u l a t i o n \ C o l u m n s \ P o p u l a t i o n < / K e y > < / a : K e y > < a : V a l u e   i : t y p e = " D i a g r a m D i s p l a y N o d e V i e w S t a t e " > < H e i g h t > 1 5 0 < / H e i g h t > < I s E x p a n d e d > t r u e < / I s E x p a n d e d > < W i d t h > 2 0 0 < / W i d t h > < / a : V a l u e > < / a : K e y V a l u e O f D i a g r a m O b j e c t K e y a n y T y p e z b w N T n L X > < a : K e y V a l u e O f D i a g r a m O b j e c t K e y a n y T y p e z b w N T n L X > < a : K e y > < K e y > T a b l e s \ P o p u l a t i o n \ M e a s u r e s \ S u m   o f   P o p u l a t i o n < / K e y > < / a : K e y > < a : V a l u e   i : t y p e = " D i a g r a m D i s p l a y N o d e V i e w S t a t e " > < H e i g h t > 1 5 0 < / H e i g h t > < I s E x p a n d e d > t r u e < / I s E x p a n d e d > < W i d t h > 2 0 0 < / W i d t h > < / a : V a l u e > < / a : K e y V a l u e O f D i a g r a m O b j e c t K e y a n y T y p e z b w N T n L X > < a : K e y V a l u e O f D i a g r a m O b j e c t K e y a n y T y p e z b w N T n L X > < a : K e y > < K e y > T a b l e s \ P o p u l a t i o n \ S u m   o f   P o p u l a t i o n \ A d d i t i o n a l   I n f o \ I m p l i c i t   M e a s u r e < / K e y > < / a : K e y > < a : V a l u e   i : t y p e = " D i a g r a m D i s p l a y V i e w S t a t e I D i a g r a m T a g A d d i t i o n a l I n f o " / > < / a : K e y V a l u e O f D i a g r a m O b j e c t K e y a n y T y p e z b w N T n L X > < a : K e y V a l u e O f D i a g r a m O b j e c t K e y a n y T y p e z b w N T n L X > < a : K e y > < K e y > T a b l e s \ P o p u l a t i o n \ M e a s u r e s \ S u m   o f   Y e a r < / K e y > < / a : K e y > < a : V a l u e   i : t y p e = " D i a g r a m D i s p l a y N o d e V i e w S t a t e " > < H e i g h t > 1 5 0 < / H e i g h t > < I s E x p a n d e d > t r u e < / I s E x p a n d e d > < W i d t h > 2 0 0 < / W i d t h > < / a : V a l u e > < / a : K e y V a l u e O f D i a g r a m O b j e c t K e y a n y T y p e z b w N T n L X > < a : K e y V a l u e O f D i a g r a m O b j e c t K e y a n y T y p e z b w N T n L X > < a : K e y > < K e y > T a b l e s \ P o p u l a t i o n \ S u m   o f   Y e a r \ A d d i t i o n a l   I n f o \ I m p l i c i t   M e a s u r e < / K e y > < / a : K e y > < a : V a l u e   i : t y p e = " D i a g r a m D i s p l a y V i e w S t a t e I D i a g r a m T a g A d d i t i o n a l I n f o " / > < / a : K e y V a l u e O f D i a g r a m O b j e c t K e y a n y T y p e z b w N T n L X > < a : K e y V a l u e O f D i a g r a m O b j e c t K e y a n y T y p e z b w N T n L X > < a : K e y > < K e y > T a b l e s \ D a t a S e t < / K e y > < / a : K e y > < a : V a l u e   i : t y p e = " D i a g r a m D i s p l a y N o d e V i e w S t a t e " > < H e i g h t > 1 5 0 < / H e i g h t > < I s E x p a n d e d > t r u e < / I s E x p a n d e d > < L a y e d O u t > t r u e < / L a y e d O u t > < L e f t > 4 6 . 8 0 7 6 2 1 1 3 5 3 3 1 3 7 4 < / L e f t > < S c r o l l V e r t i c a l O f f s e t > 1 0 . 5 9 9 9 9 9 9 9 9 9 9 9 9 9 4 < / S c r o l l V e r t i c a l O f f s e t > < T o p > 0 . 5 < / T o p > < W i d t h > 2 0 0 < / W i d t h > < / a : V a l u e > < / a : K e y V a l u e O f D i a g r a m O b j e c t K e y a n y T y p e z b w N T n L X > < a : K e y V a l u e O f D i a g r a m O b j e c t K e y a n y T y p e z b w N T n L X > < a : K e y > < K e y > T a b l e s \ D a t a S e t \ C o l u m n s \ C a n c e r   t y p e s < / K e y > < / a : K e y > < a : V a l u e   i : t y p e = " D i a g r a m D i s p l a y N o d e V i e w S t a t e " > < H e i g h t > 1 5 0 < / H e i g h t > < I s E x p a n d e d > t r u e < / I s E x p a n d e d > < W i d t h > 2 0 0 < / W i d t h > < / a : V a l u e > < / a : K e y V a l u e O f D i a g r a m O b j e c t K e y a n y T y p e z b w N T n L X > < a : K e y V a l u e O f D i a g r a m O b j e c t K e y a n y T y p e z b w N T n L X > < a : K e y > < K e y > T a b l e s \ D a t a S e t \ C o l u m n s \ S e x < / K e y > < / a : K e y > < a : V a l u e   i : t y p e = " D i a g r a m D i s p l a y N o d e V i e w S t a t e " > < H e i g h t > 1 5 0 < / H e i g h t > < I s E x p a n d e d > t r u e < / I s E x p a n d e d > < W i d t h > 2 0 0 < / W i d t h > < / a : V a l u e > < / a : K e y V a l u e O f D i a g r a m O b j e c t K e y a n y T y p e z b w N T n L X > < a : K e y V a l u e O f D i a g r a m O b j e c t K e y a n y T y p e z b w N T n L X > < a : K e y > < K e y > T a b l e s \ D a t a S e t \ C o l u m n s \ Y e a r < / K e y > < / a : K e y > < a : V a l u e   i : t y p e = " D i a g r a m D i s p l a y N o d e V i e w S t a t e " > < H e i g h t > 1 5 0 < / H e i g h t > < I s E x p a n d e d > t r u e < / I s E x p a n d e d > < W i d t h > 2 0 0 < / W i d t h > < / a : V a l u e > < / a : K e y V a l u e O f D i a g r a m O b j e c t K e y a n y T y p e z b w N T n L X > < a : K e y V a l u e O f D i a g r a m O b j e c t K e y a n y T y p e z b w N T n L X > < a : K e y > < K e y > T a b l e s \ D a t a S e t \ C o l u m n s \ D e a t h s A g e s < / K e y > < / a : K e y > < a : V a l u e   i : t y p e = " D i a g r a m D i s p l a y N o d e V i e w S t a t e " > < H e i g h t > 1 5 0 < / H e i g h t > < I s E x p a n d e d > t r u e < / I s E x p a n d e d > < W i d t h > 2 0 0 < / W i d t h > < / a : V a l u e > < / a : K e y V a l u e O f D i a g r a m O b j e c t K e y a n y T y p e z b w N T n L X > < a : K e y V a l u e O f D i a g r a m O b j e c t K e y a n y T y p e z b w N T n L X > < a : K e y > < K e y > T a b l e s \ D a t a S e t \ C o l u m n s \ D e a t h s < / K e y > < / a : K e y > < a : V a l u e   i : t y p e = " D i a g r a m D i s p l a y N o d e V i e w S t a t e " > < H e i g h t > 1 5 0 < / H e i g h t > < I s E x p a n d e d > t r u e < / I s E x p a n d e d > < W i d t h > 2 0 0 < / W i d t h > < / a : V a l u e > < / a : K e y V a l u e O f D i a g r a m O b j e c t K e y a n y T y p e z b w N T n L X > < a : K e y V a l u e O f D i a g r a m O b j e c t K e y a n y T y p e z b w N T n L X > < a : K e y > < K e y > T a b l e s \ D a t a S e t \ M e a s u r e s \ S u m   o f   D e a t h s < / K e y > < / a : K e y > < a : V a l u e   i : t y p e = " D i a g r a m D i s p l a y N o d e V i e w S t a t e " > < H e i g h t > 1 5 0 < / H e i g h t > < I s E x p a n d e d > t r u e < / I s E x p a n d e d > < W i d t h > 2 0 0 < / W i d t h > < / a : V a l u e > < / a : K e y V a l u e O f D i a g r a m O b j e c t K e y a n y T y p e z b w N T n L X > < a : K e y V a l u e O f D i a g r a m O b j e c t K e y a n y T y p e z b w N T n L X > < a : K e y > < K e y > T a b l e s \ D a t a S e t \ S u m   o f   D e a t h s \ A d d i t i o n a l   I n f o \ I m p l i c i t   M e a s u r e < / K e y > < / a : K e y > < a : V a l u e   i : t y p e = " D i a g r a m D i s p l a y V i e w S t a t e I D i a g r a m T a g A d d i t i o n a l I n f o " / > < / a : K e y V a l u e O f D i a g r a m O b j e c t K e y a n y T y p e z b w N T n L X > < a : K e y V a l u e O f D i a g r a m O b j e c t K e y a n y T y p e z b w N T n L X > < a : K e y > < K e y > T a b l e s \ D a t a S e t \ M e a s u r e s \ C o u n t   o f   D e a t h s A g e s < / K e y > < / a : K e y > < a : V a l u e   i : t y p e = " D i a g r a m D i s p l a y N o d e V i e w S t a t e " > < H e i g h t > 1 5 0 < / H e i g h t > < I s E x p a n d e d > t r u e < / I s E x p a n d e d > < W i d t h > 2 0 0 < / W i d t h > < / a : V a l u e > < / a : K e y V a l u e O f D i a g r a m O b j e c t K e y a n y T y p e z b w N T n L X > < a : K e y V a l u e O f D i a g r a m O b j e c t K e y a n y T y p e z b w N T n L X > < a : K e y > < K e y > T a b l e s \ D a t a S e t \ C o u n t   o f   D e a t h s A g e s \ A d d i t i o n a l   I n f o \ I m p l i c i t   M e a s u r e < / K e y > < / a : K e y > < a : V a l u e   i : t y p e = " D i a g r a m D i s p l a y V i e w S t a t e I D i a g r a m T a g A d d i t i o n a l I n f o " / > < / a : K e y V a l u e O f D i a g r a m O b j e c t K e y a n y T y p e z b w N T n L X > < a : K e y V a l u e O f D i a g r a m O b j e c t K e y a n y T y p e z b w N T n L X > < a : K e y > < K e y > T a b l e s \ D a t a S e t \ M e a s u r e s \ C o u n t   o f   S e x < / K e y > < / a : K e y > < a : V a l u e   i : t y p e = " D i a g r a m D i s p l a y N o d e V i e w S t a t e " > < H e i g h t > 1 5 0 < / H e i g h t > < I s E x p a n d e d > t r u e < / I s E x p a n d e d > < W i d t h > 2 0 0 < / W i d t h > < / a : V a l u e > < / a : K e y V a l u e O f D i a g r a m O b j e c t K e y a n y T y p e z b w N T n L X > < a : K e y V a l u e O f D i a g r a m O b j e c t K e y a n y T y p e z b w N T n L X > < a : K e y > < K e y > T a b l e s \ D a t a S e t \ C o u n t   o f   S e x \ A d d i t i o n a l   I n f o \ I m p l i c i t   M e a s u r e < / K e y > < / a : K e y > < a : V a l u e   i : t y p e = " D i a g r a m D i s p l a y V i e w S t a t e I D i a g r a m T a g A d d i t i o n a l I n f o " / > < / a : K e y V a l u e O f D i a g r a m O b j e c t K e y a n y T y p e z b w N T n L X > < a : K e y V a l u e O f D i a g r a m O b j e c t K e y a n y T y p e z b w N T n L X > < a : K e y > < K e y > T a b l e s \ D a t a S e t \ M e a s u r e s \ S u m   o f   Y e a r   2 < / K e y > < / a : K e y > < a : V a l u e   i : t y p e = " D i a g r a m D i s p l a y N o d e V i e w S t a t e " > < H e i g h t > 1 5 0 < / H e i g h t > < I s E x p a n d e d > t r u e < / I s E x p a n d e d > < W i d t h > 2 0 0 < / W i d t h > < / a : V a l u e > < / a : K e y V a l u e O f D i a g r a m O b j e c t K e y a n y T y p e z b w N T n L X > < a : K e y V a l u e O f D i a g r a m O b j e c t K e y a n y T y p e z b w N T n L X > < a : K e y > < K e y > T a b l e s \ D a t a S e t \ S u m   o f   Y e a r   2 \ A d d i t i o n a l   I n f o \ I m p l i c i t   M e a s u r e < / K e y > < / a : K e y > < a : V a l u e   i : t y p e = " D i a g r a m D i s p l a y V i e w S t a t e I D i a g r a m T a g A d d i t i o n a l I n f o " / > < / a : K e y V a l u e O f D i a g r a m O b j e c t K e y a n y T y p e z b w N T n L X > < a : K e y V a l u e O f D i a g r a m O b j e c t K e y a n y T y p e z b w N T n L X > < a : K e y > < K e y > T a b l e s \ D a t a S e t \ M e a s u r e s \ A v e r a g e   o f   D e a t h s < / K e y > < / a : K e y > < a : V a l u e   i : t y p e = " D i a g r a m D i s p l a y N o d e V i e w S t a t e " > < H e i g h t > 1 5 0 < / H e i g h t > < I s E x p a n d e d > t r u e < / I s E x p a n d e d > < W i d t h > 2 0 0 < / W i d t h > < / a : V a l u e > < / a : K e y V a l u e O f D i a g r a m O b j e c t K e y a n y T y p e z b w N T n L X > < a : K e y V a l u e O f D i a g r a m O b j e c t K e y a n y T y p e z b w N T n L X > < a : K e y > < K e y > T a b l e s \ D a t a S e t \ A v e r a g e   o f   D e a t h s \ A d d i t i o n a l   I n f o \ I m p l i c i t   M e a s u r e < / K e y > < / a : K e y > < a : V a l u e   i : t y p e = " D i a g r a m D i s p l a y V i e w S t a t e I D i a g r a m T a g A d d i t i o n a l I n f o " / > < / a : K e y V a l u e O f D i a g r a m O b j e c t K e y a n y T y p e z b w N T n L X > < a : K e y V a l u e O f D i a g r a m O b j e c t K e y a n y T y p e z b w N T n L X > < a : K e y > < K e y > R e l a t i o n s h i p s \ & l t ; T a b l e s \ D a t a S e t \ C o l u m n s \ Y e a r & g t ; - & l t ; T a b l e s \ P o p u l a t i o n \ C o l u m n s \ Y e a r & g t ; < / K e y > < / a : K e y > < a : V a l u e   i : t y p e = " D i a g r a m D i s p l a y L i n k V i e w S t a t e " > < A u t o m a t i o n P r o p e r t y H e l p e r T e x t > E n d   p o i n t   1 :   ( 1 4 6 . 8 0 7 6 2 1 , 1 6 6 . 5 ) .   E n d   p o i n t   2 :   ( 1 8 5 . 7 1 1 4 3 2 , 3 1 5 )   < / A u t o m a t i o n P r o p e r t y H e l p e r T e x t > < L a y e d O u t > t r u e < / L a y e d O u t > < P o i n t s   x m l n s : b = " h t t p : / / s c h e m a s . d a t a c o n t r a c t . o r g / 2 0 0 4 / 0 7 / S y s t e m . W i n d o w s " > < b : P o i n t > < b : _ x > 1 4 6 . 8 0 7 6 2 1 < / b : _ x > < b : _ y > 1 6 6 . 5 < / b : _ y > < / b : P o i n t > < b : P o i n t > < b : _ x > 1 4 6 . 8 0 7 6 2 1 < / b : _ x > < b : _ y > 2 3 8 . 7 5 < / b : _ y > < / b : P o i n t > < b : P o i n t > < b : _ x > 1 4 8 . 8 0 7 6 2 1 < / b : _ x > < b : _ y > 2 4 0 . 7 5 < / b : _ y > < / b : P o i n t > < b : P o i n t > < b : _ x > 1 8 3 . 7 1 1 4 3 2 < / b : _ x > < b : _ y > 2 4 0 . 7 5 < / b : _ y > < / b : P o i n t > < b : P o i n t > < b : _ x > 1 8 5 . 7 1 1 4 3 2 < / b : _ x > < b : _ y > 2 4 2 . 7 5 < / b : _ y > < / b : P o i n t > < b : P o i n t > < b : _ x > 1 8 5 . 7 1 1 4 3 2 < / b : _ x > < b : _ y > 3 1 5 < / b : _ y > < / b : P o i n t > < / P o i n t s > < / a : V a l u e > < / a : K e y V a l u e O f D i a g r a m O b j e c t K e y a n y T y p e z b w N T n L X > < a : K e y V a l u e O f D i a g r a m O b j e c t K e y a n y T y p e z b w N T n L X > < a : K e y > < K e y > R e l a t i o n s h i p s \ & l t ; T a b l e s \ D a t a S e t \ C o l u m n s \ Y e a r & g t ; - & l t ; T a b l e s \ P o p u l a t i o n \ C o l u m n s \ Y e a r & g t ; \ F K < / K e y > < / a : K e y > < a : V a l u e   i : t y p e = " D i a g r a m D i s p l a y L i n k E n d p o i n t V i e w S t a t e " > < H e i g h t > 1 6 < / H e i g h t > < L a b e l L o c a t i o n   x m l n s : b = " h t t p : / / s c h e m a s . d a t a c o n t r a c t . o r g / 2 0 0 4 / 0 7 / S y s t e m . W i n d o w s " > < b : _ x > 1 3 8 . 8 0 7 6 2 1 < / b : _ x > < b : _ y > 1 5 0 . 5 < / b : _ y > < / L a b e l L o c a t i o n > < L o c a t i o n   x m l n s : b = " h t t p : / / s c h e m a s . d a t a c o n t r a c t . o r g / 2 0 0 4 / 0 7 / S y s t e m . W i n d o w s " > < b : _ x > 1 4 6 . 8 0 7 6 2 1 < / b : _ x > < b : _ y > 1 5 0 . 5 < / b : _ y > < / L o c a t i o n > < S h a p e R o t a t e A n g l e > 9 0 < / S h a p e R o t a t e A n g l e > < W i d t h > 1 6 < / W i d t h > < / a : V a l u e > < / a : K e y V a l u e O f D i a g r a m O b j e c t K e y a n y T y p e z b w N T n L X > < a : K e y V a l u e O f D i a g r a m O b j e c t K e y a n y T y p e z b w N T n L X > < a : K e y > < K e y > R e l a t i o n s h i p s \ & l t ; T a b l e s \ D a t a S e t \ C o l u m n s \ Y e a r & g t ; - & l t ; T a b l e s \ P o p u l a t i o n \ C o l u m n s \ Y e a r & g t ; \ P K < / K e y > < / a : K e y > < a : V a l u e   i : t y p e = " D i a g r a m D i s p l a y L i n k E n d p o i n t V i e w S t a t e " > < H e i g h t > 1 6 < / H e i g h t > < L a b e l L o c a t i o n   x m l n s : b = " h t t p : / / s c h e m a s . d a t a c o n t r a c t . o r g / 2 0 0 4 / 0 7 / S y s t e m . W i n d o w s " > < b : _ x > 1 7 7 . 7 1 1 4 3 2 < / b : _ x > < b : _ y > 3 1 5 < / b : _ y > < / L a b e l L o c a t i o n > < L o c a t i o n   x m l n s : b = " h t t p : / / s c h e m a s . d a t a c o n t r a c t . o r g / 2 0 0 4 / 0 7 / S y s t e m . W i n d o w s " > < b : _ x > 1 8 5 . 7 1 1 4 3 2 < / b : _ x > < b : _ y > 3 3 1 < / b : _ y > < / L o c a t i o n > < S h a p e R o t a t e A n g l e > 2 7 0 < / S h a p e R o t a t e A n g l e > < W i d t h > 1 6 < / W i d t h > < / a : V a l u e > < / a : K e y V a l u e O f D i a g r a m O b j e c t K e y a n y T y p e z b w N T n L X > < a : K e y V a l u e O f D i a g r a m O b j e c t K e y a n y T y p e z b w N T n L X > < a : K e y > < K e y > R e l a t i o n s h i p s \ & l t ; T a b l e s \ D a t a S e t \ C o l u m n s \ Y e a r & g t ; - & l t ; T a b l e s \ P o p u l a t i o n \ C o l u m n s \ Y e a r & g t ; \ C r o s s F i l t e r < / K e y > < / a : K e y > < a : V a l u e   i : t y p e = " D i a g r a m D i s p l a y L i n k C r o s s F i l t e r V i e w S t a t e " > < P o i n t s   x m l n s : b = " h t t p : / / s c h e m a s . d a t a c o n t r a c t . o r g / 2 0 0 4 / 0 7 / S y s t e m . W i n d o w s " > < b : P o i n t > < b : _ x > 1 4 6 . 8 0 7 6 2 1 < / b : _ x > < b : _ y > 1 6 6 . 5 < / b : _ y > < / b : P o i n t > < b : P o i n t > < b : _ x > 1 4 6 . 8 0 7 6 2 1 < / b : _ x > < b : _ y > 2 3 8 . 7 5 < / b : _ y > < / b : P o i n t > < b : P o i n t > < b : _ x > 1 4 8 . 8 0 7 6 2 1 < / b : _ x > < b : _ y > 2 4 0 . 7 5 < / b : _ y > < / b : P o i n t > < b : P o i n t > < b : _ x > 1 8 3 . 7 1 1 4 3 2 < / b : _ x > < b : _ y > 2 4 0 . 7 5 < / b : _ y > < / b : P o i n t > < b : P o i n t > < b : _ x > 1 8 5 . 7 1 1 4 3 2 < / b : _ x > < b : _ y > 2 4 2 . 7 5 < / b : _ y > < / b : P o i n t > < b : P o i n t > < b : _ x > 1 8 5 . 7 1 1 4 3 2 < / b : _ x > < b : _ y > 3 1 5 < / 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1A60F545-72FB-4938-95FA-24C245FBB364}">
  <ds:schemaRefs/>
</ds:datastoreItem>
</file>

<file path=customXml/itemProps10.xml><?xml version="1.0" encoding="utf-8"?>
<ds:datastoreItem xmlns:ds="http://schemas.openxmlformats.org/officeDocument/2006/customXml" ds:itemID="{1673B9CC-8AFE-49EB-B5DD-BD7341806580}">
  <ds:schemaRefs/>
</ds:datastoreItem>
</file>

<file path=customXml/itemProps11.xml><?xml version="1.0" encoding="utf-8"?>
<ds:datastoreItem xmlns:ds="http://schemas.openxmlformats.org/officeDocument/2006/customXml" ds:itemID="{1D1C4320-C472-4481-AFA7-AA2BB1A36F6D}">
  <ds:schemaRefs/>
</ds:datastoreItem>
</file>

<file path=customXml/itemProps12.xml><?xml version="1.0" encoding="utf-8"?>
<ds:datastoreItem xmlns:ds="http://schemas.openxmlformats.org/officeDocument/2006/customXml" ds:itemID="{0D8E7210-CA0B-4CE7-8DB9-110F51092C40}">
  <ds:schemaRefs/>
</ds:datastoreItem>
</file>

<file path=customXml/itemProps13.xml><?xml version="1.0" encoding="utf-8"?>
<ds:datastoreItem xmlns:ds="http://schemas.openxmlformats.org/officeDocument/2006/customXml" ds:itemID="{B6D2594F-E515-4C13-8BE3-0C643CD73F66}">
  <ds:schemaRefs/>
</ds:datastoreItem>
</file>

<file path=customXml/itemProps14.xml><?xml version="1.0" encoding="utf-8"?>
<ds:datastoreItem xmlns:ds="http://schemas.openxmlformats.org/officeDocument/2006/customXml" ds:itemID="{A4A5C680-F566-419E-A808-0184E84FB3C1}">
  <ds:schemaRefs/>
</ds:datastoreItem>
</file>

<file path=customXml/itemProps15.xml><?xml version="1.0" encoding="utf-8"?>
<ds:datastoreItem xmlns:ds="http://schemas.openxmlformats.org/officeDocument/2006/customXml" ds:itemID="{DD18D221-17BB-4E65-A33E-ACB9919CB741}">
  <ds:schemaRefs/>
</ds:datastoreItem>
</file>

<file path=customXml/itemProps16.xml><?xml version="1.0" encoding="utf-8"?>
<ds:datastoreItem xmlns:ds="http://schemas.openxmlformats.org/officeDocument/2006/customXml" ds:itemID="{AD726823-A3DF-4835-9DD3-6968967CC196}">
  <ds:schemaRefs/>
</ds:datastoreItem>
</file>

<file path=customXml/itemProps17.xml><?xml version="1.0" encoding="utf-8"?>
<ds:datastoreItem xmlns:ds="http://schemas.openxmlformats.org/officeDocument/2006/customXml" ds:itemID="{362AD086-CC4C-4B30-B1D0-DF8D168ED43E}">
  <ds:schemaRefs/>
</ds:datastoreItem>
</file>

<file path=customXml/itemProps18.xml><?xml version="1.0" encoding="utf-8"?>
<ds:datastoreItem xmlns:ds="http://schemas.openxmlformats.org/officeDocument/2006/customXml" ds:itemID="{BAB3CF5B-DA09-4ED2-B1E9-7DA639DB3AAD}">
  <ds:schemaRefs/>
</ds:datastoreItem>
</file>

<file path=customXml/itemProps19.xml><?xml version="1.0" encoding="utf-8"?>
<ds:datastoreItem xmlns:ds="http://schemas.openxmlformats.org/officeDocument/2006/customXml" ds:itemID="{5FC42FC5-3912-4FCC-8423-CADF7D6961FD}">
  <ds:schemaRefs/>
</ds:datastoreItem>
</file>

<file path=customXml/itemProps2.xml><?xml version="1.0" encoding="utf-8"?>
<ds:datastoreItem xmlns:ds="http://schemas.openxmlformats.org/officeDocument/2006/customXml" ds:itemID="{649C1FE4-8F52-4E81-8579-719224D279BC}">
  <ds:schemaRefs/>
</ds:datastoreItem>
</file>

<file path=customXml/itemProps20.xml><?xml version="1.0" encoding="utf-8"?>
<ds:datastoreItem xmlns:ds="http://schemas.openxmlformats.org/officeDocument/2006/customXml" ds:itemID="{34AA3B1C-AFB0-412F-A25F-4D7309CA3A85}">
  <ds:schemaRefs/>
</ds:datastoreItem>
</file>

<file path=customXml/itemProps21.xml><?xml version="1.0" encoding="utf-8"?>
<ds:datastoreItem xmlns:ds="http://schemas.openxmlformats.org/officeDocument/2006/customXml" ds:itemID="{D387137A-AB05-4C9F-BB41-471DF308B852}">
  <ds:schemaRefs/>
</ds:datastoreItem>
</file>

<file path=customXml/itemProps22.xml><?xml version="1.0" encoding="utf-8"?>
<ds:datastoreItem xmlns:ds="http://schemas.openxmlformats.org/officeDocument/2006/customXml" ds:itemID="{759EDB31-2CA2-4B60-9BE2-1C079858F0EC}">
  <ds:schemaRefs/>
</ds:datastoreItem>
</file>

<file path=customXml/itemProps23.xml><?xml version="1.0" encoding="utf-8"?>
<ds:datastoreItem xmlns:ds="http://schemas.openxmlformats.org/officeDocument/2006/customXml" ds:itemID="{38D53E12-E9C7-490B-A71B-BF72165568A7}">
  <ds:schemaRefs>
    <ds:schemaRef ds:uri="http://schemas.microsoft.com/DataMashup"/>
  </ds:schemaRefs>
</ds:datastoreItem>
</file>

<file path=customXml/itemProps3.xml><?xml version="1.0" encoding="utf-8"?>
<ds:datastoreItem xmlns:ds="http://schemas.openxmlformats.org/officeDocument/2006/customXml" ds:itemID="{4A4E01EB-C9A7-4FED-AFC1-47E9F418AB88}">
  <ds:schemaRefs/>
</ds:datastoreItem>
</file>

<file path=customXml/itemProps4.xml><?xml version="1.0" encoding="utf-8"?>
<ds:datastoreItem xmlns:ds="http://schemas.openxmlformats.org/officeDocument/2006/customXml" ds:itemID="{8FAC5021-2E05-4C33-94DB-C1609E2B32E6}">
  <ds:schemaRefs/>
</ds:datastoreItem>
</file>

<file path=customXml/itemProps5.xml><?xml version="1.0" encoding="utf-8"?>
<ds:datastoreItem xmlns:ds="http://schemas.openxmlformats.org/officeDocument/2006/customXml" ds:itemID="{9B4F1779-E0B4-42CC-A70C-366A4FFE4736}">
  <ds:schemaRefs/>
</ds:datastoreItem>
</file>

<file path=customXml/itemProps6.xml><?xml version="1.0" encoding="utf-8"?>
<ds:datastoreItem xmlns:ds="http://schemas.openxmlformats.org/officeDocument/2006/customXml" ds:itemID="{AF3D668E-1071-4D43-A57E-19F431D1FD86}">
  <ds:schemaRefs/>
</ds:datastoreItem>
</file>

<file path=customXml/itemProps7.xml><?xml version="1.0" encoding="utf-8"?>
<ds:datastoreItem xmlns:ds="http://schemas.openxmlformats.org/officeDocument/2006/customXml" ds:itemID="{4FC6D497-FE99-4C16-9877-E70AB766E06A}">
  <ds:schemaRefs/>
</ds:datastoreItem>
</file>

<file path=customXml/itemProps8.xml><?xml version="1.0" encoding="utf-8"?>
<ds:datastoreItem xmlns:ds="http://schemas.openxmlformats.org/officeDocument/2006/customXml" ds:itemID="{748D6193-A6CE-4926-8E5B-CC5F23254271}">
  <ds:schemaRefs/>
</ds:datastoreItem>
</file>

<file path=customXml/itemProps9.xml><?xml version="1.0" encoding="utf-8"?>
<ds:datastoreItem xmlns:ds="http://schemas.openxmlformats.org/officeDocument/2006/customXml" ds:itemID="{7ABA4AFF-B66C-41A2-9E93-20CEC72CC618}">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Pivoting &amp; Exploring Level</vt:lpstr>
      <vt:lpstr>Explain Level</vt:lpstr>
      <vt:lpstr>Sheet1</vt:lpstr>
      <vt:lpstr>The Report</vt:lpstr>
      <vt:lpstr>Draft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Selim .</dc:creator>
  <cp:lastModifiedBy>Ahmed 20210124</cp:lastModifiedBy>
  <dcterms:created xsi:type="dcterms:W3CDTF">2015-06-05T18:17:20Z</dcterms:created>
  <dcterms:modified xsi:type="dcterms:W3CDTF">2024-07-23T23:13:42Z</dcterms:modified>
</cp:coreProperties>
</file>