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https://d.docs.live.net/7e07b70405a65643/Desktop/Greduation Project/"/>
    </mc:Choice>
  </mc:AlternateContent>
  <xr:revisionPtr revIDLastSave="24" documentId="8_{9FB085FF-41F2-4182-812B-F2C786DEC1E3}" xr6:coauthVersionLast="47" xr6:coauthVersionMax="47" xr10:uidLastSave="{43243003-E4F0-4431-B93A-9755526B94E4}"/>
  <bookViews>
    <workbookView xWindow="-108" yWindow="-108" windowWidth="23256" windowHeight="12456" xr2:uid="{00000000-000D-0000-FFFF-FFFF00000000}"/>
  </bookViews>
  <sheets>
    <sheet name="Project schedule" sheetId="11" r:id="rId1"/>
    <sheet name="About" sheetId="12" r:id="rId2"/>
  </sheets>
  <definedNames>
    <definedName name="Display_Week">'Project schedule'!$P$2</definedName>
    <definedName name="_xlnm.Print_Titles" localSheetId="0">'Project schedule'!$5:$7</definedName>
    <definedName name="Project_Start">'Project schedule'!$P$1</definedName>
    <definedName name="task_end" localSheetId="0">'Project schedule'!$E1</definedName>
    <definedName name="task_progress" localSheetId="0">'Project schedule'!$C1</definedName>
    <definedName name="task_start" localSheetId="0">'Project 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6" i="11" l="1"/>
  <c r="E15" i="11"/>
  <c r="E13" i="11"/>
  <c r="E14" i="11"/>
  <c r="D24" i="11"/>
  <c r="E11" i="11"/>
  <c r="E10" i="11"/>
  <c r="D10" i="11"/>
  <c r="H6" i="11"/>
  <c r="H5" i="11" s="1"/>
  <c r="F8" i="11"/>
  <c r="D11" i="11" l="1"/>
  <c r="D18" i="11"/>
  <c r="E18" i="11" s="1"/>
  <c r="D19" i="11" s="1"/>
  <c r="E19" i="11" s="1"/>
  <c r="D20" i="11" s="1"/>
  <c r="E20" i="11" s="1"/>
  <c r="D21" i="11" s="1"/>
  <c r="E21" i="11" s="1"/>
  <c r="D22" i="11" s="1"/>
  <c r="E22" i="11" s="1"/>
  <c r="F37" i="11"/>
  <c r="F36" i="11"/>
  <c r="F31" i="11"/>
  <c r="F23" i="11"/>
  <c r="F17" i="11"/>
  <c r="F9" i="11"/>
  <c r="H7" i="11" l="1"/>
  <c r="I6" i="11" l="1"/>
  <c r="J6" i="11" s="1"/>
  <c r="K6" i="11" s="1"/>
  <c r="L6" i="11" s="1"/>
  <c r="M6" i="11" s="1"/>
  <c r="N6" i="11" s="1"/>
  <c r="O6" i="11" l="1"/>
  <c r="O5" i="11" s="1"/>
  <c r="I7" i="11"/>
  <c r="P6" i="11" l="1"/>
  <c r="Q6" i="11" s="1"/>
  <c r="R6" i="11" s="1"/>
  <c r="S6" i="11" s="1"/>
  <c r="T6" i="11" s="1"/>
  <c r="U6" i="11" s="1"/>
  <c r="V6" i="11" s="1"/>
  <c r="V5" i="11" s="1"/>
  <c r="J7" i="11"/>
  <c r="W6" i="11" l="1"/>
  <c r="X6" i="11" s="1"/>
  <c r="Y6" i="11" s="1"/>
  <c r="Z6" i="11" s="1"/>
  <c r="AA6" i="11" s="1"/>
  <c r="AB6" i="11" s="1"/>
  <c r="AC6" i="11" s="1"/>
  <c r="AC5" i="11" s="1"/>
  <c r="K7" i="11"/>
  <c r="AD6" i="11" l="1"/>
  <c r="AE6" i="11" s="1"/>
  <c r="AF6" i="11" s="1"/>
  <c r="AG6" i="11" s="1"/>
  <c r="AH6" i="11" s="1"/>
  <c r="AI6" i="11" s="1"/>
  <c r="AJ6" i="11" s="1"/>
  <c r="AK6" i="11" s="1"/>
  <c r="AL6" i="11" s="1"/>
  <c r="AM6" i="11" s="1"/>
  <c r="AN6" i="11" s="1"/>
  <c r="AO6" i="11" s="1"/>
  <c r="AP6" i="11" s="1"/>
  <c r="L7" i="11"/>
  <c r="AQ6" i="11" l="1"/>
  <c r="AR6" i="11" s="1"/>
  <c r="AJ5" i="11"/>
  <c r="M7" i="11"/>
  <c r="AS6" i="11" l="1"/>
  <c r="AR7" i="11"/>
  <c r="AQ5" i="11"/>
  <c r="N7" i="11"/>
  <c r="AT6" i="11" l="1"/>
  <c r="AS7" i="11"/>
  <c r="AU6" i="11" l="1"/>
  <c r="AT7" i="11"/>
  <c r="O7" i="11"/>
  <c r="P7" i="11"/>
  <c r="AV6" i="11" l="1"/>
  <c r="AU7" i="11"/>
  <c r="Q7" i="11"/>
  <c r="AW6" i="11" l="1"/>
  <c r="AX6" i="11" s="1"/>
  <c r="AV7" i="11"/>
  <c r="R7" i="11"/>
  <c r="AX7" i="11" l="1"/>
  <c r="AY6" i="11"/>
  <c r="AX5" i="11"/>
  <c r="AW7" i="11"/>
  <c r="S7" i="11"/>
  <c r="AZ6" i="11" l="1"/>
  <c r="AY7" i="11"/>
  <c r="T7" i="11"/>
  <c r="AZ7" i="11" l="1"/>
  <c r="BA6" i="11"/>
  <c r="U7" i="11"/>
  <c r="BA7" i="11" l="1"/>
  <c r="BB6" i="11"/>
  <c r="V7" i="11"/>
  <c r="BB7" i="11" l="1"/>
  <c r="BC6" i="11"/>
  <c r="W7" i="11"/>
  <c r="BD6" i="11" l="1"/>
  <c r="BC7" i="11"/>
  <c r="X7" i="11"/>
  <c r="BD7" i="11" l="1"/>
  <c r="BE6" i="11"/>
  <c r="Y7" i="11"/>
  <c r="BE5" i="11" l="1"/>
  <c r="BE7" i="11"/>
  <c r="BF6" i="11"/>
  <c r="Z7" i="11"/>
  <c r="BF7" i="11" l="1"/>
  <c r="BG6" i="11"/>
  <c r="AA7" i="11"/>
  <c r="BH6" i="11" l="1"/>
  <c r="BG7" i="11"/>
  <c r="AB7" i="11"/>
  <c r="BI6" i="11" l="1"/>
  <c r="BH7" i="11"/>
  <c r="AC7" i="11"/>
  <c r="BJ6" i="11" l="1"/>
  <c r="BK6" i="11" s="1"/>
  <c r="BL6" i="11" s="1"/>
  <c r="BI7" i="11"/>
  <c r="AD7" i="11"/>
  <c r="BM6" i="11" l="1"/>
  <c r="BL5" i="11"/>
  <c r="BL7" i="11"/>
  <c r="BJ7" i="11"/>
  <c r="AE7" i="11"/>
  <c r="BN6" i="11" l="1"/>
  <c r="BM7" i="11"/>
  <c r="BK7" i="11"/>
  <c r="AF7" i="11"/>
  <c r="BO6" i="11" l="1"/>
  <c r="BN7" i="11"/>
  <c r="AG7" i="11"/>
  <c r="BO7" i="11" l="1"/>
  <c r="BP6" i="11"/>
  <c r="AH7" i="11"/>
  <c r="BQ6" i="11" l="1"/>
  <c r="BP7" i="11"/>
  <c r="AI7" i="11"/>
  <c r="BR6" i="11" l="1"/>
  <c r="BQ7" i="11"/>
  <c r="AJ7" i="11"/>
  <c r="BR7" i="11" l="1"/>
  <c r="BS6" i="11"/>
  <c r="AK7" i="11"/>
  <c r="BT6" i="11" l="1"/>
  <c r="BS5" i="11"/>
  <c r="BS7" i="11"/>
  <c r="AL7" i="11"/>
  <c r="BU6" i="11" l="1"/>
  <c r="BT7" i="11"/>
  <c r="AM7" i="11"/>
  <c r="BV6" i="11" l="1"/>
  <c r="BU7" i="11"/>
  <c r="AN7" i="11"/>
  <c r="BW6" i="11" l="1"/>
  <c r="BV7" i="11"/>
  <c r="AO7" i="11"/>
  <c r="BX6" i="11" l="1"/>
  <c r="BW7" i="11"/>
  <c r="AP7" i="11"/>
  <c r="BX7" i="11" l="1"/>
  <c r="BY6" i="11"/>
  <c r="AQ7" i="11"/>
  <c r="F10" i="11"/>
  <c r="D12" i="11"/>
  <c r="E12" i="11" s="1"/>
  <c r="BY7" i="11" l="1"/>
  <c r="BZ6" i="11"/>
  <c r="F11" i="11"/>
  <c r="D13" i="11"/>
  <c r="D14" i="11" s="1"/>
  <c r="D15" i="11" s="1"/>
  <c r="D16" i="11" s="1"/>
  <c r="D32" i="11" s="1"/>
  <c r="F12" i="11"/>
  <c r="E32" i="11" l="1"/>
  <c r="D34" i="11"/>
  <c r="E34" i="11" s="1"/>
  <c r="D35" i="11" s="1"/>
  <c r="E35" i="11" s="1"/>
  <c r="D33" i="11"/>
  <c r="E33" i="11" s="1"/>
  <c r="BZ7" i="11"/>
  <c r="CA6" i="11"/>
  <c r="BZ5" i="11"/>
  <c r="E24" i="11"/>
  <c r="D25" i="11" s="1"/>
  <c r="E25" i="11" s="1"/>
  <c r="D26" i="11" s="1"/>
  <c r="E26" i="11" s="1"/>
  <c r="D27" i="11" s="1"/>
  <c r="E27" i="11" s="1"/>
  <c r="D28" i="11" s="1"/>
  <c r="E28" i="11" s="1"/>
  <c r="D29" i="11" s="1"/>
  <c r="E29" i="11" s="1"/>
  <c r="D30" i="11" s="1"/>
  <c r="F13" i="11"/>
  <c r="F16" i="11"/>
  <c r="CA7" i="11" l="1"/>
  <c r="CB6" i="11"/>
  <c r="F24" i="11"/>
  <c r="F25" i="11"/>
  <c r="F18" i="11"/>
  <c r="CC6" i="11" l="1"/>
  <c r="CB7" i="11"/>
  <c r="F32" i="11"/>
  <c r="F30" i="11"/>
  <c r="F26" i="11"/>
  <c r="F27" i="11"/>
  <c r="F19" i="11"/>
  <c r="F20" i="11"/>
  <c r="CD6" i="11" l="1"/>
  <c r="CC7" i="11"/>
  <c r="F21" i="11"/>
  <c r="F33" i="11" l="1"/>
  <c r="CE6" i="11"/>
  <c r="CD7" i="11"/>
  <c r="F35" i="11"/>
  <c r="F22" i="11"/>
  <c r="CF6" i="11" l="1"/>
  <c r="CE7" i="11"/>
  <c r="CF7" i="11" l="1"/>
  <c r="CG6" i="11"/>
  <c r="CH6" i="11" l="1"/>
  <c r="CG5" i="11"/>
  <c r="CG7" i="11"/>
  <c r="CH7" i="11" l="1"/>
  <c r="CI6" i="11"/>
  <c r="CI7" i="11" l="1"/>
  <c r="CJ6" i="11"/>
  <c r="CJ7" i="11" l="1"/>
  <c r="CK6" i="11"/>
  <c r="CL6" i="11" l="1"/>
  <c r="CK7" i="11"/>
  <c r="CL7" i="11" l="1"/>
  <c r="CM6" i="11"/>
  <c r="CM7" i="11" l="1"/>
  <c r="CN6" i="11"/>
  <c r="CO6" i="11" l="1"/>
  <c r="CN7" i="11"/>
  <c r="CN5" i="11"/>
  <c r="CP6" i="11" l="1"/>
  <c r="CO7" i="11"/>
  <c r="CP7" i="11" l="1"/>
  <c r="CQ6" i="11"/>
  <c r="CR6" i="11" l="1"/>
  <c r="CQ7" i="11"/>
  <c r="CS6" i="11" l="1"/>
  <c r="CR7" i="11"/>
  <c r="CS7" i="11" l="1"/>
  <c r="CT6" i="11"/>
  <c r="CT7" i="11" l="1"/>
  <c r="CU6" i="11"/>
  <c r="CV6" i="11" l="1"/>
  <c r="CU7" i="11"/>
  <c r="CU5" i="11"/>
  <c r="CW6" i="11" l="1"/>
  <c r="CV7" i="11"/>
  <c r="CW7" i="11" l="1"/>
  <c r="CX6" i="11"/>
  <c r="CX7" i="11" l="1"/>
  <c r="CY6" i="11"/>
  <c r="CY7" i="11" l="1"/>
  <c r="CZ6" i="11"/>
  <c r="DA6" i="11" l="1"/>
  <c r="CZ7" i="11"/>
  <c r="DA7" i="11" l="1"/>
  <c r="DB6" i="11"/>
  <c r="DC6" i="11" l="1"/>
  <c r="DB5" i="11"/>
  <c r="DB7" i="11"/>
  <c r="DD6" i="11" l="1"/>
  <c r="DC7" i="11"/>
  <c r="DE6" i="11" l="1"/>
  <c r="DD7" i="11"/>
  <c r="DF6" i="11" l="1"/>
  <c r="DE7" i="11"/>
  <c r="DF7" i="11" l="1"/>
  <c r="DG6" i="11"/>
  <c r="DG7" i="11" l="1"/>
  <c r="DH6" i="11"/>
  <c r="DH7" i="11" l="1"/>
  <c r="DI6" i="11"/>
  <c r="DJ6" i="11" l="1"/>
  <c r="DI7" i="11"/>
  <c r="DI5" i="11"/>
  <c r="DJ7" i="11" l="1"/>
  <c r="DK6" i="11"/>
  <c r="DK7" i="11" l="1"/>
  <c r="DL6" i="11"/>
  <c r="DL7" i="11" l="1"/>
  <c r="DM6" i="11"/>
  <c r="DN6" i="11" l="1"/>
  <c r="DM7" i="11"/>
  <c r="DO6" i="11" l="1"/>
  <c r="DN7" i="11"/>
  <c r="DO7" i="11" l="1"/>
  <c r="DP6" i="11"/>
  <c r="DQ6" i="11" l="1"/>
  <c r="DP7" i="11"/>
  <c r="DP5" i="11"/>
  <c r="DR6" i="11" l="1"/>
  <c r="DQ7" i="11"/>
  <c r="DS6" i="11" l="1"/>
  <c r="DR7" i="11"/>
  <c r="DT6" i="11" l="1"/>
  <c r="DS7" i="11"/>
  <c r="DU6" i="11" l="1"/>
  <c r="DT7" i="11"/>
  <c r="DU7" i="11" l="1"/>
  <c r="DV6" i="11"/>
  <c r="DV7" i="11" l="1"/>
  <c r="DW6" i="11"/>
  <c r="DX6" i="11" l="1"/>
  <c r="DW7" i="11"/>
  <c r="DW5" i="11"/>
  <c r="DY6" i="11" l="1"/>
  <c r="DX7" i="11"/>
  <c r="DY7" i="11" l="1"/>
  <c r="DZ6" i="11"/>
  <c r="EA6" i="11" l="1"/>
  <c r="DZ7" i="11"/>
  <c r="EB6" i="11" l="1"/>
  <c r="EA7" i="11"/>
  <c r="EB7" i="11" l="1"/>
  <c r="EC6" i="11"/>
  <c r="EC7" i="11" l="1"/>
  <c r="ED6" i="11"/>
  <c r="EE6" i="11" l="1"/>
  <c r="ED7" i="11"/>
  <c r="ED5" i="11"/>
  <c r="EF6" i="11" l="1"/>
  <c r="EE7" i="11"/>
  <c r="EG6" i="11" l="1"/>
  <c r="EF7" i="11"/>
  <c r="EG7" i="11" l="1"/>
  <c r="EH6" i="11"/>
  <c r="EI6" i="11" l="1"/>
  <c r="EH7" i="11"/>
  <c r="EI7" i="11" l="1"/>
  <c r="EJ6" i="11"/>
  <c r="EJ7" i="11" l="1"/>
  <c r="EK6" i="11"/>
  <c r="EL6" i="11" l="1"/>
  <c r="EK7" i="11"/>
  <c r="EK5" i="11"/>
  <c r="EM6" i="11" l="1"/>
  <c r="EL7" i="11"/>
  <c r="EM7" i="11" l="1"/>
  <c r="EN6" i="11"/>
  <c r="EN7" i="11" l="1"/>
  <c r="EO6" i="11"/>
  <c r="EP6" i="11" l="1"/>
  <c r="EO7" i="11"/>
  <c r="EP7" i="11" l="1"/>
  <c r="EQ6" i="11"/>
  <c r="EQ7" i="11" l="1"/>
  <c r="ER6" i="11"/>
  <c r="ER5" i="11" l="1"/>
  <c r="ER7" i="11"/>
  <c r="ES6" i="11"/>
  <c r="ET6" i="11" l="1"/>
  <c r="ES7" i="11"/>
  <c r="EU6" i="11" l="1"/>
  <c r="ET7" i="11"/>
  <c r="EV6" i="11" l="1"/>
  <c r="EU7" i="11"/>
  <c r="EW6" i="11" l="1"/>
  <c r="EV7" i="11"/>
  <c r="EW7" i="11" l="1"/>
  <c r="EX6" i="11"/>
  <c r="EX7" i="11" l="1"/>
  <c r="EY6" i="11"/>
  <c r="EY7" i="11" l="1"/>
  <c r="EZ6" i="11"/>
  <c r="EY5" i="11"/>
  <c r="FA6" i="11" l="1"/>
  <c r="EZ7" i="11"/>
  <c r="FA7" i="11" l="1"/>
  <c r="FB6" i="11"/>
  <c r="FB7" i="11" l="1"/>
  <c r="FC6" i="11"/>
  <c r="FC7" i="11" l="1"/>
  <c r="FD6" i="11"/>
  <c r="FD7" i="11" l="1"/>
  <c r="FE6" i="11"/>
  <c r="FE7" i="11" l="1"/>
  <c r="FF6" i="11"/>
  <c r="FG6" i="11" l="1"/>
  <c r="FF7" i="11"/>
  <c r="FF5" i="11"/>
  <c r="FH6" i="11" l="1"/>
  <c r="FG7" i="11"/>
  <c r="FH7" i="11" l="1"/>
  <c r="FI6" i="11"/>
  <c r="FJ6" i="11" l="1"/>
  <c r="FI7" i="11"/>
  <c r="FJ7" i="11" l="1"/>
  <c r="FK6" i="11"/>
  <c r="FL6" i="11" l="1"/>
  <c r="FK7" i="11"/>
  <c r="FL7" i="11" l="1"/>
  <c r="FM6" i="11"/>
  <c r="FN6" i="11" l="1"/>
  <c r="FM5" i="11"/>
  <c r="FM7" i="11"/>
  <c r="FO6" i="11" l="1"/>
  <c r="FN7" i="11"/>
  <c r="FO7" i="11" l="1"/>
  <c r="FP6" i="11"/>
  <c r="FP7" i="11" l="1"/>
  <c r="FQ6" i="11"/>
  <c r="FR6" i="11" l="1"/>
  <c r="FQ7" i="11"/>
  <c r="FS6" i="11" l="1"/>
  <c r="FR7" i="11"/>
  <c r="FS7" i="11" l="1"/>
  <c r="FT6" i="11"/>
  <c r="FT5" i="11" l="1"/>
  <c r="FT7" i="11"/>
  <c r="FU6" i="11"/>
  <c r="FU7" i="11" l="1"/>
  <c r="FV6" i="11"/>
  <c r="FW6" i="11" l="1"/>
  <c r="FV7" i="11"/>
  <c r="FX6" i="11" l="1"/>
  <c r="FW7" i="11"/>
  <c r="FY6" i="11" l="1"/>
  <c r="FX7" i="11"/>
  <c r="FY7" i="11" l="1"/>
  <c r="FZ6" i="11"/>
  <c r="FZ7" i="11" s="1"/>
</calcChain>
</file>

<file path=xl/sharedStrings.xml><?xml version="1.0" encoding="utf-8"?>
<sst xmlns="http://schemas.openxmlformats.org/spreadsheetml/2006/main" count="84" uniqueCount="65">
  <si>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</si>
  <si>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</si>
  <si>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</si>
  <si>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</si>
  <si>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</si>
  <si>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</si>
  <si>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</si>
  <si>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</si>
  <si>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</si>
  <si>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</si>
  <si>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</si>
  <si>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</si>
  <si>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</si>
  <si>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</si>
  <si>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</si>
  <si>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</si>
  <si>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</si>
  <si>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</si>
  <si>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Project start:</t>
  </si>
  <si>
    <t>Display week:</t>
  </si>
  <si>
    <t>ASSIGNED TO</t>
  </si>
  <si>
    <t>Predicting Cerebrovascular Stroke Disease Related to Heart Disease</t>
  </si>
  <si>
    <t>Ai</t>
  </si>
  <si>
    <t>Search data set</t>
  </si>
  <si>
    <t>Preprocessing data</t>
  </si>
  <si>
    <t>Visualization</t>
  </si>
  <si>
    <t>Try models And choose the best model</t>
  </si>
  <si>
    <t>Optimization notebook and some of Visualization</t>
  </si>
  <si>
    <t>Mlflow</t>
  </si>
  <si>
    <t>Create API</t>
  </si>
  <si>
    <t>Ai Team</t>
  </si>
  <si>
    <t>Embedded System (Hardware)
 Time line plan</t>
  </si>
  <si>
    <t xml:space="preserve">           Collection Used parts</t>
  </si>
  <si>
    <t xml:space="preserve">           Arduino Nano 33 iot and borda</t>
  </si>
  <si>
    <t xml:space="preserve">     Max30102  sensor</t>
  </si>
  <si>
    <t xml:space="preserve">ECG AD8232 Heart Rate </t>
  </si>
  <si>
    <t>Blood pressure measurement</t>
  </si>
  <si>
    <t>Embedded System</t>
  </si>
  <si>
    <t>Application</t>
  </si>
  <si>
    <t>Application Team</t>
  </si>
  <si>
    <t>User interface design</t>
  </si>
  <si>
    <t>Application development</t>
  </si>
  <si>
    <t>Integration of sensors</t>
  </si>
  <si>
    <t>Integration of the model AI</t>
  </si>
  <si>
    <t>Test the final application</t>
  </si>
  <si>
    <t>Publish the application</t>
  </si>
  <si>
    <t>Updates</t>
  </si>
  <si>
    <t>Diagrams</t>
  </si>
  <si>
    <t>Writing and diagrams</t>
  </si>
  <si>
    <t>team</t>
  </si>
  <si>
    <t>Writing Part of Ai in Book</t>
  </si>
  <si>
    <t>Ai team</t>
  </si>
  <si>
    <t>Writing Part of Embedded System in Book</t>
  </si>
  <si>
    <t>Writing Part of Application in Book</t>
  </si>
  <si>
    <t>·      Subgroup: (Artificial intelligence group (models)):</t>
  </si>
  <si>
    <t>·      Subgroup: (Mobile Application (Flutter)):</t>
  </si>
  <si>
    <t>·      Subgroup: (embedded system (hardware):</t>
  </si>
  <si>
    <t xml:space="preserve">                          o  Ahmed Yasser El Sharkawy.</t>
  </si>
  <si>
    <t xml:space="preserve">                          o  Ibrahim Ihab Ibrahim Hassan.</t>
  </si>
  <si>
    <t xml:space="preserve">                          o  Ahmed Mohamed Youssef Gad.</t>
  </si>
  <si>
    <t xml:space="preserve">                          o  Ahmed Amr Efat Deghedy.</t>
  </si>
  <si>
    <t xml:space="preserve">                          o  Sohila Wessam Hamed.</t>
  </si>
  <si>
    <t xml:space="preserve">                          o  Ahmed Ali Ali Abdelshafy.</t>
  </si>
  <si>
    <t xml:space="preserve">                          o  Arwaa Mohamed Hassan.</t>
  </si>
  <si>
    <t xml:space="preserve">                          o  Afnan Fikry Mahmoud Hammad Younis.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</si>
</sst>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3"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1"/>
      <color rgb="FF1D2129"/>
      <name val="Arial"/>
      <family val="2"/>
      <scheme val="minor"/>
    </font>
    <font>
      <u/>
      <sz val="11"/>
      <color indexed="12"/>
      <name val="Arial"/>
      <family val="2"/>
      <scheme val="minor"/>
    </font>
    <font>
      <b/>
      <sz val="20"/>
      <color theme="9"/>
      <name val="Arial Black"/>
      <family val="2"/>
      <scheme val="major"/>
    </font>
    <font>
      <b/>
      <sz val="22"/>
      <color rgb="FF0070C0"/>
      <name val="Arial"/>
      <family val="2"/>
      <scheme val="minor"/>
    </font>
    <font>
      <sz val="24"/>
      <color theme="4"/>
      <name val="Arial"/>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0"/>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16">
    <xf numFmtId="0" fontId="0" fillId="0" borderId="0" xfId="0"/>
    <xf numFmtId="0" fontId="1" fillId="0" borderId="0" xfId="0" applyFont="1"/>
    <xf numFmtId="0" fontId="0" fillId="0" borderId="0" xfId="0" applyAlignment="1">
      <alignment horizont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0" applyFont="1" applyAlignment="1">
      <alignment horizontal="center"/>
    </xf>
    <xf numFmtId="0" fontId="7" fillId="0" borderId="0" xfId="0" applyFont="1"/>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0" fillId="12" borderId="20" xfId="0" applyNumberFormat="1" applyFont="1" applyFill="1" applyBorder="1" applyAlignment="1">
      <alignment horizontal="center" vertical="center"/>
    </xf>
    <xf numFmtId="167" fontId="20" fillId="12" borderId="18" xfId="0" applyNumberFormat="1" applyFont="1" applyFill="1" applyBorder="1" applyAlignment="1">
      <alignment horizontal="center" vertical="center"/>
    </xf>
    <xf numFmtId="167" fontId="20" fillId="12" borderId="19" xfId="0" applyNumberFormat="1" applyFont="1" applyFill="1" applyBorder="1" applyAlignment="1">
      <alignment horizontal="center" vertical="center"/>
    </xf>
    <xf numFmtId="0" fontId="21" fillId="2" borderId="17" xfId="0" applyFont="1" applyFill="1" applyBorder="1" applyAlignment="1">
      <alignment horizontal="center" vertical="center" shrinkToFit="1"/>
    </xf>
    <xf numFmtId="0" fontId="21" fillId="2" borderId="14" xfId="0" applyFont="1" applyFill="1" applyBorder="1" applyAlignment="1">
      <alignment horizontal="center" vertical="center" shrinkToFit="1"/>
    </xf>
    <xf numFmtId="0" fontId="21" fillId="2" borderId="15" xfId="0" applyFont="1" applyFill="1" applyBorder="1" applyAlignment="1">
      <alignment horizontal="center" vertical="center" shrinkToFit="1"/>
    </xf>
    <xf numFmtId="0" fontId="18" fillId="0" borderId="0" xfId="0" applyFont="1"/>
    <xf numFmtId="0" fontId="18" fillId="0" borderId="0" xfId="0" applyFont="1" applyAlignment="1">
      <alignment wrapText="1"/>
    </xf>
    <xf numFmtId="0" fontId="4" fillId="0" borderId="3" xfId="0" applyFont="1" applyBorder="1" applyAlignment="1">
      <alignment vertical="center"/>
    </xf>
    <xf numFmtId="0" fontId="22" fillId="6" borderId="0" xfId="0" applyFont="1" applyFill="1" applyAlignment="1">
      <alignment horizontal="left" vertical="center" indent="1"/>
    </xf>
    <xf numFmtId="0" fontId="18" fillId="6" borderId="0" xfId="11" applyFont="1" applyFill="1" applyBorder="1" applyAlignment="1">
      <alignment vertical="center"/>
    </xf>
    <xf numFmtId="9" fontId="1" fillId="6" borderId="0" xfId="2" applyFont="1" applyFill="1" applyBorder="1" applyAlignment="1">
      <alignment horizontal="center" vertical="center"/>
    </xf>
    <xf numFmtId="164" fontId="18"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9" fontId="1" fillId="3" borderId="6" xfId="2" applyFont="1" applyFill="1" applyBorder="1" applyAlignment="1">
      <alignment horizontal="center" vertical="center"/>
    </xf>
    <xf numFmtId="164" fontId="18" fillId="3" borderId="6" xfId="10" applyFont="1" applyFill="1" applyBorder="1">
      <alignment horizontal="center" vertical="center"/>
    </xf>
    <xf numFmtId="0" fontId="4" fillId="0" borderId="4" xfId="0" applyFont="1" applyBorder="1" applyAlignment="1">
      <alignment vertical="center"/>
    </xf>
    <xf numFmtId="9" fontId="1" fillId="3" borderId="7" xfId="2" applyFont="1" applyFill="1" applyBorder="1" applyAlignment="1">
      <alignment horizontal="center" vertical="center"/>
    </xf>
    <xf numFmtId="164" fontId="18" fillId="3" borderId="7" xfId="10" applyFont="1" applyFill="1" applyBorder="1">
      <alignment horizontal="center" vertical="center"/>
    </xf>
    <xf numFmtId="0" fontId="4" fillId="0" borderId="4" xfId="0" applyFont="1" applyBorder="1" applyAlignment="1">
      <alignment horizontal="right" vertical="center"/>
    </xf>
    <xf numFmtId="0" fontId="18" fillId="7" borderId="0" xfId="11" applyFont="1" applyFill="1" applyBorder="1" applyAlignment="1">
      <alignment vertical="center"/>
    </xf>
    <xf numFmtId="9" fontId="1" fillId="7" borderId="0" xfId="2" applyFont="1" applyFill="1" applyBorder="1" applyAlignment="1">
      <alignment horizontal="center" vertical="center"/>
    </xf>
    <xf numFmtId="164" fontId="18"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8" fillId="4" borderId="5" xfId="12" applyFont="1" applyFill="1" applyBorder="1">
      <alignment horizontal="left" vertical="center" indent="2"/>
    </xf>
    <xf numFmtId="0" fontId="18" fillId="4" borderId="5" xfId="11" applyFont="1" applyFill="1" applyBorder="1" applyAlignment="1">
      <alignment vertical="center"/>
    </xf>
    <xf numFmtId="164" fontId="18" fillId="4" borderId="5" xfId="10" applyFont="1" applyFill="1" applyBorder="1">
      <alignment horizontal="center" vertical="center"/>
    </xf>
    <xf numFmtId="0" fontId="22" fillId="8" borderId="0" xfId="0" applyFont="1" applyFill="1" applyAlignment="1">
      <alignment horizontal="left" vertical="center" indent="1"/>
    </xf>
    <xf numFmtId="0" fontId="18" fillId="8" borderId="0" xfId="11" applyFont="1" applyFill="1" applyBorder="1" applyAlignment="1">
      <alignment vertical="center"/>
    </xf>
    <xf numFmtId="9" fontId="1" fillId="8" borderId="0" xfId="2" applyFont="1" applyFill="1" applyBorder="1" applyAlignment="1">
      <alignment horizontal="center" vertical="center"/>
    </xf>
    <xf numFmtId="164" fontId="18"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8" fillId="5" borderId="8" xfId="12" applyFont="1" applyFill="1" applyBorder="1">
      <alignment horizontal="left" vertical="center" indent="2"/>
    </xf>
    <xf numFmtId="0" fontId="18" fillId="5" borderId="8" xfId="11" applyFont="1" applyFill="1" applyBorder="1" applyAlignment="1">
      <alignment vertical="center"/>
    </xf>
    <xf numFmtId="164" fontId="18" fillId="5" borderId="8" xfId="10" applyFont="1" applyFill="1" applyBorder="1">
      <alignment horizontal="center" vertical="center"/>
    </xf>
    <xf numFmtId="0" fontId="22" fillId="9" borderId="0" xfId="0" applyFont="1" applyFill="1" applyAlignment="1">
      <alignment horizontal="left" vertical="center" indent="1"/>
    </xf>
    <xf numFmtId="0" fontId="18" fillId="9" borderId="0" xfId="11" applyFont="1" applyFill="1" applyBorder="1" applyAlignment="1">
      <alignment vertical="center"/>
    </xf>
    <xf numFmtId="9" fontId="1" fillId="9" borderId="0" xfId="2" applyFont="1" applyFill="1" applyBorder="1" applyAlignment="1">
      <alignment horizontal="center" vertical="center"/>
    </xf>
    <xf numFmtId="164" fontId="18"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8" fillId="10" borderId="9" xfId="12" applyFont="1" applyFill="1" applyBorder="1">
      <alignment horizontal="left" vertical="center" indent="2"/>
    </xf>
    <xf numFmtId="0" fontId="18" fillId="10" borderId="9" xfId="11" applyFont="1" applyFill="1" applyBorder="1" applyAlignment="1">
      <alignment vertical="center"/>
    </xf>
    <xf numFmtId="164" fontId="18" fillId="10" borderId="9" xfId="10" applyFont="1" applyFill="1" applyBorder="1">
      <alignment horizontal="center" vertical="center"/>
    </xf>
    <xf numFmtId="0" fontId="18" fillId="0" borderId="0" xfId="12" applyFont="1" applyBorder="1">
      <alignment horizontal="left" vertical="center" indent="2"/>
    </xf>
    <xf numFmtId="0" fontId="18" fillId="0" borderId="0" xfId="11" applyFont="1" applyBorder="1" applyAlignment="1">
      <alignment vertical="center"/>
    </xf>
    <xf numFmtId="9" fontId="1" fillId="0" borderId="0" xfId="2" applyFont="1" applyBorder="1" applyAlignment="1">
      <alignment horizontal="center" vertical="center"/>
    </xf>
    <xf numFmtId="164" fontId="18" fillId="0" borderId="0" xfId="10" applyFont="1" applyBorder="1">
      <alignment horizontal="center" vertical="center"/>
    </xf>
    <xf numFmtId="0" fontId="23" fillId="2" borderId="0" xfId="0" applyFont="1" applyFill="1" applyAlignment="1">
      <alignment horizontal="left" vertical="center" indent="1"/>
    </xf>
    <xf numFmtId="0" fontId="23" fillId="2" borderId="0" xfId="0" applyFont="1" applyFill="1" applyAlignment="1">
      <alignment vertical="center"/>
    </xf>
    <xf numFmtId="9" fontId="1" fillId="2" borderId="0" xfId="2" applyFont="1" applyFill="1" applyBorder="1" applyAlignment="1">
      <alignment horizontal="center" vertical="center"/>
    </xf>
    <xf numFmtId="164" fontId="24"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5" fillId="0" borderId="0" xfId="6" applyFont="1" applyAlignment="1">
      <alignment horizontal="left" vertical="center" indent="1"/>
    </xf>
    <xf numFmtId="0" fontId="25" fillId="0" borderId="0" xfId="7" applyFont="1" applyAlignment="1">
      <alignment horizontal="left" vertical="center" indent="1"/>
    </xf>
    <xf numFmtId="0" fontId="9" fillId="0" borderId="0" xfId="0" applyFont="1" applyAlignment="1">
      <alignment horizontal="left" vertical="center" indent="1"/>
    </xf>
    <xf numFmtId="0" fontId="3" fillId="0" borderId="0" xfId="0" applyFont="1" applyAlignment="1">
      <alignment horizontal="left" vertical="top" indent="1"/>
    </xf>
    <xf numFmtId="0" fontId="25" fillId="0" borderId="0" xfId="0" applyFont="1" applyAlignment="1">
      <alignment horizontal="left" vertical="center" indent="1"/>
    </xf>
    <xf numFmtId="0" fontId="28" fillId="0" borderId="0" xfId="0" applyFont="1" applyAlignment="1">
      <alignment horizontal="left" vertical="top" wrapText="1" indent="1"/>
    </xf>
    <xf numFmtId="0" fontId="0" fillId="0" borderId="0" xfId="0" applyAlignment="1">
      <alignment horizontal="left" vertical="top" wrapText="1" indent="1"/>
    </xf>
    <xf numFmtId="0" fontId="29" fillId="0" borderId="0" xfId="1" applyFont="1" applyAlignment="1" applyProtection="1">
      <alignment horizontal="left" vertical="top" indent="1"/>
    </xf>
    <xf numFmtId="0" fontId="1" fillId="0" borderId="0" xfId="0" applyFont="1" applyAlignment="1">
      <alignment horizontal="left" vertical="top" indent="1"/>
    </xf>
    <xf numFmtId="0" fontId="30" fillId="0" borderId="0" xfId="5" applyFont="1" applyAlignment="1">
      <alignment horizontal="left"/>
    </xf>
    <xf numFmtId="0" fontId="31" fillId="0" borderId="0" xfId="0" applyFont="1" applyAlignment="1">
      <alignment horizontal="left" indent="1"/>
    </xf>
    <xf numFmtId="0" fontId="18" fillId="3" borderId="6" xfId="12" applyFont="1" applyFill="1" applyBorder="1" applyAlignment="1">
      <alignment horizontal="center" vertical="center"/>
    </xf>
    <xf numFmtId="0" fontId="18" fillId="3" borderId="6" xfId="11" applyFont="1" applyFill="1" applyBorder="1">
      <alignment horizontal="center" vertical="center"/>
    </xf>
    <xf numFmtId="0" fontId="18" fillId="3" borderId="7" xfId="12" applyFont="1" applyFill="1" applyBorder="1" applyAlignment="1">
      <alignment horizontal="center" vertical="center"/>
    </xf>
    <xf numFmtId="0" fontId="18" fillId="3" borderId="7" xfId="11" applyFont="1" applyFill="1" applyBorder="1">
      <alignment horizontal="center" vertical="center"/>
    </xf>
    <xf numFmtId="0" fontId="22" fillId="7" borderId="0" xfId="0" applyFont="1" applyFill="1" applyAlignment="1">
      <alignment horizontal="left" vertical="center" wrapText="1" indent="1"/>
    </xf>
    <xf numFmtId="0" fontId="32" fillId="13" borderId="0" xfId="0" applyFont="1" applyFill="1"/>
    <xf numFmtId="0" fontId="3" fillId="0" borderId="0" xfId="0" applyFont="1" applyAlignment="1">
      <alignment horizontal="center" vertical="center"/>
    </xf>
    <xf numFmtId="0" fontId="3" fillId="2" borderId="0" xfId="0" applyFont="1" applyFill="1" applyAlignment="1">
      <alignment horizontal="center" vertical="center"/>
    </xf>
    <xf numFmtId="0" fontId="19"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9" fillId="11" borderId="16" xfId="0" applyFont="1" applyFill="1" applyBorder="1" applyAlignment="1">
      <alignment vertical="center"/>
    </xf>
    <xf numFmtId="0" fontId="4" fillId="2" borderId="21" xfId="0" applyFont="1" applyFill="1" applyBorder="1"/>
    <xf numFmtId="0" fontId="19" fillId="11" borderId="16" xfId="0" applyFont="1" applyFill="1" applyBorder="1" applyAlignment="1">
      <alignment horizontal="center" vertical="center"/>
    </xf>
    <xf numFmtId="0" fontId="26" fillId="0" borderId="0" xfId="0" applyFont="1" applyAlignment="1">
      <alignment horizontal="left"/>
    </xf>
    <xf numFmtId="0" fontId="27" fillId="0" borderId="0" xfId="0" applyFont="1"/>
    <xf numFmtId="14" fontId="26" fillId="0" borderId="0" xfId="9" applyNumberFormat="1" applyFont="1" applyBorder="1" applyAlignment="1">
      <alignment horizontal="left"/>
    </xf>
    <xf numFmtId="14" fontId="27" fillId="0" borderId="0" xfId="0" applyNumberFormat="1" applyFont="1"/>
    <xf numFmtId="0" fontId="25" fillId="0" borderId="0" xfId="8" applyFont="1" applyAlignment="1">
      <alignment horizontal="left"/>
    </xf>
    <xf numFmtId="0" fontId="4" fillId="0" borderId="0" xfId="0" applyFont="1"/>
    <xf numFmtId="166" fontId="18" fillId="2" borderId="13" xfId="0" applyNumberFormat="1" applyFont="1" applyFill="1" applyBorder="1" applyAlignment="1">
      <alignment horizontal="center" vertical="center" wrapText="1"/>
    </xf>
    <xf numFmtId="166" fontId="18" fillId="2" borderId="19" xfId="0" applyNumberFormat="1" applyFont="1" applyFill="1" applyBorder="1" applyAlignment="1">
      <alignment horizontal="center" vertical="center" wrapText="1"/>
    </xf>
    <xf numFmtId="166" fontId="18" fillId="2" borderId="18"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69">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fill>
        <patternFill>
          <bgColor theme="8"/>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8" tint="0.59996337778862885"/>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5" tint="0.79998168889431442"/>
        </patternFill>
      </fill>
    </dxf>
    <dxf>
      <fill>
        <patternFill>
          <bgColor theme="8"/>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8" tint="0.59996337778862885"/>
        </patternFill>
      </fill>
      <border>
        <left/>
        <right/>
      </border>
    </dxf>
    <dxf>
      <fill>
        <patternFill>
          <bgColor theme="8"/>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fill>
        <patternFill>
          <bgColor theme="6" tint="0.79998168889431442"/>
        </patternFill>
      </fill>
      <border>
        <top style="thin">
          <color theme="0" tint="-4.9989318521683403E-2"/>
        </top>
        <bottom style="thin">
          <color theme="0" tint="-4.9989318521683403E-2"/>
        </bottom>
      </border>
    </dxf>
    <dxf>
      <fill>
        <patternFill>
          <bgColor theme="5" tint="0.79998168889431442"/>
        </patternFill>
      </fill>
    </dxf>
    <dxf>
      <fill>
        <patternFill>
          <bgColor theme="4" tint="0.79998168889431442"/>
        </patternFill>
      </fill>
      <border>
        <top style="thin">
          <color theme="0" tint="-4.9989318521683403E-2"/>
        </top>
        <bottom style="thin">
          <color theme="0" tint="-4.9989318521683403E-2"/>
        </bottom>
      </border>
    </dxf>
    <dxf>
      <fill>
        <patternFill>
          <bgColor theme="8" tint="0.59996337778862885"/>
        </patternFill>
      </fill>
      <border>
        <left/>
        <right/>
      </border>
    </dxf>
    <dxf>
      <fill>
        <patternFill>
          <bgColor theme="8"/>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2" defaultTableStyle="TableStyleMedium2" defaultPivotStyle="PivotStyleLight16">
    <tableStyle name="Invisible" pivot="0" table="0" count="0" xr9:uid="{0B8D1AF2-DE89-431A-82BC-9E79A6C6A3EA}"/>
    <tableStyle name="ToDoList" pivot="0" count="9" xr9:uid="{00000000-0011-0000-FFFF-FFFF00000000}">
      <tableStyleElement type="wholeTable" dxfId="68"/>
      <tableStyleElement type="headerRow" dxfId="67"/>
      <tableStyleElement type="totalRow" dxfId="66"/>
      <tableStyleElement type="firstColumn" dxfId="65"/>
      <tableStyleElement type="lastColumn" dxfId="64"/>
      <tableStyleElement type="firstRowStripe" dxfId="63"/>
      <tableStyleElement type="secondRowStripe" dxfId="62"/>
      <tableStyleElement type="firstColumnStripe" dxfId="61"/>
      <tableStyleElement type="secondColumnStripe" dxfId="6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FZ50"/>
  <sheetViews>
    <sheetView showGridLines="0" tabSelected="1" showRuler="0" topLeftCell="A3" zoomScale="55" zoomScaleNormal="55" zoomScalePageLayoutView="70" workbookViewId="0">
      <selection activeCell="C12" sqref="C12"/>
    </sheetView>
  </sheetViews>
  <sheetFormatPr defaultColWidth="8.69921875" defaultRowHeight="30" customHeight="1" x14ac:dyDescent="0.25"/>
  <cols>
    <col min="1" max="1" width="36.59765625" customWidth="1"/>
    <col min="2" max="2" width="16.69921875" customWidth="1"/>
    <col min="3" max="3" width="10.69921875" customWidth="1"/>
    <col min="4" max="4" width="10.69921875" style="2" customWidth="1"/>
    <col min="5" max="5" width="10.69921875" customWidth="1"/>
    <col min="6" max="6" width="6" hidden="1" customWidth="1"/>
    <col min="7" max="7" width="6" customWidth="1"/>
    <col min="8" max="8" width="2.796875" customWidth="1"/>
    <col min="9" max="63" width="2.69921875" customWidth="1"/>
    <col min="64" max="64" width="3.296875" customWidth="1"/>
    <col min="65" max="65" width="2.5" customWidth="1"/>
    <col min="66" max="66" width="2.59765625" customWidth="1"/>
    <col min="67" max="67" width="3.19921875" customWidth="1"/>
    <col min="68" max="68" width="3.5" customWidth="1"/>
    <col min="69" max="69" width="2.796875" customWidth="1"/>
    <col min="70" max="70" width="3.796875" customWidth="1"/>
    <col min="71" max="71" width="3.09765625" customWidth="1"/>
    <col min="72" max="72" width="2.8984375" customWidth="1"/>
    <col min="73" max="73" width="2.59765625" customWidth="1"/>
    <col min="74" max="74" width="3" customWidth="1"/>
    <col min="75" max="75" width="2.8984375" customWidth="1"/>
    <col min="76" max="76" width="2.5" customWidth="1"/>
    <col min="77" max="90" width="3.59765625" customWidth="1"/>
    <col min="91" max="107" width="2.59765625" customWidth="1"/>
    <col min="108" max="108" width="3.296875" customWidth="1"/>
    <col min="109" max="182" width="2.69921875" customWidth="1"/>
  </cols>
  <sheetData>
    <row r="1" spans="1:182" ht="46.2" customHeight="1" x14ac:dyDescent="0.7">
      <c r="A1" s="92"/>
      <c r="B1" s="14"/>
      <c r="C1" s="15"/>
      <c r="D1" s="16"/>
      <c r="E1" s="17"/>
      <c r="F1" s="1"/>
      <c r="G1" s="1"/>
      <c r="H1" s="111" t="s">
        <v>18</v>
      </c>
      <c r="I1" s="112"/>
      <c r="J1" s="112"/>
      <c r="K1" s="112"/>
      <c r="L1" s="112"/>
      <c r="M1" s="112"/>
      <c r="N1" s="112"/>
      <c r="O1" s="20"/>
      <c r="P1" s="109">
        <v>45495</v>
      </c>
      <c r="Q1" s="110"/>
      <c r="R1" s="110"/>
      <c r="S1" s="110"/>
      <c r="T1" s="110"/>
      <c r="U1" s="110"/>
      <c r="V1" s="110"/>
      <c r="W1" s="110"/>
      <c r="X1" s="110"/>
      <c r="Y1" s="110"/>
    </row>
    <row r="2" spans="1:182" ht="30" customHeight="1" x14ac:dyDescent="0.6">
      <c r="A2" s="83"/>
      <c r="B2" s="84"/>
      <c r="C2" s="18"/>
      <c r="D2" s="19"/>
      <c r="E2" s="18"/>
      <c r="H2" s="111" t="s">
        <v>19</v>
      </c>
      <c r="I2" s="112"/>
      <c r="J2" s="112"/>
      <c r="K2" s="112"/>
      <c r="L2" s="112"/>
      <c r="M2" s="112"/>
      <c r="N2" s="112"/>
      <c r="O2" s="20"/>
      <c r="P2" s="107">
        <v>1</v>
      </c>
      <c r="Q2" s="108"/>
      <c r="R2" s="108"/>
      <c r="S2" s="108"/>
      <c r="T2" s="108"/>
      <c r="U2" s="108"/>
      <c r="V2" s="108"/>
      <c r="W2" s="108"/>
      <c r="X2" s="108"/>
      <c r="Y2" s="108"/>
    </row>
    <row r="3" spans="1:182" s="21" customFormat="1" ht="42.6" customHeight="1" x14ac:dyDescent="0.5">
      <c r="A3" s="93" t="s">
        <v>21</v>
      </c>
      <c r="C3" s="22"/>
      <c r="D3" s="23"/>
    </row>
    <row r="4" spans="1:182" s="21" customFormat="1" ht="42.6" customHeight="1" x14ac:dyDescent="0.5">
      <c r="A4" s="93"/>
      <c r="C4" s="22"/>
      <c r="D4" s="23"/>
    </row>
    <row r="5" spans="1:182" s="21" customFormat="1" ht="30" customHeight="1" x14ac:dyDescent="0.25">
      <c r="A5" s="24"/>
      <c r="D5" s="25"/>
      <c r="H5" s="115">
        <f>H6</f>
        <v>45495</v>
      </c>
      <c r="I5" s="113"/>
      <c r="J5" s="113"/>
      <c r="K5" s="113"/>
      <c r="L5" s="113"/>
      <c r="M5" s="113"/>
      <c r="N5" s="113"/>
      <c r="O5" s="113">
        <f>O6</f>
        <v>45502</v>
      </c>
      <c r="P5" s="113"/>
      <c r="Q5" s="113"/>
      <c r="R5" s="113"/>
      <c r="S5" s="113"/>
      <c r="T5" s="113"/>
      <c r="U5" s="113"/>
      <c r="V5" s="113">
        <f>V6</f>
        <v>45509</v>
      </c>
      <c r="W5" s="113"/>
      <c r="X5" s="113"/>
      <c r="Y5" s="113"/>
      <c r="Z5" s="113"/>
      <c r="AA5" s="113"/>
      <c r="AB5" s="113"/>
      <c r="AC5" s="113">
        <f>AC6</f>
        <v>45516</v>
      </c>
      <c r="AD5" s="113"/>
      <c r="AE5" s="113"/>
      <c r="AF5" s="113"/>
      <c r="AG5" s="113"/>
      <c r="AH5" s="113"/>
      <c r="AI5" s="113"/>
      <c r="AJ5" s="113">
        <f>AJ6</f>
        <v>45523</v>
      </c>
      <c r="AK5" s="113"/>
      <c r="AL5" s="113"/>
      <c r="AM5" s="113"/>
      <c r="AN5" s="113"/>
      <c r="AO5" s="113"/>
      <c r="AP5" s="113"/>
      <c r="AQ5" s="113">
        <f>AQ6</f>
        <v>45530</v>
      </c>
      <c r="AR5" s="113"/>
      <c r="AS5" s="113"/>
      <c r="AT5" s="113"/>
      <c r="AU5" s="113"/>
      <c r="AV5" s="113"/>
      <c r="AW5" s="113"/>
      <c r="AX5" s="113">
        <f>AX6</f>
        <v>45537</v>
      </c>
      <c r="AY5" s="113"/>
      <c r="AZ5" s="113"/>
      <c r="BA5" s="113"/>
      <c r="BB5" s="113"/>
      <c r="BC5" s="113"/>
      <c r="BD5" s="113"/>
      <c r="BE5" s="113">
        <f>BE6</f>
        <v>45544</v>
      </c>
      <c r="BF5" s="113"/>
      <c r="BG5" s="113"/>
      <c r="BH5" s="113"/>
      <c r="BI5" s="113"/>
      <c r="BJ5" s="113"/>
      <c r="BK5" s="114"/>
      <c r="BL5" s="113">
        <f>BL6</f>
        <v>45551</v>
      </c>
      <c r="BM5" s="113"/>
      <c r="BN5" s="113"/>
      <c r="BO5" s="113"/>
      <c r="BP5" s="113"/>
      <c r="BQ5" s="113"/>
      <c r="BR5" s="114"/>
      <c r="BS5" s="113">
        <f>BS6</f>
        <v>45558</v>
      </c>
      <c r="BT5" s="113"/>
      <c r="BU5" s="113"/>
      <c r="BV5" s="113"/>
      <c r="BW5" s="113"/>
      <c r="BX5" s="113"/>
      <c r="BY5" s="114"/>
      <c r="BZ5" s="113">
        <f>BZ6</f>
        <v>45565</v>
      </c>
      <c r="CA5" s="113"/>
      <c r="CB5" s="113"/>
      <c r="CC5" s="113"/>
      <c r="CD5" s="113"/>
      <c r="CE5" s="113"/>
      <c r="CF5" s="114"/>
      <c r="CG5" s="113">
        <f>CG6</f>
        <v>45572</v>
      </c>
      <c r="CH5" s="113"/>
      <c r="CI5" s="113"/>
      <c r="CJ5" s="113"/>
      <c r="CK5" s="113"/>
      <c r="CL5" s="113"/>
      <c r="CM5" s="114"/>
      <c r="CN5" s="113">
        <f>CN6</f>
        <v>45579</v>
      </c>
      <c r="CO5" s="113"/>
      <c r="CP5" s="113"/>
      <c r="CQ5" s="113"/>
      <c r="CR5" s="113"/>
      <c r="CS5" s="113"/>
      <c r="CT5" s="114"/>
      <c r="CU5" s="113">
        <f>CU6</f>
        <v>45586</v>
      </c>
      <c r="CV5" s="113"/>
      <c r="CW5" s="113"/>
      <c r="CX5" s="113"/>
      <c r="CY5" s="113"/>
      <c r="CZ5" s="113"/>
      <c r="DA5" s="114"/>
      <c r="DB5" s="113">
        <f>DB6</f>
        <v>45593</v>
      </c>
      <c r="DC5" s="113"/>
      <c r="DD5" s="113"/>
      <c r="DE5" s="113"/>
      <c r="DF5" s="113"/>
      <c r="DG5" s="113"/>
      <c r="DH5" s="114"/>
      <c r="DI5" s="113">
        <f>DI6</f>
        <v>45600</v>
      </c>
      <c r="DJ5" s="113"/>
      <c r="DK5" s="113"/>
      <c r="DL5" s="113"/>
      <c r="DM5" s="113"/>
      <c r="DN5" s="113"/>
      <c r="DO5" s="114"/>
      <c r="DP5" s="113">
        <f>DP6</f>
        <v>45607</v>
      </c>
      <c r="DQ5" s="113"/>
      <c r="DR5" s="113"/>
      <c r="DS5" s="113"/>
      <c r="DT5" s="113"/>
      <c r="DU5" s="113"/>
      <c r="DV5" s="114"/>
      <c r="DW5" s="113">
        <f>DW6</f>
        <v>45614</v>
      </c>
      <c r="DX5" s="113"/>
      <c r="DY5" s="113"/>
      <c r="DZ5" s="113"/>
      <c r="EA5" s="113"/>
      <c r="EB5" s="113"/>
      <c r="EC5" s="114"/>
      <c r="ED5" s="113">
        <f>ED6</f>
        <v>45621</v>
      </c>
      <c r="EE5" s="113"/>
      <c r="EF5" s="113"/>
      <c r="EG5" s="113"/>
      <c r="EH5" s="113"/>
      <c r="EI5" s="113"/>
      <c r="EJ5" s="114"/>
      <c r="EK5" s="113">
        <f>EK6</f>
        <v>45628</v>
      </c>
      <c r="EL5" s="113"/>
      <c r="EM5" s="113"/>
      <c r="EN5" s="113"/>
      <c r="EO5" s="113"/>
      <c r="EP5" s="113"/>
      <c r="EQ5" s="114"/>
      <c r="ER5" s="113">
        <f>ER6</f>
        <v>45635</v>
      </c>
      <c r="ES5" s="113"/>
      <c r="ET5" s="113"/>
      <c r="EU5" s="113"/>
      <c r="EV5" s="113"/>
      <c r="EW5" s="113"/>
      <c r="EX5" s="114"/>
      <c r="EY5" s="113">
        <f>EY6</f>
        <v>45642</v>
      </c>
      <c r="EZ5" s="113"/>
      <c r="FA5" s="113"/>
      <c r="FB5" s="113"/>
      <c r="FC5" s="113"/>
      <c r="FD5" s="113"/>
      <c r="FE5" s="114"/>
      <c r="FF5" s="113">
        <f>FF6</f>
        <v>45649</v>
      </c>
      <c r="FG5" s="113"/>
      <c r="FH5" s="113"/>
      <c r="FI5" s="113"/>
      <c r="FJ5" s="113"/>
      <c r="FK5" s="113"/>
      <c r="FL5" s="114"/>
      <c r="FM5" s="113">
        <f>FM6</f>
        <v>45656</v>
      </c>
      <c r="FN5" s="113"/>
      <c r="FO5" s="113"/>
      <c r="FP5" s="113"/>
      <c r="FQ5" s="113"/>
      <c r="FR5" s="113"/>
      <c r="FS5" s="114"/>
      <c r="FT5" s="113">
        <f>FT6</f>
        <v>45663</v>
      </c>
      <c r="FU5" s="113"/>
      <c r="FV5" s="113"/>
      <c r="FW5" s="113"/>
      <c r="FX5" s="113"/>
      <c r="FY5" s="113"/>
      <c r="FZ5" s="114"/>
    </row>
    <row r="6" spans="1:182" s="21" customFormat="1" ht="15" customHeight="1" x14ac:dyDescent="0.25">
      <c r="A6" s="102" t="s">
        <v>4</v>
      </c>
      <c r="B6" s="104" t="s">
        <v>20</v>
      </c>
      <c r="C6" s="106" t="s">
        <v>0</v>
      </c>
      <c r="D6" s="106" t="s">
        <v>2</v>
      </c>
      <c r="E6" s="106" t="s">
        <v>3</v>
      </c>
      <c r="H6" s="26">
        <f>Project_Start-WEEKDAY(Project_Start,1)+2+7*(Display_Week-1)</f>
        <v>45495</v>
      </c>
      <c r="I6" s="26">
        <f>H6+1</f>
        <v>45496</v>
      </c>
      <c r="J6" s="26">
        <f t="shared" ref="J6:AW6" si="0">I6+1</f>
        <v>45497</v>
      </c>
      <c r="K6" s="26">
        <f t="shared" si="0"/>
        <v>45498</v>
      </c>
      <c r="L6" s="26">
        <f t="shared" si="0"/>
        <v>45499</v>
      </c>
      <c r="M6" s="26">
        <f t="shared" si="0"/>
        <v>45500</v>
      </c>
      <c r="N6" s="27">
        <f t="shared" si="0"/>
        <v>45501</v>
      </c>
      <c r="O6" s="28">
        <f>N6+1</f>
        <v>45502</v>
      </c>
      <c r="P6" s="26">
        <f>O6+1</f>
        <v>45503</v>
      </c>
      <c r="Q6" s="26">
        <f t="shared" si="0"/>
        <v>45504</v>
      </c>
      <c r="R6" s="26">
        <f t="shared" si="0"/>
        <v>45505</v>
      </c>
      <c r="S6" s="26">
        <f t="shared" si="0"/>
        <v>45506</v>
      </c>
      <c r="T6" s="26">
        <f t="shared" si="0"/>
        <v>45507</v>
      </c>
      <c r="U6" s="27">
        <f t="shared" si="0"/>
        <v>45508</v>
      </c>
      <c r="V6" s="28">
        <f>U6+1</f>
        <v>45509</v>
      </c>
      <c r="W6" s="26">
        <f>V6+1</f>
        <v>45510</v>
      </c>
      <c r="X6" s="26">
        <f t="shared" si="0"/>
        <v>45511</v>
      </c>
      <c r="Y6" s="26">
        <f t="shared" si="0"/>
        <v>45512</v>
      </c>
      <c r="Z6" s="26">
        <f t="shared" si="0"/>
        <v>45513</v>
      </c>
      <c r="AA6" s="26">
        <f t="shared" si="0"/>
        <v>45514</v>
      </c>
      <c r="AB6" s="27">
        <f t="shared" si="0"/>
        <v>45515</v>
      </c>
      <c r="AC6" s="28">
        <f>AB6+1</f>
        <v>45516</v>
      </c>
      <c r="AD6" s="26">
        <f>AC6+1</f>
        <v>45517</v>
      </c>
      <c r="AE6" s="26">
        <f t="shared" si="0"/>
        <v>45518</v>
      </c>
      <c r="AF6" s="26">
        <f t="shared" si="0"/>
        <v>45519</v>
      </c>
      <c r="AG6" s="26">
        <f t="shared" si="0"/>
        <v>45520</v>
      </c>
      <c r="AH6" s="26">
        <f t="shared" si="0"/>
        <v>45521</v>
      </c>
      <c r="AI6" s="27">
        <f t="shared" si="0"/>
        <v>45522</v>
      </c>
      <c r="AJ6" s="28">
        <f>AI6+1</f>
        <v>45523</v>
      </c>
      <c r="AK6" s="26">
        <f>AJ6+1</f>
        <v>45524</v>
      </c>
      <c r="AL6" s="26">
        <f t="shared" si="0"/>
        <v>45525</v>
      </c>
      <c r="AM6" s="26">
        <f t="shared" si="0"/>
        <v>45526</v>
      </c>
      <c r="AN6" s="26">
        <f t="shared" si="0"/>
        <v>45527</v>
      </c>
      <c r="AO6" s="26">
        <f t="shared" si="0"/>
        <v>45528</v>
      </c>
      <c r="AP6" s="27">
        <f t="shared" si="0"/>
        <v>45529</v>
      </c>
      <c r="AQ6" s="28">
        <f>AP6+1</f>
        <v>45530</v>
      </c>
      <c r="AR6" s="26">
        <f>AQ6+1</f>
        <v>45531</v>
      </c>
      <c r="AS6" s="26">
        <f t="shared" si="0"/>
        <v>45532</v>
      </c>
      <c r="AT6" s="26">
        <f t="shared" si="0"/>
        <v>45533</v>
      </c>
      <c r="AU6" s="26">
        <f t="shared" si="0"/>
        <v>45534</v>
      </c>
      <c r="AV6" s="26">
        <f t="shared" si="0"/>
        <v>45535</v>
      </c>
      <c r="AW6" s="27">
        <f t="shared" si="0"/>
        <v>45536</v>
      </c>
      <c r="AX6" s="28">
        <f>AW6+1</f>
        <v>45537</v>
      </c>
      <c r="AY6" s="26">
        <f>AX6+1</f>
        <v>45538</v>
      </c>
      <c r="AZ6" s="26">
        <f t="shared" ref="AZ6:BD6" si="1">AY6+1</f>
        <v>45539</v>
      </c>
      <c r="BA6" s="26">
        <f t="shared" si="1"/>
        <v>45540</v>
      </c>
      <c r="BB6" s="26">
        <f t="shared" si="1"/>
        <v>45541</v>
      </c>
      <c r="BC6" s="26">
        <f t="shared" si="1"/>
        <v>45542</v>
      </c>
      <c r="BD6" s="27">
        <f t="shared" si="1"/>
        <v>45543</v>
      </c>
      <c r="BE6" s="28">
        <f>BD6+1</f>
        <v>45544</v>
      </c>
      <c r="BF6" s="26">
        <f>BE6+1</f>
        <v>45545</v>
      </c>
      <c r="BG6" s="26">
        <f t="shared" ref="BG6:BJ6" si="2">BF6+1</f>
        <v>45546</v>
      </c>
      <c r="BH6" s="26">
        <f t="shared" si="2"/>
        <v>45547</v>
      </c>
      <c r="BI6" s="26">
        <f t="shared" si="2"/>
        <v>45548</v>
      </c>
      <c r="BJ6" s="26">
        <f t="shared" si="2"/>
        <v>45549</v>
      </c>
      <c r="BK6" s="26">
        <f>BJ6+1</f>
        <v>45550</v>
      </c>
      <c r="BL6" s="28">
        <f>BK6+1</f>
        <v>45551</v>
      </c>
      <c r="BM6" s="26">
        <f>BL6+1</f>
        <v>45552</v>
      </c>
      <c r="BN6" s="26">
        <f t="shared" ref="BN6" si="3">BM6+1</f>
        <v>45553</v>
      </c>
      <c r="BO6" s="26">
        <f t="shared" ref="BO6" si="4">BN6+1</f>
        <v>45554</v>
      </c>
      <c r="BP6" s="26">
        <f t="shared" ref="BP6" si="5">BO6+1</f>
        <v>45555</v>
      </c>
      <c r="BQ6" s="26">
        <f t="shared" ref="BQ6" si="6">BP6+1</f>
        <v>45556</v>
      </c>
      <c r="BR6" s="26">
        <f>BQ6+1</f>
        <v>45557</v>
      </c>
      <c r="BS6" s="28">
        <f>BR6+1</f>
        <v>45558</v>
      </c>
      <c r="BT6" s="26">
        <f>BS6+1</f>
        <v>45559</v>
      </c>
      <c r="BU6" s="26">
        <f t="shared" ref="BU6" si="7">BT6+1</f>
        <v>45560</v>
      </c>
      <c r="BV6" s="26">
        <f t="shared" ref="BV6" si="8">BU6+1</f>
        <v>45561</v>
      </c>
      <c r="BW6" s="26">
        <f t="shared" ref="BW6" si="9">BV6+1</f>
        <v>45562</v>
      </c>
      <c r="BX6" s="26">
        <f t="shared" ref="BX6" si="10">BW6+1</f>
        <v>45563</v>
      </c>
      <c r="BY6" s="26">
        <f>BX6+1</f>
        <v>45564</v>
      </c>
      <c r="BZ6" s="28">
        <f>BY6+1</f>
        <v>45565</v>
      </c>
      <c r="CA6" s="26">
        <f>BZ6+1</f>
        <v>45566</v>
      </c>
      <c r="CB6" s="26">
        <f t="shared" ref="CB6" si="11">CA6+1</f>
        <v>45567</v>
      </c>
      <c r="CC6" s="26">
        <f t="shared" ref="CC6" si="12">CB6+1</f>
        <v>45568</v>
      </c>
      <c r="CD6" s="26">
        <f t="shared" ref="CD6" si="13">CC6+1</f>
        <v>45569</v>
      </c>
      <c r="CE6" s="26">
        <f t="shared" ref="CE6" si="14">CD6+1</f>
        <v>45570</v>
      </c>
      <c r="CF6" s="26">
        <f>CE6+1</f>
        <v>45571</v>
      </c>
      <c r="CG6" s="28">
        <f>CF6+1</f>
        <v>45572</v>
      </c>
      <c r="CH6" s="26">
        <f>CG6+1</f>
        <v>45573</v>
      </c>
      <c r="CI6" s="26">
        <f t="shared" ref="CI6" si="15">CH6+1</f>
        <v>45574</v>
      </c>
      <c r="CJ6" s="26">
        <f t="shared" ref="CJ6" si="16">CI6+1</f>
        <v>45575</v>
      </c>
      <c r="CK6" s="26">
        <f t="shared" ref="CK6" si="17">CJ6+1</f>
        <v>45576</v>
      </c>
      <c r="CL6" s="26">
        <f t="shared" ref="CL6" si="18">CK6+1</f>
        <v>45577</v>
      </c>
      <c r="CM6" s="26">
        <f>CL6+1</f>
        <v>45578</v>
      </c>
      <c r="CN6" s="28">
        <f>CM6+1</f>
        <v>45579</v>
      </c>
      <c r="CO6" s="26">
        <f>CN6+1</f>
        <v>45580</v>
      </c>
      <c r="CP6" s="26">
        <f t="shared" ref="CP6" si="19">CO6+1</f>
        <v>45581</v>
      </c>
      <c r="CQ6" s="26">
        <f t="shared" ref="CQ6" si="20">CP6+1</f>
        <v>45582</v>
      </c>
      <c r="CR6" s="26">
        <f t="shared" ref="CR6" si="21">CQ6+1</f>
        <v>45583</v>
      </c>
      <c r="CS6" s="26">
        <f t="shared" ref="CS6" si="22">CR6+1</f>
        <v>45584</v>
      </c>
      <c r="CT6" s="26">
        <f>CS6+1</f>
        <v>45585</v>
      </c>
      <c r="CU6" s="28">
        <f>CT6+1</f>
        <v>45586</v>
      </c>
      <c r="CV6" s="26">
        <f>CU6+1</f>
        <v>45587</v>
      </c>
      <c r="CW6" s="26">
        <f t="shared" ref="CW6" si="23">CV6+1</f>
        <v>45588</v>
      </c>
      <c r="CX6" s="26">
        <f t="shared" ref="CX6" si="24">CW6+1</f>
        <v>45589</v>
      </c>
      <c r="CY6" s="26">
        <f t="shared" ref="CY6" si="25">CX6+1</f>
        <v>45590</v>
      </c>
      <c r="CZ6" s="26">
        <f t="shared" ref="CZ6" si="26">CY6+1</f>
        <v>45591</v>
      </c>
      <c r="DA6" s="26">
        <f>CZ6+1</f>
        <v>45592</v>
      </c>
      <c r="DB6" s="28">
        <f>DA6+1</f>
        <v>45593</v>
      </c>
      <c r="DC6" s="26">
        <f>DB6+1</f>
        <v>45594</v>
      </c>
      <c r="DD6" s="26">
        <f t="shared" ref="DD6" si="27">DC6+1</f>
        <v>45595</v>
      </c>
      <c r="DE6" s="26">
        <f t="shared" ref="DE6" si="28">DD6+1</f>
        <v>45596</v>
      </c>
      <c r="DF6" s="26">
        <f t="shared" ref="DF6" si="29">DE6+1</f>
        <v>45597</v>
      </c>
      <c r="DG6" s="26">
        <f t="shared" ref="DG6" si="30">DF6+1</f>
        <v>45598</v>
      </c>
      <c r="DH6" s="26">
        <f>DG6+1</f>
        <v>45599</v>
      </c>
      <c r="DI6" s="28">
        <f>DH6+1</f>
        <v>45600</v>
      </c>
      <c r="DJ6" s="26">
        <f>DI6+1</f>
        <v>45601</v>
      </c>
      <c r="DK6" s="26">
        <f t="shared" ref="DK6" si="31">DJ6+1</f>
        <v>45602</v>
      </c>
      <c r="DL6" s="26">
        <f t="shared" ref="DL6" si="32">DK6+1</f>
        <v>45603</v>
      </c>
      <c r="DM6" s="26">
        <f t="shared" ref="DM6" si="33">DL6+1</f>
        <v>45604</v>
      </c>
      <c r="DN6" s="26">
        <f t="shared" ref="DN6" si="34">DM6+1</f>
        <v>45605</v>
      </c>
      <c r="DO6" s="26">
        <f>DN6+1</f>
        <v>45606</v>
      </c>
      <c r="DP6" s="28">
        <f>DO6+1</f>
        <v>45607</v>
      </c>
      <c r="DQ6" s="26">
        <f>DP6+1</f>
        <v>45608</v>
      </c>
      <c r="DR6" s="26">
        <f t="shared" ref="DR6" si="35">DQ6+1</f>
        <v>45609</v>
      </c>
      <c r="DS6" s="26">
        <f t="shared" ref="DS6" si="36">DR6+1</f>
        <v>45610</v>
      </c>
      <c r="DT6" s="26">
        <f t="shared" ref="DT6" si="37">DS6+1</f>
        <v>45611</v>
      </c>
      <c r="DU6" s="26">
        <f t="shared" ref="DU6" si="38">DT6+1</f>
        <v>45612</v>
      </c>
      <c r="DV6" s="26">
        <f>DU6+1</f>
        <v>45613</v>
      </c>
      <c r="DW6" s="28">
        <f>DV6+1</f>
        <v>45614</v>
      </c>
      <c r="DX6" s="26">
        <f>DW6+1</f>
        <v>45615</v>
      </c>
      <c r="DY6" s="26">
        <f t="shared" ref="DY6" si="39">DX6+1</f>
        <v>45616</v>
      </c>
      <c r="DZ6" s="26">
        <f t="shared" ref="DZ6" si="40">DY6+1</f>
        <v>45617</v>
      </c>
      <c r="EA6" s="26">
        <f t="shared" ref="EA6" si="41">DZ6+1</f>
        <v>45618</v>
      </c>
      <c r="EB6" s="26">
        <f t="shared" ref="EB6" si="42">EA6+1</f>
        <v>45619</v>
      </c>
      <c r="EC6" s="26">
        <f>EB6+1</f>
        <v>45620</v>
      </c>
      <c r="ED6" s="28">
        <f>EC6+1</f>
        <v>45621</v>
      </c>
      <c r="EE6" s="26">
        <f>ED6+1</f>
        <v>45622</v>
      </c>
      <c r="EF6" s="26">
        <f t="shared" ref="EF6" si="43">EE6+1</f>
        <v>45623</v>
      </c>
      <c r="EG6" s="26">
        <f t="shared" ref="EG6" si="44">EF6+1</f>
        <v>45624</v>
      </c>
      <c r="EH6" s="26">
        <f t="shared" ref="EH6" si="45">EG6+1</f>
        <v>45625</v>
      </c>
      <c r="EI6" s="26">
        <f t="shared" ref="EI6" si="46">EH6+1</f>
        <v>45626</v>
      </c>
      <c r="EJ6" s="26">
        <f>EI6+1</f>
        <v>45627</v>
      </c>
      <c r="EK6" s="28">
        <f>EJ6+1</f>
        <v>45628</v>
      </c>
      <c r="EL6" s="26">
        <f>EK6+1</f>
        <v>45629</v>
      </c>
      <c r="EM6" s="26">
        <f t="shared" ref="EM6" si="47">EL6+1</f>
        <v>45630</v>
      </c>
      <c r="EN6" s="26">
        <f t="shared" ref="EN6" si="48">EM6+1</f>
        <v>45631</v>
      </c>
      <c r="EO6" s="26">
        <f t="shared" ref="EO6" si="49">EN6+1</f>
        <v>45632</v>
      </c>
      <c r="EP6" s="26">
        <f t="shared" ref="EP6" si="50">EO6+1</f>
        <v>45633</v>
      </c>
      <c r="EQ6" s="26">
        <f>EP6+1</f>
        <v>45634</v>
      </c>
      <c r="ER6" s="28">
        <f>EQ6+1</f>
        <v>45635</v>
      </c>
      <c r="ES6" s="26">
        <f>ER6+1</f>
        <v>45636</v>
      </c>
      <c r="ET6" s="26">
        <f t="shared" ref="ET6" si="51">ES6+1</f>
        <v>45637</v>
      </c>
      <c r="EU6" s="26">
        <f t="shared" ref="EU6" si="52">ET6+1</f>
        <v>45638</v>
      </c>
      <c r="EV6" s="26">
        <f t="shared" ref="EV6" si="53">EU6+1</f>
        <v>45639</v>
      </c>
      <c r="EW6" s="26">
        <f t="shared" ref="EW6" si="54">EV6+1</f>
        <v>45640</v>
      </c>
      <c r="EX6" s="26">
        <f>EW6+1</f>
        <v>45641</v>
      </c>
      <c r="EY6" s="28">
        <f>EX6+1</f>
        <v>45642</v>
      </c>
      <c r="EZ6" s="26">
        <f>EY6+1</f>
        <v>45643</v>
      </c>
      <c r="FA6" s="26">
        <f t="shared" ref="FA6" si="55">EZ6+1</f>
        <v>45644</v>
      </c>
      <c r="FB6" s="26">
        <f t="shared" ref="FB6" si="56">FA6+1</f>
        <v>45645</v>
      </c>
      <c r="FC6" s="26">
        <f t="shared" ref="FC6" si="57">FB6+1</f>
        <v>45646</v>
      </c>
      <c r="FD6" s="26">
        <f t="shared" ref="FD6" si="58">FC6+1</f>
        <v>45647</v>
      </c>
      <c r="FE6" s="26">
        <f>FD6+1</f>
        <v>45648</v>
      </c>
      <c r="FF6" s="28">
        <f>FE6+1</f>
        <v>45649</v>
      </c>
      <c r="FG6" s="26">
        <f>FF6+1</f>
        <v>45650</v>
      </c>
      <c r="FH6" s="26">
        <f t="shared" ref="FH6" si="59">FG6+1</f>
        <v>45651</v>
      </c>
      <c r="FI6" s="26">
        <f t="shared" ref="FI6" si="60">FH6+1</f>
        <v>45652</v>
      </c>
      <c r="FJ6" s="26">
        <f t="shared" ref="FJ6" si="61">FI6+1</f>
        <v>45653</v>
      </c>
      <c r="FK6" s="26">
        <f t="shared" ref="FK6" si="62">FJ6+1</f>
        <v>45654</v>
      </c>
      <c r="FL6" s="26">
        <f>FK6+1</f>
        <v>45655</v>
      </c>
      <c r="FM6" s="28">
        <f>FL6+1</f>
        <v>45656</v>
      </c>
      <c r="FN6" s="26">
        <f>FM6+1</f>
        <v>45657</v>
      </c>
      <c r="FO6" s="26">
        <f t="shared" ref="FO6" si="63">FN6+1</f>
        <v>45658</v>
      </c>
      <c r="FP6" s="26">
        <f t="shared" ref="FP6" si="64">FO6+1</f>
        <v>45659</v>
      </c>
      <c r="FQ6" s="26">
        <f t="shared" ref="FQ6" si="65">FP6+1</f>
        <v>45660</v>
      </c>
      <c r="FR6" s="26">
        <f t="shared" ref="FR6" si="66">FQ6+1</f>
        <v>45661</v>
      </c>
      <c r="FS6" s="26">
        <f>FR6+1</f>
        <v>45662</v>
      </c>
      <c r="FT6" s="28">
        <f>FS6+1</f>
        <v>45663</v>
      </c>
      <c r="FU6" s="26">
        <f>FT6+1</f>
        <v>45664</v>
      </c>
      <c r="FV6" s="26">
        <f t="shared" ref="FV6" si="67">FU6+1</f>
        <v>45665</v>
      </c>
      <c r="FW6" s="26">
        <f t="shared" ref="FW6" si="68">FV6+1</f>
        <v>45666</v>
      </c>
      <c r="FX6" s="26">
        <f t="shared" ref="FX6" si="69">FW6+1</f>
        <v>45667</v>
      </c>
      <c r="FY6" s="26">
        <f t="shared" ref="FY6" si="70">FX6+1</f>
        <v>45668</v>
      </c>
      <c r="FZ6" s="26">
        <f>FY6+1</f>
        <v>45669</v>
      </c>
    </row>
    <row r="7" spans="1:182" s="21" customFormat="1" ht="15" customHeight="1" thickBot="1" x14ac:dyDescent="0.3">
      <c r="A7" s="103"/>
      <c r="B7" s="105"/>
      <c r="C7" s="105"/>
      <c r="D7" s="105"/>
      <c r="E7" s="105"/>
      <c r="H7" s="29" t="str">
        <f t="shared" ref="H7:AM7" si="71">LEFT(TEXT(H6,"ddd"),1)</f>
        <v>M</v>
      </c>
      <c r="I7" s="30" t="str">
        <f t="shared" si="71"/>
        <v>T</v>
      </c>
      <c r="J7" s="30" t="str">
        <f t="shared" si="71"/>
        <v>W</v>
      </c>
      <c r="K7" s="30" t="str">
        <f t="shared" si="71"/>
        <v>T</v>
      </c>
      <c r="L7" s="30" t="str">
        <f t="shared" si="71"/>
        <v>F</v>
      </c>
      <c r="M7" s="30" t="str">
        <f t="shared" si="71"/>
        <v>S</v>
      </c>
      <c r="N7" s="30" t="str">
        <f t="shared" si="71"/>
        <v>S</v>
      </c>
      <c r="O7" s="30" t="str">
        <f t="shared" si="71"/>
        <v>M</v>
      </c>
      <c r="P7" s="30" t="str">
        <f t="shared" si="71"/>
        <v>T</v>
      </c>
      <c r="Q7" s="30" t="str">
        <f t="shared" si="71"/>
        <v>W</v>
      </c>
      <c r="R7" s="30" t="str">
        <f t="shared" si="71"/>
        <v>T</v>
      </c>
      <c r="S7" s="30" t="str">
        <f t="shared" si="71"/>
        <v>F</v>
      </c>
      <c r="T7" s="30" t="str">
        <f t="shared" si="71"/>
        <v>S</v>
      </c>
      <c r="U7" s="30" t="str">
        <f t="shared" si="71"/>
        <v>S</v>
      </c>
      <c r="V7" s="30" t="str">
        <f t="shared" si="71"/>
        <v>M</v>
      </c>
      <c r="W7" s="30" t="str">
        <f t="shared" si="71"/>
        <v>T</v>
      </c>
      <c r="X7" s="30" t="str">
        <f t="shared" si="71"/>
        <v>W</v>
      </c>
      <c r="Y7" s="30" t="str">
        <f t="shared" si="71"/>
        <v>T</v>
      </c>
      <c r="Z7" s="30" t="str">
        <f t="shared" si="71"/>
        <v>F</v>
      </c>
      <c r="AA7" s="30" t="str">
        <f t="shared" si="71"/>
        <v>S</v>
      </c>
      <c r="AB7" s="30" t="str">
        <f t="shared" si="71"/>
        <v>S</v>
      </c>
      <c r="AC7" s="30" t="str">
        <f t="shared" si="71"/>
        <v>M</v>
      </c>
      <c r="AD7" s="30" t="str">
        <f t="shared" si="71"/>
        <v>T</v>
      </c>
      <c r="AE7" s="30" t="str">
        <f t="shared" si="71"/>
        <v>W</v>
      </c>
      <c r="AF7" s="30" t="str">
        <f t="shared" si="71"/>
        <v>T</v>
      </c>
      <c r="AG7" s="30" t="str">
        <f t="shared" si="71"/>
        <v>F</v>
      </c>
      <c r="AH7" s="30" t="str">
        <f t="shared" si="71"/>
        <v>S</v>
      </c>
      <c r="AI7" s="30" t="str">
        <f t="shared" si="71"/>
        <v>S</v>
      </c>
      <c r="AJ7" s="30" t="str">
        <f t="shared" si="71"/>
        <v>M</v>
      </c>
      <c r="AK7" s="30" t="str">
        <f t="shared" si="71"/>
        <v>T</v>
      </c>
      <c r="AL7" s="30" t="str">
        <f t="shared" si="71"/>
        <v>W</v>
      </c>
      <c r="AM7" s="30" t="str">
        <f t="shared" si="71"/>
        <v>T</v>
      </c>
      <c r="AN7" s="30" t="str">
        <f t="shared" ref="AN7:BK7" si="72">LEFT(TEXT(AN6,"ddd"),1)</f>
        <v>F</v>
      </c>
      <c r="AO7" s="30" t="str">
        <f t="shared" si="72"/>
        <v>S</v>
      </c>
      <c r="AP7" s="30" t="str">
        <f t="shared" si="72"/>
        <v>S</v>
      </c>
      <c r="AQ7" s="30" t="str">
        <f t="shared" si="72"/>
        <v>M</v>
      </c>
      <c r="AR7" s="30" t="str">
        <f t="shared" si="72"/>
        <v>T</v>
      </c>
      <c r="AS7" s="30" t="str">
        <f t="shared" si="72"/>
        <v>W</v>
      </c>
      <c r="AT7" s="30" t="str">
        <f t="shared" si="72"/>
        <v>T</v>
      </c>
      <c r="AU7" s="30" t="str">
        <f t="shared" si="72"/>
        <v>F</v>
      </c>
      <c r="AV7" s="30" t="str">
        <f t="shared" si="72"/>
        <v>S</v>
      </c>
      <c r="AW7" s="30" t="str">
        <f t="shared" si="72"/>
        <v>S</v>
      </c>
      <c r="AX7" s="30" t="str">
        <f t="shared" si="72"/>
        <v>M</v>
      </c>
      <c r="AY7" s="30" t="str">
        <f t="shared" si="72"/>
        <v>T</v>
      </c>
      <c r="AZ7" s="30" t="str">
        <f t="shared" si="72"/>
        <v>W</v>
      </c>
      <c r="BA7" s="30" t="str">
        <f t="shared" si="72"/>
        <v>T</v>
      </c>
      <c r="BB7" s="30" t="str">
        <f t="shared" si="72"/>
        <v>F</v>
      </c>
      <c r="BC7" s="30" t="str">
        <f t="shared" si="72"/>
        <v>S</v>
      </c>
      <c r="BD7" s="30" t="str">
        <f t="shared" si="72"/>
        <v>S</v>
      </c>
      <c r="BE7" s="30" t="str">
        <f>LEFT(TEXT(BE6,"ddd"),1)</f>
        <v>M</v>
      </c>
      <c r="BF7" s="30" t="str">
        <f t="shared" si="72"/>
        <v>T</v>
      </c>
      <c r="BG7" s="30" t="str">
        <f t="shared" si="72"/>
        <v>W</v>
      </c>
      <c r="BH7" s="30" t="str">
        <f t="shared" si="72"/>
        <v>T</v>
      </c>
      <c r="BI7" s="30" t="str">
        <f t="shared" si="72"/>
        <v>F</v>
      </c>
      <c r="BJ7" s="30" t="str">
        <f t="shared" si="72"/>
        <v>S</v>
      </c>
      <c r="BK7" s="31" t="str">
        <f t="shared" si="72"/>
        <v>S</v>
      </c>
      <c r="BL7" s="30" t="str">
        <f>LEFT(TEXT(BL6,"ddd"),1)</f>
        <v>M</v>
      </c>
      <c r="BM7" s="30" t="str">
        <f t="shared" ref="BM7:BR7" si="73">LEFT(TEXT(BM6,"ddd"),1)</f>
        <v>T</v>
      </c>
      <c r="BN7" s="30" t="str">
        <f t="shared" si="73"/>
        <v>W</v>
      </c>
      <c r="BO7" s="30" t="str">
        <f t="shared" si="73"/>
        <v>T</v>
      </c>
      <c r="BP7" s="30" t="str">
        <f t="shared" si="73"/>
        <v>F</v>
      </c>
      <c r="BQ7" s="30" t="str">
        <f t="shared" si="73"/>
        <v>S</v>
      </c>
      <c r="BR7" s="31" t="str">
        <f t="shared" si="73"/>
        <v>S</v>
      </c>
      <c r="BS7" s="30" t="str">
        <f>LEFT(TEXT(BS6,"ddd"),1)</f>
        <v>M</v>
      </c>
      <c r="BT7" s="30" t="str">
        <f t="shared" ref="BT7:BY7" si="74">LEFT(TEXT(BT6,"ddd"),1)</f>
        <v>T</v>
      </c>
      <c r="BU7" s="30" t="str">
        <f t="shared" si="74"/>
        <v>W</v>
      </c>
      <c r="BV7" s="30" t="str">
        <f t="shared" si="74"/>
        <v>T</v>
      </c>
      <c r="BW7" s="30" t="str">
        <f t="shared" si="74"/>
        <v>F</v>
      </c>
      <c r="BX7" s="30" t="str">
        <f t="shared" si="74"/>
        <v>S</v>
      </c>
      <c r="BY7" s="31" t="str">
        <f t="shared" si="74"/>
        <v>S</v>
      </c>
      <c r="BZ7" s="30" t="str">
        <f>LEFT(TEXT(BZ6,"ddd"),1)</f>
        <v>M</v>
      </c>
      <c r="CA7" s="30" t="str">
        <f t="shared" ref="CA7:CF7" si="75">LEFT(TEXT(CA6,"ddd"),1)</f>
        <v>T</v>
      </c>
      <c r="CB7" s="30" t="str">
        <f t="shared" si="75"/>
        <v>W</v>
      </c>
      <c r="CC7" s="30" t="str">
        <f t="shared" si="75"/>
        <v>T</v>
      </c>
      <c r="CD7" s="30" t="str">
        <f t="shared" si="75"/>
        <v>F</v>
      </c>
      <c r="CE7" s="30" t="str">
        <f t="shared" si="75"/>
        <v>S</v>
      </c>
      <c r="CF7" s="31" t="str">
        <f t="shared" si="75"/>
        <v>S</v>
      </c>
      <c r="CG7" s="30" t="str">
        <f>LEFT(TEXT(CG6,"ddd"),1)</f>
        <v>M</v>
      </c>
      <c r="CH7" s="30" t="str">
        <f t="shared" ref="CH7:CM7" si="76">LEFT(TEXT(CH6,"ddd"),1)</f>
        <v>T</v>
      </c>
      <c r="CI7" s="30" t="str">
        <f t="shared" si="76"/>
        <v>W</v>
      </c>
      <c r="CJ7" s="30" t="str">
        <f t="shared" si="76"/>
        <v>T</v>
      </c>
      <c r="CK7" s="30" t="str">
        <f t="shared" si="76"/>
        <v>F</v>
      </c>
      <c r="CL7" s="30" t="str">
        <f t="shared" si="76"/>
        <v>S</v>
      </c>
      <c r="CM7" s="31" t="str">
        <f t="shared" si="76"/>
        <v>S</v>
      </c>
      <c r="CN7" s="30" t="str">
        <f>LEFT(TEXT(CN6,"ddd"),1)</f>
        <v>M</v>
      </c>
      <c r="CO7" s="30" t="str">
        <f t="shared" ref="CO7:CT7" si="77">LEFT(TEXT(CO6,"ddd"),1)</f>
        <v>T</v>
      </c>
      <c r="CP7" s="30" t="str">
        <f t="shared" si="77"/>
        <v>W</v>
      </c>
      <c r="CQ7" s="30" t="str">
        <f t="shared" si="77"/>
        <v>T</v>
      </c>
      <c r="CR7" s="30" t="str">
        <f t="shared" si="77"/>
        <v>F</v>
      </c>
      <c r="CS7" s="30" t="str">
        <f t="shared" si="77"/>
        <v>S</v>
      </c>
      <c r="CT7" s="31" t="str">
        <f t="shared" si="77"/>
        <v>S</v>
      </c>
      <c r="CU7" s="30" t="str">
        <f>LEFT(TEXT(CU6,"ddd"),1)</f>
        <v>M</v>
      </c>
      <c r="CV7" s="30" t="str">
        <f t="shared" ref="CV7:DA7" si="78">LEFT(TEXT(CV6,"ddd"),1)</f>
        <v>T</v>
      </c>
      <c r="CW7" s="30" t="str">
        <f t="shared" si="78"/>
        <v>W</v>
      </c>
      <c r="CX7" s="30" t="str">
        <f t="shared" si="78"/>
        <v>T</v>
      </c>
      <c r="CY7" s="30" t="str">
        <f t="shared" si="78"/>
        <v>F</v>
      </c>
      <c r="CZ7" s="30" t="str">
        <f t="shared" si="78"/>
        <v>S</v>
      </c>
      <c r="DA7" s="31" t="str">
        <f t="shared" si="78"/>
        <v>S</v>
      </c>
      <c r="DB7" s="30" t="str">
        <f>LEFT(TEXT(DB6,"ddd"),1)</f>
        <v>M</v>
      </c>
      <c r="DC7" s="30" t="str">
        <f t="shared" ref="DC7:DH7" si="79">LEFT(TEXT(DC6,"ddd"),1)</f>
        <v>T</v>
      </c>
      <c r="DD7" s="30" t="str">
        <f t="shared" si="79"/>
        <v>W</v>
      </c>
      <c r="DE7" s="30" t="str">
        <f t="shared" si="79"/>
        <v>T</v>
      </c>
      <c r="DF7" s="30" t="str">
        <f t="shared" si="79"/>
        <v>F</v>
      </c>
      <c r="DG7" s="30" t="str">
        <f t="shared" si="79"/>
        <v>S</v>
      </c>
      <c r="DH7" s="31" t="str">
        <f t="shared" si="79"/>
        <v>S</v>
      </c>
      <c r="DI7" s="30" t="str">
        <f>LEFT(TEXT(DI6,"ddd"),1)</f>
        <v>M</v>
      </c>
      <c r="DJ7" s="30" t="str">
        <f t="shared" ref="DJ7:DO7" si="80">LEFT(TEXT(DJ6,"ddd"),1)</f>
        <v>T</v>
      </c>
      <c r="DK7" s="30" t="str">
        <f t="shared" si="80"/>
        <v>W</v>
      </c>
      <c r="DL7" s="30" t="str">
        <f t="shared" si="80"/>
        <v>T</v>
      </c>
      <c r="DM7" s="30" t="str">
        <f t="shared" si="80"/>
        <v>F</v>
      </c>
      <c r="DN7" s="30" t="str">
        <f t="shared" si="80"/>
        <v>S</v>
      </c>
      <c r="DO7" s="31" t="str">
        <f t="shared" si="80"/>
        <v>S</v>
      </c>
      <c r="DP7" s="30" t="str">
        <f>LEFT(TEXT(DP6,"ddd"),1)</f>
        <v>M</v>
      </c>
      <c r="DQ7" s="30" t="str">
        <f t="shared" ref="DQ7:DV7" si="81">LEFT(TEXT(DQ6,"ddd"),1)</f>
        <v>T</v>
      </c>
      <c r="DR7" s="30" t="str">
        <f t="shared" si="81"/>
        <v>W</v>
      </c>
      <c r="DS7" s="30" t="str">
        <f t="shared" si="81"/>
        <v>T</v>
      </c>
      <c r="DT7" s="30" t="str">
        <f t="shared" si="81"/>
        <v>F</v>
      </c>
      <c r="DU7" s="30" t="str">
        <f t="shared" si="81"/>
        <v>S</v>
      </c>
      <c r="DV7" s="31" t="str">
        <f t="shared" si="81"/>
        <v>S</v>
      </c>
      <c r="DW7" s="30" t="str">
        <f>LEFT(TEXT(DW6,"ddd"),1)</f>
        <v>M</v>
      </c>
      <c r="DX7" s="30" t="str">
        <f t="shared" ref="DX7:EC7" si="82">LEFT(TEXT(DX6,"ddd"),1)</f>
        <v>T</v>
      </c>
      <c r="DY7" s="30" t="str">
        <f t="shared" si="82"/>
        <v>W</v>
      </c>
      <c r="DZ7" s="30" t="str">
        <f t="shared" si="82"/>
        <v>T</v>
      </c>
      <c r="EA7" s="30" t="str">
        <f t="shared" si="82"/>
        <v>F</v>
      </c>
      <c r="EB7" s="30" t="str">
        <f t="shared" si="82"/>
        <v>S</v>
      </c>
      <c r="EC7" s="31" t="str">
        <f t="shared" si="82"/>
        <v>S</v>
      </c>
      <c r="ED7" s="30" t="str">
        <f>LEFT(TEXT(ED6,"ddd"),1)</f>
        <v>M</v>
      </c>
      <c r="EE7" s="30" t="str">
        <f t="shared" ref="EE7:EJ7" si="83">LEFT(TEXT(EE6,"ddd"),1)</f>
        <v>T</v>
      </c>
      <c r="EF7" s="30" t="str">
        <f t="shared" si="83"/>
        <v>W</v>
      </c>
      <c r="EG7" s="30" t="str">
        <f t="shared" si="83"/>
        <v>T</v>
      </c>
      <c r="EH7" s="30" t="str">
        <f t="shared" si="83"/>
        <v>F</v>
      </c>
      <c r="EI7" s="30" t="str">
        <f t="shared" si="83"/>
        <v>S</v>
      </c>
      <c r="EJ7" s="31" t="str">
        <f t="shared" si="83"/>
        <v>S</v>
      </c>
      <c r="EK7" s="30" t="str">
        <f>LEFT(TEXT(EK6,"ddd"),1)</f>
        <v>M</v>
      </c>
      <c r="EL7" s="30" t="str">
        <f t="shared" ref="EL7:EQ7" si="84">LEFT(TEXT(EL6,"ddd"),1)</f>
        <v>T</v>
      </c>
      <c r="EM7" s="30" t="str">
        <f t="shared" si="84"/>
        <v>W</v>
      </c>
      <c r="EN7" s="30" t="str">
        <f t="shared" si="84"/>
        <v>T</v>
      </c>
      <c r="EO7" s="30" t="str">
        <f t="shared" si="84"/>
        <v>F</v>
      </c>
      <c r="EP7" s="30" t="str">
        <f t="shared" si="84"/>
        <v>S</v>
      </c>
      <c r="EQ7" s="31" t="str">
        <f t="shared" si="84"/>
        <v>S</v>
      </c>
      <c r="ER7" s="30" t="str">
        <f>LEFT(TEXT(ER6,"ddd"),1)</f>
        <v>M</v>
      </c>
      <c r="ES7" s="30" t="str">
        <f t="shared" ref="ES7:EX7" si="85">LEFT(TEXT(ES6,"ddd"),1)</f>
        <v>T</v>
      </c>
      <c r="ET7" s="30" t="str">
        <f t="shared" si="85"/>
        <v>W</v>
      </c>
      <c r="EU7" s="30" t="str">
        <f t="shared" si="85"/>
        <v>T</v>
      </c>
      <c r="EV7" s="30" t="str">
        <f t="shared" si="85"/>
        <v>F</v>
      </c>
      <c r="EW7" s="30" t="str">
        <f t="shared" si="85"/>
        <v>S</v>
      </c>
      <c r="EX7" s="31" t="str">
        <f t="shared" si="85"/>
        <v>S</v>
      </c>
      <c r="EY7" s="30" t="str">
        <f>LEFT(TEXT(EY6,"ddd"),1)</f>
        <v>M</v>
      </c>
      <c r="EZ7" s="30" t="str">
        <f t="shared" ref="EZ7:FE7" si="86">LEFT(TEXT(EZ6,"ddd"),1)</f>
        <v>T</v>
      </c>
      <c r="FA7" s="30" t="str">
        <f t="shared" si="86"/>
        <v>W</v>
      </c>
      <c r="FB7" s="30" t="str">
        <f t="shared" si="86"/>
        <v>T</v>
      </c>
      <c r="FC7" s="30" t="str">
        <f t="shared" si="86"/>
        <v>F</v>
      </c>
      <c r="FD7" s="30" t="str">
        <f t="shared" si="86"/>
        <v>S</v>
      </c>
      <c r="FE7" s="31" t="str">
        <f t="shared" si="86"/>
        <v>S</v>
      </c>
      <c r="FF7" s="30" t="str">
        <f>LEFT(TEXT(FF6,"ddd"),1)</f>
        <v>M</v>
      </c>
      <c r="FG7" s="30" t="str">
        <f t="shared" ref="FG7:FL7" si="87">LEFT(TEXT(FG6,"ddd"),1)</f>
        <v>T</v>
      </c>
      <c r="FH7" s="30" t="str">
        <f t="shared" si="87"/>
        <v>W</v>
      </c>
      <c r="FI7" s="30" t="str">
        <f t="shared" si="87"/>
        <v>T</v>
      </c>
      <c r="FJ7" s="30" t="str">
        <f t="shared" si="87"/>
        <v>F</v>
      </c>
      <c r="FK7" s="30" t="str">
        <f t="shared" si="87"/>
        <v>S</v>
      </c>
      <c r="FL7" s="31" t="str">
        <f t="shared" si="87"/>
        <v>S</v>
      </c>
      <c r="FM7" s="30" t="str">
        <f>LEFT(TEXT(FM6,"ddd"),1)</f>
        <v>M</v>
      </c>
      <c r="FN7" s="30" t="str">
        <f t="shared" ref="FN7:FS7" si="88">LEFT(TEXT(FN6,"ddd"),1)</f>
        <v>T</v>
      </c>
      <c r="FO7" s="30" t="str">
        <f t="shared" si="88"/>
        <v>W</v>
      </c>
      <c r="FP7" s="30" t="str">
        <f t="shared" si="88"/>
        <v>T</v>
      </c>
      <c r="FQ7" s="30" t="str">
        <f t="shared" si="88"/>
        <v>F</v>
      </c>
      <c r="FR7" s="30" t="str">
        <f t="shared" si="88"/>
        <v>S</v>
      </c>
      <c r="FS7" s="31" t="str">
        <f t="shared" si="88"/>
        <v>S</v>
      </c>
      <c r="FT7" s="30" t="str">
        <f>LEFT(TEXT(FT6,"ddd"),1)</f>
        <v>M</v>
      </c>
      <c r="FU7" s="30" t="str">
        <f t="shared" ref="FU7:FZ7" si="89">LEFT(TEXT(FU6,"ddd"),1)</f>
        <v>T</v>
      </c>
      <c r="FV7" s="30" t="str">
        <f t="shared" si="89"/>
        <v>W</v>
      </c>
      <c r="FW7" s="30" t="str">
        <f t="shared" si="89"/>
        <v>T</v>
      </c>
      <c r="FX7" s="30" t="str">
        <f t="shared" si="89"/>
        <v>F</v>
      </c>
      <c r="FY7" s="30" t="str">
        <f t="shared" si="89"/>
        <v>S</v>
      </c>
      <c r="FZ7" s="31" t="str">
        <f t="shared" si="89"/>
        <v>S</v>
      </c>
    </row>
    <row r="8" spans="1:182" s="21" customFormat="1" ht="30" hidden="1" customHeight="1" thickBot="1" x14ac:dyDescent="0.3">
      <c r="A8" s="32"/>
      <c r="B8" s="33"/>
      <c r="C8" s="32"/>
      <c r="D8" s="32"/>
      <c r="E8" s="32"/>
      <c r="F8" s="21" t="str">
        <f>IF(OR(ISBLANK(task_start),ISBLANK(task_end)),"",task_end-task_start+1)</f>
        <v/>
      </c>
      <c r="H8" s="34"/>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row>
    <row r="9" spans="1:182" s="41" customFormat="1" ht="30" customHeight="1" thickBot="1" x14ac:dyDescent="0.3">
      <c r="A9" s="35" t="s">
        <v>22</v>
      </c>
      <c r="B9" s="36"/>
      <c r="C9" s="37"/>
      <c r="D9" s="38"/>
      <c r="E9" s="39"/>
      <c r="F9" s="4" t="str">
        <f t="shared" ref="F9:F37" si="90">IF(OR(ISBLANK(task_start),ISBLANK(task_end)),"",task_end-task_start+1)</f>
        <v/>
      </c>
      <c r="G9" s="100"/>
      <c r="H9" s="40"/>
      <c r="I9" s="40"/>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row>
    <row r="10" spans="1:182" s="41" customFormat="1" ht="30" customHeight="1" thickBot="1" x14ac:dyDescent="0.3">
      <c r="A10" s="94" t="s">
        <v>23</v>
      </c>
      <c r="B10" s="95" t="s">
        <v>30</v>
      </c>
      <c r="C10" s="42">
        <v>0.5</v>
      </c>
      <c r="D10" s="43">
        <f>Project_Start</f>
        <v>45495</v>
      </c>
      <c r="E10" s="43">
        <f>D10+10</f>
        <v>45505</v>
      </c>
      <c r="F10" s="4">
        <f t="shared" si="90"/>
        <v>11</v>
      </c>
      <c r="G10" s="100"/>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row>
    <row r="11" spans="1:182" s="41" customFormat="1" ht="30" customHeight="1" thickBot="1" x14ac:dyDescent="0.3">
      <c r="A11" s="96" t="s">
        <v>24</v>
      </c>
      <c r="B11" s="97" t="s">
        <v>30</v>
      </c>
      <c r="C11" s="45">
        <v>0</v>
      </c>
      <c r="D11" s="46">
        <f>E10+1</f>
        <v>45506</v>
      </c>
      <c r="E11" s="46">
        <f>D11+8</f>
        <v>45514</v>
      </c>
      <c r="F11" s="4">
        <f t="shared" si="90"/>
        <v>9</v>
      </c>
      <c r="G11" s="100"/>
      <c r="H11" s="44"/>
      <c r="I11" s="44"/>
      <c r="J11" s="44"/>
      <c r="K11" s="44"/>
      <c r="L11" s="44"/>
      <c r="M11" s="44"/>
      <c r="N11" s="44"/>
      <c r="O11" s="44"/>
      <c r="P11" s="44"/>
      <c r="Q11" s="44"/>
      <c r="R11" s="44"/>
      <c r="S11" s="44"/>
      <c r="T11" s="47"/>
      <c r="U11" s="47"/>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7"/>
      <c r="BX11" s="47"/>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7"/>
      <c r="EA11" s="47"/>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7"/>
      <c r="FA11" s="47"/>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7"/>
    </row>
    <row r="12" spans="1:182" s="41" customFormat="1" ht="30" customHeight="1" thickBot="1" x14ac:dyDescent="0.3">
      <c r="A12" s="96" t="s">
        <v>25</v>
      </c>
      <c r="B12" s="97" t="s">
        <v>30</v>
      </c>
      <c r="C12" s="45">
        <v>0.5</v>
      </c>
      <c r="D12" s="46">
        <f>E11</f>
        <v>45514</v>
      </c>
      <c r="E12" s="46">
        <f>D12+4</f>
        <v>45518</v>
      </c>
      <c r="F12" s="4">
        <f t="shared" si="90"/>
        <v>5</v>
      </c>
      <c r="G12" s="100"/>
      <c r="H12" s="44"/>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row>
    <row r="13" spans="1:182" s="41" customFormat="1" ht="30" customHeight="1" thickBot="1" x14ac:dyDescent="0.3">
      <c r="A13" s="96" t="s">
        <v>26</v>
      </c>
      <c r="B13" s="97" t="s">
        <v>30</v>
      </c>
      <c r="C13" s="45">
        <v>0</v>
      </c>
      <c r="D13" s="46">
        <f>E12</f>
        <v>45518</v>
      </c>
      <c r="E13" s="46">
        <f>D13+10</f>
        <v>45528</v>
      </c>
      <c r="F13" s="4">
        <f t="shared" si="90"/>
        <v>11</v>
      </c>
      <c r="G13" s="100"/>
      <c r="H13" s="44"/>
      <c r="I13" s="44"/>
      <c r="J13" s="44"/>
      <c r="K13" s="44"/>
      <c r="L13" s="44"/>
      <c r="M13" s="44"/>
      <c r="N13" s="44"/>
      <c r="O13" s="44"/>
      <c r="P13" s="44"/>
      <c r="Q13" s="44"/>
      <c r="R13" s="44"/>
      <c r="S13" s="44"/>
      <c r="T13" s="44"/>
      <c r="U13" s="44"/>
      <c r="V13" s="44"/>
      <c r="W13" s="44"/>
      <c r="X13" s="47"/>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7"/>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7"/>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7"/>
      <c r="FE13" s="44"/>
      <c r="FF13" s="44"/>
      <c r="FG13" s="44"/>
      <c r="FH13" s="44"/>
      <c r="FI13" s="44"/>
      <c r="FJ13" s="44"/>
      <c r="FK13" s="44"/>
      <c r="FL13" s="44"/>
      <c r="FM13" s="44"/>
      <c r="FN13" s="44"/>
      <c r="FO13" s="44"/>
      <c r="FP13" s="44"/>
      <c r="FQ13" s="44"/>
      <c r="FR13" s="44"/>
      <c r="FS13" s="44"/>
      <c r="FT13" s="44"/>
      <c r="FU13" s="44"/>
      <c r="FV13" s="44"/>
      <c r="FW13" s="44"/>
      <c r="FX13" s="44"/>
      <c r="FY13" s="44"/>
      <c r="FZ13" s="44"/>
    </row>
    <row r="14" spans="1:182" s="41" customFormat="1" ht="30" customHeight="1" thickBot="1" x14ac:dyDescent="0.3">
      <c r="A14" s="96" t="s">
        <v>27</v>
      </c>
      <c r="B14" s="97" t="s">
        <v>30</v>
      </c>
      <c r="C14" s="45">
        <v>0</v>
      </c>
      <c r="D14" s="46">
        <f>E13+1</f>
        <v>45529</v>
      </c>
      <c r="E14" s="46">
        <f>D14+4</f>
        <v>45533</v>
      </c>
      <c r="F14" s="4"/>
      <c r="G14" s="100"/>
      <c r="H14" s="44"/>
      <c r="I14" s="44"/>
      <c r="J14" s="44"/>
      <c r="K14" s="44"/>
      <c r="L14" s="44"/>
      <c r="M14" s="44"/>
      <c r="N14" s="44"/>
      <c r="O14" s="44"/>
      <c r="P14" s="44"/>
      <c r="Q14" s="44"/>
      <c r="R14" s="44"/>
      <c r="S14" s="44"/>
      <c r="T14" s="44"/>
      <c r="U14" s="44"/>
      <c r="V14" s="44"/>
      <c r="W14" s="44"/>
      <c r="X14" s="47"/>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7"/>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7"/>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7"/>
      <c r="FE14" s="44"/>
      <c r="FF14" s="44"/>
      <c r="FG14" s="44"/>
      <c r="FH14" s="44"/>
      <c r="FI14" s="44"/>
      <c r="FJ14" s="44"/>
      <c r="FK14" s="44"/>
      <c r="FL14" s="44"/>
      <c r="FM14" s="44"/>
      <c r="FN14" s="44"/>
      <c r="FO14" s="44"/>
      <c r="FP14" s="44"/>
      <c r="FQ14" s="44"/>
      <c r="FR14" s="44"/>
      <c r="FS14" s="44"/>
      <c r="FT14" s="44"/>
      <c r="FU14" s="44"/>
      <c r="FV14" s="44"/>
      <c r="FW14" s="44"/>
      <c r="FX14" s="44"/>
      <c r="FY14" s="44"/>
      <c r="FZ14" s="44"/>
    </row>
    <row r="15" spans="1:182" s="41" customFormat="1" ht="30" customHeight="1" thickBot="1" x14ac:dyDescent="0.3">
      <c r="A15" s="96" t="s">
        <v>28</v>
      </c>
      <c r="B15" s="97" t="s">
        <v>30</v>
      </c>
      <c r="C15" s="45">
        <v>0</v>
      </c>
      <c r="D15" s="46">
        <f>E14+1</f>
        <v>45534</v>
      </c>
      <c r="E15" s="46">
        <f>D15+7</f>
        <v>45541</v>
      </c>
      <c r="F15" s="4"/>
      <c r="G15" s="100"/>
      <c r="H15" s="44"/>
      <c r="I15" s="44"/>
      <c r="J15" s="44"/>
      <c r="K15" s="44"/>
      <c r="L15" s="44"/>
      <c r="M15" s="44"/>
      <c r="N15" s="44"/>
      <c r="O15" s="44"/>
      <c r="P15" s="44"/>
      <c r="Q15" s="44"/>
      <c r="R15" s="44"/>
      <c r="S15" s="44"/>
      <c r="T15" s="44"/>
      <c r="U15" s="44"/>
      <c r="V15" s="44"/>
      <c r="W15" s="44"/>
      <c r="X15" s="47"/>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7"/>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7"/>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7"/>
      <c r="FE15" s="44"/>
      <c r="FF15" s="44"/>
      <c r="FG15" s="44"/>
      <c r="FH15" s="44"/>
      <c r="FI15" s="44"/>
      <c r="FJ15" s="44"/>
      <c r="FK15" s="44"/>
      <c r="FL15" s="44"/>
      <c r="FM15" s="44"/>
      <c r="FN15" s="44"/>
      <c r="FO15" s="44"/>
      <c r="FP15" s="44"/>
      <c r="FQ15" s="44"/>
      <c r="FR15" s="44"/>
      <c r="FS15" s="44"/>
      <c r="FT15" s="44"/>
      <c r="FU15" s="44"/>
      <c r="FV15" s="44"/>
      <c r="FW15" s="44"/>
      <c r="FX15" s="44"/>
      <c r="FY15" s="44"/>
      <c r="FZ15" s="44"/>
    </row>
    <row r="16" spans="1:182" s="41" customFormat="1" ht="30" customHeight="1" thickBot="1" x14ac:dyDescent="0.3">
      <c r="A16" s="96" t="s">
        <v>29</v>
      </c>
      <c r="B16" s="97" t="s">
        <v>30</v>
      </c>
      <c r="C16" s="45">
        <v>0</v>
      </c>
      <c r="D16" s="46">
        <f>E15+1</f>
        <v>45542</v>
      </c>
      <c r="E16" s="46">
        <f>D16+10</f>
        <v>45552</v>
      </c>
      <c r="F16" s="4">
        <f t="shared" si="90"/>
        <v>11</v>
      </c>
      <c r="G16" s="100"/>
      <c r="H16" s="44"/>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row>
    <row r="17" spans="1:182" s="41" customFormat="1" ht="30" customHeight="1" thickBot="1" x14ac:dyDescent="0.3">
      <c r="A17" s="98" t="s">
        <v>31</v>
      </c>
      <c r="B17" s="48"/>
      <c r="C17" s="49"/>
      <c r="D17" s="50"/>
      <c r="E17" s="51"/>
      <c r="F17" s="4" t="str">
        <f t="shared" si="90"/>
        <v/>
      </c>
      <c r="G17" s="100"/>
    </row>
    <row r="18" spans="1:182" s="41" customFormat="1" ht="30" customHeight="1" thickBot="1" x14ac:dyDescent="0.3">
      <c r="A18" s="52" t="s">
        <v>32</v>
      </c>
      <c r="B18" s="53" t="s">
        <v>37</v>
      </c>
      <c r="C18" s="45">
        <v>0.5</v>
      </c>
      <c r="D18" s="54">
        <f>D10+7</f>
        <v>45502</v>
      </c>
      <c r="E18" s="54">
        <f>D18+14</f>
        <v>45516</v>
      </c>
      <c r="F18" s="4">
        <f t="shared" si="90"/>
        <v>15</v>
      </c>
      <c r="G18" s="100"/>
      <c r="H18" s="44"/>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row>
    <row r="19" spans="1:182" s="41" customFormat="1" ht="30" customHeight="1" thickBot="1" x14ac:dyDescent="0.3">
      <c r="A19" s="52" t="s">
        <v>33</v>
      </c>
      <c r="B19" s="53" t="s">
        <v>37</v>
      </c>
      <c r="C19" s="45">
        <v>0</v>
      </c>
      <c r="D19" s="54">
        <f>E18+1</f>
        <v>45517</v>
      </c>
      <c r="E19" s="54">
        <f>D19+7</f>
        <v>45524</v>
      </c>
      <c r="F19" s="4">
        <f t="shared" si="90"/>
        <v>8</v>
      </c>
      <c r="G19" s="100"/>
      <c r="H19" s="44"/>
      <c r="I19" s="44"/>
      <c r="J19" s="44"/>
      <c r="K19" s="44"/>
      <c r="L19" s="44"/>
      <c r="M19" s="44"/>
      <c r="N19" s="44"/>
      <c r="O19" s="44"/>
      <c r="P19" s="44"/>
      <c r="Q19" s="44"/>
      <c r="R19" s="44"/>
      <c r="S19" s="44"/>
      <c r="T19" s="47"/>
      <c r="U19" s="47"/>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7"/>
      <c r="BX19" s="47"/>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7"/>
      <c r="EA19" s="47"/>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7"/>
      <c r="FA19" s="47"/>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7"/>
    </row>
    <row r="20" spans="1:182" s="41" customFormat="1" ht="30" customHeight="1" thickBot="1" x14ac:dyDescent="0.3">
      <c r="A20" s="52" t="s">
        <v>34</v>
      </c>
      <c r="B20" s="53" t="s">
        <v>37</v>
      </c>
      <c r="C20" s="45">
        <v>0</v>
      </c>
      <c r="D20" s="54">
        <f>E19+1</f>
        <v>45525</v>
      </c>
      <c r="E20" s="54">
        <f>D20+14</f>
        <v>45539</v>
      </c>
      <c r="F20" s="4">
        <f t="shared" si="90"/>
        <v>15</v>
      </c>
      <c r="G20" s="100"/>
      <c r="H20" s="44"/>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row>
    <row r="21" spans="1:182" s="41" customFormat="1" ht="30" customHeight="1" thickBot="1" x14ac:dyDescent="0.3">
      <c r="A21" s="52" t="s">
        <v>35</v>
      </c>
      <c r="B21" s="53" t="s">
        <v>37</v>
      </c>
      <c r="C21" s="45">
        <v>0</v>
      </c>
      <c r="D21" s="54">
        <f>E20+1</f>
        <v>45540</v>
      </c>
      <c r="E21" s="54">
        <f>D21+10</f>
        <v>45550</v>
      </c>
      <c r="F21" s="4">
        <f t="shared" si="90"/>
        <v>11</v>
      </c>
      <c r="G21" s="100"/>
      <c r="H21" s="44"/>
      <c r="I21" s="44"/>
      <c r="J21" s="44"/>
      <c r="K21" s="44"/>
      <c r="L21" s="44"/>
      <c r="M21" s="44"/>
      <c r="N21" s="44"/>
      <c r="O21" s="44"/>
      <c r="P21" s="44"/>
      <c r="Q21" s="44"/>
      <c r="R21" s="44"/>
      <c r="S21" s="44"/>
      <c r="T21" s="44"/>
      <c r="U21" s="44"/>
      <c r="V21" s="44"/>
      <c r="W21" s="44"/>
      <c r="X21" s="47"/>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7"/>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7"/>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7"/>
      <c r="FE21" s="44"/>
      <c r="FF21" s="44"/>
      <c r="FG21" s="44"/>
      <c r="FH21" s="44"/>
      <c r="FI21" s="44"/>
      <c r="FJ21" s="44"/>
      <c r="FK21" s="44"/>
      <c r="FL21" s="44"/>
      <c r="FM21" s="44"/>
      <c r="FN21" s="44"/>
      <c r="FO21" s="44"/>
      <c r="FP21" s="44"/>
      <c r="FQ21" s="44"/>
      <c r="FR21" s="44"/>
      <c r="FS21" s="44"/>
      <c r="FT21" s="44"/>
      <c r="FU21" s="44"/>
      <c r="FV21" s="44"/>
      <c r="FW21" s="44"/>
      <c r="FX21" s="44"/>
      <c r="FY21" s="44"/>
      <c r="FZ21" s="44"/>
    </row>
    <row r="22" spans="1:182" s="41" customFormat="1" ht="30" customHeight="1" thickBot="1" x14ac:dyDescent="0.3">
      <c r="A22" s="52" t="s">
        <v>36</v>
      </c>
      <c r="B22" s="53" t="s">
        <v>37</v>
      </c>
      <c r="C22" s="45">
        <v>0</v>
      </c>
      <c r="D22" s="54">
        <f>E21+1</f>
        <v>45551</v>
      </c>
      <c r="E22" s="54">
        <f>D22+21</f>
        <v>45572</v>
      </c>
      <c r="F22" s="4">
        <f t="shared" si="90"/>
        <v>22</v>
      </c>
      <c r="G22" s="100"/>
      <c r="H22" s="44"/>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row>
    <row r="23" spans="1:182" s="41" customFormat="1" ht="30" customHeight="1" thickBot="1" x14ac:dyDescent="0.3">
      <c r="A23" s="55" t="s">
        <v>38</v>
      </c>
      <c r="B23" s="56"/>
      <c r="C23" s="57"/>
      <c r="D23" s="58"/>
      <c r="E23" s="59"/>
      <c r="F23" s="4" t="str">
        <f t="shared" si="90"/>
        <v/>
      </c>
      <c r="G23" s="10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c r="BM23" s="60"/>
      <c r="BN23" s="60"/>
      <c r="BO23" s="60"/>
      <c r="BP23" s="60"/>
      <c r="BQ23" s="60"/>
      <c r="BR23" s="60"/>
      <c r="BS23" s="60"/>
      <c r="BT23" s="60"/>
      <c r="BU23" s="60"/>
      <c r="BV23" s="60"/>
      <c r="BW23" s="60"/>
      <c r="BX23" s="60"/>
      <c r="BY23" s="60"/>
      <c r="BZ23" s="60"/>
      <c r="CA23" s="60"/>
      <c r="CB23" s="60"/>
      <c r="CC23" s="60"/>
      <c r="CD23" s="60"/>
      <c r="CE23" s="60"/>
      <c r="CF23" s="60"/>
      <c r="CG23" s="60"/>
      <c r="CH23" s="60"/>
      <c r="CI23" s="60"/>
      <c r="CJ23" s="60"/>
      <c r="CK23" s="60"/>
      <c r="CL23" s="60"/>
      <c r="CM23" s="60"/>
      <c r="CN23" s="60"/>
      <c r="CO23" s="60"/>
      <c r="CP23" s="60"/>
      <c r="CQ23" s="60"/>
      <c r="CR23" s="60"/>
      <c r="CS23" s="60"/>
      <c r="CT23" s="60"/>
      <c r="CU23" s="60"/>
      <c r="CV23" s="60"/>
      <c r="CW23" s="60"/>
      <c r="CX23" s="60"/>
      <c r="CY23" s="60"/>
      <c r="CZ23" s="60"/>
      <c r="DA23" s="60"/>
      <c r="DB23" s="60"/>
      <c r="DC23" s="60"/>
      <c r="DD23" s="60"/>
      <c r="DE23" s="60"/>
      <c r="DF23" s="60"/>
      <c r="DG23" s="60"/>
      <c r="DH23" s="60"/>
      <c r="DI23" s="60"/>
      <c r="DJ23" s="60"/>
      <c r="DK23" s="60"/>
      <c r="DL23" s="60"/>
      <c r="DM23" s="60"/>
      <c r="DN23" s="60"/>
      <c r="DO23" s="60"/>
      <c r="DP23" s="60"/>
      <c r="DQ23" s="60"/>
      <c r="DR23" s="60"/>
      <c r="DS23" s="60"/>
      <c r="DT23" s="60"/>
      <c r="DU23" s="60"/>
      <c r="DV23" s="60"/>
      <c r="DW23" s="60"/>
      <c r="DX23" s="60"/>
      <c r="DY23" s="60"/>
      <c r="DZ23" s="60"/>
      <c r="EA23" s="60"/>
      <c r="EB23" s="60"/>
      <c r="EC23" s="60"/>
      <c r="ED23" s="60"/>
      <c r="EE23" s="60"/>
      <c r="EF23" s="60"/>
      <c r="EG23" s="60"/>
      <c r="EH23" s="60"/>
      <c r="EI23" s="60"/>
      <c r="EJ23" s="60"/>
      <c r="EK23" s="60"/>
      <c r="EL23" s="60"/>
      <c r="EM23" s="60"/>
      <c r="EN23" s="60"/>
      <c r="EO23" s="60"/>
      <c r="EP23" s="60"/>
      <c r="EQ23" s="60"/>
      <c r="ER23" s="60"/>
      <c r="ES23" s="60"/>
      <c r="ET23" s="60"/>
      <c r="EU23" s="60"/>
      <c r="EV23" s="60"/>
      <c r="EW23" s="60"/>
      <c r="EX23" s="60"/>
      <c r="EY23" s="60"/>
      <c r="EZ23" s="60"/>
      <c r="FA23" s="60"/>
      <c r="FB23" s="60"/>
      <c r="FC23" s="60"/>
      <c r="FD23" s="60"/>
      <c r="FE23" s="60"/>
      <c r="FF23" s="60"/>
      <c r="FG23" s="60"/>
      <c r="FH23" s="60"/>
      <c r="FI23" s="60"/>
      <c r="FJ23" s="60"/>
      <c r="FK23" s="60"/>
      <c r="FL23" s="60"/>
      <c r="FM23" s="60"/>
      <c r="FN23" s="60"/>
      <c r="FO23" s="60"/>
      <c r="FP23" s="60"/>
      <c r="FQ23" s="60"/>
      <c r="FR23" s="60"/>
      <c r="FS23" s="60"/>
      <c r="FT23" s="60"/>
      <c r="FU23" s="60"/>
      <c r="FV23" s="60"/>
      <c r="FW23" s="60"/>
      <c r="FX23" s="60"/>
      <c r="FY23" s="60"/>
      <c r="FZ23" s="60"/>
    </row>
    <row r="24" spans="1:182" s="41" customFormat="1" ht="30" customHeight="1" thickBot="1" x14ac:dyDescent="0.3">
      <c r="A24" s="61" t="s">
        <v>40</v>
      </c>
      <c r="B24" s="62" t="s">
        <v>39</v>
      </c>
      <c r="C24" s="45">
        <v>0</v>
      </c>
      <c r="D24" s="63">
        <f>E16</f>
        <v>45552</v>
      </c>
      <c r="E24" s="63">
        <f>D24+21</f>
        <v>45573</v>
      </c>
      <c r="F24" s="4">
        <f t="shared" si="90"/>
        <v>22</v>
      </c>
      <c r="G24" s="100"/>
      <c r="H24" s="44"/>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row>
    <row r="25" spans="1:182" s="41" customFormat="1" ht="30" customHeight="1" thickBot="1" x14ac:dyDescent="0.3">
      <c r="A25" s="61" t="s">
        <v>41</v>
      </c>
      <c r="B25" s="62" t="s">
        <v>39</v>
      </c>
      <c r="C25" s="45">
        <v>0</v>
      </c>
      <c r="D25" s="63">
        <f>E24+1</f>
        <v>45574</v>
      </c>
      <c r="E25" s="63">
        <f>D25+21</f>
        <v>45595</v>
      </c>
      <c r="F25" s="4">
        <f t="shared" si="90"/>
        <v>22</v>
      </c>
      <c r="G25" s="100"/>
      <c r="H25" s="44"/>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row>
    <row r="26" spans="1:182" s="41" customFormat="1" ht="30" customHeight="1" thickBot="1" x14ac:dyDescent="0.3">
      <c r="A26" s="61" t="s">
        <v>42</v>
      </c>
      <c r="B26" s="62" t="s">
        <v>39</v>
      </c>
      <c r="C26" s="45">
        <v>0</v>
      </c>
      <c r="D26" s="63">
        <f>E25+1</f>
        <v>45596</v>
      </c>
      <c r="E26" s="63">
        <f>D26+7</f>
        <v>45603</v>
      </c>
      <c r="F26" s="4">
        <f t="shared" si="90"/>
        <v>8</v>
      </c>
      <c r="G26" s="100"/>
      <c r="H26" s="44"/>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row>
    <row r="27" spans="1:182" s="41" customFormat="1" ht="30" customHeight="1" thickBot="1" x14ac:dyDescent="0.3">
      <c r="A27" s="61" t="s">
        <v>43</v>
      </c>
      <c r="B27" s="62" t="s">
        <v>39</v>
      </c>
      <c r="C27" s="45">
        <v>0</v>
      </c>
      <c r="D27" s="63">
        <f>E26+1+7</f>
        <v>45611</v>
      </c>
      <c r="E27" s="63">
        <f>D27+7</f>
        <v>45618</v>
      </c>
      <c r="F27" s="4">
        <f t="shared" si="90"/>
        <v>8</v>
      </c>
      <c r="G27" s="100"/>
      <c r="H27" s="44"/>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row>
    <row r="28" spans="1:182" s="41" customFormat="1" ht="30" customHeight="1" thickBot="1" x14ac:dyDescent="0.3">
      <c r="A28" s="61" t="s">
        <v>44</v>
      </c>
      <c r="B28" s="62" t="s">
        <v>39</v>
      </c>
      <c r="C28" s="45">
        <v>0</v>
      </c>
      <c r="D28" s="63">
        <f>E27+1</f>
        <v>45619</v>
      </c>
      <c r="E28" s="63">
        <f>D28+14</f>
        <v>45633</v>
      </c>
      <c r="F28" s="4"/>
      <c r="G28" s="100"/>
      <c r="H28" s="44"/>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row>
    <row r="29" spans="1:182" s="41" customFormat="1" ht="30" customHeight="1" thickBot="1" x14ac:dyDescent="0.3">
      <c r="A29" s="61" t="s">
        <v>45</v>
      </c>
      <c r="B29" s="62" t="s">
        <v>39</v>
      </c>
      <c r="C29" s="45">
        <v>0</v>
      </c>
      <c r="D29" s="63">
        <f>E28+1</f>
        <v>45634</v>
      </c>
      <c r="E29" s="63">
        <f>D29+7</f>
        <v>45641</v>
      </c>
      <c r="F29" s="4"/>
      <c r="G29" s="100"/>
      <c r="H29" s="44"/>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row>
    <row r="30" spans="1:182" s="41" customFormat="1" ht="30" customHeight="1" thickBot="1" x14ac:dyDescent="0.3">
      <c r="A30" s="61" t="s">
        <v>46</v>
      </c>
      <c r="B30" s="62" t="s">
        <v>39</v>
      </c>
      <c r="C30" s="45">
        <v>0</v>
      </c>
      <c r="D30" s="63">
        <f>E29+1</f>
        <v>45642</v>
      </c>
      <c r="E30" s="63"/>
      <c r="F30" s="4" t="str">
        <f t="shared" si="90"/>
        <v/>
      </c>
      <c r="G30" s="100"/>
      <c r="H30" s="44"/>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row>
    <row r="31" spans="1:182" s="41" customFormat="1" ht="30" customHeight="1" thickBot="1" x14ac:dyDescent="0.3">
      <c r="A31" s="64" t="s">
        <v>48</v>
      </c>
      <c r="B31" s="65"/>
      <c r="C31" s="66"/>
      <c r="D31" s="67"/>
      <c r="E31" s="68"/>
      <c r="F31" s="4" t="str">
        <f t="shared" si="90"/>
        <v/>
      </c>
      <c r="G31" s="100"/>
      <c r="H31" s="69"/>
      <c r="I31" s="69"/>
      <c r="J31" s="69"/>
      <c r="K31" s="69"/>
      <c r="L31" s="69"/>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69"/>
      <c r="AO31" s="69"/>
      <c r="AP31" s="69"/>
      <c r="AQ31" s="69"/>
      <c r="AR31" s="69"/>
      <c r="AS31" s="69"/>
      <c r="AT31" s="69"/>
      <c r="AU31" s="69"/>
      <c r="AV31" s="69"/>
      <c r="AW31" s="69"/>
      <c r="AX31" s="69"/>
      <c r="AY31" s="69"/>
      <c r="AZ31" s="69"/>
      <c r="BA31" s="69"/>
      <c r="BB31" s="69"/>
      <c r="BC31" s="69"/>
      <c r="BD31" s="69"/>
      <c r="BE31" s="69"/>
      <c r="BF31" s="69"/>
      <c r="BG31" s="69"/>
      <c r="BH31" s="69"/>
      <c r="BI31" s="69"/>
      <c r="BJ31" s="69"/>
      <c r="BK31" s="69"/>
      <c r="BL31" s="69"/>
      <c r="BM31" s="69"/>
      <c r="BN31" s="69"/>
      <c r="BO31" s="69"/>
      <c r="BP31" s="69"/>
      <c r="BQ31" s="69"/>
      <c r="BR31" s="69"/>
      <c r="BS31" s="69"/>
      <c r="BT31" s="69"/>
      <c r="BU31" s="69"/>
      <c r="BV31" s="69"/>
      <c r="BW31" s="69"/>
      <c r="BX31" s="69"/>
      <c r="BY31" s="69"/>
      <c r="BZ31" s="69"/>
      <c r="CA31" s="69"/>
      <c r="CB31" s="69"/>
      <c r="CC31" s="69"/>
      <c r="CD31" s="69"/>
      <c r="CE31" s="69"/>
      <c r="CF31" s="69"/>
      <c r="CG31" s="69"/>
      <c r="CH31" s="69"/>
      <c r="CI31" s="69"/>
      <c r="CJ31" s="69"/>
      <c r="CK31" s="69"/>
      <c r="CL31" s="69"/>
      <c r="CM31" s="69"/>
      <c r="CN31" s="69"/>
      <c r="CO31" s="69"/>
      <c r="CP31" s="69"/>
      <c r="CQ31" s="69"/>
      <c r="CR31" s="69"/>
      <c r="CS31" s="69"/>
      <c r="CT31" s="69"/>
      <c r="CU31" s="69"/>
      <c r="CV31" s="69"/>
      <c r="CW31" s="69"/>
      <c r="CX31" s="69"/>
      <c r="CY31" s="69"/>
      <c r="CZ31" s="69"/>
      <c r="DA31" s="69"/>
      <c r="DB31" s="69"/>
      <c r="DC31" s="69"/>
      <c r="DD31" s="69"/>
      <c r="DE31" s="69"/>
      <c r="DF31" s="69"/>
      <c r="DG31" s="69"/>
      <c r="DH31" s="69"/>
      <c r="DI31" s="69"/>
      <c r="DJ31" s="69"/>
      <c r="DK31" s="69"/>
      <c r="DL31" s="69"/>
      <c r="DM31" s="69"/>
      <c r="DN31" s="69"/>
      <c r="DO31" s="69"/>
      <c r="DP31" s="69"/>
      <c r="DQ31" s="69"/>
      <c r="DR31" s="69"/>
      <c r="DS31" s="69"/>
      <c r="DT31" s="69"/>
      <c r="DU31" s="69"/>
      <c r="DV31" s="69"/>
      <c r="DW31" s="69"/>
      <c r="DX31" s="69"/>
      <c r="DY31" s="69"/>
      <c r="DZ31" s="69"/>
      <c r="EA31" s="69"/>
      <c r="EB31" s="69"/>
      <c r="EC31" s="69"/>
      <c r="ED31" s="69"/>
      <c r="EE31" s="69"/>
      <c r="EF31" s="69"/>
      <c r="EG31" s="69"/>
      <c r="EH31" s="69"/>
      <c r="EI31" s="69"/>
      <c r="EJ31" s="69"/>
      <c r="EK31" s="69"/>
      <c r="EL31" s="69"/>
      <c r="EM31" s="69"/>
      <c r="EN31" s="69"/>
      <c r="EO31" s="69"/>
      <c r="EP31" s="69"/>
      <c r="EQ31" s="69"/>
      <c r="ER31" s="69"/>
      <c r="ES31" s="69"/>
      <c r="ET31" s="69"/>
      <c r="EU31" s="69"/>
      <c r="EV31" s="69"/>
      <c r="EW31" s="69"/>
      <c r="EX31" s="69"/>
      <c r="EY31" s="69"/>
      <c r="EZ31" s="69"/>
      <c r="FA31" s="69"/>
      <c r="FB31" s="69"/>
      <c r="FC31" s="69"/>
      <c r="FD31" s="69"/>
      <c r="FE31" s="69"/>
      <c r="FF31" s="69"/>
      <c r="FG31" s="69"/>
      <c r="FH31" s="69"/>
      <c r="FI31" s="69"/>
      <c r="FJ31" s="69"/>
      <c r="FK31" s="69"/>
      <c r="FL31" s="69"/>
      <c r="FM31" s="69"/>
      <c r="FN31" s="69"/>
      <c r="FO31" s="69"/>
      <c r="FP31" s="69"/>
      <c r="FQ31" s="69"/>
      <c r="FR31" s="69"/>
      <c r="FS31" s="69"/>
      <c r="FT31" s="69"/>
      <c r="FU31" s="69"/>
      <c r="FV31" s="69"/>
      <c r="FW31" s="69"/>
      <c r="FX31" s="69"/>
      <c r="FY31" s="69"/>
      <c r="FZ31" s="69"/>
    </row>
    <row r="32" spans="1:182" s="41" customFormat="1" ht="30" customHeight="1" thickBot="1" x14ac:dyDescent="0.3">
      <c r="A32" s="70" t="s">
        <v>47</v>
      </c>
      <c r="B32" s="71" t="s">
        <v>49</v>
      </c>
      <c r="C32" s="45">
        <v>0</v>
      </c>
      <c r="D32" s="72">
        <f>D24+16</f>
        <v>45568</v>
      </c>
      <c r="E32" s="72">
        <f>D32+35</f>
        <v>45603</v>
      </c>
      <c r="F32" s="4">
        <f t="shared" si="90"/>
        <v>36</v>
      </c>
      <c r="G32" s="100"/>
      <c r="H32" s="44"/>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c r="BM32" s="44"/>
      <c r="BN32" s="44"/>
      <c r="BO32" s="44"/>
      <c r="BP32" s="44"/>
      <c r="BQ32" s="44"/>
      <c r="BR32" s="44"/>
      <c r="BS32" s="44"/>
      <c r="BT32" s="44"/>
      <c r="BU32" s="44"/>
      <c r="BV32" s="44"/>
      <c r="BW32" s="44"/>
      <c r="BX32" s="44"/>
      <c r="BY32" s="44"/>
      <c r="BZ32" s="44"/>
      <c r="CA32" s="44"/>
      <c r="CB32" s="44"/>
      <c r="CC32" s="44"/>
      <c r="CD32" s="44"/>
      <c r="CE32" s="44"/>
      <c r="CF32" s="44"/>
      <c r="CG32" s="44"/>
      <c r="CH32" s="44"/>
      <c r="CI32" s="44"/>
      <c r="CJ32" s="44"/>
      <c r="CK32" s="44"/>
      <c r="CL32" s="44"/>
      <c r="CM32" s="44"/>
      <c r="CN32" s="44"/>
      <c r="CO32" s="44"/>
      <c r="CP32" s="44"/>
      <c r="CQ32" s="44"/>
      <c r="CR32" s="44"/>
      <c r="CS32" s="44"/>
      <c r="CT32" s="44"/>
      <c r="CU32" s="44"/>
      <c r="CV32" s="44"/>
      <c r="CW32" s="44"/>
      <c r="CX32" s="44"/>
      <c r="CY32" s="44"/>
      <c r="CZ32" s="44"/>
      <c r="DA32" s="44"/>
      <c r="DB32" s="44"/>
      <c r="DC32" s="44"/>
      <c r="DD32" s="44"/>
      <c r="DE32" s="44"/>
      <c r="DF32" s="44"/>
      <c r="DG32" s="44"/>
      <c r="DH32" s="44"/>
      <c r="DI32" s="44"/>
      <c r="DJ32" s="44"/>
      <c r="DK32" s="44"/>
      <c r="DL32" s="44"/>
      <c r="DM32" s="44"/>
      <c r="DN32" s="44"/>
      <c r="DO32" s="44"/>
      <c r="DP32" s="44"/>
      <c r="DQ32" s="44"/>
      <c r="DR32" s="44"/>
      <c r="DS32" s="44"/>
      <c r="DT32" s="44"/>
      <c r="DU32" s="44"/>
      <c r="DV32" s="44"/>
      <c r="DW32" s="44"/>
      <c r="DX32" s="44"/>
      <c r="DY32" s="44"/>
      <c r="DZ32" s="44"/>
      <c r="EA32" s="44"/>
      <c r="EB32" s="44"/>
      <c r="EC32" s="44"/>
      <c r="ED32" s="44"/>
      <c r="EE32" s="44"/>
      <c r="EF32" s="44"/>
      <c r="EG32" s="44"/>
      <c r="EH32" s="44"/>
      <c r="EI32" s="44"/>
      <c r="EJ32" s="44"/>
      <c r="EK32" s="44"/>
      <c r="EL32" s="44"/>
      <c r="EM32" s="44"/>
      <c r="EN32" s="44"/>
      <c r="EO32" s="44"/>
      <c r="EP32" s="44"/>
      <c r="EQ32" s="44"/>
      <c r="ER32" s="44"/>
      <c r="ES32" s="44"/>
      <c r="ET32" s="44"/>
      <c r="EU32" s="44"/>
      <c r="EV32" s="44"/>
      <c r="EW32" s="44"/>
      <c r="EX32" s="44"/>
      <c r="EY32" s="44"/>
      <c r="EZ32" s="44"/>
      <c r="FA32" s="44"/>
      <c r="FB32" s="44"/>
      <c r="FC32" s="44"/>
      <c r="FD32" s="44"/>
      <c r="FE32" s="44"/>
      <c r="FF32" s="44"/>
      <c r="FG32" s="44"/>
      <c r="FH32" s="44"/>
      <c r="FI32" s="44"/>
      <c r="FJ32" s="44"/>
      <c r="FK32" s="44"/>
      <c r="FL32" s="44"/>
      <c r="FM32" s="44"/>
      <c r="FN32" s="44"/>
      <c r="FO32" s="44"/>
      <c r="FP32" s="44"/>
      <c r="FQ32" s="44"/>
      <c r="FR32" s="44"/>
      <c r="FS32" s="44"/>
      <c r="FT32" s="44"/>
      <c r="FU32" s="44"/>
      <c r="FV32" s="44"/>
      <c r="FW32" s="44"/>
      <c r="FX32" s="44"/>
      <c r="FY32" s="44"/>
      <c r="FZ32" s="44"/>
    </row>
    <row r="33" spans="1:182" s="41" customFormat="1" ht="30" customHeight="1" thickBot="1" x14ac:dyDescent="0.3">
      <c r="A33" s="70" t="s">
        <v>50</v>
      </c>
      <c r="B33" s="71" t="s">
        <v>51</v>
      </c>
      <c r="C33" s="45">
        <v>0</v>
      </c>
      <c r="D33" s="72">
        <f>D32</f>
        <v>45568</v>
      </c>
      <c r="E33" s="72">
        <f>D33+45</f>
        <v>45613</v>
      </c>
      <c r="F33" s="4">
        <f t="shared" si="90"/>
        <v>46</v>
      </c>
      <c r="G33" s="100"/>
      <c r="H33" s="44"/>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c r="BM33" s="44"/>
      <c r="BN33" s="44"/>
      <c r="BO33" s="44"/>
      <c r="BP33" s="44"/>
      <c r="BQ33" s="44"/>
      <c r="BR33" s="44"/>
      <c r="BS33" s="44"/>
      <c r="BT33" s="44"/>
      <c r="BU33" s="44"/>
      <c r="BV33" s="44"/>
      <c r="BW33" s="44"/>
      <c r="BX33" s="44"/>
      <c r="BY33" s="44"/>
      <c r="BZ33" s="44"/>
      <c r="CA33" s="44"/>
      <c r="CB33" s="44"/>
      <c r="CC33" s="44"/>
      <c r="CD33" s="44"/>
      <c r="CE33" s="44"/>
      <c r="CF33" s="44"/>
      <c r="CG33" s="44"/>
      <c r="CH33" s="44"/>
      <c r="CI33" s="44"/>
      <c r="CJ33" s="44"/>
      <c r="CK33" s="44"/>
      <c r="CL33" s="44"/>
      <c r="CM33" s="44"/>
      <c r="CN33" s="44"/>
      <c r="CO33" s="44"/>
      <c r="CP33" s="44"/>
      <c r="CQ33" s="44"/>
      <c r="CR33" s="44"/>
      <c r="CS33" s="44"/>
      <c r="CT33" s="44"/>
      <c r="CU33" s="44"/>
      <c r="CV33" s="44"/>
      <c r="CW33" s="44"/>
      <c r="CX33" s="44"/>
      <c r="CY33" s="44"/>
      <c r="CZ33" s="44"/>
      <c r="DA33" s="44"/>
      <c r="DB33" s="44"/>
      <c r="DC33" s="44"/>
      <c r="DD33" s="44"/>
      <c r="DE33" s="44"/>
      <c r="DF33" s="44"/>
      <c r="DG33" s="44"/>
      <c r="DH33" s="44"/>
      <c r="DI33" s="44"/>
      <c r="DJ33" s="44"/>
      <c r="DK33" s="44"/>
      <c r="DL33" s="44"/>
      <c r="DM33" s="44"/>
      <c r="DN33" s="44"/>
      <c r="DO33" s="44"/>
      <c r="DP33" s="44"/>
      <c r="DQ33" s="44"/>
      <c r="DR33" s="44"/>
      <c r="DS33" s="44"/>
      <c r="DT33" s="44"/>
      <c r="DU33" s="44"/>
      <c r="DV33" s="44"/>
      <c r="DW33" s="44"/>
      <c r="DX33" s="44"/>
      <c r="DY33" s="44"/>
      <c r="DZ33" s="44"/>
      <c r="EA33" s="44"/>
      <c r="EB33" s="44"/>
      <c r="EC33" s="44"/>
      <c r="ED33" s="44"/>
      <c r="EE33" s="44"/>
      <c r="EF33" s="44"/>
      <c r="EG33" s="44"/>
      <c r="EH33" s="44"/>
      <c r="EI33" s="44"/>
      <c r="EJ33" s="44"/>
      <c r="EK33" s="44"/>
      <c r="EL33" s="44"/>
      <c r="EM33" s="44"/>
      <c r="EN33" s="44"/>
      <c r="EO33" s="44"/>
      <c r="EP33" s="44"/>
      <c r="EQ33" s="44"/>
      <c r="ER33" s="44"/>
      <c r="ES33" s="44"/>
      <c r="ET33" s="44"/>
      <c r="EU33" s="44"/>
      <c r="EV33" s="44"/>
      <c r="EW33" s="44"/>
      <c r="EX33" s="44"/>
      <c r="EY33" s="44"/>
      <c r="EZ33" s="44"/>
      <c r="FA33" s="44"/>
      <c r="FB33" s="44"/>
      <c r="FC33" s="44"/>
      <c r="FD33" s="44"/>
      <c r="FE33" s="44"/>
      <c r="FF33" s="44"/>
      <c r="FG33" s="44"/>
      <c r="FH33" s="44"/>
      <c r="FI33" s="44"/>
      <c r="FJ33" s="44"/>
      <c r="FK33" s="44"/>
      <c r="FL33" s="44"/>
      <c r="FM33" s="44"/>
      <c r="FN33" s="44"/>
      <c r="FO33" s="44"/>
      <c r="FP33" s="44"/>
      <c r="FQ33" s="44"/>
      <c r="FR33" s="44"/>
      <c r="FS33" s="44"/>
      <c r="FT33" s="44"/>
      <c r="FU33" s="44"/>
      <c r="FV33" s="44"/>
      <c r="FW33" s="44"/>
      <c r="FX33" s="44"/>
      <c r="FY33" s="44"/>
      <c r="FZ33" s="44"/>
    </row>
    <row r="34" spans="1:182" s="41" customFormat="1" ht="30" customHeight="1" thickBot="1" x14ac:dyDescent="0.3">
      <c r="A34" s="70" t="s">
        <v>52</v>
      </c>
      <c r="B34" s="71" t="s">
        <v>37</v>
      </c>
      <c r="C34" s="45">
        <v>0</v>
      </c>
      <c r="D34" s="72">
        <f>D32</f>
        <v>45568</v>
      </c>
      <c r="E34" s="72">
        <f>D34+45</f>
        <v>45613</v>
      </c>
      <c r="F34" s="4"/>
      <c r="G34" s="100"/>
      <c r="H34" s="44"/>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c r="BM34" s="44"/>
      <c r="BN34" s="44"/>
      <c r="BO34" s="44"/>
      <c r="BP34" s="44"/>
      <c r="BQ34" s="44"/>
      <c r="BR34" s="44"/>
      <c r="BS34" s="44"/>
      <c r="BT34" s="44"/>
      <c r="BU34" s="44"/>
      <c r="BV34" s="44"/>
      <c r="BW34" s="44"/>
      <c r="BX34" s="44"/>
      <c r="BY34" s="44"/>
      <c r="BZ34" s="44"/>
      <c r="CA34" s="44"/>
      <c r="CB34" s="44"/>
      <c r="CC34" s="44"/>
      <c r="CD34" s="44"/>
      <c r="CE34" s="44"/>
      <c r="CF34" s="44"/>
      <c r="CG34" s="44"/>
      <c r="CH34" s="44"/>
      <c r="CI34" s="44"/>
      <c r="CJ34" s="44"/>
      <c r="CK34" s="44"/>
      <c r="CL34" s="44"/>
      <c r="CM34" s="44"/>
      <c r="CN34" s="44"/>
      <c r="CO34" s="44"/>
      <c r="CP34" s="44"/>
      <c r="CQ34" s="44"/>
      <c r="CR34" s="44"/>
      <c r="CS34" s="44"/>
      <c r="CT34" s="44"/>
      <c r="CU34" s="44"/>
      <c r="CV34" s="44"/>
      <c r="CW34" s="44"/>
      <c r="CX34" s="44"/>
      <c r="CY34" s="44"/>
      <c r="CZ34" s="44"/>
      <c r="DA34" s="44"/>
      <c r="DB34" s="44"/>
      <c r="DC34" s="44"/>
      <c r="DD34" s="44"/>
      <c r="DE34" s="44"/>
      <c r="DF34" s="44"/>
      <c r="DG34" s="44"/>
      <c r="DH34" s="44"/>
      <c r="DI34" s="44"/>
      <c r="DJ34" s="44"/>
      <c r="DK34" s="44"/>
      <c r="DL34" s="44"/>
      <c r="DM34" s="44"/>
      <c r="DN34" s="44"/>
      <c r="DO34" s="44"/>
      <c r="DP34" s="44"/>
      <c r="DQ34" s="44"/>
      <c r="DR34" s="44"/>
      <c r="DS34" s="44"/>
      <c r="DT34" s="44"/>
      <c r="DU34" s="44"/>
      <c r="DV34" s="44"/>
      <c r="DW34" s="44"/>
      <c r="DX34" s="44"/>
      <c r="DY34" s="44"/>
      <c r="DZ34" s="44"/>
      <c r="EA34" s="44"/>
      <c r="EB34" s="44"/>
      <c r="EC34" s="44"/>
      <c r="ED34" s="44"/>
      <c r="EE34" s="44"/>
      <c r="EF34" s="44"/>
      <c r="EG34" s="44"/>
      <c r="EH34" s="44"/>
      <c r="EI34" s="44"/>
      <c r="EJ34" s="44"/>
      <c r="EK34" s="44"/>
      <c r="EL34" s="44"/>
      <c r="EM34" s="44"/>
      <c r="EN34" s="44"/>
      <c r="EO34" s="44"/>
      <c r="EP34" s="44"/>
      <c r="EQ34" s="44"/>
      <c r="ER34" s="44"/>
      <c r="ES34" s="44"/>
      <c r="ET34" s="44"/>
      <c r="EU34" s="44"/>
      <c r="EV34" s="44"/>
      <c r="EW34" s="44"/>
      <c r="EX34" s="44"/>
      <c r="EY34" s="44"/>
      <c r="EZ34" s="44"/>
      <c r="FA34" s="44"/>
      <c r="FB34" s="44"/>
      <c r="FC34" s="44"/>
      <c r="FD34" s="44"/>
      <c r="FE34" s="44"/>
      <c r="FF34" s="44"/>
      <c r="FG34" s="44"/>
      <c r="FH34" s="44"/>
      <c r="FI34" s="44"/>
      <c r="FJ34" s="44"/>
      <c r="FK34" s="44"/>
      <c r="FL34" s="44"/>
      <c r="FM34" s="44"/>
      <c r="FN34" s="44"/>
      <c r="FO34" s="44"/>
      <c r="FP34" s="44"/>
      <c r="FQ34" s="44"/>
      <c r="FR34" s="44"/>
      <c r="FS34" s="44"/>
      <c r="FT34" s="44"/>
      <c r="FU34" s="44"/>
      <c r="FV34" s="44"/>
      <c r="FW34" s="44"/>
      <c r="FX34" s="44"/>
      <c r="FY34" s="44"/>
      <c r="FZ34" s="44"/>
    </row>
    <row r="35" spans="1:182" s="41" customFormat="1" ht="30" customHeight="1" thickBot="1" x14ac:dyDescent="0.3">
      <c r="A35" s="70" t="s">
        <v>53</v>
      </c>
      <c r="B35" s="71" t="s">
        <v>39</v>
      </c>
      <c r="C35" s="45">
        <v>0</v>
      </c>
      <c r="D35" s="72">
        <f>E34</f>
        <v>45613</v>
      </c>
      <c r="E35" s="72">
        <f>D35+45</f>
        <v>45658</v>
      </c>
      <c r="F35" s="4">
        <f t="shared" si="90"/>
        <v>46</v>
      </c>
      <c r="G35" s="100"/>
      <c r="H35" s="44"/>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c r="BM35" s="44"/>
      <c r="BN35" s="44"/>
      <c r="BO35" s="44"/>
      <c r="BP35" s="44"/>
      <c r="BQ35" s="44"/>
      <c r="BR35" s="44"/>
      <c r="BS35" s="44"/>
      <c r="BT35" s="44"/>
      <c r="BU35" s="44"/>
      <c r="BV35" s="44"/>
      <c r="BW35" s="44"/>
      <c r="BX35" s="44"/>
      <c r="BY35" s="44"/>
      <c r="BZ35" s="44"/>
      <c r="CA35" s="44"/>
      <c r="CB35" s="44"/>
      <c r="CC35" s="44"/>
      <c r="CD35" s="44"/>
      <c r="CE35" s="44"/>
      <c r="CF35" s="44"/>
      <c r="CG35" s="44"/>
      <c r="CH35" s="44"/>
      <c r="CI35" s="44"/>
      <c r="CJ35" s="44"/>
      <c r="CK35" s="44"/>
      <c r="CL35" s="44"/>
      <c r="CM35" s="44"/>
      <c r="CN35" s="44"/>
      <c r="CO35" s="44"/>
      <c r="CP35" s="44"/>
      <c r="CQ35" s="44"/>
      <c r="CR35" s="44"/>
      <c r="CS35" s="44"/>
      <c r="CT35" s="44"/>
      <c r="CU35" s="44"/>
      <c r="CV35" s="44"/>
      <c r="CW35" s="44"/>
      <c r="CX35" s="44"/>
      <c r="CY35" s="44"/>
      <c r="CZ35" s="44"/>
      <c r="DA35" s="44"/>
      <c r="DB35" s="44"/>
      <c r="DC35" s="44"/>
      <c r="DD35" s="44"/>
      <c r="DE35" s="44"/>
      <c r="DF35" s="44"/>
      <c r="DG35" s="44"/>
      <c r="DH35" s="44"/>
      <c r="DI35" s="44"/>
      <c r="DJ35" s="44"/>
      <c r="DK35" s="44"/>
      <c r="DL35" s="44"/>
      <c r="DM35" s="44"/>
      <c r="DN35" s="44"/>
      <c r="DO35" s="44"/>
      <c r="DP35" s="44"/>
      <c r="DQ35" s="44"/>
      <c r="DR35" s="44"/>
      <c r="DS35" s="44"/>
      <c r="DT35" s="44"/>
      <c r="DU35" s="44"/>
      <c r="DV35" s="44"/>
      <c r="DW35" s="44"/>
      <c r="DX35" s="44"/>
      <c r="DY35" s="44"/>
      <c r="DZ35" s="44"/>
      <c r="EA35" s="44"/>
      <c r="EB35" s="44"/>
      <c r="EC35" s="44"/>
      <c r="ED35" s="44"/>
      <c r="EE35" s="44"/>
      <c r="EF35" s="44"/>
      <c r="EG35" s="44"/>
      <c r="EH35" s="44"/>
      <c r="EI35" s="44"/>
      <c r="EJ35" s="44"/>
      <c r="EK35" s="44"/>
      <c r="EL35" s="44"/>
      <c r="EM35" s="44"/>
      <c r="EN35" s="44"/>
      <c r="EO35" s="44"/>
      <c r="EP35" s="44"/>
      <c r="EQ35" s="44"/>
      <c r="ER35" s="44"/>
      <c r="ES35" s="44"/>
      <c r="ET35" s="44"/>
      <c r="EU35" s="44"/>
      <c r="EV35" s="44"/>
      <c r="EW35" s="44"/>
      <c r="EX35" s="44"/>
      <c r="EY35" s="44"/>
      <c r="EZ35" s="44"/>
      <c r="FA35" s="44"/>
      <c r="FB35" s="44"/>
      <c r="FC35" s="44"/>
      <c r="FD35" s="44"/>
      <c r="FE35" s="44"/>
      <c r="FF35" s="44"/>
      <c r="FG35" s="44"/>
      <c r="FH35" s="44"/>
      <c r="FI35" s="44"/>
      <c r="FJ35" s="44"/>
      <c r="FK35" s="44"/>
      <c r="FL35" s="44"/>
      <c r="FM35" s="44"/>
      <c r="FN35" s="44"/>
      <c r="FO35" s="44"/>
      <c r="FP35" s="44"/>
      <c r="FQ35" s="44"/>
      <c r="FR35" s="44"/>
      <c r="FS35" s="44"/>
      <c r="FT35" s="44"/>
      <c r="FU35" s="44"/>
      <c r="FV35" s="44"/>
      <c r="FW35" s="44"/>
      <c r="FX35" s="44"/>
      <c r="FY35" s="44"/>
      <c r="FZ35" s="44"/>
    </row>
    <row r="36" spans="1:182" s="41" customFormat="1" ht="30" customHeight="1" thickBot="1" x14ac:dyDescent="0.3">
      <c r="A36" s="73"/>
      <c r="B36" s="74"/>
      <c r="C36" s="75"/>
      <c r="D36" s="76"/>
      <c r="E36" s="76"/>
      <c r="F36" s="4" t="str">
        <f t="shared" si="90"/>
        <v/>
      </c>
      <c r="G36" s="100"/>
      <c r="H36" s="40"/>
      <c r="I36" s="40"/>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c r="BN36" s="40"/>
      <c r="BO36" s="40"/>
      <c r="BP36" s="40"/>
      <c r="BQ36" s="40"/>
      <c r="BR36" s="40"/>
      <c r="BS36" s="40"/>
      <c r="BT36" s="40"/>
      <c r="BU36" s="40"/>
      <c r="BV36" s="40"/>
      <c r="BW36" s="40"/>
      <c r="BX36" s="40"/>
      <c r="BY36" s="40"/>
      <c r="BZ36" s="40"/>
      <c r="CA36" s="40"/>
      <c r="CB36" s="40"/>
      <c r="CC36" s="40"/>
      <c r="CD36" s="40"/>
      <c r="CE36" s="40"/>
      <c r="CF36" s="40"/>
      <c r="CG36" s="40"/>
      <c r="CH36" s="40"/>
      <c r="CI36" s="40"/>
      <c r="CJ36" s="40"/>
      <c r="CK36" s="40"/>
      <c r="CL36" s="40"/>
      <c r="CM36" s="40"/>
      <c r="CN36" s="40"/>
      <c r="CO36" s="40"/>
      <c r="CP36" s="40"/>
      <c r="CQ36" s="40"/>
      <c r="CR36" s="40"/>
      <c r="CS36" s="40"/>
      <c r="CT36" s="40"/>
      <c r="CU36" s="40"/>
      <c r="CV36" s="40"/>
      <c r="CW36" s="40"/>
      <c r="CX36" s="40"/>
      <c r="CY36" s="40"/>
      <c r="CZ36" s="40"/>
      <c r="DA36" s="40"/>
      <c r="DB36" s="40"/>
      <c r="DC36" s="40"/>
      <c r="DD36" s="40"/>
      <c r="DE36" s="40"/>
      <c r="DF36" s="40"/>
      <c r="DG36" s="40"/>
      <c r="DH36" s="40"/>
      <c r="DI36" s="40"/>
      <c r="DJ36" s="40"/>
      <c r="DK36" s="40"/>
      <c r="DL36" s="40"/>
      <c r="DM36" s="40"/>
      <c r="DN36" s="40"/>
      <c r="DO36" s="40"/>
      <c r="DP36" s="40"/>
      <c r="DQ36" s="40"/>
      <c r="DR36" s="40"/>
      <c r="DS36" s="40"/>
      <c r="DT36" s="40"/>
      <c r="DU36" s="40"/>
      <c r="DV36" s="40"/>
      <c r="DW36" s="40"/>
      <c r="DX36" s="40"/>
      <c r="DY36" s="40"/>
      <c r="DZ36" s="40"/>
      <c r="EA36" s="40"/>
      <c r="EB36" s="40"/>
      <c r="EC36" s="40"/>
      <c r="ED36" s="40"/>
      <c r="EE36" s="40"/>
      <c r="EF36" s="40"/>
      <c r="EG36" s="40"/>
      <c r="EH36" s="40"/>
      <c r="EI36" s="40"/>
      <c r="EJ36" s="40"/>
      <c r="EK36" s="40"/>
      <c r="EL36" s="40"/>
      <c r="EM36" s="40"/>
      <c r="EN36" s="40"/>
      <c r="EO36" s="40"/>
      <c r="EP36" s="40"/>
      <c r="EQ36" s="40"/>
      <c r="ER36" s="40"/>
      <c r="ES36" s="40"/>
      <c r="ET36" s="40"/>
      <c r="EU36" s="40"/>
      <c r="EV36" s="40"/>
      <c r="EW36" s="40"/>
      <c r="EX36" s="40"/>
      <c r="EY36" s="40"/>
      <c r="EZ36" s="40"/>
      <c r="FA36" s="40"/>
      <c r="FB36" s="40"/>
      <c r="FC36" s="40"/>
      <c r="FD36" s="40"/>
      <c r="FE36" s="40"/>
      <c r="FF36" s="40"/>
      <c r="FG36" s="40"/>
      <c r="FH36" s="40"/>
      <c r="FI36" s="40"/>
      <c r="FJ36" s="40"/>
      <c r="FK36" s="40"/>
      <c r="FL36" s="40"/>
      <c r="FM36" s="40"/>
      <c r="FN36" s="40"/>
      <c r="FO36" s="40"/>
      <c r="FP36" s="40"/>
      <c r="FQ36" s="40"/>
      <c r="FR36" s="40"/>
      <c r="FS36" s="40"/>
      <c r="FT36" s="40"/>
      <c r="FU36" s="40"/>
      <c r="FV36" s="40"/>
      <c r="FW36" s="40"/>
      <c r="FX36" s="40"/>
      <c r="FY36" s="40"/>
      <c r="FZ36" s="40"/>
    </row>
    <row r="37" spans="1:182" s="41" customFormat="1" ht="30" customHeight="1" thickBot="1" x14ac:dyDescent="0.3">
      <c r="A37" s="77"/>
      <c r="B37" s="78"/>
      <c r="C37" s="79"/>
      <c r="D37" s="80"/>
      <c r="E37" s="81"/>
      <c r="F37" s="5" t="str">
        <f t="shared" si="90"/>
        <v/>
      </c>
      <c r="G37" s="101"/>
      <c r="H37" s="82"/>
      <c r="I37" s="82"/>
      <c r="J37" s="82"/>
      <c r="K37" s="82"/>
      <c r="L37" s="82"/>
      <c r="M37" s="82"/>
      <c r="N37" s="82"/>
      <c r="O37" s="82"/>
      <c r="P37" s="82"/>
      <c r="Q37" s="82"/>
      <c r="R37" s="82"/>
      <c r="S37" s="82"/>
      <c r="T37" s="82"/>
      <c r="U37" s="82"/>
      <c r="V37" s="82"/>
      <c r="W37" s="82"/>
      <c r="X37" s="82"/>
      <c r="Y37" s="82"/>
      <c r="Z37" s="82"/>
      <c r="AA37" s="82"/>
      <c r="AB37" s="82"/>
      <c r="AC37" s="82"/>
      <c r="AD37" s="82"/>
      <c r="AE37" s="82"/>
      <c r="AF37" s="82"/>
      <c r="AG37" s="82"/>
      <c r="AH37" s="82"/>
      <c r="AI37" s="82"/>
      <c r="AJ37" s="82"/>
      <c r="AK37" s="82"/>
      <c r="AL37" s="82"/>
      <c r="AM37" s="82"/>
      <c r="AN37" s="82"/>
      <c r="AO37" s="82"/>
      <c r="AP37" s="82"/>
      <c r="AQ37" s="82"/>
      <c r="AR37" s="82"/>
      <c r="AS37" s="82"/>
      <c r="AT37" s="82"/>
      <c r="AU37" s="82"/>
      <c r="AV37" s="82"/>
      <c r="AW37" s="82"/>
      <c r="AX37" s="82"/>
      <c r="AY37" s="82"/>
      <c r="AZ37" s="82"/>
      <c r="BA37" s="82"/>
      <c r="BB37" s="82"/>
      <c r="BC37" s="82"/>
      <c r="BD37" s="82"/>
      <c r="BE37" s="82"/>
      <c r="BF37" s="82"/>
      <c r="BG37" s="82"/>
      <c r="BH37" s="82"/>
      <c r="BI37" s="82"/>
      <c r="BJ37" s="82"/>
      <c r="BK37" s="82"/>
      <c r="BL37" s="82"/>
      <c r="BM37" s="82"/>
      <c r="BN37" s="82"/>
      <c r="BO37" s="82"/>
      <c r="BP37" s="82"/>
      <c r="BQ37" s="82"/>
      <c r="BR37" s="82"/>
      <c r="BS37" s="82"/>
      <c r="BT37" s="82"/>
      <c r="BU37" s="82"/>
      <c r="BV37" s="82"/>
      <c r="BW37" s="82"/>
      <c r="BX37" s="82"/>
      <c r="BY37" s="82"/>
      <c r="BZ37" s="82"/>
      <c r="CA37" s="82"/>
      <c r="CB37" s="82"/>
      <c r="CC37" s="82"/>
      <c r="CD37" s="82"/>
      <c r="CE37" s="82"/>
      <c r="CF37" s="82"/>
      <c r="CG37" s="82"/>
      <c r="CH37" s="82"/>
      <c r="CI37" s="82"/>
      <c r="CJ37" s="82"/>
      <c r="CK37" s="82"/>
      <c r="CL37" s="82"/>
      <c r="CM37" s="82"/>
      <c r="CN37" s="82"/>
      <c r="CO37" s="82"/>
      <c r="CP37" s="82"/>
      <c r="CQ37" s="82"/>
      <c r="CR37" s="82"/>
      <c r="CS37" s="82"/>
      <c r="CT37" s="82"/>
      <c r="CU37" s="82"/>
      <c r="CV37" s="82"/>
      <c r="CW37" s="82"/>
      <c r="CX37" s="82"/>
      <c r="CY37" s="82"/>
      <c r="CZ37" s="82"/>
      <c r="DA37" s="82"/>
      <c r="DB37" s="82"/>
      <c r="DC37" s="82"/>
      <c r="DD37" s="82"/>
      <c r="DE37" s="82"/>
      <c r="DF37" s="82"/>
      <c r="DG37" s="82"/>
      <c r="DH37" s="82"/>
      <c r="DI37" s="82"/>
      <c r="DJ37" s="82"/>
      <c r="DK37" s="82"/>
      <c r="DL37" s="82"/>
      <c r="DM37" s="82"/>
      <c r="DN37" s="82"/>
      <c r="DO37" s="82"/>
      <c r="DP37" s="82"/>
      <c r="DQ37" s="82"/>
      <c r="DR37" s="82"/>
      <c r="DS37" s="82"/>
      <c r="DT37" s="82"/>
      <c r="DU37" s="82"/>
      <c r="DV37" s="82"/>
      <c r="DW37" s="82"/>
      <c r="DX37" s="82"/>
      <c r="DY37" s="82"/>
      <c r="DZ37" s="82"/>
      <c r="EA37" s="82"/>
      <c r="EB37" s="82"/>
      <c r="EC37" s="82"/>
      <c r="ED37" s="82"/>
      <c r="EE37" s="82"/>
      <c r="EF37" s="82"/>
      <c r="EG37" s="82"/>
      <c r="EH37" s="82"/>
      <c r="EI37" s="82"/>
      <c r="EJ37" s="82"/>
      <c r="EK37" s="82"/>
      <c r="EL37" s="82"/>
      <c r="EM37" s="82"/>
      <c r="EN37" s="82"/>
      <c r="EO37" s="82"/>
      <c r="EP37" s="82"/>
      <c r="EQ37" s="82"/>
      <c r="ER37" s="82"/>
      <c r="ES37" s="82"/>
      <c r="ET37" s="82"/>
      <c r="EU37" s="82"/>
      <c r="EV37" s="82"/>
      <c r="EW37" s="82"/>
      <c r="EX37" s="82"/>
      <c r="EY37" s="82"/>
      <c r="EZ37" s="82"/>
      <c r="FA37" s="82"/>
      <c r="FB37" s="82"/>
      <c r="FC37" s="82"/>
      <c r="FD37" s="82"/>
      <c r="FE37" s="82"/>
      <c r="FF37" s="82"/>
      <c r="FG37" s="82"/>
      <c r="FH37" s="82"/>
      <c r="FI37" s="82"/>
      <c r="FJ37" s="82"/>
      <c r="FK37" s="82"/>
      <c r="FL37" s="82"/>
      <c r="FM37" s="82"/>
      <c r="FN37" s="82"/>
      <c r="FO37" s="82"/>
      <c r="FP37" s="82"/>
      <c r="FQ37" s="82"/>
      <c r="FR37" s="82"/>
      <c r="FS37" s="82"/>
      <c r="FT37" s="82"/>
      <c r="FU37" s="82"/>
      <c r="FV37" s="82"/>
      <c r="FW37" s="82"/>
      <c r="FX37" s="82"/>
      <c r="FY37" s="82"/>
      <c r="FZ37" s="82"/>
    </row>
    <row r="39" spans="1:182" ht="30" customHeight="1" x14ac:dyDescent="0.5">
      <c r="A39" s="99" t="s">
        <v>21</v>
      </c>
      <c r="B39" s="13"/>
      <c r="E39" s="12"/>
    </row>
    <row r="40" spans="1:182" ht="30" customHeight="1" x14ac:dyDescent="0.5">
      <c r="A40" s="99" t="s">
        <v>54</v>
      </c>
      <c r="B40" s="3"/>
    </row>
    <row r="41" spans="1:182" ht="30" customHeight="1" x14ac:dyDescent="0.5">
      <c r="A41" s="99" t="s">
        <v>57</v>
      </c>
    </row>
    <row r="42" spans="1:182" ht="30" customHeight="1" x14ac:dyDescent="0.5">
      <c r="A42" s="99" t="s">
        <v>58</v>
      </c>
    </row>
    <row r="43" spans="1:182" ht="30" customHeight="1" x14ac:dyDescent="0.5">
      <c r="A43" s="99" t="s">
        <v>59</v>
      </c>
    </row>
    <row r="44" spans="1:182" ht="30" customHeight="1" x14ac:dyDescent="0.5">
      <c r="A44" s="99" t="s">
        <v>55</v>
      </c>
    </row>
    <row r="45" spans="1:182" ht="30" customHeight="1" x14ac:dyDescent="0.5">
      <c r="A45" s="99" t="s">
        <v>60</v>
      </c>
    </row>
    <row r="46" spans="1:182" ht="30" customHeight="1" x14ac:dyDescent="0.5">
      <c r="A46" s="99" t="s">
        <v>61</v>
      </c>
    </row>
    <row r="47" spans="1:182" ht="30" customHeight="1" x14ac:dyDescent="0.5">
      <c r="A47" s="99" t="s">
        <v>64</v>
      </c>
    </row>
    <row r="48" spans="1:182" ht="30" customHeight="1" x14ac:dyDescent="0.5">
      <c r="A48" s="99" t="s">
        <v>56</v>
      </c>
    </row>
    <row r="49" spans="1:1" ht="30" customHeight="1" x14ac:dyDescent="0.5">
      <c r="A49" s="99" t="s">
        <v>62</v>
      </c>
    </row>
    <row r="50" spans="1:1" ht="30" customHeight="1" x14ac:dyDescent="0.5">
      <c r="A50" s="99" t="s">
        <v>63</v>
      </c>
    </row>
  </sheetData>
  <mergeCells count="34">
    <mergeCell ref="FM5:FS5"/>
    <mergeCell ref="FT5:FZ5"/>
    <mergeCell ref="ED5:EJ5"/>
    <mergeCell ref="EK5:EQ5"/>
    <mergeCell ref="ER5:EX5"/>
    <mergeCell ref="EY5:FE5"/>
    <mergeCell ref="FF5:FL5"/>
    <mergeCell ref="CU5:DA5"/>
    <mergeCell ref="DB5:DH5"/>
    <mergeCell ref="DI5:DO5"/>
    <mergeCell ref="DP5:DV5"/>
    <mergeCell ref="DW5:EC5"/>
    <mergeCell ref="BL5:BR5"/>
    <mergeCell ref="BS5:BY5"/>
    <mergeCell ref="BZ5:CF5"/>
    <mergeCell ref="CG5:CM5"/>
    <mergeCell ref="CN5:CT5"/>
    <mergeCell ref="P2:Y2"/>
    <mergeCell ref="P1:Y1"/>
    <mergeCell ref="H1:N1"/>
    <mergeCell ref="H2:N2"/>
    <mergeCell ref="BE5:BK5"/>
    <mergeCell ref="H5:N5"/>
    <mergeCell ref="O5:U5"/>
    <mergeCell ref="V5:AB5"/>
    <mergeCell ref="AC5:AI5"/>
    <mergeCell ref="AJ5:AP5"/>
    <mergeCell ref="AQ5:AW5"/>
    <mergeCell ref="AX5:BD5"/>
    <mergeCell ref="A6:A7"/>
    <mergeCell ref="B6:B7"/>
    <mergeCell ref="C6:C7"/>
    <mergeCell ref="D6:D7"/>
    <mergeCell ref="E6:E7"/>
  </mergeCells>
  <conditionalFormatting sqref="C8:C37">
    <cfRule type="dataBar" priority="55">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H10:CO16 CS10:FZ16">
    <cfRule type="expression" dxfId="59" priority="39" stopIfTrue="1">
      <formula>AND(task_end&gt;=H$6,task_start&lt;I$6)</formula>
    </cfRule>
  </conditionalFormatting>
  <conditionalFormatting sqref="H18:CO22 CS18:FZ22">
    <cfRule type="expression" dxfId="58" priority="37" stopIfTrue="1">
      <formula>AND(task_end&gt;=H$6,task_start&lt;I$6)</formula>
    </cfRule>
  </conditionalFormatting>
  <conditionalFormatting sqref="H24:CO30 CS24:FZ30">
    <cfRule type="expression" dxfId="57" priority="35" stopIfTrue="1">
      <formula>AND(task_end&gt;=H$6,task_start&lt;I$6)</formula>
    </cfRule>
  </conditionalFormatting>
  <conditionalFormatting sqref="H32:CO35 CS32:FZ35">
    <cfRule type="expression" dxfId="56" priority="69" stopIfTrue="1">
      <formula>AND(task_end&gt;=H$6,task_start&lt;I$6)</formula>
    </cfRule>
    <cfRule type="expression" dxfId="55" priority="68">
      <formula>AND(task_start&lt;=H$6,ROUNDDOWN((task_end-task_start+1)*task_progress,0)+task_start-1&gt;=H$6)</formula>
    </cfRule>
  </conditionalFormatting>
  <conditionalFormatting sqref="H10:CP16 CS10:FZ16">
    <cfRule type="expression" dxfId="54" priority="38">
      <formula>AND(task_start&lt;=H$6,ROUNDDOWN((task_end-task_start+1)*task_progress,0)+task_start-1&gt;=H$6)</formula>
    </cfRule>
  </conditionalFormatting>
  <conditionalFormatting sqref="H18:CP22 CS18:FZ22">
    <cfRule type="expression" dxfId="53" priority="36">
      <formula>AND(task_start&lt;=H$6,ROUNDDOWN((task_end-task_start+1)*task_progress,0)+task_start-1&gt;=H$6)</formula>
    </cfRule>
  </conditionalFormatting>
  <conditionalFormatting sqref="H24:CP30 CS24:FZ30">
    <cfRule type="expression" dxfId="52" priority="34">
      <formula>AND(task_start&lt;=H$6,ROUNDDOWN((task_end-task_start+1)*task_progress,0)+task_start-1&gt;=H$6)</formula>
    </cfRule>
  </conditionalFormatting>
  <conditionalFormatting sqref="BL5:BX7">
    <cfRule type="expression" dxfId="51" priority="32">
      <formula>AND(TODAY()&gt;=BL$6, TODAY()&lt;BM$6)</formula>
    </cfRule>
  </conditionalFormatting>
  <conditionalFormatting sqref="BY5:BY7">
    <cfRule type="expression" dxfId="50" priority="231">
      <formula>AND(TODAY()&gt;=BY$6, TODAY()&lt;CM$6)</formula>
    </cfRule>
  </conditionalFormatting>
  <conditionalFormatting sqref="BZ5:CE7">
    <cfRule type="expression" dxfId="49" priority="29">
      <formula>AND(TODAY()&gt;=BZ$6, TODAY()&lt;CA$6)</formula>
    </cfRule>
  </conditionalFormatting>
  <conditionalFormatting sqref="CF5:CF7 CM5:CM7">
    <cfRule type="expression" dxfId="48" priority="30">
      <formula>AND(TODAY()&gt;=CF$6, TODAY()&lt;DJ$6)</formula>
    </cfRule>
  </conditionalFormatting>
  <conditionalFormatting sqref="CG5:CL7 H5:BK35 BL10:CO35 CS10:FZ35">
    <cfRule type="expression" dxfId="47" priority="33">
      <formula>AND(TODAY()&gt;=H$6, TODAY()&lt;I$6)</formula>
    </cfRule>
  </conditionalFormatting>
  <conditionalFormatting sqref="CN5:CS7">
    <cfRule type="expression" dxfId="46" priority="26">
      <formula>AND(TODAY()&gt;=CN$6, TODAY()&lt;CO$6)</formula>
    </cfRule>
  </conditionalFormatting>
  <conditionalFormatting sqref="CP10:CP16">
    <cfRule type="expression" dxfId="45" priority="777" stopIfTrue="1">
      <formula>AND(task_end&gt;=CP$6,task_start&lt;#REF!)</formula>
    </cfRule>
  </conditionalFormatting>
  <conditionalFormatting sqref="CP10:CP35">
    <cfRule type="expression" dxfId="44" priority="770">
      <formula>AND(TODAY()&gt;=CP$6, TODAY()&lt;#REF!)</formula>
    </cfRule>
  </conditionalFormatting>
  <conditionalFormatting sqref="CP18:CP22">
    <cfRule type="expression" dxfId="43" priority="785" stopIfTrue="1">
      <formula>AND(task_end&gt;=CP$6,task_start&lt;#REF!)</formula>
    </cfRule>
  </conditionalFormatting>
  <conditionalFormatting sqref="CP24:CP30">
    <cfRule type="expression" dxfId="42" priority="793" stopIfTrue="1">
      <formula>AND(task_end&gt;=CP$6,task_start&lt;#REF!)</formula>
    </cfRule>
  </conditionalFormatting>
  <conditionalFormatting sqref="CP32:CP35">
    <cfRule type="expression" dxfId="41" priority="801" stopIfTrue="1">
      <formula>AND(task_end&gt;=CP$6,task_start&lt;#REF!)</formula>
    </cfRule>
    <cfRule type="expression" dxfId="40" priority="800">
      <formula>AND(task_start&lt;=CP$6,ROUNDDOWN((task_end-task_start+1)*task_progress,0)+task_start-1&gt;=CP$6)</formula>
    </cfRule>
  </conditionalFormatting>
  <conditionalFormatting sqref="CQ10:CQ16">
    <cfRule type="expression" dxfId="39" priority="779" stopIfTrue="1">
      <formula>AND(task_end&gt;=#REF!,task_start&lt;#REF!)</formula>
    </cfRule>
    <cfRule type="expression" dxfId="38" priority="778">
      <formula>AND(task_start&lt;=#REF!,ROUNDDOWN((task_end-task_start+1)*task_progress,0)+task_start-1&gt;=#REF!)</formula>
    </cfRule>
  </conditionalFormatting>
  <conditionalFormatting sqref="CQ10:CQ35">
    <cfRule type="expression" dxfId="37" priority="771">
      <formula>AND(TODAY()&gt;=#REF!, TODAY()&lt;#REF!)</formula>
    </cfRule>
  </conditionalFormatting>
  <conditionalFormatting sqref="CQ18:CQ22">
    <cfRule type="expression" dxfId="36" priority="787" stopIfTrue="1">
      <formula>AND(task_end&gt;=#REF!,task_start&lt;#REF!)</formula>
    </cfRule>
  </conditionalFormatting>
  <conditionalFormatting sqref="CQ24:CQ30">
    <cfRule type="expression" dxfId="35" priority="795" stopIfTrue="1">
      <formula>AND(task_end&gt;=#REF!,task_start&lt;#REF!)</formula>
    </cfRule>
  </conditionalFormatting>
  <conditionalFormatting sqref="CQ32:CQ35">
    <cfRule type="expression" dxfId="34" priority="803" stopIfTrue="1">
      <formula>AND(task_end&gt;=#REF!,task_start&lt;#REF!)</formula>
    </cfRule>
  </conditionalFormatting>
  <conditionalFormatting sqref="CQ18:CR22">
    <cfRule type="expression" dxfId="33" priority="782">
      <formula>AND(task_start&lt;=#REF!,ROUNDDOWN((task_end-task_start+1)*task_progress,0)+task_start-1&gt;=#REF!)</formula>
    </cfRule>
  </conditionalFormatting>
  <conditionalFormatting sqref="CQ24:CR30">
    <cfRule type="expression" dxfId="32" priority="790">
      <formula>AND(task_start&lt;=#REF!,ROUNDDOWN((task_end-task_start+1)*task_progress,0)+task_start-1&gt;=#REF!)</formula>
    </cfRule>
  </conditionalFormatting>
  <conditionalFormatting sqref="CQ32:CR35">
    <cfRule type="expression" dxfId="31" priority="798">
      <formula>AND(task_start&lt;=#REF!,ROUNDDOWN((task_end-task_start+1)*task_progress,0)+task_start-1&gt;=#REF!)</formula>
    </cfRule>
  </conditionalFormatting>
  <conditionalFormatting sqref="CR10:CR16">
    <cfRule type="expression" dxfId="30" priority="775" stopIfTrue="1">
      <formula>AND(task_end&gt;=#REF!,task_start&lt;CS$6)</formula>
    </cfRule>
    <cfRule type="expression" dxfId="29" priority="774">
      <formula>AND(task_start&lt;=#REF!,ROUNDDOWN((task_end-task_start+1)*task_progress,0)+task_start-1&gt;=#REF!)</formula>
    </cfRule>
  </conditionalFormatting>
  <conditionalFormatting sqref="CR10:CR35">
    <cfRule type="expression" dxfId="28" priority="769">
      <formula>AND(TODAY()&gt;=#REF!, TODAY()&lt;CS$6)</formula>
    </cfRule>
  </conditionalFormatting>
  <conditionalFormatting sqref="CR18:CR22">
    <cfRule type="expression" dxfId="27" priority="783" stopIfTrue="1">
      <formula>AND(task_end&gt;=#REF!,task_start&lt;CS$6)</formula>
    </cfRule>
  </conditionalFormatting>
  <conditionalFormatting sqref="CR24:CR30">
    <cfRule type="expression" dxfId="26" priority="791" stopIfTrue="1">
      <formula>AND(task_end&gt;=#REF!,task_start&lt;CS$6)</formula>
    </cfRule>
  </conditionalFormatting>
  <conditionalFormatting sqref="CR32:CR35">
    <cfRule type="expression" dxfId="25" priority="799" stopIfTrue="1">
      <formula>AND(task_end&gt;=#REF!,task_start&lt;CS$6)</formula>
    </cfRule>
  </conditionalFormatting>
  <conditionalFormatting sqref="CT5:CT7">
    <cfRule type="expression" dxfId="24" priority="25">
      <formula>AND(TODAY()&gt;=CT$6, TODAY()&lt;DX$6)</formula>
    </cfRule>
  </conditionalFormatting>
  <conditionalFormatting sqref="CU5:CZ7">
    <cfRule type="expression" dxfId="23" priority="24">
      <formula>AND(TODAY()&gt;=CU$6, TODAY()&lt;CV$6)</formula>
    </cfRule>
  </conditionalFormatting>
  <conditionalFormatting sqref="DA5:DA7">
    <cfRule type="expression" dxfId="22" priority="23">
      <formula>AND(TODAY()&gt;=DA$6, TODAY()&lt;EE$6)</formula>
    </cfRule>
  </conditionalFormatting>
  <conditionalFormatting sqref="DB5:DG7">
    <cfRule type="expression" dxfId="21" priority="22">
      <formula>AND(TODAY()&gt;=DB$6, TODAY()&lt;DC$6)</formula>
    </cfRule>
  </conditionalFormatting>
  <conditionalFormatting sqref="DH5:DH7">
    <cfRule type="expression" dxfId="20" priority="21">
      <formula>AND(TODAY()&gt;=DH$6, TODAY()&lt;EL$6)</formula>
    </cfRule>
  </conditionalFormatting>
  <conditionalFormatting sqref="DI5:DN7">
    <cfRule type="expression" dxfId="19" priority="20">
      <formula>AND(TODAY()&gt;=DI$6, TODAY()&lt;DJ$6)</formula>
    </cfRule>
  </conditionalFormatting>
  <conditionalFormatting sqref="DO5:DO7">
    <cfRule type="expression" dxfId="18" priority="19">
      <formula>AND(TODAY()&gt;=DO$6, TODAY()&lt;ES$6)</formula>
    </cfRule>
  </conditionalFormatting>
  <conditionalFormatting sqref="DP5:DU7">
    <cfRule type="expression" dxfId="17" priority="18">
      <formula>AND(TODAY()&gt;=DP$6, TODAY()&lt;DQ$6)</formula>
    </cfRule>
  </conditionalFormatting>
  <conditionalFormatting sqref="DV5:DV7">
    <cfRule type="expression" dxfId="16" priority="17">
      <formula>AND(TODAY()&gt;=DV$6, TODAY()&lt;EZ$6)</formula>
    </cfRule>
  </conditionalFormatting>
  <conditionalFormatting sqref="DW5:EB7">
    <cfRule type="expression" dxfId="15" priority="16">
      <formula>AND(TODAY()&gt;=DW$6, TODAY()&lt;DX$6)</formula>
    </cfRule>
  </conditionalFormatting>
  <conditionalFormatting sqref="EC5:EC7">
    <cfRule type="expression" dxfId="14" priority="15">
      <formula>AND(TODAY()&gt;=EC$6, TODAY()&lt;FG$6)</formula>
    </cfRule>
  </conditionalFormatting>
  <conditionalFormatting sqref="ED5:EI7">
    <cfRule type="expression" dxfId="13" priority="14">
      <formula>AND(TODAY()&gt;=ED$6, TODAY()&lt;EE$6)</formula>
    </cfRule>
  </conditionalFormatting>
  <conditionalFormatting sqref="EJ5:EJ7">
    <cfRule type="expression" dxfId="12" priority="13">
      <formula>AND(TODAY()&gt;=EJ$6, TODAY()&lt;FN$6)</formula>
    </cfRule>
  </conditionalFormatting>
  <conditionalFormatting sqref="EK5:EP7">
    <cfRule type="expression" dxfId="11" priority="12">
      <formula>AND(TODAY()&gt;=EK$6, TODAY()&lt;EL$6)</formula>
    </cfRule>
  </conditionalFormatting>
  <conditionalFormatting sqref="EQ5:EQ7">
    <cfRule type="expression" dxfId="10" priority="11">
      <formula>AND(TODAY()&gt;=EQ$6, TODAY()&lt;FU$6)</formula>
    </cfRule>
  </conditionalFormatting>
  <conditionalFormatting sqref="ER5:EW7">
    <cfRule type="expression" dxfId="9" priority="10">
      <formula>AND(TODAY()&gt;=ER$6, TODAY()&lt;ES$6)</formula>
    </cfRule>
  </conditionalFormatting>
  <conditionalFormatting sqref="EX5:EX7">
    <cfRule type="expression" dxfId="8" priority="9">
      <formula>AND(TODAY()&gt;=EX$6, TODAY()&lt;GB$6)</formula>
    </cfRule>
  </conditionalFormatting>
  <conditionalFormatting sqref="EY5:FD7">
    <cfRule type="expression" dxfId="7" priority="8">
      <formula>AND(TODAY()&gt;=EY$6, TODAY()&lt;EZ$6)</formula>
    </cfRule>
  </conditionalFormatting>
  <conditionalFormatting sqref="FE5:FE7">
    <cfRule type="expression" dxfId="6" priority="7">
      <formula>AND(TODAY()&gt;=FE$6, TODAY()&lt;GI$6)</formula>
    </cfRule>
  </conditionalFormatting>
  <conditionalFormatting sqref="FF5:FK7">
    <cfRule type="expression" dxfId="5" priority="6">
      <formula>AND(TODAY()&gt;=FF$6, TODAY()&lt;FG$6)</formula>
    </cfRule>
  </conditionalFormatting>
  <conditionalFormatting sqref="FL5:FL7">
    <cfRule type="expression" dxfId="4" priority="5">
      <formula>AND(TODAY()&gt;=FL$6, TODAY()&lt;GP$6)</formula>
    </cfRule>
  </conditionalFormatting>
  <conditionalFormatting sqref="FM5:FR7">
    <cfRule type="expression" dxfId="3" priority="4">
      <formula>AND(TODAY()&gt;=FM$6, TODAY()&lt;FN$6)</formula>
    </cfRule>
  </conditionalFormatting>
  <conditionalFormatting sqref="FS5:FS7">
    <cfRule type="expression" dxfId="2" priority="3">
      <formula>AND(TODAY()&gt;=FS$6, TODAY()&lt;GW$6)</formula>
    </cfRule>
  </conditionalFormatting>
  <conditionalFormatting sqref="FT5:FY7">
    <cfRule type="expression" dxfId="1" priority="2">
      <formula>AND(TODAY()&gt;=FT$6, TODAY()&lt;FU$6)</formula>
    </cfRule>
  </conditionalFormatting>
  <conditionalFormatting sqref="FZ5:FZ7">
    <cfRule type="expression" dxfId="0" priority="1">
      <formula>AND(TODAY()&gt;=FZ$6, TODAY()&lt;HD$6)</formula>
    </cfRule>
  </conditionalFormatting>
  <dataValidations count="1">
    <dataValidation type="whole" operator="greaterThanOrEqual" allowBlank="1" showInputMessage="1" promptTitle="Display Week" prompt="Changing this number will scroll the Gantt Chart view." sqref="P2"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C8:C37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2" x14ac:dyDescent="0.25"/>
  <cols>
    <col min="1" max="1" width="87" style="6" customWidth="1"/>
    <col min="2" max="16384" width="9" style="1"/>
  </cols>
  <sheetData>
    <row r="1" spans="1:2" ht="46.5" customHeight="1" x14ac:dyDescent="0.25"/>
    <row r="2" spans="1:2" s="8" customFormat="1" ht="15.6" x14ac:dyDescent="0.25">
      <c r="A2" s="85" t="s">
        <v>7</v>
      </c>
      <c r="B2" s="7"/>
    </row>
    <row r="3" spans="1:2" s="10" customFormat="1" ht="27" customHeight="1" x14ac:dyDescent="0.25">
      <c r="A3" s="86"/>
      <c r="B3" s="11"/>
    </row>
    <row r="4" spans="1:2" s="9" customFormat="1" ht="30" x14ac:dyDescent="0.7">
      <c r="A4" s="87" t="s">
        <v>6</v>
      </c>
    </row>
    <row r="5" spans="1:2" ht="74.25" customHeight="1" x14ac:dyDescent="0.25">
      <c r="A5" s="88" t="s">
        <v>14</v>
      </c>
    </row>
    <row r="6" spans="1:2" ht="26.25" customHeight="1" x14ac:dyDescent="0.25">
      <c r="A6" s="87" t="s">
        <v>17</v>
      </c>
    </row>
    <row r="7" spans="1:2" s="6" customFormat="1" ht="205.05" customHeight="1" x14ac:dyDescent="0.25">
      <c r="A7" s="89" t="s">
        <v>16</v>
      </c>
    </row>
    <row r="8" spans="1:2" s="9" customFormat="1" ht="30" x14ac:dyDescent="0.7">
      <c r="A8" s="87" t="s">
        <v>8</v>
      </c>
    </row>
    <row r="9" spans="1:2" ht="41.4" x14ac:dyDescent="0.25">
      <c r="A9" s="88" t="s">
        <v>15</v>
      </c>
    </row>
    <row r="10" spans="1:2" s="6" customFormat="1" ht="28.05" customHeight="1" x14ac:dyDescent="0.25">
      <c r="A10" s="90" t="s">
        <v>13</v>
      </c>
    </row>
    <row r="11" spans="1:2" s="9" customFormat="1" ht="30" x14ac:dyDescent="0.7">
      <c r="A11" s="87" t="s">
        <v>5</v>
      </c>
    </row>
    <row r="12" spans="1:2" ht="27.6" x14ac:dyDescent="0.25">
      <c r="A12" s="88" t="s">
        <v>12</v>
      </c>
    </row>
    <row r="13" spans="1:2" s="6" customFormat="1" ht="28.05" customHeight="1" x14ac:dyDescent="0.25">
      <c r="A13" s="90" t="s">
        <v>1</v>
      </c>
    </row>
    <row r="14" spans="1:2" s="9" customFormat="1" ht="30" x14ac:dyDescent="0.7">
      <c r="A14" s="87" t="s">
        <v>9</v>
      </c>
    </row>
    <row r="15" spans="1:2" ht="75" customHeight="1" x14ac:dyDescent="0.25">
      <c r="A15" s="88" t="s">
        <v>10</v>
      </c>
    </row>
    <row r="16" spans="1:2" ht="69" x14ac:dyDescent="0.25">
      <c r="A16" s="88" t="s">
        <v>11</v>
      </c>
    </row>
    <row r="17" spans="1:1" x14ac:dyDescent="0.25">
      <c r="A17" s="91"/>
    </row>
    <row r="18" spans="1:1" x14ac:dyDescent="0.25">
      <c r="A18" s="91"/>
    </row>
    <row r="19" spans="1:1" x14ac:dyDescent="0.25">
      <c r="A19" s="91"/>
    </row>
    <row r="20" spans="1:1" x14ac:dyDescent="0.25">
      <c r="A20" s="91"/>
    </row>
    <row r="21" spans="1:1" x14ac:dyDescent="0.25">
      <c r="A21" s="91"/>
    </row>
    <row r="22" spans="1:1" x14ac:dyDescent="0.25">
      <c r="A22" s="91"/>
    </row>
    <row r="23" spans="1:1" x14ac:dyDescent="0.25">
      <c r="A23" s="91"/>
    </row>
    <row r="24" spans="1:1" x14ac:dyDescent="0.25">
      <c r="A24" s="91"/>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Ahmed El sharkay</dc:creator>
  <dc:description/>
  <cp:lastModifiedBy>Ahmed El sharkay</cp:lastModifiedBy>
  <dcterms:created xsi:type="dcterms:W3CDTF">2022-03-11T22:41:12Z</dcterms:created>
  <dcterms:modified xsi:type="dcterms:W3CDTF">2025-01-24T20:14:15Z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