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hassan\Desktop\St projects\competition\Datasets\"/>
    </mc:Choice>
  </mc:AlternateContent>
  <xr:revisionPtr revIDLastSave="0" documentId="13_ncr:1000001_{1FFC9E82-DCE6-4B40-A08A-7B3CFEF9A4FF}" xr6:coauthVersionLast="47" xr6:coauthVersionMax="47" xr10:uidLastSave="{00000000-0000-0000-0000-000000000000}"/>
  <bookViews>
    <workbookView xWindow="-120" yWindow="-120" windowWidth="29040" windowHeight="15840" activeTab="6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  <sheet name="Player of the day" sheetId="11" r:id="rId7"/>
  </sheets>
  <definedNames>
    <definedName name="_xlnm._FilterDatabase" localSheetId="2" hidden="1">التوقعات!$A$1:$Q$311</definedName>
    <definedName name="_xlcn.WorksheetConnection_Africa2024.xlsxTable1" hidden="1">Table1[]</definedName>
    <definedName name="Players">Teams!$D$2:$D$9</definedName>
    <definedName name="Teams">Teams!$A$2:$A$25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1" l="1" a="1"/>
  <c r="A2" i="11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S2" i="5"/>
  <c r="S3" i="5"/>
  <c r="S4" i="5"/>
  <c r="S5" i="5"/>
  <c r="H2" i="5"/>
  <c r="I2" i="5"/>
  <c r="J2" i="5"/>
  <c r="K2" i="5"/>
  <c r="L2" i="5"/>
  <c r="M2" i="5"/>
  <c r="N2" i="5"/>
  <c r="H3" i="5"/>
  <c r="I3" i="5"/>
  <c r="J3" i="5"/>
  <c r="K3" i="5"/>
  <c r="L3" i="5"/>
  <c r="M3" i="5"/>
  <c r="N3" i="5"/>
  <c r="H4" i="5"/>
  <c r="I4" i="5"/>
  <c r="J4" i="5"/>
  <c r="K4" i="5"/>
  <c r="L4" i="5"/>
  <c r="M4" i="5"/>
  <c r="N4" i="5"/>
  <c r="H5" i="5"/>
  <c r="I5" i="5"/>
  <c r="J5" i="5"/>
  <c r="K5" i="5"/>
  <c r="L5" i="5"/>
  <c r="M5" i="5"/>
  <c r="N5" i="5"/>
  <c r="H6" i="5"/>
  <c r="I6" i="5"/>
  <c r="J6" i="5"/>
  <c r="K6" i="5"/>
  <c r="L6" i="5"/>
  <c r="M6" i="5"/>
  <c r="N6" i="5"/>
  <c r="H7" i="5"/>
  <c r="I7" i="5"/>
  <c r="J7" i="5"/>
  <c r="K7" i="5"/>
  <c r="L7" i="5"/>
  <c r="M7" i="5"/>
  <c r="N7" i="5"/>
  <c r="H8" i="5"/>
  <c r="I8" i="5"/>
  <c r="J8" i="5"/>
  <c r="K8" i="5"/>
  <c r="L8" i="5"/>
  <c r="M8" i="5"/>
  <c r="N8" i="5"/>
  <c r="H9" i="5"/>
  <c r="I9" i="5"/>
  <c r="J9" i="5"/>
  <c r="K9" i="5"/>
  <c r="L9" i="5"/>
  <c r="M9" i="5"/>
  <c r="N9" i="5"/>
  <c r="H10" i="5"/>
  <c r="I10" i="5"/>
  <c r="J10" i="5"/>
  <c r="K10" i="5"/>
  <c r="L10" i="5"/>
  <c r="M10" i="5"/>
  <c r="N10" i="5"/>
  <c r="H11" i="5"/>
  <c r="I11" i="5"/>
  <c r="J11" i="5"/>
  <c r="K11" i="5"/>
  <c r="L11" i="5"/>
  <c r="M11" i="5"/>
  <c r="N11" i="5"/>
  <c r="H12" i="5"/>
  <c r="I12" i="5"/>
  <c r="J12" i="5"/>
  <c r="K12" i="5"/>
  <c r="L12" i="5"/>
  <c r="M12" i="5"/>
  <c r="N12" i="5"/>
  <c r="H13" i="5"/>
  <c r="I13" i="5"/>
  <c r="J13" i="5"/>
  <c r="K13" i="5"/>
  <c r="L13" i="5"/>
  <c r="M13" i="5"/>
  <c r="N13" i="5"/>
  <c r="H14" i="5"/>
  <c r="I14" i="5"/>
  <c r="J14" i="5"/>
  <c r="K14" i="5"/>
  <c r="L14" i="5"/>
  <c r="M14" i="5"/>
  <c r="N14" i="5"/>
  <c r="H15" i="5"/>
  <c r="I15" i="5"/>
  <c r="J15" i="5"/>
  <c r="K15" i="5"/>
  <c r="L15" i="5"/>
  <c r="M15" i="5"/>
  <c r="N15" i="5"/>
  <c r="H16" i="5"/>
  <c r="I16" i="5"/>
  <c r="J16" i="5"/>
  <c r="K16" i="5"/>
  <c r="L16" i="5"/>
  <c r="M16" i="5"/>
  <c r="N16" i="5"/>
  <c r="H17" i="5"/>
  <c r="I17" i="5"/>
  <c r="J17" i="5"/>
  <c r="K17" i="5"/>
  <c r="L17" i="5"/>
  <c r="M17" i="5"/>
  <c r="N17" i="5"/>
  <c r="H18" i="5"/>
  <c r="I18" i="5"/>
  <c r="J18" i="5"/>
  <c r="K18" i="5"/>
  <c r="L18" i="5"/>
  <c r="M18" i="5"/>
  <c r="N18" i="5"/>
  <c r="H19" i="5"/>
  <c r="I19" i="5"/>
  <c r="J19" i="5"/>
  <c r="K19" i="5"/>
  <c r="L19" i="5"/>
  <c r="M19" i="5"/>
  <c r="N19" i="5"/>
  <c r="H20" i="5"/>
  <c r="I20" i="5"/>
  <c r="J20" i="5"/>
  <c r="K20" i="5"/>
  <c r="L20" i="5"/>
  <c r="M20" i="5"/>
  <c r="N20" i="5"/>
  <c r="H21" i="5"/>
  <c r="I21" i="5"/>
  <c r="J21" i="5"/>
  <c r="K21" i="5"/>
  <c r="L21" i="5"/>
  <c r="M21" i="5"/>
  <c r="N21" i="5"/>
  <c r="H22" i="5"/>
  <c r="I22" i="5"/>
  <c r="J22" i="5"/>
  <c r="K22" i="5"/>
  <c r="L22" i="5"/>
  <c r="M22" i="5"/>
  <c r="N22" i="5"/>
  <c r="H23" i="5"/>
  <c r="I23" i="5"/>
  <c r="J23" i="5"/>
  <c r="K23" i="5"/>
  <c r="L23" i="5"/>
  <c r="M23" i="5"/>
  <c r="N23" i="5"/>
  <c r="H24" i="5"/>
  <c r="I24" i="5"/>
  <c r="J24" i="5"/>
  <c r="K24" i="5"/>
  <c r="L24" i="5"/>
  <c r="M24" i="5"/>
  <c r="N24" i="5"/>
  <c r="H25" i="5"/>
  <c r="I25" i="5"/>
  <c r="J25" i="5"/>
  <c r="K25" i="5"/>
  <c r="L25" i="5"/>
  <c r="M25" i="5"/>
  <c r="N25" i="5"/>
  <c r="H26" i="5"/>
  <c r="I26" i="5"/>
  <c r="J26" i="5"/>
  <c r="K26" i="5"/>
  <c r="L26" i="5"/>
  <c r="M26" i="5"/>
  <c r="N26" i="5"/>
  <c r="H27" i="5"/>
  <c r="I27" i="5"/>
  <c r="J27" i="5"/>
  <c r="K27" i="5"/>
  <c r="L27" i="5"/>
  <c r="M27" i="5"/>
  <c r="N27" i="5"/>
  <c r="H28" i="5"/>
  <c r="I28" i="5"/>
  <c r="J28" i="5"/>
  <c r="K28" i="5"/>
  <c r="L28" i="5"/>
  <c r="M28" i="5"/>
  <c r="N28" i="5"/>
  <c r="H29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H31" i="5"/>
  <c r="I31" i="5"/>
  <c r="J31" i="5"/>
  <c r="K31" i="5"/>
  <c r="L31" i="5"/>
  <c r="M31" i="5"/>
  <c r="N31" i="5"/>
  <c r="H32" i="5"/>
  <c r="I32" i="5"/>
  <c r="J32" i="5"/>
  <c r="K32" i="5"/>
  <c r="L32" i="5"/>
  <c r="M32" i="5"/>
  <c r="N32" i="5"/>
  <c r="H33" i="5"/>
  <c r="I33" i="5"/>
  <c r="J33" i="5"/>
  <c r="K33" i="5"/>
  <c r="L33" i="5"/>
  <c r="M33" i="5"/>
  <c r="N33" i="5"/>
  <c r="H34" i="5"/>
  <c r="I34" i="5"/>
  <c r="J34" i="5"/>
  <c r="K34" i="5"/>
  <c r="L34" i="5"/>
  <c r="M34" i="5"/>
  <c r="N34" i="5"/>
  <c r="H35" i="5"/>
  <c r="I35" i="5"/>
  <c r="J35" i="5"/>
  <c r="K35" i="5"/>
  <c r="L35" i="5"/>
  <c r="M35" i="5"/>
  <c r="N35" i="5"/>
  <c r="H36" i="5"/>
  <c r="I36" i="5"/>
  <c r="J36" i="5"/>
  <c r="K36" i="5"/>
  <c r="L36" i="5"/>
  <c r="M36" i="5"/>
  <c r="N36" i="5"/>
  <c r="H37" i="5"/>
  <c r="I37" i="5"/>
  <c r="J37" i="5"/>
  <c r="K37" i="5"/>
  <c r="L37" i="5"/>
  <c r="M37" i="5"/>
  <c r="N37" i="5"/>
  <c r="H38" i="5"/>
  <c r="I38" i="5"/>
  <c r="J38" i="5"/>
  <c r="K38" i="5"/>
  <c r="L38" i="5"/>
  <c r="M38" i="5"/>
  <c r="N38" i="5"/>
  <c r="H39" i="5"/>
  <c r="I39" i="5"/>
  <c r="J39" i="5"/>
  <c r="K39" i="5"/>
  <c r="L39" i="5"/>
  <c r="M39" i="5"/>
  <c r="N39" i="5"/>
  <c r="H40" i="5"/>
  <c r="I40" i="5"/>
  <c r="J40" i="5"/>
  <c r="K40" i="5"/>
  <c r="L40" i="5"/>
  <c r="M40" i="5"/>
  <c r="N40" i="5"/>
  <c r="H41" i="5"/>
  <c r="I41" i="5"/>
  <c r="J41" i="5"/>
  <c r="K41" i="5"/>
  <c r="L41" i="5"/>
  <c r="M41" i="5"/>
  <c r="N41" i="5"/>
  <c r="H42" i="5"/>
  <c r="I42" i="5"/>
  <c r="J42" i="5"/>
  <c r="K42" i="5"/>
  <c r="L42" i="5"/>
  <c r="M42" i="5"/>
  <c r="N42" i="5"/>
  <c r="H43" i="5"/>
  <c r="I43" i="5"/>
  <c r="J43" i="5"/>
  <c r="K43" i="5"/>
  <c r="L43" i="5"/>
  <c r="M43" i="5"/>
  <c r="N43" i="5"/>
  <c r="H44" i="5"/>
  <c r="I44" i="5"/>
  <c r="J44" i="5"/>
  <c r="K44" i="5"/>
  <c r="L44" i="5"/>
  <c r="M44" i="5"/>
  <c r="N44" i="5"/>
  <c r="H45" i="5"/>
  <c r="I45" i="5"/>
  <c r="J45" i="5"/>
  <c r="K45" i="5"/>
  <c r="L45" i="5"/>
  <c r="M45" i="5"/>
  <c r="N45" i="5"/>
  <c r="H46" i="5"/>
  <c r="I46" i="5"/>
  <c r="J46" i="5"/>
  <c r="K46" i="5"/>
  <c r="L46" i="5"/>
  <c r="M46" i="5"/>
  <c r="N46" i="5"/>
  <c r="H47" i="5"/>
  <c r="I47" i="5"/>
  <c r="J47" i="5"/>
  <c r="K47" i="5"/>
  <c r="L47" i="5"/>
  <c r="M47" i="5"/>
  <c r="N47" i="5"/>
  <c r="H48" i="5"/>
  <c r="I48" i="5"/>
  <c r="J48" i="5"/>
  <c r="K48" i="5"/>
  <c r="L48" i="5"/>
  <c r="M48" i="5"/>
  <c r="N48" i="5"/>
  <c r="H49" i="5"/>
  <c r="I49" i="5"/>
  <c r="J49" i="5"/>
  <c r="K49" i="5"/>
  <c r="L49" i="5"/>
  <c r="M49" i="5"/>
  <c r="N49" i="5"/>
  <c r="H50" i="5"/>
  <c r="I50" i="5"/>
  <c r="J50" i="5"/>
  <c r="K50" i="5"/>
  <c r="L50" i="5"/>
  <c r="M50" i="5"/>
  <c r="N50" i="5"/>
  <c r="H51" i="5"/>
  <c r="I51" i="5"/>
  <c r="J51" i="5"/>
  <c r="K51" i="5"/>
  <c r="L51" i="5"/>
  <c r="M51" i="5"/>
  <c r="N51" i="5"/>
  <c r="H52" i="5"/>
  <c r="I52" i="5"/>
  <c r="J52" i="5"/>
  <c r="K52" i="5"/>
  <c r="L52" i="5"/>
  <c r="M52" i="5"/>
  <c r="N52" i="5"/>
  <c r="H53" i="5"/>
  <c r="I53" i="5"/>
  <c r="J53" i="5"/>
  <c r="K53" i="5"/>
  <c r="L53" i="5"/>
  <c r="M53" i="5"/>
  <c r="N53" i="5"/>
  <c r="H54" i="5"/>
  <c r="I54" i="5"/>
  <c r="J54" i="5"/>
  <c r="K54" i="5"/>
  <c r="L54" i="5"/>
  <c r="M54" i="5"/>
  <c r="N54" i="5"/>
  <c r="H55" i="5"/>
  <c r="I55" i="5"/>
  <c r="J55" i="5"/>
  <c r="K55" i="5"/>
  <c r="L55" i="5"/>
  <c r="M55" i="5"/>
  <c r="N55" i="5"/>
  <c r="H56" i="5"/>
  <c r="I56" i="5"/>
  <c r="J56" i="5"/>
  <c r="K56" i="5"/>
  <c r="L56" i="5"/>
  <c r="M56" i="5"/>
  <c r="N56" i="5"/>
  <c r="H57" i="5"/>
  <c r="I57" i="5"/>
  <c r="J57" i="5"/>
  <c r="K57" i="5"/>
  <c r="L57" i="5"/>
  <c r="M57" i="5"/>
  <c r="N57" i="5"/>
  <c r="H58" i="5"/>
  <c r="I58" i="5"/>
  <c r="J58" i="5"/>
  <c r="K58" i="5"/>
  <c r="L58" i="5"/>
  <c r="M58" i="5"/>
  <c r="N58" i="5"/>
  <c r="H59" i="5"/>
  <c r="I59" i="5"/>
  <c r="J59" i="5"/>
  <c r="K59" i="5"/>
  <c r="L59" i="5"/>
  <c r="M59" i="5"/>
  <c r="N59" i="5"/>
  <c r="H60" i="5"/>
  <c r="I60" i="5"/>
  <c r="J60" i="5"/>
  <c r="K60" i="5"/>
  <c r="L60" i="5"/>
  <c r="M60" i="5"/>
  <c r="N60" i="5"/>
  <c r="H61" i="5"/>
  <c r="I61" i="5"/>
  <c r="J61" i="5"/>
  <c r="K61" i="5"/>
  <c r="L61" i="5"/>
  <c r="M61" i="5"/>
  <c r="N61" i="5"/>
  <c r="H62" i="5"/>
  <c r="I62" i="5"/>
  <c r="J62" i="5"/>
  <c r="K62" i="5"/>
  <c r="L62" i="5"/>
  <c r="M62" i="5"/>
  <c r="N62" i="5"/>
  <c r="H63" i="5"/>
  <c r="I63" i="5"/>
  <c r="J63" i="5"/>
  <c r="K63" i="5"/>
  <c r="L63" i="5"/>
  <c r="M63" i="5"/>
  <c r="N63" i="5"/>
  <c r="H64" i="5"/>
  <c r="I64" i="5"/>
  <c r="J64" i="5"/>
  <c r="K64" i="5"/>
  <c r="L64" i="5"/>
  <c r="M64" i="5"/>
  <c r="N64" i="5"/>
  <c r="H65" i="5"/>
  <c r="I65" i="5"/>
  <c r="J65" i="5"/>
  <c r="K65" i="5"/>
  <c r="L65" i="5"/>
  <c r="M65" i="5"/>
  <c r="N65" i="5"/>
  <c r="H66" i="5"/>
  <c r="I66" i="5"/>
  <c r="J66" i="5"/>
  <c r="K66" i="5"/>
  <c r="L66" i="5"/>
  <c r="M66" i="5"/>
  <c r="N66" i="5"/>
  <c r="H67" i="5"/>
  <c r="I67" i="5"/>
  <c r="J67" i="5"/>
  <c r="K67" i="5"/>
  <c r="L67" i="5"/>
  <c r="M67" i="5"/>
  <c r="N67" i="5"/>
  <c r="H68" i="5"/>
  <c r="I68" i="5"/>
  <c r="J68" i="5"/>
  <c r="K68" i="5"/>
  <c r="L68" i="5"/>
  <c r="M68" i="5"/>
  <c r="N68" i="5"/>
  <c r="H69" i="5"/>
  <c r="I69" i="5"/>
  <c r="J69" i="5"/>
  <c r="K69" i="5"/>
  <c r="L69" i="5"/>
  <c r="M69" i="5"/>
  <c r="N69" i="5"/>
  <c r="H70" i="5"/>
  <c r="I70" i="5"/>
  <c r="J70" i="5"/>
  <c r="K70" i="5"/>
  <c r="L70" i="5"/>
  <c r="M70" i="5"/>
  <c r="N70" i="5"/>
  <c r="H71" i="5"/>
  <c r="I71" i="5"/>
  <c r="J71" i="5"/>
  <c r="K71" i="5"/>
  <c r="L71" i="5"/>
  <c r="M71" i="5"/>
  <c r="N71" i="5"/>
  <c r="H72" i="5"/>
  <c r="I72" i="5"/>
  <c r="J72" i="5"/>
  <c r="K72" i="5"/>
  <c r="L72" i="5"/>
  <c r="M72" i="5"/>
  <c r="N72" i="5"/>
  <c r="H73" i="5"/>
  <c r="I73" i="5"/>
  <c r="J73" i="5"/>
  <c r="K73" i="5"/>
  <c r="L73" i="5"/>
  <c r="M73" i="5"/>
  <c r="N73" i="5"/>
  <c r="H74" i="5"/>
  <c r="I74" i="5"/>
  <c r="J74" i="5"/>
  <c r="K74" i="5"/>
  <c r="L74" i="5"/>
  <c r="M74" i="5"/>
  <c r="N74" i="5"/>
  <c r="H75" i="5"/>
  <c r="I75" i="5"/>
  <c r="J75" i="5"/>
  <c r="K75" i="5"/>
  <c r="L75" i="5"/>
  <c r="M75" i="5"/>
  <c r="N75" i="5"/>
  <c r="H76" i="5"/>
  <c r="I76" i="5"/>
  <c r="J76" i="5"/>
  <c r="K76" i="5"/>
  <c r="L76" i="5"/>
  <c r="M76" i="5"/>
  <c r="N76" i="5"/>
  <c r="H77" i="5"/>
  <c r="I77" i="5"/>
  <c r="J77" i="5"/>
  <c r="K77" i="5"/>
  <c r="L77" i="5"/>
  <c r="M77" i="5"/>
  <c r="N77" i="5"/>
  <c r="H78" i="5"/>
  <c r="I78" i="5"/>
  <c r="J78" i="5"/>
  <c r="K78" i="5"/>
  <c r="L78" i="5"/>
  <c r="M78" i="5"/>
  <c r="N78" i="5"/>
  <c r="H79" i="5"/>
  <c r="I79" i="5"/>
  <c r="J79" i="5"/>
  <c r="K79" i="5"/>
  <c r="L79" i="5"/>
  <c r="M79" i="5"/>
  <c r="N79" i="5"/>
  <c r="H80" i="5"/>
  <c r="I80" i="5"/>
  <c r="J80" i="5"/>
  <c r="K80" i="5"/>
  <c r="L80" i="5"/>
  <c r="M80" i="5"/>
  <c r="N80" i="5"/>
  <c r="H81" i="5"/>
  <c r="I81" i="5"/>
  <c r="J81" i="5"/>
  <c r="K81" i="5"/>
  <c r="L81" i="5"/>
  <c r="M81" i="5"/>
  <c r="N81" i="5"/>
  <c r="H82" i="5"/>
  <c r="I82" i="5"/>
  <c r="J82" i="5"/>
  <c r="K82" i="5"/>
  <c r="L82" i="5"/>
  <c r="M82" i="5"/>
  <c r="N82" i="5"/>
  <c r="H83" i="5"/>
  <c r="I83" i="5"/>
  <c r="J83" i="5"/>
  <c r="K83" i="5"/>
  <c r="L83" i="5"/>
  <c r="M83" i="5"/>
  <c r="N83" i="5"/>
  <c r="H84" i="5"/>
  <c r="I84" i="5"/>
  <c r="J84" i="5"/>
  <c r="K84" i="5"/>
  <c r="L84" i="5"/>
  <c r="M84" i="5"/>
  <c r="N84" i="5"/>
  <c r="H85" i="5"/>
  <c r="I85" i="5"/>
  <c r="J85" i="5"/>
  <c r="K85" i="5"/>
  <c r="L85" i="5"/>
  <c r="M85" i="5"/>
  <c r="N85" i="5"/>
  <c r="H86" i="5"/>
  <c r="I86" i="5"/>
  <c r="J86" i="5"/>
  <c r="K86" i="5"/>
  <c r="L86" i="5"/>
  <c r="M86" i="5"/>
  <c r="N86" i="5"/>
  <c r="H87" i="5"/>
  <c r="I87" i="5"/>
  <c r="J87" i="5"/>
  <c r="K87" i="5"/>
  <c r="L87" i="5"/>
  <c r="M87" i="5"/>
  <c r="N87" i="5"/>
  <c r="H88" i="5"/>
  <c r="I88" i="5"/>
  <c r="J88" i="5"/>
  <c r="K88" i="5"/>
  <c r="L88" i="5"/>
  <c r="M88" i="5"/>
  <c r="N88" i="5"/>
  <c r="H89" i="5"/>
  <c r="I89" i="5"/>
  <c r="J89" i="5"/>
  <c r="K89" i="5"/>
  <c r="L89" i="5"/>
  <c r="M89" i="5"/>
  <c r="N89" i="5"/>
  <c r="H90" i="5"/>
  <c r="I90" i="5"/>
  <c r="J90" i="5"/>
  <c r="K90" i="5"/>
  <c r="L90" i="5"/>
  <c r="M90" i="5"/>
  <c r="N90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H95" i="5"/>
  <c r="I95" i="5"/>
  <c r="J95" i="5"/>
  <c r="K95" i="5"/>
  <c r="L95" i="5"/>
  <c r="M95" i="5"/>
  <c r="N95" i="5"/>
  <c r="H96" i="5"/>
  <c r="I96" i="5"/>
  <c r="J96" i="5"/>
  <c r="K96" i="5"/>
  <c r="L96" i="5"/>
  <c r="M96" i="5"/>
  <c r="N96" i="5"/>
  <c r="H97" i="5"/>
  <c r="I97" i="5"/>
  <c r="J97" i="5"/>
  <c r="K97" i="5"/>
  <c r="L97" i="5"/>
  <c r="M97" i="5"/>
  <c r="N97" i="5"/>
  <c r="H98" i="5"/>
  <c r="I98" i="5"/>
  <c r="J98" i="5"/>
  <c r="K98" i="5"/>
  <c r="L98" i="5"/>
  <c r="M98" i="5"/>
  <c r="N98" i="5"/>
  <c r="H99" i="5"/>
  <c r="I99" i="5"/>
  <c r="J99" i="5"/>
  <c r="K99" i="5"/>
  <c r="L99" i="5"/>
  <c r="M99" i="5"/>
  <c r="N99" i="5"/>
  <c r="H100" i="5"/>
  <c r="I100" i="5"/>
  <c r="J100" i="5"/>
  <c r="K100" i="5"/>
  <c r="L100" i="5"/>
  <c r="M100" i="5"/>
  <c r="N100" i="5"/>
  <c r="H101" i="5"/>
  <c r="I101" i="5"/>
  <c r="J101" i="5"/>
  <c r="K101" i="5"/>
  <c r="L101" i="5"/>
  <c r="M101" i="5"/>
  <c r="N101" i="5"/>
  <c r="H102" i="5"/>
  <c r="I102" i="5"/>
  <c r="J102" i="5"/>
  <c r="K102" i="5"/>
  <c r="L102" i="5"/>
  <c r="M102" i="5"/>
  <c r="N102" i="5"/>
  <c r="H103" i="5"/>
  <c r="I103" i="5"/>
  <c r="J103" i="5"/>
  <c r="K103" i="5"/>
  <c r="L103" i="5"/>
  <c r="M103" i="5"/>
  <c r="N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N107" i="5"/>
  <c r="H108" i="5"/>
  <c r="I108" i="5"/>
  <c r="J108" i="5"/>
  <c r="K108" i="5"/>
  <c r="L108" i="5"/>
  <c r="M108" i="5"/>
  <c r="N108" i="5"/>
  <c r="H109" i="5"/>
  <c r="I109" i="5"/>
  <c r="J109" i="5"/>
  <c r="K109" i="5"/>
  <c r="L109" i="5"/>
  <c r="M109" i="5"/>
  <c r="N109" i="5"/>
  <c r="H110" i="5"/>
  <c r="I110" i="5"/>
  <c r="J110" i="5"/>
  <c r="K110" i="5"/>
  <c r="L110" i="5"/>
  <c r="M110" i="5"/>
  <c r="N110" i="5"/>
  <c r="H111" i="5"/>
  <c r="I111" i="5"/>
  <c r="J111" i="5"/>
  <c r="K111" i="5"/>
  <c r="L111" i="5"/>
  <c r="M111" i="5"/>
  <c r="N111" i="5"/>
  <c r="H112" i="5"/>
  <c r="I112" i="5"/>
  <c r="J112" i="5"/>
  <c r="K112" i="5"/>
  <c r="L112" i="5"/>
  <c r="M112" i="5"/>
  <c r="N112" i="5"/>
  <c r="H113" i="5"/>
  <c r="I113" i="5"/>
  <c r="J113" i="5"/>
  <c r="K113" i="5"/>
  <c r="L113" i="5"/>
  <c r="M113" i="5"/>
  <c r="N113" i="5"/>
  <c r="H114" i="5"/>
  <c r="I114" i="5"/>
  <c r="J114" i="5"/>
  <c r="K114" i="5"/>
  <c r="L114" i="5"/>
  <c r="M114" i="5"/>
  <c r="N114" i="5"/>
  <c r="H115" i="5"/>
  <c r="I115" i="5"/>
  <c r="J115" i="5"/>
  <c r="K115" i="5"/>
  <c r="L115" i="5"/>
  <c r="M115" i="5"/>
  <c r="N115" i="5"/>
  <c r="H116" i="5"/>
  <c r="I116" i="5"/>
  <c r="J116" i="5"/>
  <c r="K116" i="5"/>
  <c r="L116" i="5"/>
  <c r="M116" i="5"/>
  <c r="N116" i="5"/>
  <c r="H117" i="5"/>
  <c r="I117" i="5"/>
  <c r="J117" i="5"/>
  <c r="K117" i="5"/>
  <c r="L117" i="5"/>
  <c r="M117" i="5"/>
  <c r="N117" i="5"/>
  <c r="H118" i="5"/>
  <c r="I118" i="5"/>
  <c r="J118" i="5"/>
  <c r="K118" i="5"/>
  <c r="L118" i="5"/>
  <c r="M118" i="5"/>
  <c r="N118" i="5"/>
  <c r="H119" i="5"/>
  <c r="I119" i="5"/>
  <c r="J119" i="5"/>
  <c r="K119" i="5"/>
  <c r="L119" i="5"/>
  <c r="M119" i="5"/>
  <c r="N119" i="5"/>
  <c r="H120" i="5"/>
  <c r="I120" i="5"/>
  <c r="J120" i="5"/>
  <c r="K120" i="5"/>
  <c r="L120" i="5"/>
  <c r="M120" i="5"/>
  <c r="N120" i="5"/>
  <c r="H121" i="5"/>
  <c r="I121" i="5"/>
  <c r="J121" i="5"/>
  <c r="K121" i="5"/>
  <c r="L121" i="5"/>
  <c r="M121" i="5"/>
  <c r="N121" i="5"/>
  <c r="H122" i="5"/>
  <c r="I122" i="5"/>
  <c r="J122" i="5"/>
  <c r="K122" i="5"/>
  <c r="L122" i="5"/>
  <c r="M122" i="5"/>
  <c r="N122" i="5"/>
  <c r="H123" i="5"/>
  <c r="I123" i="5"/>
  <c r="J123" i="5"/>
  <c r="K123" i="5"/>
  <c r="L123" i="5"/>
  <c r="M123" i="5"/>
  <c r="N123" i="5"/>
  <c r="H124" i="5"/>
  <c r="I124" i="5"/>
  <c r="J124" i="5"/>
  <c r="K124" i="5"/>
  <c r="L124" i="5"/>
  <c r="M124" i="5"/>
  <c r="N124" i="5"/>
  <c r="H125" i="5"/>
  <c r="I125" i="5"/>
  <c r="J125" i="5"/>
  <c r="K125" i="5"/>
  <c r="L125" i="5"/>
  <c r="M125" i="5"/>
  <c r="N125" i="5"/>
  <c r="H126" i="5"/>
  <c r="I126" i="5"/>
  <c r="J126" i="5"/>
  <c r="K126" i="5"/>
  <c r="L126" i="5"/>
  <c r="M126" i="5"/>
  <c r="N126" i="5"/>
  <c r="H127" i="5"/>
  <c r="I127" i="5"/>
  <c r="J127" i="5"/>
  <c r="K127" i="5"/>
  <c r="L127" i="5"/>
  <c r="M127" i="5"/>
  <c r="N127" i="5"/>
  <c r="H128" i="5"/>
  <c r="I128" i="5"/>
  <c r="J128" i="5"/>
  <c r="K128" i="5"/>
  <c r="L128" i="5"/>
  <c r="M128" i="5"/>
  <c r="N128" i="5"/>
  <c r="H129" i="5"/>
  <c r="I129" i="5"/>
  <c r="J129" i="5"/>
  <c r="K129" i="5"/>
  <c r="L129" i="5"/>
  <c r="M129" i="5"/>
  <c r="N129" i="5"/>
  <c r="H130" i="5"/>
  <c r="I130" i="5"/>
  <c r="J130" i="5"/>
  <c r="K130" i="5"/>
  <c r="L130" i="5"/>
  <c r="M130" i="5"/>
  <c r="N130" i="5"/>
  <c r="H131" i="5"/>
  <c r="I131" i="5"/>
  <c r="J131" i="5"/>
  <c r="K131" i="5"/>
  <c r="L131" i="5"/>
  <c r="M131" i="5"/>
  <c r="N131" i="5"/>
  <c r="H132" i="5"/>
  <c r="I132" i="5"/>
  <c r="J132" i="5"/>
  <c r="K132" i="5"/>
  <c r="L132" i="5"/>
  <c r="M132" i="5"/>
  <c r="N132" i="5"/>
  <c r="H133" i="5"/>
  <c r="I133" i="5"/>
  <c r="J133" i="5"/>
  <c r="K133" i="5"/>
  <c r="L133" i="5"/>
  <c r="M133" i="5"/>
  <c r="N133" i="5"/>
  <c r="H134" i="5"/>
  <c r="I134" i="5"/>
  <c r="J134" i="5"/>
  <c r="K134" i="5"/>
  <c r="L134" i="5"/>
  <c r="M134" i="5"/>
  <c r="N134" i="5"/>
  <c r="H135" i="5"/>
  <c r="I135" i="5"/>
  <c r="J135" i="5"/>
  <c r="K135" i="5"/>
  <c r="L135" i="5"/>
  <c r="M135" i="5"/>
  <c r="N135" i="5"/>
  <c r="H136" i="5"/>
  <c r="I136" i="5"/>
  <c r="J136" i="5"/>
  <c r="K136" i="5"/>
  <c r="L136" i="5"/>
  <c r="M136" i="5"/>
  <c r="N136" i="5"/>
  <c r="H137" i="5"/>
  <c r="I137" i="5"/>
  <c r="J137" i="5"/>
  <c r="K137" i="5"/>
  <c r="L137" i="5"/>
  <c r="M137" i="5"/>
  <c r="N137" i="5"/>
  <c r="H138" i="5"/>
  <c r="I138" i="5"/>
  <c r="J138" i="5"/>
  <c r="K138" i="5"/>
  <c r="L138" i="5"/>
  <c r="M138" i="5"/>
  <c r="N138" i="5"/>
  <c r="H139" i="5"/>
  <c r="I139" i="5"/>
  <c r="J139" i="5"/>
  <c r="K139" i="5"/>
  <c r="L139" i="5"/>
  <c r="M139" i="5"/>
  <c r="N139" i="5"/>
  <c r="H140" i="5"/>
  <c r="I140" i="5"/>
  <c r="J140" i="5"/>
  <c r="K140" i="5"/>
  <c r="L140" i="5"/>
  <c r="M140" i="5"/>
  <c r="N140" i="5"/>
  <c r="H141" i="5"/>
  <c r="I141" i="5"/>
  <c r="J141" i="5"/>
  <c r="K141" i="5"/>
  <c r="L141" i="5"/>
  <c r="M141" i="5"/>
  <c r="N141" i="5"/>
  <c r="H142" i="5"/>
  <c r="I142" i="5"/>
  <c r="J142" i="5"/>
  <c r="K142" i="5"/>
  <c r="L142" i="5"/>
  <c r="M142" i="5"/>
  <c r="N142" i="5"/>
  <c r="H143" i="5"/>
  <c r="I143" i="5"/>
  <c r="J143" i="5"/>
  <c r="K143" i="5"/>
  <c r="L143" i="5"/>
  <c r="M143" i="5"/>
  <c r="N143" i="5"/>
  <c r="H144" i="5"/>
  <c r="I144" i="5"/>
  <c r="J144" i="5"/>
  <c r="K144" i="5"/>
  <c r="L144" i="5"/>
  <c r="M144" i="5"/>
  <c r="N144" i="5"/>
  <c r="H145" i="5"/>
  <c r="I145" i="5"/>
  <c r="J145" i="5"/>
  <c r="K145" i="5"/>
  <c r="L145" i="5"/>
  <c r="M145" i="5"/>
  <c r="N145" i="5"/>
  <c r="H146" i="5"/>
  <c r="I146" i="5"/>
  <c r="J146" i="5"/>
  <c r="K146" i="5"/>
  <c r="L146" i="5"/>
  <c r="M146" i="5"/>
  <c r="N146" i="5"/>
  <c r="H147" i="5"/>
  <c r="I147" i="5"/>
  <c r="J147" i="5"/>
  <c r="K147" i="5"/>
  <c r="L147" i="5"/>
  <c r="M147" i="5"/>
  <c r="N147" i="5"/>
  <c r="H148" i="5"/>
  <c r="I148" i="5"/>
  <c r="J148" i="5"/>
  <c r="K148" i="5"/>
  <c r="L148" i="5"/>
  <c r="M148" i="5"/>
  <c r="N148" i="5"/>
  <c r="H149" i="5"/>
  <c r="I149" i="5"/>
  <c r="J149" i="5"/>
  <c r="K149" i="5"/>
  <c r="L149" i="5"/>
  <c r="M149" i="5"/>
  <c r="N149" i="5"/>
  <c r="H150" i="5"/>
  <c r="I150" i="5"/>
  <c r="J150" i="5"/>
  <c r="K150" i="5"/>
  <c r="L150" i="5"/>
  <c r="M150" i="5"/>
  <c r="N150" i="5"/>
  <c r="H151" i="5"/>
  <c r="I151" i="5"/>
  <c r="J151" i="5"/>
  <c r="K151" i="5"/>
  <c r="L151" i="5"/>
  <c r="M151" i="5"/>
  <c r="N151" i="5"/>
  <c r="H152" i="5"/>
  <c r="I152" i="5"/>
  <c r="J152" i="5"/>
  <c r="K152" i="5"/>
  <c r="L152" i="5"/>
  <c r="M152" i="5"/>
  <c r="N152" i="5"/>
  <c r="H153" i="5"/>
  <c r="I153" i="5"/>
  <c r="J153" i="5"/>
  <c r="K153" i="5"/>
  <c r="L153" i="5"/>
  <c r="M153" i="5"/>
  <c r="N153" i="5"/>
  <c r="H154" i="5"/>
  <c r="I154" i="5"/>
  <c r="J154" i="5"/>
  <c r="K154" i="5"/>
  <c r="L154" i="5"/>
  <c r="M154" i="5"/>
  <c r="N154" i="5"/>
  <c r="H155" i="5"/>
  <c r="I155" i="5"/>
  <c r="J155" i="5"/>
  <c r="K155" i="5"/>
  <c r="L155" i="5"/>
  <c r="M155" i="5"/>
  <c r="N155" i="5"/>
  <c r="H156" i="5"/>
  <c r="I156" i="5"/>
  <c r="J156" i="5"/>
  <c r="K156" i="5"/>
  <c r="L156" i="5"/>
  <c r="M156" i="5"/>
  <c r="N156" i="5"/>
  <c r="H157" i="5"/>
  <c r="I157" i="5"/>
  <c r="J157" i="5"/>
  <c r="K157" i="5"/>
  <c r="L157" i="5"/>
  <c r="M157" i="5"/>
  <c r="N157" i="5"/>
  <c r="H158" i="5"/>
  <c r="I158" i="5"/>
  <c r="J158" i="5"/>
  <c r="K158" i="5"/>
  <c r="L158" i="5"/>
  <c r="M158" i="5"/>
  <c r="N158" i="5"/>
  <c r="H159" i="5"/>
  <c r="I159" i="5"/>
  <c r="J159" i="5"/>
  <c r="K159" i="5"/>
  <c r="L159" i="5"/>
  <c r="M159" i="5"/>
  <c r="N159" i="5"/>
  <c r="H160" i="5"/>
  <c r="I160" i="5"/>
  <c r="J160" i="5"/>
  <c r="K160" i="5"/>
  <c r="L160" i="5"/>
  <c r="M160" i="5"/>
  <c r="N160" i="5"/>
  <c r="H161" i="5"/>
  <c r="I161" i="5"/>
  <c r="J161" i="5"/>
  <c r="K161" i="5"/>
  <c r="L161" i="5"/>
  <c r="M161" i="5"/>
  <c r="N161" i="5"/>
  <c r="H162" i="5"/>
  <c r="I162" i="5"/>
  <c r="J162" i="5"/>
  <c r="K162" i="5"/>
  <c r="L162" i="5"/>
  <c r="M162" i="5"/>
  <c r="N162" i="5"/>
  <c r="H163" i="5"/>
  <c r="I163" i="5"/>
  <c r="J163" i="5"/>
  <c r="K163" i="5"/>
  <c r="L163" i="5"/>
  <c r="M163" i="5"/>
  <c r="N163" i="5"/>
  <c r="H164" i="5"/>
  <c r="I164" i="5"/>
  <c r="J164" i="5"/>
  <c r="K164" i="5"/>
  <c r="L164" i="5"/>
  <c r="M164" i="5"/>
  <c r="N164" i="5"/>
  <c r="H165" i="5"/>
  <c r="I165" i="5"/>
  <c r="J165" i="5"/>
  <c r="K165" i="5"/>
  <c r="L165" i="5"/>
  <c r="M165" i="5"/>
  <c r="N165" i="5"/>
  <c r="H166" i="5"/>
  <c r="I166" i="5"/>
  <c r="J166" i="5"/>
  <c r="K166" i="5"/>
  <c r="L166" i="5"/>
  <c r="M166" i="5"/>
  <c r="N166" i="5"/>
  <c r="H167" i="5"/>
  <c r="I167" i="5"/>
  <c r="J167" i="5"/>
  <c r="K167" i="5"/>
  <c r="L167" i="5"/>
  <c r="M167" i="5"/>
  <c r="N167" i="5"/>
  <c r="H168" i="5"/>
  <c r="I168" i="5"/>
  <c r="J168" i="5"/>
  <c r="K168" i="5"/>
  <c r="L168" i="5"/>
  <c r="M168" i="5"/>
  <c r="N168" i="5"/>
  <c r="H169" i="5"/>
  <c r="I169" i="5"/>
  <c r="J169" i="5"/>
  <c r="K169" i="5"/>
  <c r="L169" i="5"/>
  <c r="M169" i="5"/>
  <c r="N169" i="5"/>
  <c r="H170" i="5"/>
  <c r="I170" i="5"/>
  <c r="J170" i="5"/>
  <c r="K170" i="5"/>
  <c r="L170" i="5"/>
  <c r="M170" i="5"/>
  <c r="N170" i="5"/>
  <c r="H171" i="5"/>
  <c r="I171" i="5"/>
  <c r="J171" i="5"/>
  <c r="K171" i="5"/>
  <c r="L171" i="5"/>
  <c r="M171" i="5"/>
  <c r="N171" i="5"/>
  <c r="H172" i="5"/>
  <c r="I172" i="5"/>
  <c r="J172" i="5"/>
  <c r="K172" i="5"/>
  <c r="L172" i="5"/>
  <c r="M172" i="5"/>
  <c r="N172" i="5"/>
  <c r="H173" i="5"/>
  <c r="I173" i="5"/>
  <c r="J173" i="5"/>
  <c r="K173" i="5"/>
  <c r="L173" i="5"/>
  <c r="M173" i="5"/>
  <c r="N173" i="5"/>
  <c r="H174" i="5"/>
  <c r="I174" i="5"/>
  <c r="J174" i="5"/>
  <c r="K174" i="5"/>
  <c r="L174" i="5"/>
  <c r="M174" i="5"/>
  <c r="N174" i="5"/>
  <c r="H175" i="5"/>
  <c r="I175" i="5"/>
  <c r="J175" i="5"/>
  <c r="K175" i="5"/>
  <c r="L175" i="5"/>
  <c r="M175" i="5"/>
  <c r="N175" i="5"/>
  <c r="H176" i="5"/>
  <c r="I176" i="5"/>
  <c r="J176" i="5"/>
  <c r="K176" i="5"/>
  <c r="L176" i="5"/>
  <c r="M176" i="5"/>
  <c r="N176" i="5"/>
  <c r="H177" i="5"/>
  <c r="I177" i="5"/>
  <c r="J177" i="5"/>
  <c r="K177" i="5"/>
  <c r="L177" i="5"/>
  <c r="M177" i="5"/>
  <c r="N177" i="5"/>
  <c r="H178" i="5"/>
  <c r="I178" i="5"/>
  <c r="J178" i="5"/>
  <c r="K178" i="5"/>
  <c r="L178" i="5"/>
  <c r="M178" i="5"/>
  <c r="N178" i="5"/>
  <c r="H179" i="5"/>
  <c r="I179" i="5"/>
  <c r="J179" i="5"/>
  <c r="K179" i="5"/>
  <c r="L179" i="5"/>
  <c r="M179" i="5"/>
  <c r="N179" i="5"/>
  <c r="H180" i="5"/>
  <c r="I180" i="5"/>
  <c r="J180" i="5"/>
  <c r="K180" i="5"/>
  <c r="L180" i="5"/>
  <c r="M180" i="5"/>
  <c r="N180" i="5"/>
  <c r="H181" i="5"/>
  <c r="I181" i="5"/>
  <c r="J181" i="5"/>
  <c r="K181" i="5"/>
  <c r="L181" i="5"/>
  <c r="M181" i="5"/>
  <c r="N181" i="5"/>
  <c r="H182" i="5"/>
  <c r="I182" i="5"/>
  <c r="J182" i="5"/>
  <c r="K182" i="5"/>
  <c r="L182" i="5"/>
  <c r="M182" i="5"/>
  <c r="N182" i="5"/>
  <c r="H183" i="5"/>
  <c r="I183" i="5"/>
  <c r="J183" i="5"/>
  <c r="K183" i="5"/>
  <c r="L183" i="5"/>
  <c r="M183" i="5"/>
  <c r="N183" i="5"/>
  <c r="H184" i="5"/>
  <c r="I184" i="5"/>
  <c r="J184" i="5"/>
  <c r="K184" i="5"/>
  <c r="L184" i="5"/>
  <c r="M184" i="5"/>
  <c r="N184" i="5"/>
  <c r="H185" i="5"/>
  <c r="I185" i="5"/>
  <c r="J185" i="5"/>
  <c r="K185" i="5"/>
  <c r="L185" i="5"/>
  <c r="M185" i="5"/>
  <c r="N185" i="5"/>
  <c r="H186" i="5"/>
  <c r="I186" i="5"/>
  <c r="J186" i="5"/>
  <c r="K186" i="5"/>
  <c r="L186" i="5"/>
  <c r="M186" i="5"/>
  <c r="N186" i="5"/>
  <c r="H187" i="5"/>
  <c r="I187" i="5"/>
  <c r="J187" i="5"/>
  <c r="K187" i="5"/>
  <c r="L187" i="5"/>
  <c r="M187" i="5"/>
  <c r="N187" i="5"/>
  <c r="H188" i="5"/>
  <c r="I188" i="5"/>
  <c r="J188" i="5"/>
  <c r="K188" i="5"/>
  <c r="L188" i="5"/>
  <c r="M188" i="5"/>
  <c r="N188" i="5"/>
  <c r="H189" i="5"/>
  <c r="I189" i="5"/>
  <c r="J189" i="5"/>
  <c r="K189" i="5"/>
  <c r="L189" i="5"/>
  <c r="M189" i="5"/>
  <c r="N189" i="5"/>
  <c r="H190" i="5"/>
  <c r="I190" i="5"/>
  <c r="J190" i="5"/>
  <c r="K190" i="5"/>
  <c r="L190" i="5"/>
  <c r="M190" i="5"/>
  <c r="N190" i="5"/>
  <c r="H191" i="5"/>
  <c r="I191" i="5"/>
  <c r="J191" i="5"/>
  <c r="K191" i="5"/>
  <c r="L191" i="5"/>
  <c r="M191" i="5"/>
  <c r="N191" i="5"/>
  <c r="H192" i="5"/>
  <c r="I192" i="5"/>
  <c r="J192" i="5"/>
  <c r="K192" i="5"/>
  <c r="L192" i="5"/>
  <c r="M192" i="5"/>
  <c r="N192" i="5"/>
  <c r="H193" i="5"/>
  <c r="I193" i="5"/>
  <c r="J193" i="5"/>
  <c r="K193" i="5"/>
  <c r="L193" i="5"/>
  <c r="M193" i="5"/>
  <c r="N193" i="5"/>
  <c r="H194" i="5"/>
  <c r="I194" i="5"/>
  <c r="J194" i="5"/>
  <c r="K194" i="5"/>
  <c r="L194" i="5"/>
  <c r="M194" i="5"/>
  <c r="N194" i="5"/>
  <c r="H195" i="5"/>
  <c r="I195" i="5"/>
  <c r="J195" i="5"/>
  <c r="K195" i="5"/>
  <c r="L195" i="5"/>
  <c r="M195" i="5"/>
  <c r="N195" i="5"/>
  <c r="H196" i="5"/>
  <c r="I196" i="5"/>
  <c r="J196" i="5"/>
  <c r="K196" i="5"/>
  <c r="L196" i="5"/>
  <c r="M196" i="5"/>
  <c r="N196" i="5"/>
  <c r="H197" i="5"/>
  <c r="I197" i="5"/>
  <c r="J197" i="5"/>
  <c r="K197" i="5"/>
  <c r="L197" i="5"/>
  <c r="M197" i="5"/>
  <c r="N197" i="5"/>
  <c r="H198" i="5"/>
  <c r="I198" i="5"/>
  <c r="J198" i="5"/>
  <c r="K198" i="5"/>
  <c r="N198" i="5"/>
  <c r="H199" i="5"/>
  <c r="I199" i="5"/>
  <c r="J199" i="5"/>
  <c r="K199" i="5"/>
  <c r="N199" i="5"/>
  <c r="H200" i="5"/>
  <c r="I200" i="5"/>
  <c r="J200" i="5"/>
  <c r="K200" i="5"/>
  <c r="N200" i="5"/>
  <c r="H201" i="5"/>
  <c r="I201" i="5"/>
  <c r="J201" i="5"/>
  <c r="K201" i="5"/>
  <c r="N201" i="5"/>
  <c r="H202" i="5"/>
  <c r="I202" i="5"/>
  <c r="J202" i="5"/>
  <c r="K202" i="5"/>
  <c r="N202" i="5"/>
  <c r="H203" i="5"/>
  <c r="I203" i="5"/>
  <c r="J203" i="5"/>
  <c r="K203" i="5"/>
  <c r="N203" i="5"/>
  <c r="H204" i="5"/>
  <c r="I204" i="5"/>
  <c r="J204" i="5"/>
  <c r="K204" i="5"/>
  <c r="N204" i="5"/>
  <c r="H205" i="5"/>
  <c r="I205" i="5"/>
  <c r="J205" i="5"/>
  <c r="K205" i="5"/>
  <c r="N205" i="5"/>
  <c r="H206" i="5"/>
  <c r="I206" i="5"/>
  <c r="J206" i="5"/>
  <c r="K206" i="5"/>
  <c r="N206" i="5"/>
  <c r="H207" i="5"/>
  <c r="I207" i="5"/>
  <c r="J207" i="5"/>
  <c r="K207" i="5"/>
  <c r="N207" i="5"/>
  <c r="H208" i="5"/>
  <c r="I208" i="5"/>
  <c r="J208" i="5"/>
  <c r="K208" i="5"/>
  <c r="N208" i="5"/>
  <c r="H209" i="5"/>
  <c r="I209" i="5"/>
  <c r="J209" i="5"/>
  <c r="K209" i="5"/>
  <c r="N209" i="5"/>
  <c r="H210" i="5"/>
  <c r="I210" i="5"/>
  <c r="J210" i="5"/>
  <c r="K210" i="5"/>
  <c r="N210" i="5"/>
  <c r="H211" i="5"/>
  <c r="I211" i="5"/>
  <c r="J211" i="5"/>
  <c r="K211" i="5"/>
  <c r="N211" i="5"/>
  <c r="H212" i="5"/>
  <c r="I212" i="5"/>
  <c r="J212" i="5"/>
  <c r="K212" i="5"/>
  <c r="N212" i="5"/>
  <c r="H213" i="5"/>
  <c r="I213" i="5"/>
  <c r="J213" i="5"/>
  <c r="K213" i="5"/>
  <c r="N213" i="5"/>
  <c r="H214" i="5"/>
  <c r="I214" i="5"/>
  <c r="J214" i="5"/>
  <c r="K214" i="5"/>
  <c r="N214" i="5"/>
  <c r="H215" i="5"/>
  <c r="I215" i="5"/>
  <c r="J215" i="5"/>
  <c r="K215" i="5"/>
  <c r="N215" i="5"/>
  <c r="H216" i="5"/>
  <c r="I216" i="5"/>
  <c r="J216" i="5"/>
  <c r="K216" i="5"/>
  <c r="N216" i="5"/>
  <c r="H217" i="5"/>
  <c r="I217" i="5"/>
  <c r="J217" i="5"/>
  <c r="K217" i="5"/>
  <c r="N217" i="5"/>
  <c r="H218" i="5"/>
  <c r="I218" i="5"/>
  <c r="J218" i="5"/>
  <c r="K218" i="5"/>
  <c r="N218" i="5"/>
  <c r="H219" i="5"/>
  <c r="I219" i="5"/>
  <c r="J219" i="5"/>
  <c r="K219" i="5"/>
  <c r="N219" i="5"/>
  <c r="H220" i="5"/>
  <c r="I220" i="5"/>
  <c r="J220" i="5"/>
  <c r="K220" i="5"/>
  <c r="N220" i="5"/>
  <c r="H221" i="5"/>
  <c r="I221" i="5"/>
  <c r="J221" i="5"/>
  <c r="K221" i="5"/>
  <c r="N221" i="5"/>
  <c r="H222" i="5"/>
  <c r="I222" i="5"/>
  <c r="J222" i="5"/>
  <c r="K222" i="5"/>
  <c r="N222" i="5"/>
  <c r="H223" i="5"/>
  <c r="I223" i="5"/>
  <c r="J223" i="5"/>
  <c r="K223" i="5"/>
  <c r="N223" i="5"/>
  <c r="H224" i="5"/>
  <c r="I224" i="5"/>
  <c r="J224" i="5"/>
  <c r="K224" i="5"/>
  <c r="N224" i="5"/>
  <c r="H225" i="5"/>
  <c r="I225" i="5"/>
  <c r="J225" i="5"/>
  <c r="K225" i="5"/>
  <c r="N225" i="5"/>
  <c r="H226" i="5"/>
  <c r="I226" i="5"/>
  <c r="J226" i="5"/>
  <c r="K226" i="5"/>
  <c r="N226" i="5"/>
  <c r="H227" i="5"/>
  <c r="I227" i="5"/>
  <c r="J227" i="5"/>
  <c r="K227" i="5"/>
  <c r="N227" i="5"/>
  <c r="H228" i="5"/>
  <c r="I228" i="5"/>
  <c r="J228" i="5"/>
  <c r="K228" i="5"/>
  <c r="N228" i="5"/>
  <c r="H229" i="5"/>
  <c r="I229" i="5"/>
  <c r="J229" i="5"/>
  <c r="K229" i="5"/>
  <c r="N229" i="5"/>
  <c r="H230" i="5"/>
  <c r="I230" i="5"/>
  <c r="J230" i="5"/>
  <c r="K230" i="5"/>
  <c r="N230" i="5"/>
  <c r="H231" i="5"/>
  <c r="I231" i="5"/>
  <c r="J231" i="5"/>
  <c r="K231" i="5"/>
  <c r="N231" i="5"/>
  <c r="H232" i="5"/>
  <c r="I232" i="5"/>
  <c r="J232" i="5"/>
  <c r="K232" i="5"/>
  <c r="N232" i="5"/>
  <c r="H233" i="5"/>
  <c r="I233" i="5"/>
  <c r="J233" i="5"/>
  <c r="K233" i="5"/>
  <c r="N233" i="5"/>
  <c r="H234" i="5"/>
  <c r="I234" i="5"/>
  <c r="J234" i="5"/>
  <c r="K234" i="5"/>
  <c r="N234" i="5"/>
  <c r="H235" i="5"/>
  <c r="I235" i="5"/>
  <c r="J235" i="5"/>
  <c r="K235" i="5"/>
  <c r="N235" i="5"/>
  <c r="H236" i="5"/>
  <c r="I236" i="5"/>
  <c r="J236" i="5"/>
  <c r="K236" i="5"/>
  <c r="N236" i="5"/>
  <c r="H237" i="5"/>
  <c r="I237" i="5"/>
  <c r="J237" i="5"/>
  <c r="K237" i="5"/>
  <c r="N237" i="5"/>
  <c r="H238" i="5"/>
  <c r="I238" i="5"/>
  <c r="J238" i="5"/>
  <c r="K238" i="5"/>
  <c r="N238" i="5"/>
  <c r="H239" i="5"/>
  <c r="I239" i="5"/>
  <c r="J239" i="5"/>
  <c r="K239" i="5"/>
  <c r="N239" i="5"/>
  <c r="H240" i="5"/>
  <c r="I240" i="5"/>
  <c r="J240" i="5"/>
  <c r="K240" i="5"/>
  <c r="N240" i="5"/>
  <c r="H241" i="5"/>
  <c r="I241" i="5"/>
  <c r="J241" i="5"/>
  <c r="K241" i="5"/>
  <c r="N241" i="5"/>
  <c r="H242" i="5"/>
  <c r="I242" i="5"/>
  <c r="J242" i="5"/>
  <c r="K242" i="5"/>
  <c r="N242" i="5"/>
  <c r="H243" i="5"/>
  <c r="I243" i="5"/>
  <c r="J243" i="5"/>
  <c r="K243" i="5"/>
  <c r="N243" i="5"/>
  <c r="H244" i="5"/>
  <c r="I244" i="5"/>
  <c r="J244" i="5"/>
  <c r="K244" i="5"/>
  <c r="N244" i="5"/>
  <c r="H245" i="5"/>
  <c r="I245" i="5"/>
  <c r="J245" i="5"/>
  <c r="K245" i="5"/>
  <c r="N245" i="5"/>
  <c r="H246" i="5"/>
  <c r="I246" i="5"/>
  <c r="J246" i="5"/>
  <c r="K246" i="5"/>
  <c r="N246" i="5"/>
  <c r="H247" i="5"/>
  <c r="I247" i="5"/>
  <c r="J247" i="5"/>
  <c r="K247" i="5"/>
  <c r="N247" i="5"/>
  <c r="H248" i="5"/>
  <c r="I248" i="5"/>
  <c r="J248" i="5"/>
  <c r="K248" i="5"/>
  <c r="N248" i="5"/>
  <c r="H249" i="5"/>
  <c r="I249" i="5"/>
  <c r="J249" i="5"/>
  <c r="K249" i="5"/>
  <c r="N249" i="5"/>
  <c r="H250" i="5"/>
  <c r="I250" i="5"/>
  <c r="J250" i="5"/>
  <c r="K250" i="5"/>
  <c r="N250" i="5"/>
  <c r="H251" i="5"/>
  <c r="I251" i="5"/>
  <c r="J251" i="5"/>
  <c r="K251" i="5"/>
  <c r="N251" i="5"/>
  <c r="H252" i="5"/>
  <c r="I252" i="5"/>
  <c r="J252" i="5"/>
  <c r="K252" i="5"/>
  <c r="N252" i="5"/>
  <c r="H253" i="5"/>
  <c r="I253" i="5"/>
  <c r="J253" i="5"/>
  <c r="K253" i="5"/>
  <c r="N253" i="5"/>
  <c r="H254" i="5"/>
  <c r="I254" i="5"/>
  <c r="J254" i="5"/>
  <c r="K254" i="5"/>
  <c r="N254" i="5"/>
  <c r="H255" i="5"/>
  <c r="I255" i="5"/>
  <c r="J255" i="5"/>
  <c r="K255" i="5"/>
  <c r="N255" i="5"/>
  <c r="H256" i="5"/>
  <c r="I256" i="5"/>
  <c r="J256" i="5"/>
  <c r="K256" i="5"/>
  <c r="N256" i="5"/>
  <c r="H257" i="5"/>
  <c r="I257" i="5"/>
  <c r="J257" i="5"/>
  <c r="K257" i="5"/>
  <c r="N257" i="5"/>
  <c r="H258" i="5"/>
  <c r="I258" i="5"/>
  <c r="J258" i="5"/>
  <c r="K258" i="5"/>
  <c r="N258" i="5"/>
  <c r="H259" i="5"/>
  <c r="I259" i="5"/>
  <c r="J259" i="5"/>
  <c r="K259" i="5"/>
  <c r="N259" i="5"/>
  <c r="H260" i="5"/>
  <c r="I260" i="5"/>
  <c r="J260" i="5"/>
  <c r="K260" i="5"/>
  <c r="N260" i="5"/>
  <c r="H261" i="5"/>
  <c r="I261" i="5"/>
  <c r="J261" i="5"/>
  <c r="K261" i="5"/>
  <c r="N261" i="5"/>
  <c r="H262" i="5"/>
  <c r="I262" i="5"/>
  <c r="J262" i="5"/>
  <c r="K262" i="5"/>
  <c r="N262" i="5"/>
  <c r="H263" i="5"/>
  <c r="I263" i="5"/>
  <c r="J263" i="5"/>
  <c r="K263" i="5"/>
  <c r="N263" i="5"/>
  <c r="H264" i="5"/>
  <c r="I264" i="5"/>
  <c r="J264" i="5"/>
  <c r="K264" i="5"/>
  <c r="N264" i="5"/>
  <c r="H265" i="5"/>
  <c r="I265" i="5"/>
  <c r="J265" i="5"/>
  <c r="K265" i="5"/>
  <c r="N265" i="5"/>
  <c r="H266" i="5"/>
  <c r="I266" i="5"/>
  <c r="J266" i="5"/>
  <c r="K266" i="5"/>
  <c r="N266" i="5"/>
  <c r="H267" i="5"/>
  <c r="I267" i="5"/>
  <c r="J267" i="5"/>
  <c r="K267" i="5"/>
  <c r="N267" i="5"/>
  <c r="H268" i="5"/>
  <c r="I268" i="5"/>
  <c r="J268" i="5"/>
  <c r="K268" i="5"/>
  <c r="N268" i="5"/>
  <c r="H269" i="5"/>
  <c r="I269" i="5"/>
  <c r="J269" i="5"/>
  <c r="K269" i="5"/>
  <c r="N269" i="5"/>
  <c r="H270" i="5"/>
  <c r="I270" i="5"/>
  <c r="J270" i="5"/>
  <c r="K270" i="5"/>
  <c r="N270" i="5"/>
  <c r="H271" i="5"/>
  <c r="I271" i="5"/>
  <c r="J271" i="5"/>
  <c r="K271" i="5"/>
  <c r="N271" i="5"/>
  <c r="H272" i="5"/>
  <c r="I272" i="5"/>
  <c r="J272" i="5"/>
  <c r="K272" i="5"/>
  <c r="N272" i="5"/>
  <c r="H273" i="5"/>
  <c r="I273" i="5"/>
  <c r="J273" i="5"/>
  <c r="K273" i="5"/>
  <c r="N273" i="5"/>
  <c r="H274" i="5"/>
  <c r="I274" i="5"/>
  <c r="J274" i="5"/>
  <c r="K274" i="5"/>
  <c r="N274" i="5"/>
  <c r="H275" i="5"/>
  <c r="I275" i="5"/>
  <c r="J275" i="5"/>
  <c r="K275" i="5"/>
  <c r="N275" i="5"/>
  <c r="H276" i="5"/>
  <c r="I276" i="5"/>
  <c r="J276" i="5"/>
  <c r="K276" i="5"/>
  <c r="N276" i="5"/>
  <c r="H277" i="5"/>
  <c r="I277" i="5"/>
  <c r="J277" i="5"/>
  <c r="K277" i="5"/>
  <c r="N277" i="5"/>
  <c r="H278" i="5"/>
  <c r="I278" i="5"/>
  <c r="J278" i="5"/>
  <c r="K278" i="5"/>
  <c r="N278" i="5"/>
  <c r="H279" i="5"/>
  <c r="I279" i="5"/>
  <c r="J279" i="5"/>
  <c r="K279" i="5"/>
  <c r="N279" i="5"/>
  <c r="H280" i="5"/>
  <c r="I280" i="5"/>
  <c r="J280" i="5"/>
  <c r="K280" i="5"/>
  <c r="N280" i="5"/>
  <c r="H281" i="5"/>
  <c r="I281" i="5"/>
  <c r="J281" i="5"/>
  <c r="K281" i="5"/>
  <c r="N281" i="5"/>
  <c r="H282" i="5"/>
  <c r="I282" i="5"/>
  <c r="J282" i="5"/>
  <c r="K282" i="5"/>
  <c r="N282" i="5"/>
  <c r="H283" i="5"/>
  <c r="I283" i="5"/>
  <c r="J283" i="5"/>
  <c r="K283" i="5"/>
  <c r="N283" i="5"/>
  <c r="H284" i="5"/>
  <c r="I284" i="5"/>
  <c r="J284" i="5"/>
  <c r="K284" i="5"/>
  <c r="N284" i="5"/>
  <c r="H285" i="5"/>
  <c r="I285" i="5"/>
  <c r="J285" i="5"/>
  <c r="K285" i="5"/>
  <c r="N285" i="5"/>
  <c r="H286" i="5"/>
  <c r="I286" i="5"/>
  <c r="J286" i="5"/>
  <c r="K286" i="5"/>
  <c r="N286" i="5"/>
  <c r="H287" i="5"/>
  <c r="I287" i="5"/>
  <c r="J287" i="5"/>
  <c r="K287" i="5"/>
  <c r="N287" i="5"/>
  <c r="H288" i="5"/>
  <c r="I288" i="5"/>
  <c r="J288" i="5"/>
  <c r="K288" i="5"/>
  <c r="N288" i="5"/>
  <c r="H289" i="5"/>
  <c r="I289" i="5"/>
  <c r="J289" i="5"/>
  <c r="K289" i="5"/>
  <c r="N289" i="5"/>
  <c r="H290" i="5"/>
  <c r="I290" i="5"/>
  <c r="J290" i="5"/>
  <c r="K290" i="5"/>
  <c r="N290" i="5"/>
  <c r="H291" i="5"/>
  <c r="I291" i="5"/>
  <c r="J291" i="5"/>
  <c r="K291" i="5"/>
  <c r="N291" i="5"/>
  <c r="H292" i="5"/>
  <c r="I292" i="5"/>
  <c r="J292" i="5"/>
  <c r="K292" i="5"/>
  <c r="N292" i="5"/>
  <c r="H293" i="5"/>
  <c r="I293" i="5"/>
  <c r="J293" i="5"/>
  <c r="K293" i="5"/>
  <c r="N293" i="5"/>
  <c r="H294" i="5"/>
  <c r="I294" i="5"/>
  <c r="J294" i="5"/>
  <c r="K294" i="5"/>
  <c r="N294" i="5"/>
  <c r="H295" i="5"/>
  <c r="I295" i="5"/>
  <c r="J295" i="5"/>
  <c r="K295" i="5"/>
  <c r="N295" i="5"/>
  <c r="H296" i="5"/>
  <c r="I296" i="5"/>
  <c r="J296" i="5"/>
  <c r="K296" i="5"/>
  <c r="N296" i="5"/>
  <c r="H297" i="5"/>
  <c r="I297" i="5"/>
  <c r="J297" i="5"/>
  <c r="K297" i="5"/>
  <c r="N297" i="5"/>
  <c r="H298" i="5"/>
  <c r="I298" i="5"/>
  <c r="J298" i="5"/>
  <c r="K298" i="5"/>
  <c r="N298" i="5"/>
  <c r="H299" i="5"/>
  <c r="I299" i="5"/>
  <c r="J299" i="5"/>
  <c r="K299" i="5"/>
  <c r="N299" i="5"/>
  <c r="H300" i="5"/>
  <c r="I300" i="5"/>
  <c r="J300" i="5"/>
  <c r="K300" i="5"/>
  <c r="N300" i="5"/>
  <c r="H301" i="5"/>
  <c r="I301" i="5"/>
  <c r="J301" i="5"/>
  <c r="K301" i="5"/>
  <c r="N301" i="5"/>
  <c r="H302" i="5"/>
  <c r="I302" i="5"/>
  <c r="J302" i="5"/>
  <c r="K302" i="5"/>
  <c r="N302" i="5"/>
  <c r="H303" i="5"/>
  <c r="I303" i="5"/>
  <c r="J303" i="5"/>
  <c r="K303" i="5"/>
  <c r="N303" i="5"/>
  <c r="H304" i="5"/>
  <c r="I304" i="5"/>
  <c r="J304" i="5"/>
  <c r="K304" i="5"/>
  <c r="N304" i="5"/>
  <c r="H305" i="5"/>
  <c r="I305" i="5"/>
  <c r="J305" i="5"/>
  <c r="K305" i="5"/>
  <c r="N305" i="5"/>
  <c r="H306" i="5"/>
  <c r="I306" i="5"/>
  <c r="J306" i="5"/>
  <c r="K306" i="5"/>
  <c r="N306" i="5"/>
  <c r="H307" i="5"/>
  <c r="I307" i="5"/>
  <c r="J307" i="5"/>
  <c r="K307" i="5"/>
  <c r="N307" i="5"/>
  <c r="H308" i="5"/>
  <c r="I308" i="5"/>
  <c r="J308" i="5"/>
  <c r="K308" i="5"/>
  <c r="N308" i="5"/>
  <c r="H309" i="5"/>
  <c r="I309" i="5"/>
  <c r="J309" i="5"/>
  <c r="K309" i="5"/>
  <c r="N309" i="5"/>
  <c r="H310" i="5"/>
  <c r="I310" i="5"/>
  <c r="J310" i="5"/>
  <c r="K310" i="5"/>
  <c r="N310" i="5"/>
  <c r="H311" i="5"/>
  <c r="I311" i="5"/>
  <c r="J311" i="5"/>
  <c r="K311" i="5"/>
  <c r="N311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3" i="10"/>
  <c r="M2" i="10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L199" i="5"/>
  <c r="M227" i="5"/>
  <c r="P279" i="5"/>
  <c r="L287" i="5"/>
  <c r="M291" i="5"/>
  <c r="D7" i="6"/>
  <c r="D2" i="6"/>
  <c r="D3" i="6"/>
  <c r="D4" i="6"/>
  <c r="D5" i="6"/>
  <c r="D6" i="6"/>
  <c r="U6" i="5"/>
  <c r="U10" i="5"/>
  <c r="U14" i="5"/>
  <c r="U18" i="5"/>
  <c r="U22" i="5"/>
  <c r="U26" i="5"/>
  <c r="U30" i="5"/>
  <c r="U34" i="5"/>
  <c r="U38" i="5"/>
  <c r="U42" i="5"/>
  <c r="U46" i="5"/>
  <c r="U50" i="5"/>
  <c r="U54" i="5"/>
  <c r="U58" i="5"/>
  <c r="U62" i="5"/>
  <c r="U2" i="5"/>
  <c r="M262" i="5"/>
  <c r="U61" i="5"/>
  <c r="U57" i="5"/>
  <c r="U53" i="5"/>
  <c r="U49" i="5"/>
  <c r="U45" i="5"/>
  <c r="U41" i="5"/>
  <c r="U37" i="5"/>
  <c r="U33" i="5"/>
  <c r="U29" i="5"/>
  <c r="U25" i="5"/>
  <c r="U21" i="5"/>
  <c r="U13" i="5"/>
  <c r="U9" i="5"/>
  <c r="U5" i="5"/>
  <c r="O219" i="5"/>
  <c r="L308" i="5"/>
  <c r="M280" i="5"/>
  <c r="M276" i="5"/>
  <c r="U63" i="5"/>
  <c r="U59" i="5"/>
  <c r="U55" i="5"/>
  <c r="U51" i="5"/>
  <c r="U47" i="5"/>
  <c r="U43" i="5"/>
  <c r="U39" i="5"/>
  <c r="U35" i="5"/>
  <c r="U31" i="5"/>
  <c r="U27" i="5"/>
  <c r="U23" i="5"/>
  <c r="U19" i="5"/>
  <c r="U15" i="5"/>
  <c r="U11" i="5"/>
  <c r="U7" i="5"/>
  <c r="U3" i="5"/>
  <c r="U17" i="5"/>
  <c r="M311" i="5"/>
  <c r="U311" i="5"/>
  <c r="U309" i="5"/>
  <c r="U307" i="5"/>
  <c r="U305" i="5"/>
  <c r="U303" i="5"/>
  <c r="U301" i="5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60" i="5"/>
  <c r="U52" i="5"/>
  <c r="U44" i="5"/>
  <c r="U36" i="5"/>
  <c r="U28" i="5"/>
  <c r="U20" i="5"/>
  <c r="U12" i="5"/>
  <c r="U4" i="5"/>
  <c r="U64" i="5"/>
  <c r="U56" i="5"/>
  <c r="U48" i="5"/>
  <c r="U40" i="5"/>
  <c r="U32" i="5"/>
  <c r="U24" i="5"/>
  <c r="U16" i="5"/>
  <c r="U8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U278" i="5"/>
  <c r="U276" i="5"/>
  <c r="U274" i="5"/>
  <c r="U272" i="5"/>
  <c r="U270" i="5"/>
  <c r="U268" i="5"/>
  <c r="U266" i="5"/>
  <c r="U264" i="5"/>
  <c r="U262" i="5"/>
  <c r="U260" i="5"/>
  <c r="U258" i="5"/>
  <c r="U256" i="5"/>
  <c r="U254" i="5"/>
  <c r="U252" i="5"/>
  <c r="U250" i="5"/>
  <c r="U248" i="5"/>
  <c r="U246" i="5"/>
  <c r="U244" i="5"/>
  <c r="U242" i="5"/>
  <c r="U240" i="5"/>
  <c r="U238" i="5"/>
  <c r="U236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O307" i="5"/>
  <c r="O303" i="5"/>
  <c r="L299" i="5"/>
  <c r="M295" i="5"/>
  <c r="O291" i="5"/>
  <c r="P287" i="5"/>
  <c r="L283" i="5"/>
  <c r="M279" i="5"/>
  <c r="M204" i="5"/>
  <c r="P267" i="5"/>
  <c r="M263" i="5"/>
  <c r="O259" i="5"/>
  <c r="P255" i="5"/>
  <c r="L247" i="5"/>
  <c r="L243" i="5"/>
  <c r="O239" i="5"/>
  <c r="L235" i="5"/>
  <c r="M231" i="5"/>
  <c r="L227" i="5"/>
  <c r="L215" i="5"/>
  <c r="L211" i="5"/>
  <c r="P203" i="5"/>
  <c r="P199" i="5"/>
  <c r="O183" i="5"/>
  <c r="P159" i="5"/>
  <c r="O311" i="5"/>
  <c r="P227" i="5"/>
  <c r="M247" i="5"/>
  <c r="L231" i="5"/>
  <c r="O215" i="5"/>
  <c r="M235" i="5"/>
  <c r="M299" i="5"/>
  <c r="O247" i="5"/>
  <c r="P231" i="5"/>
  <c r="M259" i="5"/>
  <c r="M199" i="5"/>
  <c r="L259" i="5"/>
  <c r="L267" i="5"/>
  <c r="O195" i="5"/>
  <c r="M203" i="5"/>
  <c r="M267" i="5"/>
  <c r="L279" i="5"/>
  <c r="O299" i="5"/>
  <c r="M215" i="5"/>
  <c r="L311" i="5"/>
  <c r="M307" i="5"/>
  <c r="L303" i="5"/>
  <c r="L295" i="5"/>
  <c r="L291" i="5"/>
  <c r="M287" i="5"/>
  <c r="M283" i="5"/>
  <c r="L275" i="5"/>
  <c r="O271" i="5"/>
  <c r="P263" i="5"/>
  <c r="M255" i="5"/>
  <c r="M251" i="5"/>
  <c r="M243" i="5"/>
  <c r="L239" i="5"/>
  <c r="O235" i="5"/>
  <c r="L223" i="5"/>
  <c r="L219" i="5"/>
  <c r="O211" i="5"/>
  <c r="O207" i="5"/>
  <c r="L203" i="5"/>
  <c r="O251" i="5"/>
  <c r="O223" i="5"/>
  <c r="P283" i="5"/>
  <c r="M207" i="5"/>
  <c r="M239" i="5"/>
  <c r="M271" i="5"/>
  <c r="M303" i="5"/>
  <c r="L251" i="5"/>
  <c r="O87" i="5"/>
  <c r="P175" i="5"/>
  <c r="O67" i="5"/>
  <c r="O179" i="5"/>
  <c r="P243" i="5"/>
  <c r="P295" i="5"/>
  <c r="M211" i="5"/>
  <c r="M275" i="5"/>
  <c r="L255" i="5"/>
  <c r="L207" i="5"/>
  <c r="L263" i="5"/>
  <c r="O187" i="5"/>
  <c r="M219" i="5"/>
  <c r="L271" i="5"/>
  <c r="O275" i="5"/>
  <c r="O191" i="5"/>
  <c r="M223" i="5"/>
  <c r="P214" i="5"/>
  <c r="L224" i="5"/>
  <c r="L307" i="5"/>
  <c r="O276" i="5"/>
  <c r="M232" i="5"/>
  <c r="O292" i="5"/>
  <c r="P272" i="5"/>
  <c r="L200" i="5"/>
  <c r="M256" i="5"/>
  <c r="M200" i="5"/>
  <c r="M252" i="5"/>
  <c r="L228" i="5"/>
  <c r="O176" i="5"/>
  <c r="P71" i="5"/>
  <c r="L293" i="5"/>
  <c r="P285" i="5"/>
  <c r="L281" i="5"/>
  <c r="O257" i="5"/>
  <c r="L253" i="5"/>
  <c r="M245" i="5"/>
  <c r="O241" i="5"/>
  <c r="L229" i="5"/>
  <c r="M221" i="5"/>
  <c r="M209" i="5"/>
  <c r="P185" i="5"/>
  <c r="O177" i="5"/>
  <c r="P308" i="5"/>
  <c r="O288" i="5"/>
  <c r="M288" i="5"/>
  <c r="M268" i="5"/>
  <c r="L268" i="5"/>
  <c r="M248" i="5"/>
  <c r="O248" i="5"/>
  <c r="L212" i="5"/>
  <c r="O212" i="5"/>
  <c r="M212" i="5"/>
  <c r="M300" i="5"/>
  <c r="L284" i="5"/>
  <c r="P284" i="5"/>
  <c r="M284" i="5"/>
  <c r="L264" i="5"/>
  <c r="M264" i="5"/>
  <c r="M244" i="5"/>
  <c r="O244" i="5"/>
  <c r="L244" i="5"/>
  <c r="M224" i="5"/>
  <c r="O224" i="5"/>
  <c r="P204" i="5"/>
  <c r="L204" i="5"/>
  <c r="O184" i="5"/>
  <c r="P172" i="5"/>
  <c r="L248" i="5"/>
  <c r="M296" i="5"/>
  <c r="L280" i="5"/>
  <c r="O280" i="5"/>
  <c r="P260" i="5"/>
  <c r="L260" i="5"/>
  <c r="M260" i="5"/>
  <c r="M240" i="5"/>
  <c r="L240" i="5"/>
  <c r="M228" i="5"/>
  <c r="O228" i="5"/>
  <c r="L208" i="5"/>
  <c r="M208" i="5"/>
  <c r="P264" i="5"/>
  <c r="M304" i="5"/>
  <c r="P304" i="5"/>
  <c r="L304" i="5"/>
  <c r="L252" i="5"/>
  <c r="L232" i="5"/>
  <c r="L216" i="5"/>
  <c r="M216" i="5"/>
  <c r="P216" i="5"/>
  <c r="O196" i="5"/>
  <c r="M272" i="5"/>
  <c r="M292" i="5"/>
  <c r="L292" i="5"/>
  <c r="L276" i="5"/>
  <c r="L256" i="5"/>
  <c r="M236" i="5"/>
  <c r="L236" i="5"/>
  <c r="M220" i="5"/>
  <c r="P220" i="5"/>
  <c r="P192" i="5"/>
  <c r="M308" i="5"/>
  <c r="P256" i="5"/>
  <c r="L288" i="5"/>
  <c r="O208" i="5"/>
  <c r="L220" i="5"/>
  <c r="L310" i="5"/>
  <c r="L302" i="5"/>
  <c r="P294" i="5"/>
  <c r="P278" i="5"/>
  <c r="M274" i="5"/>
  <c r="M266" i="5"/>
  <c r="P262" i="5"/>
  <c r="O254" i="5"/>
  <c r="L246" i="5"/>
  <c r="M242" i="5"/>
  <c r="L222" i="5"/>
  <c r="L218" i="5"/>
  <c r="M202" i="5"/>
  <c r="M198" i="5"/>
  <c r="P305" i="5"/>
  <c r="O301" i="5"/>
  <c r="O293" i="5"/>
  <c r="O273" i="5"/>
  <c r="O269" i="5"/>
  <c r="P249" i="5"/>
  <c r="L245" i="5"/>
  <c r="M205" i="5"/>
  <c r="P181" i="5"/>
  <c r="P303" i="5"/>
  <c r="L300" i="5"/>
  <c r="P209" i="5"/>
  <c r="O190" i="5"/>
  <c r="P190" i="5"/>
  <c r="P221" i="5"/>
  <c r="M293" i="5"/>
  <c r="L290" i="5"/>
  <c r="M290" i="5"/>
  <c r="M270" i="5"/>
  <c r="L270" i="5"/>
  <c r="P270" i="5"/>
  <c r="L206" i="5"/>
  <c r="M206" i="5"/>
  <c r="M302" i="5"/>
  <c r="M265" i="5"/>
  <c r="L265" i="5"/>
  <c r="P265" i="5"/>
  <c r="M213" i="5"/>
  <c r="L213" i="5"/>
  <c r="O173" i="5"/>
  <c r="M282" i="5"/>
  <c r="L250" i="5"/>
  <c r="M250" i="5"/>
  <c r="M230" i="5"/>
  <c r="L230" i="5"/>
  <c r="M210" i="5"/>
  <c r="L210" i="5"/>
  <c r="P210" i="5"/>
  <c r="P246" i="5"/>
  <c r="L301" i="5"/>
  <c r="M301" i="5"/>
  <c r="M289" i="5"/>
  <c r="L289" i="5"/>
  <c r="O289" i="5"/>
  <c r="L273" i="5"/>
  <c r="M273" i="5"/>
  <c r="M257" i="5"/>
  <c r="L257" i="5"/>
  <c r="L249" i="5"/>
  <c r="M249" i="5"/>
  <c r="L237" i="5"/>
  <c r="M237" i="5"/>
  <c r="L205" i="5"/>
  <c r="P205" i="5"/>
  <c r="P213" i="5"/>
  <c r="M222" i="5"/>
  <c r="M246" i="5"/>
  <c r="M310" i="5"/>
  <c r="L294" i="5"/>
  <c r="M294" i="5"/>
  <c r="M278" i="5"/>
  <c r="L278" i="5"/>
  <c r="L258" i="5"/>
  <c r="M258" i="5"/>
  <c r="M238" i="5"/>
  <c r="L238" i="5"/>
  <c r="M226" i="5"/>
  <c r="L226" i="5"/>
  <c r="L198" i="5"/>
  <c r="L309" i="5"/>
  <c r="M309" i="5"/>
  <c r="M297" i="5"/>
  <c r="L297" i="5"/>
  <c r="L277" i="5"/>
  <c r="L261" i="5"/>
  <c r="M261" i="5"/>
  <c r="M217" i="5"/>
  <c r="L217" i="5"/>
  <c r="L201" i="5"/>
  <c r="M201" i="5"/>
  <c r="P201" i="5"/>
  <c r="O245" i="5"/>
  <c r="O189" i="5"/>
  <c r="O281" i="5"/>
  <c r="O309" i="5"/>
  <c r="O274" i="5"/>
  <c r="P302" i="5"/>
  <c r="M229" i="5"/>
  <c r="L221" i="5"/>
  <c r="L262" i="5"/>
  <c r="L242" i="5"/>
  <c r="M306" i="5"/>
  <c r="L306" i="5"/>
  <c r="L286" i="5"/>
  <c r="M286" i="5"/>
  <c r="L266" i="5"/>
  <c r="L254" i="5"/>
  <c r="M254" i="5"/>
  <c r="L234" i="5"/>
  <c r="M234" i="5"/>
  <c r="L214" i="5"/>
  <c r="M214" i="5"/>
  <c r="P174" i="5"/>
  <c r="L282" i="5"/>
  <c r="L305" i="5"/>
  <c r="M305" i="5"/>
  <c r="L285" i="5"/>
  <c r="M285" i="5"/>
  <c r="L269" i="5"/>
  <c r="M269" i="5"/>
  <c r="M253" i="5"/>
  <c r="P253" i="5"/>
  <c r="L241" i="5"/>
  <c r="M241" i="5"/>
  <c r="M233" i="5"/>
  <c r="L233" i="5"/>
  <c r="M225" i="5"/>
  <c r="L225" i="5"/>
  <c r="L209" i="5"/>
  <c r="P193" i="5"/>
  <c r="O233" i="5"/>
  <c r="O310" i="5"/>
  <c r="P218" i="5"/>
  <c r="O234" i="5"/>
  <c r="P226" i="5"/>
  <c r="M277" i="5"/>
  <c r="L298" i="5"/>
  <c r="M298" i="5"/>
  <c r="L202" i="5"/>
  <c r="P230" i="5"/>
  <c r="M218" i="5"/>
  <c r="O197" i="5"/>
  <c r="M281" i="5"/>
  <c r="L274" i="5"/>
  <c r="L296" i="5"/>
  <c r="L272" i="5"/>
  <c r="P275" i="5"/>
  <c r="O287" i="5"/>
  <c r="O267" i="5"/>
  <c r="P171" i="5"/>
  <c r="O171" i="5"/>
  <c r="O279" i="5"/>
  <c r="O243" i="5"/>
  <c r="P177" i="5"/>
  <c r="P183" i="5"/>
  <c r="P251" i="5"/>
  <c r="P257" i="5"/>
  <c r="O263" i="5"/>
  <c r="O83" i="5"/>
  <c r="P235" i="5"/>
  <c r="O260" i="5"/>
  <c r="O203" i="5"/>
  <c r="P6" i="5"/>
  <c r="P299" i="5"/>
  <c r="P195" i="5"/>
  <c r="O131" i="5"/>
  <c r="P289" i="5"/>
  <c r="O262" i="5"/>
  <c r="P211" i="5"/>
  <c r="P179" i="5"/>
  <c r="O163" i="5"/>
  <c r="P115" i="5"/>
  <c r="P244" i="5"/>
  <c r="P219" i="5"/>
  <c r="P91" i="5"/>
  <c r="P310" i="5"/>
  <c r="P281" i="5"/>
  <c r="O270" i="5"/>
  <c r="O227" i="5"/>
  <c r="O185" i="5"/>
  <c r="P307" i="5"/>
  <c r="P51" i="5"/>
  <c r="O7" i="5"/>
  <c r="P311" i="5"/>
  <c r="P212" i="5"/>
  <c r="P269" i="5"/>
  <c r="P259" i="5"/>
  <c r="P291" i="5"/>
  <c r="O255" i="5"/>
  <c r="P245" i="5"/>
  <c r="O283" i="5"/>
  <c r="O55" i="5"/>
  <c r="O95" i="5"/>
  <c r="P223" i="5"/>
  <c r="O253" i="5"/>
  <c r="P228" i="5"/>
  <c r="P64" i="5"/>
  <c r="O304" i="5"/>
  <c r="P292" i="5"/>
  <c r="P155" i="5"/>
  <c r="O221" i="5"/>
  <c r="O256" i="5"/>
  <c r="O49" i="5"/>
  <c r="O119" i="5"/>
  <c r="O103" i="5"/>
  <c r="P143" i="5"/>
  <c r="O167" i="5"/>
  <c r="P215" i="5"/>
  <c r="P207" i="5"/>
  <c r="O75" i="5"/>
  <c r="P139" i="5"/>
  <c r="P239" i="5"/>
  <c r="P196" i="5"/>
  <c r="O199" i="5"/>
  <c r="O218" i="5"/>
  <c r="P45" i="5"/>
  <c r="P19" i="5"/>
  <c r="P151" i="5"/>
  <c r="O147" i="5"/>
  <c r="O127" i="5"/>
  <c r="O159" i="5"/>
  <c r="O231" i="5"/>
  <c r="O123" i="5"/>
  <c r="O107" i="5"/>
  <c r="O78" i="5"/>
  <c r="O21" i="5"/>
  <c r="P233" i="5"/>
  <c r="O175" i="5"/>
  <c r="P118" i="5"/>
  <c r="O33" i="5"/>
  <c r="P293" i="5"/>
  <c r="P43" i="5"/>
  <c r="P241" i="5"/>
  <c r="O272" i="5"/>
  <c r="P247" i="5"/>
  <c r="P224" i="5"/>
  <c r="O111" i="5"/>
  <c r="O99" i="5"/>
  <c r="P131" i="5"/>
  <c r="P309" i="5"/>
  <c r="P271" i="5"/>
  <c r="P22" i="5"/>
  <c r="P14" i="5"/>
  <c r="O160" i="5"/>
  <c r="O9" i="5"/>
  <c r="P132" i="5"/>
  <c r="P79" i="5"/>
  <c r="O308" i="5"/>
  <c r="O161" i="5"/>
  <c r="P11" i="5"/>
  <c r="O174" i="5"/>
  <c r="P60" i="5"/>
  <c r="O216" i="5"/>
  <c r="O71" i="5"/>
  <c r="O214" i="5"/>
  <c r="O46" i="5"/>
  <c r="P191" i="5"/>
  <c r="P248" i="5"/>
  <c r="O285" i="5"/>
  <c r="P168" i="5"/>
  <c r="P176" i="5"/>
  <c r="P15" i="5"/>
  <c r="P26" i="5"/>
  <c r="O295" i="5"/>
  <c r="O53" i="5"/>
  <c r="O205" i="5"/>
  <c r="P288" i="5"/>
  <c r="P187" i="5"/>
  <c r="O210" i="5"/>
  <c r="O294" i="5"/>
  <c r="P117" i="5"/>
  <c r="O120" i="5"/>
  <c r="P148" i="5"/>
  <c r="P276" i="5"/>
  <c r="O61" i="5"/>
  <c r="P152" i="5"/>
  <c r="P124" i="5"/>
  <c r="P92" i="5"/>
  <c r="P87" i="5"/>
  <c r="P280" i="5"/>
  <c r="O106" i="5"/>
  <c r="O101" i="5"/>
  <c r="O41" i="5"/>
  <c r="P100" i="5"/>
  <c r="O164" i="5"/>
  <c r="P29" i="5"/>
  <c r="P30" i="5"/>
  <c r="O181" i="5"/>
  <c r="O47" i="5"/>
  <c r="O204" i="5"/>
  <c r="O139" i="5"/>
  <c r="O265" i="5"/>
  <c r="O305" i="5"/>
  <c r="P13" i="5"/>
  <c r="P7" i="5"/>
  <c r="O64" i="5"/>
  <c r="O246" i="5"/>
  <c r="O226" i="5"/>
  <c r="P10" i="5"/>
  <c r="P173" i="5"/>
  <c r="O230" i="5"/>
  <c r="O23" i="5"/>
  <c r="P38" i="5"/>
  <c r="P40" i="5"/>
  <c r="O142" i="5"/>
  <c r="O249" i="5"/>
  <c r="P273" i="5"/>
  <c r="O192" i="5"/>
  <c r="P48" i="5"/>
  <c r="P104" i="5"/>
  <c r="O80" i="5"/>
  <c r="O112" i="5"/>
  <c r="P84" i="5"/>
  <c r="O116" i="5"/>
  <c r="P184" i="5"/>
  <c r="P147" i="5"/>
  <c r="O54" i="5"/>
  <c r="P166" i="5"/>
  <c r="O264" i="5"/>
  <c r="P126" i="5"/>
  <c r="P67" i="5"/>
  <c r="O213" i="5"/>
  <c r="P39" i="5"/>
  <c r="P130" i="5"/>
  <c r="O115" i="5"/>
  <c r="O31" i="5"/>
  <c r="P197" i="5"/>
  <c r="O201" i="5"/>
  <c r="O34" i="5"/>
  <c r="O97" i="5"/>
  <c r="O12" i="5"/>
  <c r="P77" i="5"/>
  <c r="O125" i="5"/>
  <c r="P58" i="5"/>
  <c r="P44" i="5"/>
  <c r="P141" i="5"/>
  <c r="O172" i="5"/>
  <c r="P254" i="5"/>
  <c r="P63" i="5"/>
  <c r="P109" i="5"/>
  <c r="O149" i="5"/>
  <c r="P189" i="5"/>
  <c r="P121" i="5"/>
  <c r="O18" i="5"/>
  <c r="O180" i="5"/>
  <c r="P180" i="5"/>
  <c r="P188" i="5"/>
  <c r="O188" i="5"/>
  <c r="O209" i="5"/>
  <c r="O69" i="5"/>
  <c r="P300" i="5"/>
  <c r="O300" i="5"/>
  <c r="O240" i="5"/>
  <c r="P240" i="5"/>
  <c r="O220" i="5"/>
  <c r="O278" i="5"/>
  <c r="P8" i="5"/>
  <c r="O86" i="5"/>
  <c r="O284" i="5"/>
  <c r="P301" i="5"/>
  <c r="O236" i="5"/>
  <c r="P236" i="5"/>
  <c r="P268" i="5"/>
  <c r="O268" i="5"/>
  <c r="P274" i="5"/>
  <c r="O193" i="5"/>
  <c r="O162" i="5"/>
  <c r="O20" i="5"/>
  <c r="P208" i="5"/>
  <c r="P200" i="5"/>
  <c r="O200" i="5"/>
  <c r="C8" i="6"/>
  <c r="P252" i="5"/>
  <c r="O252" i="5"/>
  <c r="P232" i="5"/>
  <c r="O232" i="5"/>
  <c r="O296" i="5"/>
  <c r="P296" i="5"/>
  <c r="P134" i="5"/>
  <c r="O302" i="5"/>
  <c r="P234" i="5"/>
  <c r="O137" i="5"/>
  <c r="O24" i="5"/>
  <c r="O36" i="5"/>
  <c r="O157" i="5"/>
  <c r="O153" i="5"/>
  <c r="O138" i="5"/>
  <c r="P65" i="5"/>
  <c r="O6" i="5"/>
  <c r="O85" i="5"/>
  <c r="P135" i="5"/>
  <c r="O135" i="5"/>
  <c r="O165" i="5"/>
  <c r="P266" i="5"/>
  <c r="O266" i="5"/>
  <c r="O297" i="5"/>
  <c r="P297" i="5"/>
  <c r="P178" i="5"/>
  <c r="O178" i="5"/>
  <c r="O242" i="5"/>
  <c r="P242" i="5"/>
  <c r="O217" i="5"/>
  <c r="P217" i="5"/>
  <c r="P198" i="5"/>
  <c r="O198" i="5"/>
  <c r="P237" i="5"/>
  <c r="O237" i="5"/>
  <c r="O282" i="5"/>
  <c r="P282" i="5"/>
  <c r="O11" i="5"/>
  <c r="P261" i="5"/>
  <c r="O261" i="5"/>
  <c r="P229" i="5"/>
  <c r="O229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P76" i="5"/>
  <c r="O76" i="5"/>
  <c r="O298" i="5"/>
  <c r="P298" i="5"/>
  <c r="O306" i="5"/>
  <c r="P306" i="5"/>
  <c r="P222" i="5"/>
  <c r="O222" i="5"/>
  <c r="P170" i="5"/>
  <c r="O170" i="5"/>
  <c r="P83" i="5"/>
  <c r="O277" i="5"/>
  <c r="P277" i="5"/>
  <c r="O250" i="5"/>
  <c r="P250" i="5"/>
  <c r="O238" i="5"/>
  <c r="P238" i="5"/>
  <c r="O225" i="5"/>
  <c r="P225" i="5"/>
  <c r="P258" i="5"/>
  <c r="O258" i="5"/>
  <c r="P3" i="5"/>
  <c r="O3" i="5"/>
  <c r="O51" i="5"/>
  <c r="O118" i="5"/>
  <c r="P35" i="5"/>
  <c r="O35" i="5"/>
  <c r="P46" i="5"/>
  <c r="O91" i="5"/>
  <c r="P55" i="5"/>
  <c r="P163" i="5"/>
  <c r="P107" i="5"/>
  <c r="P119" i="5"/>
  <c r="P112" i="5"/>
  <c r="P103" i="5"/>
  <c r="O43" i="5"/>
  <c r="P49" i="5"/>
  <c r="P47" i="5"/>
  <c r="P75" i="5"/>
  <c r="C4" i="6"/>
  <c r="O38" i="5"/>
  <c r="P161" i="5"/>
  <c r="P95" i="5"/>
  <c r="C7" i="6"/>
  <c r="O19" i="5"/>
  <c r="O151" i="5"/>
  <c r="P78" i="5"/>
  <c r="P34" i="5"/>
  <c r="O22" i="5"/>
  <c r="O48" i="5"/>
  <c r="O124" i="5"/>
  <c r="P99" i="5"/>
  <c r="P138" i="5"/>
  <c r="O155" i="5"/>
  <c r="O14" i="5"/>
  <c r="P123" i="5"/>
  <c r="O143" i="5"/>
  <c r="O45" i="5"/>
  <c r="P167" i="5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O133" i="5"/>
  <c r="O52" i="5"/>
  <c r="P52" i="5"/>
  <c r="O66" i="5"/>
  <c r="P66" i="5"/>
  <c r="O82" i="5"/>
  <c r="P82" i="5"/>
  <c r="P16" i="5"/>
  <c r="O16" i="5"/>
  <c r="O110" i="5"/>
  <c r="P110" i="5"/>
  <c r="O158" i="5"/>
  <c r="P158" i="5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7" i="6"/>
  <c r="F5" i="6"/>
  <c r="F6" i="6"/>
  <c r="F8" i="6"/>
  <c r="E5" i="6"/>
  <c r="F4" i="6"/>
  <c r="F2" i="6"/>
  <c r="E6" i="6"/>
  <c r="E8" i="6"/>
  <c r="E4" i="6"/>
  <c r="E3" i="6"/>
  <c r="F3" i="6"/>
  <c r="E7" i="6"/>
  <c r="E2" i="6"/>
  <c r="A2" i="7" a="1"/>
  <c r="A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<sst xmlns="http://schemas.openxmlformats.org/spreadsheetml/2006/main" count="1346" uniqueCount="104">
  <si>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</si>
  <si>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</si>
  <si>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</si>
  <si>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</si>
  <si>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</si>
  <si>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</si>
  <si>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</si>
  <si>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</si>
  <si>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</si>
  <si>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</si>
  <si>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</si>
  <si>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</si>
  <si>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</si>
  <si>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</si>
  <si>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</si>
  <si>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</si>
  <si>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</si>
  <si>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</si>
  <si>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</si>
  <si>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</si>
  <si>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</si>
  <si>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</si>
  <si>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</si>
  <si>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</si>
  <si>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</si>
  <si>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</si>
  <si>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</si>
  <si>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</si>
  <si>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</si>
  <si>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</si>
  <si>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</si>
  <si>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</si>
  <si>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</si>
  <si>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</si>
  <si>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</si>
  <si>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</si>
  <si>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</si>
  <si>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</si>
  <si>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</si>
  <si>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</si>
  <si>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</si>
  <si>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</si>
  <si>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</si>
  <si>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</si>
  <si>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</si>
  <si>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</si>
  <si>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</si>
  <si>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</si>
  <si>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</si>
  <si>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</si>
  <si>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</si>
  <si>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</si>
  <si>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</si>
  <si>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</si>
  <si>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</si>
  <si>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</si>
  <si>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</si>
  <si>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</si>
  <si>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</si>
  <si>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</si>
  <si>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</si>
  <si>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</si>
  <si>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</si>
  <si>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</si>
  <si>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</si>
  <si>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</si>
  <si>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</si>
  <si>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</si>
  <si>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</si>
  <si>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</si>
  <si>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</si>
  <si>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</si>
  <si>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</si>
  <si>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</si>
  <si>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</si>
  <si>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</si>
  <si>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</si>
  <si>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</si>
  <si>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</si>
  <si>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</si>
  <si>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</si>
  <si>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</si>
  <si>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</si>
  <si>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</si>
  <si>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</si>
  <si>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</si>
  <si>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</si>
  <si>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</si>
  <si>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</si>
  <si>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</si>
  <si>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</si>
  <si>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</si>
  <si>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</si>
  <si>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</si>
  <si>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</si>
  <si>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</si>
  <si>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</si>
  <si>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</si>
  <si>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</si>
  <si>
    <t>Date</t>
  </si>
  <si>
    <t>score</t>
  </si>
  <si>
    <t>points</t>
  </si>
  <si>
    <t>A126</t>
  </si>
  <si>
    <t>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</si>
</sst>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  <xf numFmtId="0" fontId="0" fillId="3" borderId="1" xfId="1" applyFont="1" applyFill="1" applyAlignment="1">
      <alignment horizontal="center" vertical="center"/>
    </xf>
  </cellXfs>
  <cellStyles count="2">
    <cellStyle name="Normal" xfId="0" builtinId="0"/>
    <cellStyle name="Note" xfId="1" builtinId="10"/>
  </cellStyles>
  <dxfs count="18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13" Type="http://schemas.openxmlformats.org/officeDocument/2006/relationships/sheetMetadata" Target="metadata.xml" /><Relationship Id="rId18" Type="http://schemas.openxmlformats.org/officeDocument/2006/relationships/customXml" Target="../customXml/item3.xml" /><Relationship Id="rId26" Type="http://schemas.openxmlformats.org/officeDocument/2006/relationships/customXml" Target="../customXml/item11.xml" /><Relationship Id="rId3" Type="http://schemas.openxmlformats.org/officeDocument/2006/relationships/worksheet" Target="worksheets/sheet3.xml" /><Relationship Id="rId21" Type="http://schemas.openxmlformats.org/officeDocument/2006/relationships/customXml" Target="../customXml/item6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7" Type="http://schemas.openxmlformats.org/officeDocument/2006/relationships/customXml" Target="../customXml/item2.xml" /><Relationship Id="rId25" Type="http://schemas.openxmlformats.org/officeDocument/2006/relationships/customXml" Target="../customXml/item10.xml" /><Relationship Id="rId33" Type="http://schemas.openxmlformats.org/officeDocument/2006/relationships/customXml" Target="../customXml/item18.xml" /><Relationship Id="rId2" Type="http://schemas.openxmlformats.org/officeDocument/2006/relationships/worksheet" Target="worksheets/sheet2.xml" /><Relationship Id="rId16" Type="http://schemas.openxmlformats.org/officeDocument/2006/relationships/customXml" Target="../customXml/item1.xml" /><Relationship Id="rId20" Type="http://schemas.openxmlformats.org/officeDocument/2006/relationships/customXml" Target="../customXml/item5.xml" /><Relationship Id="rId29" Type="http://schemas.openxmlformats.org/officeDocument/2006/relationships/customXml" Target="../customXml/item14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24" Type="http://schemas.openxmlformats.org/officeDocument/2006/relationships/customXml" Target="../customXml/item9.xml" /><Relationship Id="rId32" Type="http://schemas.openxmlformats.org/officeDocument/2006/relationships/customXml" Target="../customXml/item17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23" Type="http://schemas.openxmlformats.org/officeDocument/2006/relationships/customXml" Target="../customXml/item8.xml" /><Relationship Id="rId28" Type="http://schemas.openxmlformats.org/officeDocument/2006/relationships/customXml" Target="../customXml/item13.xml" /><Relationship Id="rId10" Type="http://schemas.openxmlformats.org/officeDocument/2006/relationships/connections" Target="connections.xml" /><Relationship Id="rId19" Type="http://schemas.openxmlformats.org/officeDocument/2006/relationships/customXml" Target="../customXml/item4.xml" /><Relationship Id="rId31" Type="http://schemas.openxmlformats.org/officeDocument/2006/relationships/customXml" Target="../customXml/item16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Relationship Id="rId14" Type="http://schemas.openxmlformats.org/officeDocument/2006/relationships/powerPivotData" Target="model/item.data" /><Relationship Id="rId22" Type="http://schemas.openxmlformats.org/officeDocument/2006/relationships/customXml" Target="../customXml/item7.xml" /><Relationship Id="rId27" Type="http://schemas.openxmlformats.org/officeDocument/2006/relationships/customXml" Target="../customXml/item12.xml" /><Relationship Id="rId30" Type="http://schemas.openxmlformats.org/officeDocument/2006/relationships/customXml" Target="../customXml/item15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0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>
    <filterColumn colId="0">
      <filters>
        <filter val="A127"/>
      </filters>
    </filterColumn>
    <filterColumn colId="2">
      <filters>
        <filter val="28-Jan"/>
      </filters>
    </filterColumn>
  </autoFilter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5">
      <calculatedColumnFormula>G2&amp;" - "&amp;D2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2" sqref="D2:D8"/>
    </sheetView>
  </sheetViews>
  <sheetFormatPr defaultRowHeight="15" x14ac:dyDescent="0.2"/>
  <cols>
    <col min="1" max="1" width="14.796875" bestFit="1" customWidth="1"/>
    <col min="4" max="4" width="14.52734375" customWidth="1"/>
    <col min="5" max="6" width="6.05078125" customWidth="1"/>
  </cols>
  <sheetData>
    <row r="1" spans="1:4" x14ac:dyDescent="0.2">
      <c r="A1" s="1" t="s">
        <v>23</v>
      </c>
      <c r="D1" t="s">
        <v>34</v>
      </c>
    </row>
    <row r="2" spans="1:4" x14ac:dyDescent="0.2">
      <c r="A2" s="1" t="s">
        <v>0</v>
      </c>
      <c r="D2" t="s">
        <v>32</v>
      </c>
    </row>
    <row r="3" spans="1:4" x14ac:dyDescent="0.2">
      <c r="A3" s="1" t="s">
        <v>1</v>
      </c>
      <c r="D3" t="s">
        <v>27</v>
      </c>
    </row>
    <row r="4" spans="1:4" x14ac:dyDescent="0.2">
      <c r="A4" s="1" t="s">
        <v>2</v>
      </c>
      <c r="D4" t="s">
        <v>28</v>
      </c>
    </row>
    <row r="5" spans="1:4" x14ac:dyDescent="0.2">
      <c r="A5" s="1" t="s">
        <v>3</v>
      </c>
      <c r="D5" t="s">
        <v>29</v>
      </c>
    </row>
    <row r="6" spans="1:4" x14ac:dyDescent="0.2">
      <c r="A6" s="1" t="s">
        <v>4</v>
      </c>
      <c r="D6" t="s">
        <v>30</v>
      </c>
    </row>
    <row r="7" spans="1:4" x14ac:dyDescent="0.2">
      <c r="A7" s="1" t="s">
        <v>5</v>
      </c>
      <c r="D7" t="s">
        <v>31</v>
      </c>
    </row>
    <row r="8" spans="1:4" x14ac:dyDescent="0.2">
      <c r="A8" s="1" t="s">
        <v>6</v>
      </c>
      <c r="D8" t="s">
        <v>33</v>
      </c>
    </row>
    <row r="9" spans="1:4" x14ac:dyDescent="0.2">
      <c r="A9" s="1" t="s">
        <v>7</v>
      </c>
      <c r="D9" t="s">
        <v>94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14" activePane="bottomRight" state="frozen"/>
      <selection pane="bottomLeft" activeCell="A2" sqref="A2"/>
      <selection pane="topRight" activeCell="G1" sqref="G1"/>
      <selection pane="bottomRight" activeCell="D30" sqref="D30"/>
    </sheetView>
  </sheetViews>
  <sheetFormatPr defaultRowHeight="15" x14ac:dyDescent="0.2"/>
  <cols>
    <col min="1" max="1" width="11.1640625" customWidth="1"/>
    <col min="2" max="2" width="12.10546875" customWidth="1"/>
    <col min="3" max="3" width="15.6015625" customWidth="1"/>
    <col min="4" max="5" width="6.9921875" customWidth="1"/>
    <col min="6" max="6" width="15.6015625" customWidth="1"/>
    <col min="7" max="7" width="22.1953125" bestFit="1" customWidth="1"/>
  </cols>
  <sheetData>
    <row r="1" spans="1:7" ht="18" customHeight="1" x14ac:dyDescent="0.2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">
      <c r="A22" s="1" t="s">
        <v>73</v>
      </c>
      <c r="B22" s="2">
        <v>45315</v>
      </c>
      <c r="C22" s="1" t="s">
        <v>19</v>
      </c>
      <c r="D22" s="1">
        <v>0</v>
      </c>
      <c r="E22" s="1">
        <v>0</v>
      </c>
      <c r="F22" s="1" t="s">
        <v>16</v>
      </c>
      <c r="G22" t="str">
        <f t="shared" si="0"/>
        <v>جنوب أفريقيا - تونس</v>
      </c>
    </row>
    <row r="23" spans="1:7" ht="18" customHeight="1" x14ac:dyDescent="0.2">
      <c r="A23" s="1" t="s">
        <v>74</v>
      </c>
      <c r="B23" s="2">
        <v>45315</v>
      </c>
      <c r="C23" s="1" t="s">
        <v>17</v>
      </c>
      <c r="D23" s="1">
        <v>0</v>
      </c>
      <c r="E23" s="1">
        <v>0</v>
      </c>
      <c r="F23" s="1" t="s">
        <v>18</v>
      </c>
      <c r="G23" t="str">
        <f t="shared" si="0"/>
        <v>ناميبيا - مالي</v>
      </c>
    </row>
    <row r="24" spans="1:7" ht="18" customHeight="1" x14ac:dyDescent="0.2">
      <c r="A24" s="1" t="s">
        <v>75</v>
      </c>
      <c r="B24" s="2">
        <v>45315</v>
      </c>
      <c r="C24" s="1" t="s">
        <v>21</v>
      </c>
      <c r="D24" s="1">
        <v>0</v>
      </c>
      <c r="E24" s="1">
        <v>0</v>
      </c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">
      <c r="A25" s="1" t="s">
        <v>76</v>
      </c>
      <c r="B25" s="2">
        <v>45315</v>
      </c>
      <c r="C25" s="1" t="s">
        <v>79</v>
      </c>
      <c r="D25" s="1">
        <v>0</v>
      </c>
      <c r="E25" s="1">
        <v>1</v>
      </c>
      <c r="F25" s="1" t="s">
        <v>20</v>
      </c>
      <c r="G25" t="str">
        <f t="shared" si="0"/>
        <v>زامبيا - المغرب</v>
      </c>
    </row>
    <row r="26" spans="1:7" ht="18" customHeight="1" x14ac:dyDescent="0.2">
      <c r="A26" s="1" t="s">
        <v>77</v>
      </c>
      <c r="B26" s="2">
        <v>45318</v>
      </c>
      <c r="C26" s="1" t="s">
        <v>13</v>
      </c>
      <c r="D26" s="1">
        <v>3</v>
      </c>
      <c r="E26" s="1">
        <v>0</v>
      </c>
      <c r="F26" s="1" t="s">
        <v>17</v>
      </c>
      <c r="G26" t="str">
        <f t="shared" si="0"/>
        <v>أنجـــــولا - ناميبيا</v>
      </c>
    </row>
    <row r="27" spans="1:7" ht="18" customHeight="1" x14ac:dyDescent="0.2">
      <c r="A27" s="1" t="s">
        <v>78</v>
      </c>
      <c r="B27" s="2">
        <v>45318</v>
      </c>
      <c r="C27" s="1" t="s">
        <v>2</v>
      </c>
      <c r="D27" s="1">
        <v>2</v>
      </c>
      <c r="E27" s="1">
        <v>0</v>
      </c>
      <c r="F27" s="1" t="s">
        <v>10</v>
      </c>
      <c r="G27" t="str">
        <f t="shared" si="0"/>
        <v>نيجيريا - الكاميرون</v>
      </c>
    </row>
    <row r="28" spans="1:7" ht="18" customHeight="1" x14ac:dyDescent="0.2">
      <c r="A28" s="1" t="s">
        <v>102</v>
      </c>
      <c r="B28" s="2">
        <v>45319</v>
      </c>
      <c r="C28" s="1" t="s">
        <v>3</v>
      </c>
      <c r="D28" s="1">
        <v>0</v>
      </c>
      <c r="E28" s="1">
        <v>1</v>
      </c>
      <c r="F28" s="1" t="s">
        <v>11</v>
      </c>
      <c r="G28" t="str">
        <f t="shared" si="0"/>
        <v>غينيا الاستوائية - غينيا</v>
      </c>
    </row>
    <row r="29" spans="1:7" ht="18" customHeight="1" x14ac:dyDescent="0.2">
      <c r="A29" s="1" t="s">
        <v>103</v>
      </c>
      <c r="B29" s="2">
        <v>45319</v>
      </c>
      <c r="C29" s="1" t="s">
        <v>4</v>
      </c>
      <c r="D29" s="1">
        <v>1</v>
      </c>
      <c r="E29" s="1">
        <v>2</v>
      </c>
      <c r="F29" s="1" t="s">
        <v>22</v>
      </c>
      <c r="G29" t="str">
        <f t="shared" si="0"/>
        <v>مصر - الكونغو الديمقراطية</v>
      </c>
    </row>
    <row r="30" spans="1:7" ht="18" customHeight="1" x14ac:dyDescent="0.2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">
      <c r="A118" s="1"/>
      <c r="B118" s="1"/>
      <c r="C118" s="1"/>
      <c r="D118" s="1"/>
      <c r="E118" s="1"/>
      <c r="F118" s="1"/>
    </row>
    <row r="119" spans="1:7" ht="18" customHeight="1" x14ac:dyDescent="0.2">
      <c r="A119" s="1"/>
      <c r="B119" s="1"/>
      <c r="C119" s="1"/>
      <c r="D119" s="1"/>
      <c r="E119" s="1"/>
      <c r="F119" s="1"/>
    </row>
    <row r="120" spans="1:7" ht="18" customHeight="1" x14ac:dyDescent="0.2">
      <c r="A120" s="1"/>
      <c r="B120" s="1"/>
      <c r="C120" s="1"/>
      <c r="D120" s="1"/>
      <c r="E120" s="1"/>
      <c r="F120" s="1"/>
    </row>
    <row r="121" spans="1:7" ht="18" customHeight="1" x14ac:dyDescent="0.2">
      <c r="A121" s="1"/>
      <c r="B121" s="1"/>
      <c r="C121" s="1"/>
      <c r="D121" s="1"/>
      <c r="E121" s="1"/>
      <c r="F121" s="1"/>
    </row>
    <row r="122" spans="1:7" ht="18" customHeight="1" x14ac:dyDescent="0.2">
      <c r="A122" s="1"/>
      <c r="B122" s="1"/>
      <c r="C122" s="1"/>
      <c r="D122" s="1"/>
      <c r="E122" s="1"/>
      <c r="F122" s="1"/>
    </row>
    <row r="123" spans="1:7" ht="18" customHeight="1" x14ac:dyDescent="0.2">
      <c r="A123" s="1"/>
      <c r="B123" s="1"/>
      <c r="C123" s="1"/>
      <c r="D123" s="1"/>
      <c r="E123" s="1"/>
      <c r="F123" s="1"/>
    </row>
    <row r="124" spans="1:7" ht="18" customHeight="1" x14ac:dyDescent="0.2">
      <c r="A124" s="1"/>
      <c r="B124" s="1"/>
      <c r="C124" s="1"/>
      <c r="D124" s="1"/>
      <c r="E124" s="1"/>
      <c r="F124" s="1"/>
    </row>
    <row r="125" spans="1:7" ht="18" customHeight="1" x14ac:dyDescent="0.2">
      <c r="A125" s="1"/>
      <c r="B125" s="1"/>
      <c r="C125" s="1"/>
      <c r="D125" s="1"/>
      <c r="E125" s="1"/>
      <c r="F125" s="1"/>
    </row>
    <row r="126" spans="1:7" ht="18" customHeight="1" x14ac:dyDescent="0.2">
      <c r="A126" s="1"/>
      <c r="B126" s="1"/>
      <c r="C126" s="1"/>
      <c r="D126" s="1"/>
      <c r="E126" s="1"/>
      <c r="F126" s="1"/>
    </row>
    <row r="127" spans="1:7" ht="18" customHeight="1" x14ac:dyDescent="0.2">
      <c r="A127" s="1"/>
      <c r="B127" s="1"/>
      <c r="C127" s="1"/>
      <c r="D127" s="1"/>
      <c r="E127" s="1"/>
      <c r="F127" s="1"/>
    </row>
    <row r="128" spans="1:7" ht="18" customHeight="1" x14ac:dyDescent="0.2">
      <c r="A128" s="1"/>
      <c r="B128" s="1"/>
      <c r="C128" s="1"/>
      <c r="D128" s="1"/>
      <c r="E128" s="1"/>
      <c r="F128" s="1"/>
    </row>
    <row r="129" spans="1:6" ht="18" customHeight="1" x14ac:dyDescent="0.2">
      <c r="A129" s="1"/>
      <c r="B129" s="1"/>
      <c r="C129" s="1"/>
      <c r="D129" s="1"/>
      <c r="E129" s="1"/>
      <c r="F129" s="1"/>
    </row>
    <row r="130" spans="1:6" ht="18" customHeight="1" x14ac:dyDescent="0.2">
      <c r="A130" s="1"/>
      <c r="B130" s="1"/>
      <c r="C130" s="1"/>
      <c r="D130" s="1"/>
      <c r="E130" s="1"/>
      <c r="F130" s="1"/>
    </row>
    <row r="131" spans="1:6" ht="18" customHeight="1" x14ac:dyDescent="0.2">
      <c r="A131" s="1"/>
      <c r="B131" s="1"/>
      <c r="C131" s="1"/>
      <c r="D131" s="1"/>
      <c r="E131" s="1"/>
      <c r="F131" s="1"/>
    </row>
    <row r="132" spans="1:6" ht="18" customHeight="1" x14ac:dyDescent="0.2">
      <c r="A132" s="1"/>
      <c r="B132" s="1"/>
      <c r="C132" s="1"/>
      <c r="D132" s="1"/>
      <c r="E132" s="1"/>
      <c r="F132" s="1"/>
    </row>
    <row r="133" spans="1:6" ht="18" customHeight="1" x14ac:dyDescent="0.2">
      <c r="A133" s="1"/>
      <c r="B133" s="1"/>
      <c r="C133" s="1"/>
      <c r="D133" s="1"/>
      <c r="E133" s="1"/>
      <c r="F133" s="1"/>
    </row>
    <row r="134" spans="1:6" ht="18" customHeight="1" x14ac:dyDescent="0.2">
      <c r="A134" s="1"/>
      <c r="B134" s="1"/>
      <c r="C134" s="1"/>
      <c r="D134" s="1"/>
      <c r="E134" s="1"/>
      <c r="F134" s="1"/>
    </row>
    <row r="135" spans="1:6" ht="18" customHeight="1" x14ac:dyDescent="0.2">
      <c r="A135" s="1"/>
      <c r="B135" s="1"/>
      <c r="C135" s="1"/>
      <c r="D135" s="1"/>
      <c r="E135" s="1"/>
      <c r="F135" s="1"/>
    </row>
    <row r="136" spans="1:6" ht="18" customHeight="1" x14ac:dyDescent="0.2">
      <c r="A136" s="1"/>
      <c r="B136" s="1"/>
      <c r="C136" s="1"/>
      <c r="D136" s="1"/>
      <c r="E136" s="1"/>
      <c r="F136" s="1"/>
    </row>
    <row r="137" spans="1:6" ht="18" customHeight="1" x14ac:dyDescent="0.2">
      <c r="A137" s="1"/>
      <c r="B137" s="1"/>
      <c r="C137" s="1"/>
      <c r="D137" s="1"/>
      <c r="E137" s="1"/>
      <c r="F137" s="1"/>
    </row>
    <row r="138" spans="1:6" ht="18" customHeight="1" x14ac:dyDescent="0.2">
      <c r="A138" s="1"/>
      <c r="B138" s="1"/>
      <c r="C138" s="1"/>
      <c r="D138" s="1"/>
      <c r="E138" s="1"/>
      <c r="F138" s="1"/>
    </row>
    <row r="139" spans="1:6" ht="18" customHeight="1" x14ac:dyDescent="0.2">
      <c r="A139" s="1"/>
      <c r="B139" s="1"/>
      <c r="C139" s="1"/>
      <c r="D139" s="1"/>
      <c r="E139" s="1"/>
      <c r="F139" s="1"/>
    </row>
    <row r="140" spans="1:6" ht="18" customHeight="1" x14ac:dyDescent="0.2">
      <c r="A140" s="1"/>
      <c r="B140" s="1"/>
      <c r="C140" s="1"/>
      <c r="D140" s="1"/>
      <c r="E140" s="1"/>
      <c r="F140" s="1"/>
    </row>
    <row r="141" spans="1:6" ht="18" customHeight="1" x14ac:dyDescent="0.2">
      <c r="A141" s="1"/>
      <c r="B141" s="1"/>
      <c r="C141" s="1"/>
      <c r="D141" s="1"/>
      <c r="E141" s="1"/>
      <c r="F141" s="1"/>
    </row>
    <row r="142" spans="1:6" ht="18" customHeight="1" x14ac:dyDescent="0.2">
      <c r="A142" s="1"/>
      <c r="B142" s="1"/>
      <c r="C142" s="1"/>
      <c r="D142" s="1"/>
      <c r="E142" s="1"/>
      <c r="F142" s="1"/>
    </row>
    <row r="143" spans="1:6" ht="18" customHeight="1" x14ac:dyDescent="0.2">
      <c r="A143" s="1"/>
      <c r="B143" s="1"/>
      <c r="C143" s="1"/>
      <c r="D143" s="1"/>
      <c r="E143" s="1"/>
      <c r="F143" s="1"/>
    </row>
    <row r="144" spans="1:6" ht="18" customHeight="1" x14ac:dyDescent="0.2">
      <c r="A144" s="1"/>
      <c r="B144" s="1"/>
      <c r="C144" s="1"/>
      <c r="D144" s="1"/>
      <c r="E144" s="1"/>
      <c r="F144" s="1"/>
    </row>
    <row r="145" spans="1:6" ht="18" customHeight="1" x14ac:dyDescent="0.2">
      <c r="A145" s="1"/>
      <c r="B145" s="1"/>
      <c r="C145" s="1"/>
      <c r="D145" s="1"/>
      <c r="E145" s="1"/>
      <c r="F145" s="1"/>
    </row>
    <row r="146" spans="1:6" ht="18" customHeight="1" x14ac:dyDescent="0.2">
      <c r="A146" s="1"/>
      <c r="B146" s="1"/>
      <c r="C146" s="1"/>
      <c r="D146" s="1"/>
      <c r="E146" s="1"/>
      <c r="F146" s="1"/>
    </row>
    <row r="147" spans="1:6" ht="18" customHeight="1" x14ac:dyDescent="0.2">
      <c r="A147" s="1"/>
      <c r="B147" s="1"/>
      <c r="C147" s="1"/>
      <c r="D147" s="1"/>
      <c r="E147" s="1"/>
      <c r="F147" s="1"/>
    </row>
    <row r="148" spans="1:6" ht="18" customHeight="1" x14ac:dyDescent="0.2">
      <c r="A148" s="1"/>
      <c r="B148" s="1"/>
      <c r="C148" s="1"/>
      <c r="D148" s="1"/>
      <c r="E148" s="1"/>
      <c r="F148" s="1"/>
    </row>
    <row r="149" spans="1:6" ht="18" customHeight="1" x14ac:dyDescent="0.2">
      <c r="A149" s="1"/>
      <c r="B149" s="1"/>
      <c r="C149" s="1"/>
      <c r="D149" s="1"/>
      <c r="E149" s="1"/>
      <c r="F149" s="1"/>
    </row>
    <row r="150" spans="1:6" ht="18" customHeight="1" x14ac:dyDescent="0.2">
      <c r="A150" s="1"/>
      <c r="B150" s="1"/>
      <c r="C150" s="1"/>
      <c r="D150" s="1"/>
      <c r="E150" s="1"/>
      <c r="F150" s="1"/>
    </row>
    <row r="151" spans="1:6" ht="18" customHeight="1" x14ac:dyDescent="0.2">
      <c r="A151" s="1"/>
      <c r="B151" s="1"/>
      <c r="C151" s="1"/>
      <c r="D151" s="1"/>
      <c r="E151" s="1"/>
      <c r="F151" s="1"/>
    </row>
    <row r="152" spans="1:6" ht="18" customHeight="1" x14ac:dyDescent="0.2">
      <c r="A152" s="1"/>
      <c r="B152" s="1"/>
      <c r="C152" s="1"/>
      <c r="D152" s="1"/>
      <c r="E152" s="1"/>
      <c r="F152" s="1"/>
    </row>
    <row r="153" spans="1:6" ht="18" customHeight="1" x14ac:dyDescent="0.2">
      <c r="A153" s="1"/>
      <c r="B153" s="1"/>
      <c r="C153" s="1"/>
      <c r="D153" s="1"/>
      <c r="E153" s="1"/>
      <c r="F153" s="1"/>
    </row>
    <row r="154" spans="1:6" ht="18" customHeight="1" x14ac:dyDescent="0.2">
      <c r="A154" s="1"/>
      <c r="B154" s="1"/>
      <c r="C154" s="1"/>
      <c r="D154" s="1"/>
      <c r="E154" s="1"/>
      <c r="F154" s="1"/>
    </row>
    <row r="155" spans="1:6" ht="18" customHeight="1" x14ac:dyDescent="0.2">
      <c r="A155" s="1"/>
      <c r="B155" s="1"/>
      <c r="C155" s="1"/>
      <c r="D155" s="1"/>
      <c r="E155" s="1"/>
      <c r="F155" s="1"/>
    </row>
    <row r="156" spans="1:6" ht="18" customHeight="1" x14ac:dyDescent="0.2">
      <c r="A156" s="1"/>
      <c r="B156" s="1"/>
      <c r="C156" s="1"/>
      <c r="D156" s="1"/>
      <c r="E156" s="1"/>
      <c r="F156" s="1"/>
    </row>
    <row r="157" spans="1:6" ht="18" customHeight="1" x14ac:dyDescent="0.2">
      <c r="A157" s="1"/>
      <c r="B157" s="1"/>
      <c r="C157" s="1"/>
      <c r="D157" s="1"/>
      <c r="E157" s="1"/>
      <c r="F157" s="1"/>
    </row>
    <row r="158" spans="1:6" ht="18" customHeight="1" x14ac:dyDescent="0.2">
      <c r="A158" s="1"/>
      <c r="B158" s="1"/>
      <c r="C158" s="1"/>
      <c r="D158" s="1"/>
      <c r="E158" s="1"/>
      <c r="F158" s="1"/>
    </row>
    <row r="159" spans="1:6" ht="18" customHeight="1" x14ac:dyDescent="0.2">
      <c r="A159" s="1"/>
      <c r="B159" s="1"/>
      <c r="C159" s="1"/>
      <c r="D159" s="1"/>
      <c r="E159" s="1"/>
      <c r="F159" s="1"/>
    </row>
    <row r="160" spans="1:6" ht="18" customHeight="1" x14ac:dyDescent="0.2">
      <c r="A160" s="1"/>
      <c r="B160" s="1"/>
      <c r="C160" s="1"/>
      <c r="D160" s="1"/>
      <c r="E160" s="1"/>
      <c r="F160" s="1"/>
    </row>
    <row r="161" spans="1:6" ht="18" customHeight="1" x14ac:dyDescent="0.2">
      <c r="A161" s="1"/>
      <c r="B161" s="1"/>
      <c r="C161" s="1"/>
      <c r="D161" s="1"/>
      <c r="E161" s="1"/>
      <c r="F161" s="1"/>
    </row>
    <row r="162" spans="1:6" ht="18" customHeight="1" x14ac:dyDescent="0.2">
      <c r="A162" s="1"/>
      <c r="B162" s="1"/>
      <c r="C162" s="1"/>
      <c r="D162" s="1"/>
      <c r="E162" s="1"/>
      <c r="F162" s="1"/>
    </row>
    <row r="163" spans="1:6" ht="18" customHeight="1" x14ac:dyDescent="0.2">
      <c r="A163" s="1"/>
      <c r="B163" s="1"/>
      <c r="C163" s="1"/>
      <c r="D163" s="1"/>
      <c r="E163" s="1"/>
      <c r="F163" s="1"/>
    </row>
    <row r="164" spans="1:6" ht="18" customHeight="1" x14ac:dyDescent="0.2">
      <c r="A164" s="1"/>
      <c r="B164" s="1"/>
      <c r="C164" s="1"/>
      <c r="D164" s="1"/>
      <c r="E164" s="1"/>
      <c r="F164" s="1"/>
    </row>
    <row r="165" spans="1:6" ht="18" customHeight="1" x14ac:dyDescent="0.2">
      <c r="A165" s="1"/>
      <c r="B165" s="1"/>
      <c r="C165" s="1"/>
      <c r="D165" s="1"/>
      <c r="E165" s="1"/>
      <c r="F165" s="1"/>
    </row>
    <row r="166" spans="1:6" ht="18" customHeight="1" x14ac:dyDescent="0.2">
      <c r="A166" s="1"/>
      <c r="B166" s="1"/>
      <c r="C166" s="1"/>
      <c r="D166" s="1"/>
      <c r="E166" s="1"/>
      <c r="F166" s="1"/>
    </row>
    <row r="167" spans="1:6" ht="18" customHeight="1" x14ac:dyDescent="0.2">
      <c r="A167" s="1"/>
      <c r="B167" s="1"/>
      <c r="C167" s="1"/>
      <c r="D167" s="1"/>
      <c r="E167" s="1"/>
      <c r="F167" s="1"/>
    </row>
    <row r="168" spans="1:6" ht="18" customHeight="1" x14ac:dyDescent="0.2">
      <c r="A168" s="1"/>
      <c r="B168" s="1"/>
      <c r="C168" s="1"/>
      <c r="D168" s="1"/>
      <c r="E168" s="1"/>
      <c r="F168" s="1"/>
    </row>
    <row r="169" spans="1:6" ht="18" customHeight="1" x14ac:dyDescent="0.2">
      <c r="A169" s="1"/>
      <c r="B169" s="1"/>
      <c r="C169" s="1"/>
      <c r="D169" s="1"/>
      <c r="E169" s="1"/>
      <c r="F169" s="1"/>
    </row>
    <row r="170" spans="1:6" ht="18" customHeight="1" x14ac:dyDescent="0.2">
      <c r="A170" s="1"/>
      <c r="B170" s="1"/>
      <c r="C170" s="1"/>
      <c r="D170" s="1"/>
      <c r="E170" s="1"/>
      <c r="F170" s="1"/>
    </row>
    <row r="171" spans="1:6" ht="18" customHeight="1" x14ac:dyDescent="0.2">
      <c r="A171" s="1"/>
      <c r="B171" s="1"/>
      <c r="C171" s="1"/>
      <c r="D171" s="1"/>
      <c r="E171" s="1"/>
      <c r="F171" s="1"/>
    </row>
    <row r="172" spans="1:6" ht="18" customHeight="1" x14ac:dyDescent="0.2">
      <c r="A172" s="1"/>
      <c r="B172" s="1"/>
      <c r="C172" s="1"/>
      <c r="D172" s="1"/>
      <c r="E172" s="1"/>
      <c r="F172" s="1"/>
    </row>
    <row r="173" spans="1:6" ht="18" customHeight="1" x14ac:dyDescent="0.2">
      <c r="A173" s="1"/>
      <c r="B173" s="1"/>
      <c r="C173" s="1"/>
      <c r="D173" s="1"/>
      <c r="E173" s="1"/>
      <c r="F173" s="1"/>
    </row>
    <row r="174" spans="1:6" ht="18" customHeight="1" x14ac:dyDescent="0.2">
      <c r="A174" s="1"/>
      <c r="B174" s="1"/>
      <c r="C174" s="1"/>
      <c r="D174" s="1"/>
      <c r="E174" s="1"/>
      <c r="F174" s="1"/>
    </row>
    <row r="175" spans="1:6" ht="18" customHeight="1" x14ac:dyDescent="0.2">
      <c r="A175" s="1"/>
      <c r="B175" s="1"/>
      <c r="C175" s="1"/>
      <c r="D175" s="1"/>
      <c r="E175" s="1"/>
      <c r="F175" s="1"/>
    </row>
    <row r="176" spans="1:6" ht="18" customHeight="1" x14ac:dyDescent="0.2">
      <c r="A176" s="1"/>
      <c r="B176" s="1"/>
      <c r="C176" s="1"/>
      <c r="D176" s="1"/>
      <c r="E176" s="1"/>
      <c r="F176" s="1"/>
    </row>
    <row r="177" spans="1:6" ht="18" customHeight="1" x14ac:dyDescent="0.2">
      <c r="A177" s="1"/>
      <c r="B177" s="1"/>
      <c r="C177" s="1"/>
      <c r="D177" s="1"/>
      <c r="E177" s="1"/>
      <c r="F177" s="1"/>
    </row>
    <row r="178" spans="1:6" ht="18" customHeight="1" x14ac:dyDescent="0.2">
      <c r="A178" s="1"/>
      <c r="B178" s="1"/>
      <c r="C178" s="1"/>
      <c r="D178" s="1"/>
      <c r="E178" s="1"/>
      <c r="F178" s="1"/>
    </row>
    <row r="179" spans="1:6" ht="18" customHeight="1" x14ac:dyDescent="0.2">
      <c r="A179" s="1"/>
      <c r="B179" s="1"/>
      <c r="C179" s="1"/>
      <c r="D179" s="1"/>
      <c r="E179" s="1"/>
      <c r="F179" s="1"/>
    </row>
    <row r="180" spans="1:6" ht="18" customHeight="1" x14ac:dyDescent="0.2">
      <c r="A180" s="1"/>
      <c r="B180" s="1"/>
      <c r="C180" s="1"/>
      <c r="D180" s="1"/>
      <c r="E180" s="1"/>
      <c r="F180" s="1"/>
    </row>
    <row r="181" spans="1:6" ht="18" customHeight="1" x14ac:dyDescent="0.2">
      <c r="A181" s="1"/>
      <c r="B181" s="1"/>
      <c r="C181" s="1"/>
      <c r="D181" s="1"/>
      <c r="E181" s="1"/>
      <c r="F181" s="1"/>
    </row>
    <row r="182" spans="1:6" ht="18" customHeight="1" x14ac:dyDescent="0.2">
      <c r="A182" s="1"/>
      <c r="B182" s="1"/>
      <c r="C182" s="1"/>
      <c r="D182" s="1"/>
      <c r="E182" s="1"/>
      <c r="F182" s="1"/>
    </row>
    <row r="183" spans="1:6" ht="18" customHeight="1" x14ac:dyDescent="0.2">
      <c r="A183" s="1"/>
      <c r="B183" s="1"/>
      <c r="C183" s="1"/>
      <c r="D183" s="1"/>
      <c r="E183" s="1"/>
      <c r="F183" s="1"/>
    </row>
    <row r="184" spans="1:6" ht="18" customHeight="1" x14ac:dyDescent="0.2">
      <c r="A184" s="1"/>
      <c r="B184" s="1"/>
      <c r="C184" s="1"/>
      <c r="D184" s="1"/>
      <c r="E184" s="1"/>
      <c r="F184" s="1"/>
    </row>
    <row r="185" spans="1:6" ht="18" customHeight="1" x14ac:dyDescent="0.2">
      <c r="A185" s="1"/>
      <c r="B185" s="1"/>
      <c r="C185" s="1"/>
      <c r="D185" s="1"/>
      <c r="E185" s="1"/>
      <c r="F185" s="1"/>
    </row>
    <row r="186" spans="1:6" ht="18" customHeight="1" x14ac:dyDescent="0.2">
      <c r="A186" s="1"/>
      <c r="B186" s="1"/>
      <c r="C186" s="1"/>
      <c r="D186" s="1"/>
      <c r="E186" s="1"/>
      <c r="F186" s="1"/>
    </row>
    <row r="187" spans="1:6" ht="18" customHeight="1" x14ac:dyDescent="0.2">
      <c r="A187" s="1"/>
      <c r="B187" s="1"/>
      <c r="C187" s="1"/>
      <c r="D187" s="1"/>
      <c r="E187" s="1"/>
      <c r="F187" s="1"/>
    </row>
    <row r="188" spans="1:6" ht="18" customHeight="1" x14ac:dyDescent="0.2">
      <c r="A188" s="1"/>
      <c r="B188" s="1"/>
      <c r="C188" s="1"/>
      <c r="D188" s="1"/>
      <c r="E188" s="1"/>
      <c r="F188" s="1"/>
    </row>
    <row r="189" spans="1:6" ht="18" customHeight="1" x14ac:dyDescent="0.2">
      <c r="A189" s="1"/>
      <c r="B189" s="1"/>
      <c r="C189" s="1"/>
      <c r="D189" s="1"/>
      <c r="E189" s="1"/>
      <c r="F189" s="1"/>
    </row>
    <row r="190" spans="1:6" ht="18" customHeight="1" x14ac:dyDescent="0.2">
      <c r="A190" s="1"/>
      <c r="B190" s="1"/>
      <c r="C190" s="1"/>
      <c r="D190" s="1"/>
      <c r="E190" s="1"/>
      <c r="F190" s="1"/>
    </row>
    <row r="191" spans="1:6" ht="18" customHeight="1" x14ac:dyDescent="0.2">
      <c r="A191" s="1"/>
      <c r="B191" s="1"/>
      <c r="C191" s="1"/>
      <c r="D191" s="1"/>
      <c r="E191" s="1"/>
      <c r="F191" s="1"/>
    </row>
    <row r="192" spans="1:6" ht="18" customHeight="1" x14ac:dyDescent="0.2">
      <c r="A192" s="1"/>
      <c r="B192" s="1"/>
      <c r="C192" s="1"/>
      <c r="D192" s="1"/>
      <c r="E192" s="1"/>
      <c r="F192" s="1"/>
    </row>
    <row r="193" spans="1:6" ht="18" customHeight="1" x14ac:dyDescent="0.2">
      <c r="A193" s="1"/>
      <c r="B193" s="1"/>
      <c r="C193" s="1"/>
      <c r="D193" s="1"/>
      <c r="E193" s="1"/>
      <c r="F193" s="1"/>
    </row>
    <row r="194" spans="1:6" ht="18" customHeight="1" x14ac:dyDescent="0.2">
      <c r="A194" s="1"/>
      <c r="B194" s="1"/>
      <c r="C194" s="1"/>
      <c r="D194" s="1"/>
      <c r="E194" s="1"/>
      <c r="F194" s="1"/>
    </row>
    <row r="195" spans="1:6" ht="18" customHeight="1" x14ac:dyDescent="0.2">
      <c r="A195" s="1"/>
      <c r="B195" s="1"/>
      <c r="C195" s="1"/>
      <c r="D195" s="1"/>
      <c r="E195" s="1"/>
      <c r="F195" s="1"/>
    </row>
    <row r="196" spans="1:6" ht="18" customHeight="1" x14ac:dyDescent="0.2">
      <c r="A196" s="1"/>
      <c r="B196" s="1"/>
      <c r="C196" s="1"/>
      <c r="D196" s="1"/>
      <c r="E196" s="1"/>
      <c r="F196" s="1"/>
    </row>
    <row r="197" spans="1:6" ht="18" customHeight="1" x14ac:dyDescent="0.2">
      <c r="A197" s="1"/>
      <c r="B197" s="1"/>
      <c r="C197" s="1"/>
      <c r="D197" s="1"/>
      <c r="E197" s="1"/>
      <c r="F197" s="1"/>
    </row>
    <row r="198" spans="1:6" ht="18" customHeight="1" x14ac:dyDescent="0.2">
      <c r="A198" s="1"/>
      <c r="B198" s="1"/>
      <c r="C198" s="1"/>
      <c r="D198" s="1"/>
      <c r="E198" s="1"/>
      <c r="F198" s="1"/>
    </row>
    <row r="199" spans="1:6" ht="18" customHeight="1" x14ac:dyDescent="0.2">
      <c r="A199" s="1"/>
      <c r="B199" s="1"/>
      <c r="C199" s="1"/>
      <c r="D199" s="1"/>
      <c r="E199" s="1"/>
      <c r="F199" s="1"/>
    </row>
    <row r="200" spans="1:6" ht="18" customHeight="1" x14ac:dyDescent="0.2">
      <c r="A200" s="1"/>
      <c r="B200" s="1"/>
      <c r="C200" s="1"/>
      <c r="D200" s="1"/>
      <c r="E200" s="1"/>
      <c r="F200" s="1"/>
    </row>
    <row r="201" spans="1:6" ht="18" customHeight="1" x14ac:dyDescent="0.2">
      <c r="A201" s="1"/>
      <c r="B201" s="1"/>
      <c r="C201" s="1"/>
      <c r="D201" s="1"/>
      <c r="E201" s="1"/>
      <c r="F201" s="1"/>
    </row>
    <row r="202" spans="1:6" ht="18" customHeight="1" x14ac:dyDescent="0.2">
      <c r="A202" s="1"/>
      <c r="B202" s="1"/>
      <c r="C202" s="1"/>
      <c r="D202" s="1"/>
      <c r="E202" s="1"/>
      <c r="F202" s="1"/>
    </row>
    <row r="203" spans="1:6" ht="18" customHeight="1" x14ac:dyDescent="0.2">
      <c r="A203" s="1"/>
      <c r="B203" s="1"/>
      <c r="C203" s="1"/>
      <c r="D203" s="1"/>
      <c r="E203" s="1"/>
      <c r="F203" s="1"/>
    </row>
    <row r="204" spans="1:6" ht="18" customHeight="1" x14ac:dyDescent="0.2">
      <c r="A204" s="1"/>
      <c r="B204" s="1"/>
      <c r="C204" s="1"/>
      <c r="D204" s="1"/>
      <c r="E204" s="1"/>
      <c r="F204" s="1"/>
    </row>
    <row r="205" spans="1:6" ht="18" customHeight="1" x14ac:dyDescent="0.2">
      <c r="A205" s="1"/>
      <c r="B205" s="1"/>
      <c r="C205" s="1"/>
      <c r="D205" s="1"/>
      <c r="E205" s="1"/>
      <c r="F205" s="1"/>
    </row>
    <row r="206" spans="1:6" ht="18" customHeight="1" x14ac:dyDescent="0.2">
      <c r="A206" s="1"/>
      <c r="B206" s="1"/>
      <c r="C206" s="1"/>
      <c r="D206" s="1"/>
      <c r="E206" s="1"/>
      <c r="F206" s="1"/>
    </row>
    <row r="207" spans="1:6" ht="18" customHeight="1" x14ac:dyDescent="0.2">
      <c r="A207" s="1"/>
      <c r="B207" s="1"/>
      <c r="C207" s="1"/>
      <c r="D207" s="1"/>
      <c r="E207" s="1"/>
      <c r="F207" s="1"/>
    </row>
    <row r="208" spans="1:6" ht="18" customHeight="1" x14ac:dyDescent="0.2">
      <c r="A208" s="1"/>
      <c r="B208" s="1"/>
      <c r="C208" s="1"/>
      <c r="D208" s="1"/>
      <c r="E208" s="1"/>
      <c r="F208" s="1"/>
    </row>
    <row r="209" spans="1:6" ht="18" customHeight="1" x14ac:dyDescent="0.2">
      <c r="A209" s="1"/>
      <c r="B209" s="1"/>
      <c r="C209" s="1"/>
      <c r="D209" s="1"/>
      <c r="E209" s="1"/>
      <c r="F209" s="1"/>
    </row>
    <row r="210" spans="1:6" ht="18" customHeight="1" x14ac:dyDescent="0.2">
      <c r="A210" s="1"/>
      <c r="B210" s="1"/>
      <c r="C210" s="1"/>
      <c r="D210" s="1"/>
      <c r="E210" s="1"/>
      <c r="F210" s="1"/>
    </row>
    <row r="211" spans="1:6" ht="18" customHeight="1" x14ac:dyDescent="0.2">
      <c r="A211" s="1"/>
      <c r="B211" s="1"/>
      <c r="C211" s="1"/>
      <c r="D211" s="1"/>
      <c r="E211" s="1"/>
      <c r="F211" s="1"/>
    </row>
    <row r="212" spans="1:6" ht="18" customHeight="1" x14ac:dyDescent="0.2">
      <c r="A212" s="1"/>
      <c r="B212" s="1"/>
      <c r="C212" s="1"/>
      <c r="D212" s="1"/>
      <c r="E212" s="1"/>
      <c r="F212" s="1"/>
    </row>
    <row r="213" spans="1:6" ht="18" customHeight="1" x14ac:dyDescent="0.2">
      <c r="A213" s="1"/>
      <c r="B213" s="1"/>
      <c r="C213" s="1"/>
      <c r="D213" s="1"/>
      <c r="E213" s="1"/>
      <c r="F213" s="1"/>
    </row>
    <row r="214" spans="1:6" ht="18" customHeight="1" x14ac:dyDescent="0.2">
      <c r="A214" s="1"/>
      <c r="B214" s="1"/>
      <c r="C214" s="1"/>
      <c r="D214" s="1"/>
      <c r="E214" s="1"/>
      <c r="F214" s="1"/>
    </row>
    <row r="215" spans="1:6" ht="18" customHeight="1" x14ac:dyDescent="0.2">
      <c r="A215" s="1"/>
      <c r="B215" s="1"/>
      <c r="C215" s="1"/>
      <c r="D215" s="1"/>
      <c r="E215" s="1"/>
      <c r="F215" s="1"/>
    </row>
    <row r="216" spans="1:6" ht="18" customHeight="1" x14ac:dyDescent="0.2">
      <c r="A216" s="1"/>
      <c r="B216" s="1"/>
      <c r="C216" s="1"/>
      <c r="D216" s="1"/>
      <c r="E216" s="1"/>
      <c r="F216" s="1"/>
    </row>
    <row r="217" spans="1:6" ht="18" customHeight="1" x14ac:dyDescent="0.2">
      <c r="A217" s="1"/>
      <c r="B217" s="1"/>
      <c r="C217" s="1"/>
      <c r="D217" s="1"/>
      <c r="E217" s="1"/>
      <c r="F217" s="1"/>
    </row>
    <row r="218" spans="1:6" ht="18" customHeight="1" x14ac:dyDescent="0.2">
      <c r="A218" s="1"/>
      <c r="B218" s="1"/>
      <c r="C218" s="1"/>
      <c r="D218" s="1"/>
      <c r="E218" s="1"/>
      <c r="F218" s="1"/>
    </row>
    <row r="219" spans="1:6" ht="18" customHeight="1" x14ac:dyDescent="0.2">
      <c r="A219" s="1"/>
      <c r="B219" s="1"/>
      <c r="C219" s="1"/>
      <c r="D219" s="1"/>
      <c r="E219" s="1"/>
      <c r="F219" s="1"/>
    </row>
    <row r="220" spans="1:6" ht="18" customHeight="1" x14ac:dyDescent="0.2">
      <c r="A220" s="1"/>
      <c r="B220" s="1"/>
      <c r="C220" s="1"/>
      <c r="D220" s="1"/>
      <c r="E220" s="1"/>
      <c r="F220" s="1"/>
    </row>
    <row r="221" spans="1:6" ht="18" customHeight="1" x14ac:dyDescent="0.2">
      <c r="A221" s="1"/>
      <c r="B221" s="1"/>
      <c r="C221" s="1"/>
      <c r="D221" s="1"/>
      <c r="E221" s="1"/>
      <c r="F221" s="1"/>
    </row>
    <row r="222" spans="1:6" ht="18" customHeight="1" x14ac:dyDescent="0.2">
      <c r="A222" s="1"/>
      <c r="B222" s="1"/>
      <c r="C222" s="1"/>
      <c r="D222" s="1"/>
      <c r="E222" s="1"/>
      <c r="F222" s="1"/>
    </row>
    <row r="223" spans="1:6" ht="18" customHeight="1" x14ac:dyDescent="0.2">
      <c r="A223" s="1"/>
      <c r="B223" s="1"/>
      <c r="C223" s="1"/>
      <c r="D223" s="1"/>
      <c r="E223" s="1"/>
      <c r="F223" s="1"/>
    </row>
    <row r="224" spans="1:6" ht="18" customHeight="1" x14ac:dyDescent="0.2">
      <c r="A224" s="1"/>
      <c r="B224" s="1"/>
      <c r="C224" s="1"/>
      <c r="D224" s="1"/>
      <c r="E224" s="1"/>
      <c r="F224" s="1"/>
    </row>
    <row r="225" spans="1:6" ht="18" customHeight="1" x14ac:dyDescent="0.2">
      <c r="A225" s="1"/>
      <c r="B225" s="1"/>
      <c r="C225" s="1"/>
      <c r="D225" s="1"/>
      <c r="E225" s="1"/>
      <c r="F225" s="1"/>
    </row>
    <row r="226" spans="1:6" ht="18" customHeight="1" x14ac:dyDescent="0.2">
      <c r="A226" s="1"/>
      <c r="B226" s="1"/>
      <c r="C226" s="1"/>
      <c r="D226" s="1"/>
      <c r="E226" s="1"/>
      <c r="F226" s="1"/>
    </row>
    <row r="227" spans="1:6" ht="18" customHeight="1" x14ac:dyDescent="0.2">
      <c r="A227" s="1"/>
      <c r="B227" s="1"/>
      <c r="C227" s="1"/>
      <c r="D227" s="1"/>
      <c r="E227" s="1"/>
      <c r="F227" s="1"/>
    </row>
    <row r="228" spans="1:6" ht="18" customHeight="1" x14ac:dyDescent="0.2">
      <c r="A228" s="1"/>
      <c r="B228" s="1"/>
      <c r="C228" s="1"/>
      <c r="D228" s="1"/>
      <c r="E228" s="1"/>
      <c r="F228" s="1"/>
    </row>
    <row r="229" spans="1:6" ht="18" customHeight="1" x14ac:dyDescent="0.2">
      <c r="A229" s="1"/>
      <c r="B229" s="1"/>
      <c r="C229" s="1"/>
      <c r="D229" s="1"/>
      <c r="E229" s="1"/>
      <c r="F229" s="1"/>
    </row>
    <row r="230" spans="1:6" ht="18" customHeight="1" x14ac:dyDescent="0.2">
      <c r="A230" s="1"/>
      <c r="B230" s="1"/>
      <c r="C230" s="1"/>
      <c r="D230" s="1"/>
      <c r="E230" s="1"/>
      <c r="F230" s="1"/>
    </row>
    <row r="231" spans="1:6" ht="18" customHeight="1" x14ac:dyDescent="0.2">
      <c r="A231" s="1"/>
      <c r="B231" s="1"/>
      <c r="C231" s="1"/>
      <c r="D231" s="1"/>
      <c r="E231" s="1"/>
      <c r="F231" s="1"/>
    </row>
    <row r="232" spans="1:6" ht="18" customHeight="1" x14ac:dyDescent="0.2">
      <c r="A232" s="1"/>
      <c r="B232" s="1"/>
      <c r="C232" s="1"/>
      <c r="D232" s="1"/>
      <c r="E232" s="1"/>
      <c r="F232" s="1"/>
    </row>
    <row r="233" spans="1:6" ht="18" customHeight="1" x14ac:dyDescent="0.2">
      <c r="A233" s="1"/>
      <c r="B233" s="1"/>
      <c r="C233" s="1"/>
      <c r="D233" s="1"/>
      <c r="E233" s="1"/>
      <c r="F233" s="1"/>
    </row>
    <row r="234" spans="1:6" ht="18" customHeight="1" x14ac:dyDescent="0.2">
      <c r="A234" s="1"/>
      <c r="B234" s="1"/>
      <c r="C234" s="1"/>
      <c r="D234" s="1"/>
      <c r="E234" s="1"/>
      <c r="F234" s="1"/>
    </row>
    <row r="235" spans="1:6" ht="18" customHeight="1" x14ac:dyDescent="0.2">
      <c r="A235" s="1"/>
      <c r="B235" s="1"/>
      <c r="C235" s="1"/>
      <c r="D235" s="1"/>
      <c r="E235" s="1"/>
      <c r="F235" s="1"/>
    </row>
    <row r="236" spans="1:6" ht="18" customHeight="1" x14ac:dyDescent="0.2">
      <c r="A236" s="1"/>
      <c r="B236" s="1"/>
      <c r="C236" s="1"/>
      <c r="D236" s="1"/>
      <c r="E236" s="1"/>
      <c r="F236" s="1"/>
    </row>
    <row r="237" spans="1:6" ht="18" customHeight="1" x14ac:dyDescent="0.2">
      <c r="A237" s="1"/>
      <c r="B237" s="1"/>
      <c r="C237" s="1"/>
      <c r="D237" s="1"/>
      <c r="E237" s="1"/>
      <c r="F237" s="1"/>
    </row>
    <row r="238" spans="1:6" ht="18" customHeight="1" x14ac:dyDescent="0.2">
      <c r="A238" s="1"/>
      <c r="B238" s="1"/>
      <c r="C238" s="1"/>
      <c r="D238" s="1"/>
      <c r="E238" s="1"/>
      <c r="F238" s="1"/>
    </row>
    <row r="239" spans="1:6" ht="18" customHeight="1" x14ac:dyDescent="0.2">
      <c r="A239" s="1"/>
      <c r="B239" s="1"/>
      <c r="C239" s="1"/>
      <c r="D239" s="1"/>
      <c r="E239" s="1"/>
      <c r="F239" s="1"/>
    </row>
    <row r="240" spans="1:6" ht="18" customHeight="1" x14ac:dyDescent="0.2">
      <c r="A240" s="1"/>
      <c r="B240" s="1"/>
      <c r="C240" s="1"/>
      <c r="D240" s="1"/>
      <c r="E240" s="1"/>
      <c r="F240" s="1"/>
    </row>
    <row r="241" spans="1:6" ht="18" customHeight="1" x14ac:dyDescent="0.2">
      <c r="A241" s="1"/>
      <c r="B241" s="1"/>
      <c r="C241" s="1"/>
      <c r="D241" s="1"/>
      <c r="E241" s="1"/>
      <c r="F241" s="1"/>
    </row>
    <row r="242" spans="1:6" ht="18" customHeight="1" x14ac:dyDescent="0.2">
      <c r="A242" s="1"/>
      <c r="B242" s="1"/>
      <c r="C242" s="1"/>
      <c r="D242" s="1"/>
      <c r="E242" s="1"/>
      <c r="F242" s="1"/>
    </row>
    <row r="243" spans="1:6" ht="18" customHeight="1" x14ac:dyDescent="0.2">
      <c r="A243" s="1"/>
      <c r="B243" s="1"/>
      <c r="C243" s="1"/>
      <c r="D243" s="1"/>
      <c r="E243" s="1"/>
      <c r="F243" s="1"/>
    </row>
    <row r="244" spans="1:6" ht="18" customHeight="1" x14ac:dyDescent="0.2">
      <c r="A244" s="1"/>
      <c r="B244" s="1"/>
      <c r="C244" s="1"/>
      <c r="D244" s="1"/>
      <c r="E244" s="1"/>
      <c r="F244" s="1"/>
    </row>
    <row r="245" spans="1:6" ht="18" customHeight="1" x14ac:dyDescent="0.2">
      <c r="A245" s="1"/>
      <c r="B245" s="1"/>
      <c r="C245" s="1"/>
      <c r="D245" s="1"/>
      <c r="E245" s="1"/>
      <c r="F245" s="1"/>
    </row>
    <row r="246" spans="1:6" ht="18" customHeight="1" x14ac:dyDescent="0.2">
      <c r="A246" s="1"/>
      <c r="B246" s="1"/>
      <c r="C246" s="1"/>
      <c r="D246" s="1"/>
      <c r="E246" s="1"/>
      <c r="F246" s="1"/>
    </row>
    <row r="247" spans="1:6" ht="18" customHeight="1" x14ac:dyDescent="0.2">
      <c r="A247" s="1"/>
      <c r="B247" s="1"/>
      <c r="C247" s="1"/>
      <c r="D247" s="1"/>
      <c r="E247" s="1"/>
      <c r="F247" s="1"/>
    </row>
    <row r="248" spans="1:6" ht="18" customHeight="1" x14ac:dyDescent="0.2">
      <c r="A248" s="1"/>
      <c r="B248" s="1"/>
      <c r="C248" s="1"/>
      <c r="D248" s="1"/>
      <c r="E248" s="1"/>
      <c r="F248" s="1"/>
    </row>
    <row r="249" spans="1:6" ht="18" customHeight="1" x14ac:dyDescent="0.2">
      <c r="A249" s="1"/>
      <c r="B249" s="1"/>
      <c r="C249" s="1"/>
      <c r="D249" s="1"/>
      <c r="E249" s="1"/>
      <c r="F249" s="1"/>
    </row>
    <row r="250" spans="1:6" ht="18" customHeight="1" x14ac:dyDescent="0.2">
      <c r="A250" s="1"/>
      <c r="B250" s="1"/>
      <c r="C250" s="1"/>
      <c r="D250" s="1"/>
      <c r="E250" s="1"/>
      <c r="F250" s="1"/>
    </row>
    <row r="251" spans="1:6" ht="18" customHeight="1" x14ac:dyDescent="0.2">
      <c r="A251" s="1"/>
      <c r="B251" s="1"/>
      <c r="C251" s="1"/>
      <c r="D251" s="1"/>
      <c r="E251" s="1"/>
      <c r="F251" s="1"/>
    </row>
    <row r="252" spans="1:6" ht="18" customHeight="1" x14ac:dyDescent="0.2">
      <c r="A252" s="1"/>
      <c r="B252" s="1"/>
      <c r="C252" s="1"/>
      <c r="D252" s="1"/>
      <c r="E252" s="1"/>
      <c r="F252" s="1"/>
    </row>
    <row r="253" spans="1:6" ht="18" customHeight="1" x14ac:dyDescent="0.2">
      <c r="A253" s="1"/>
      <c r="B253" s="1"/>
      <c r="C253" s="1"/>
      <c r="D253" s="1"/>
      <c r="E253" s="1"/>
      <c r="F253" s="1"/>
    </row>
    <row r="254" spans="1:6" ht="18" customHeight="1" x14ac:dyDescent="0.2">
      <c r="A254" s="1"/>
      <c r="B254" s="1"/>
      <c r="C254" s="1"/>
      <c r="D254" s="1"/>
      <c r="E254" s="1"/>
      <c r="F254" s="1"/>
    </row>
    <row r="255" spans="1:6" ht="18" customHeight="1" x14ac:dyDescent="0.2">
      <c r="A255" s="1"/>
      <c r="B255" s="1"/>
      <c r="C255" s="1"/>
      <c r="D255" s="1"/>
      <c r="E255" s="1"/>
      <c r="F255" s="1"/>
    </row>
    <row r="256" spans="1:6" ht="18" customHeight="1" x14ac:dyDescent="0.2">
      <c r="A256" s="1"/>
      <c r="B256" s="1"/>
      <c r="C256" s="1"/>
      <c r="D256" s="1"/>
      <c r="E256" s="1"/>
      <c r="F256" s="1"/>
    </row>
    <row r="257" spans="1:6" ht="18" customHeight="1" x14ac:dyDescent="0.2">
      <c r="A257" s="1"/>
      <c r="B257" s="1"/>
      <c r="C257" s="1"/>
      <c r="D257" s="1"/>
      <c r="E257" s="1"/>
      <c r="F257" s="1"/>
    </row>
    <row r="258" spans="1:6" ht="18" customHeight="1" x14ac:dyDescent="0.2">
      <c r="A258" s="1"/>
      <c r="B258" s="1"/>
      <c r="C258" s="1"/>
      <c r="D258" s="1"/>
      <c r="E258" s="1"/>
      <c r="F258" s="1"/>
    </row>
    <row r="259" spans="1:6" ht="18" customHeight="1" x14ac:dyDescent="0.2">
      <c r="A259" s="1"/>
      <c r="B259" s="1"/>
      <c r="C259" s="1"/>
      <c r="D259" s="1"/>
      <c r="E259" s="1"/>
      <c r="F259" s="1"/>
    </row>
    <row r="260" spans="1:6" ht="18" customHeight="1" x14ac:dyDescent="0.2">
      <c r="A260" s="1"/>
      <c r="B260" s="1"/>
      <c r="C260" s="1"/>
      <c r="D260" s="1"/>
      <c r="E260" s="1"/>
      <c r="F260" s="1"/>
    </row>
    <row r="261" spans="1:6" ht="18" customHeight="1" x14ac:dyDescent="0.2">
      <c r="A261" s="1"/>
      <c r="B261" s="1"/>
      <c r="C261" s="1"/>
      <c r="D261" s="1"/>
      <c r="E261" s="1"/>
      <c r="F261" s="1"/>
    </row>
    <row r="262" spans="1:6" ht="18" customHeight="1" x14ac:dyDescent="0.2">
      <c r="A262" s="1"/>
      <c r="B262" s="1"/>
      <c r="C262" s="1"/>
      <c r="D262" s="1"/>
      <c r="E262" s="1"/>
      <c r="F262" s="1"/>
    </row>
    <row r="263" spans="1:6" ht="18" customHeight="1" x14ac:dyDescent="0.2">
      <c r="A263" s="1"/>
      <c r="B263" s="1"/>
      <c r="C263" s="1"/>
      <c r="D263" s="1"/>
      <c r="E263" s="1"/>
      <c r="F263" s="1"/>
    </row>
    <row r="264" spans="1:6" ht="18" customHeight="1" x14ac:dyDescent="0.2">
      <c r="A264" s="1"/>
      <c r="B264" s="1"/>
      <c r="C264" s="1"/>
      <c r="D264" s="1"/>
      <c r="E264" s="1"/>
      <c r="F264" s="1"/>
    </row>
    <row r="265" spans="1:6" ht="18" customHeight="1" x14ac:dyDescent="0.2">
      <c r="A265" s="1"/>
      <c r="B265" s="1"/>
      <c r="C265" s="1"/>
      <c r="D265" s="1"/>
      <c r="E265" s="1"/>
      <c r="F265" s="1"/>
    </row>
    <row r="266" spans="1:6" ht="18" customHeight="1" x14ac:dyDescent="0.2">
      <c r="A266" s="1"/>
      <c r="B266" s="1"/>
      <c r="C266" s="1"/>
      <c r="D266" s="1"/>
      <c r="E266" s="1"/>
      <c r="F266" s="1"/>
    </row>
    <row r="267" spans="1:6" ht="18" customHeight="1" x14ac:dyDescent="0.2"/>
    <row r="268" spans="1:6" ht="18" customHeight="1" x14ac:dyDescent="0.2"/>
    <row r="269" spans="1:6" ht="18" customHeight="1" x14ac:dyDescent="0.2"/>
    <row r="270" spans="1:6" ht="18" customHeight="1" x14ac:dyDescent="0.2"/>
    <row r="271" spans="1:6" ht="18" customHeight="1" x14ac:dyDescent="0.2"/>
    <row r="272" spans="1:6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workbookViewId="0">
      <selection activeCell="A187" sqref="A187"/>
    </sheetView>
  </sheetViews>
  <sheetFormatPr defaultRowHeight="15" x14ac:dyDescent="0.2"/>
  <cols>
    <col min="1" max="1" width="9.14453125" style="1"/>
    <col min="2" max="2" width="16.140625" customWidth="1"/>
    <col min="3" max="3" width="12.10546875" customWidth="1"/>
    <col min="4" max="4" width="15.6015625" customWidth="1"/>
    <col min="5" max="5" width="8.609375" customWidth="1"/>
    <col min="6" max="6" width="11.02734375" customWidth="1"/>
    <col min="7" max="7" width="15.6015625" customWidth="1"/>
    <col min="8" max="9" width="9.14453125" style="7" customWidth="1"/>
    <col min="10" max="10" width="15.6015625" bestFit="1" customWidth="1"/>
    <col min="11" max="12" width="9.14453125" customWidth="1"/>
    <col min="13" max="13" width="12.23828125" customWidth="1"/>
    <col min="14" max="14" width="9.68359375" customWidth="1"/>
    <col min="15" max="15" width="11.02734375" customWidth="1"/>
    <col min="16" max="16" width="12.10546875" customWidth="1"/>
    <col min="17" max="17" width="11.97265625" customWidth="1"/>
    <col min="18" max="18" width="22.1953125" bestFit="1" customWidth="1"/>
    <col min="19" max="19" width="16.54296875" bestFit="1" customWidth="1"/>
    <col min="20" max="20" width="14.66015625" bestFit="1" customWidth="1"/>
    <col min="21" max="21" width="11.1640625" bestFit="1" customWidth="1"/>
  </cols>
  <sheetData>
    <row r="1" spans="1:21" ht="29.25" customHeight="1" x14ac:dyDescent="0.2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91</v>
      </c>
      <c r="G1" s="8" t="s">
        <v>92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98</v>
      </c>
      <c r="S1" s="1" t="s">
        <v>95</v>
      </c>
      <c r="T1" s="1" t="s">
        <v>96</v>
      </c>
      <c r="U1" s="1" t="s">
        <v>97</v>
      </c>
    </row>
    <row r="2" spans="1:21" ht="18" hidden="1" customHeight="1" x14ac:dyDescent="0.2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hidden="1" customHeight="1" x14ac:dyDescent="0.2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hidden="1" customHeight="1" x14ac:dyDescent="0.2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hidden="1" customHeight="1" x14ac:dyDescent="0.2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hidden="1" customHeight="1" x14ac:dyDescent="0.2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hidden="1" customHeight="1" x14ac:dyDescent="0.2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hidden="1" customHeight="1" x14ac:dyDescent="0.2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hidden="1" customHeight="1" x14ac:dyDescent="0.2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hidden="1" customHeight="1" x14ac:dyDescent="0.2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hidden="1" customHeight="1" x14ac:dyDescent="0.2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hidden="1" customHeight="1" x14ac:dyDescent="0.2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hidden="1" customHeight="1" x14ac:dyDescent="0.2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hidden="1" customHeight="1" x14ac:dyDescent="0.2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hidden="1" customHeight="1" x14ac:dyDescent="0.2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hidden="1" customHeight="1" x14ac:dyDescent="0.2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hidden="1" customHeight="1" x14ac:dyDescent="0.2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hidden="1" customHeight="1" x14ac:dyDescent="0.2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hidden="1" customHeight="1" x14ac:dyDescent="0.2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hidden="1" customHeight="1" x14ac:dyDescent="0.2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hidden="1" customHeight="1" x14ac:dyDescent="0.2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hidden="1" customHeight="1" x14ac:dyDescent="0.2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hidden="1" customHeight="1" x14ac:dyDescent="0.2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hidden="1" customHeight="1" x14ac:dyDescent="0.2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hidden="1" customHeight="1" x14ac:dyDescent="0.2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hidden="1" customHeight="1" x14ac:dyDescent="0.2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hidden="1" customHeight="1" x14ac:dyDescent="0.2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hidden="1" customHeight="1" x14ac:dyDescent="0.2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hidden="1" customHeight="1" x14ac:dyDescent="0.2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hidden="1" customHeight="1" x14ac:dyDescent="0.2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hidden="1" customHeight="1" x14ac:dyDescent="0.2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hidden="1" customHeight="1" x14ac:dyDescent="0.2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hidden="1" customHeight="1" x14ac:dyDescent="0.2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hidden="1" customHeight="1" x14ac:dyDescent="0.2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hidden="1" customHeight="1" x14ac:dyDescent="0.2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hidden="1" customHeight="1" x14ac:dyDescent="0.2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hidden="1" customHeight="1" x14ac:dyDescent="0.2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hidden="1" customHeight="1" x14ac:dyDescent="0.2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hidden="1" customHeight="1" x14ac:dyDescent="0.2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hidden="1" customHeight="1" x14ac:dyDescent="0.2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hidden="1" customHeight="1" x14ac:dyDescent="0.2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hidden="1" customHeight="1" x14ac:dyDescent="0.2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hidden="1" customHeight="1" x14ac:dyDescent="0.2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hidden="1" customHeight="1" x14ac:dyDescent="0.2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hidden="1" customHeight="1" x14ac:dyDescent="0.2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hidden="1" customHeight="1" x14ac:dyDescent="0.2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hidden="1" customHeight="1" x14ac:dyDescent="0.2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hidden="1" customHeight="1" x14ac:dyDescent="0.2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hidden="1" customHeight="1" x14ac:dyDescent="0.2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hidden="1" customHeight="1" x14ac:dyDescent="0.2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hidden="1" customHeight="1" x14ac:dyDescent="0.2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hidden="1" customHeight="1" x14ac:dyDescent="0.2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hidden="1" customHeight="1" x14ac:dyDescent="0.2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hidden="1" customHeight="1" x14ac:dyDescent="0.2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hidden="1" customHeight="1" x14ac:dyDescent="0.2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hidden="1" customHeight="1" x14ac:dyDescent="0.2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hidden="1" customHeight="1" x14ac:dyDescent="0.2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hidden="1" customHeight="1" x14ac:dyDescent="0.2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hidden="1" customHeight="1" x14ac:dyDescent="0.2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hidden="1" customHeight="1" x14ac:dyDescent="0.2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hidden="1" customHeight="1" x14ac:dyDescent="0.2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hidden="1" customHeight="1" x14ac:dyDescent="0.2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hidden="1" customHeight="1" x14ac:dyDescent="0.2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hidden="1" customHeight="1" x14ac:dyDescent="0.2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hidden="1" customHeight="1" x14ac:dyDescent="0.2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hidden="1" customHeight="1" x14ac:dyDescent="0.2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hidden="1" customHeight="1" x14ac:dyDescent="0.2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hidden="1" customHeight="1" x14ac:dyDescent="0.2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hidden="1" customHeight="1" x14ac:dyDescent="0.2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hidden="1" customHeight="1" x14ac:dyDescent="0.2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hidden="1" customHeight="1" x14ac:dyDescent="0.2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hidden="1" customHeight="1" x14ac:dyDescent="0.2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hidden="1" customHeight="1" x14ac:dyDescent="0.2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hidden="1" customHeight="1" x14ac:dyDescent="0.2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hidden="1" customHeight="1" x14ac:dyDescent="0.2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hidden="1" customHeight="1" x14ac:dyDescent="0.2">
      <c r="A76" s="1" t="s">
        <v>73</v>
      </c>
      <c r="B76" s="4" t="s">
        <v>32</v>
      </c>
      <c r="C76" s="5">
        <v>45315</v>
      </c>
      <c r="D76" s="4" t="s">
        <v>19</v>
      </c>
      <c r="E76" s="4">
        <v>0</v>
      </c>
      <c r="F76" s="4">
        <v>1</v>
      </c>
      <c r="G76" s="4" t="s">
        <v>16</v>
      </c>
      <c r="H76" s="7">
        <f>VLOOKUP(A76,النتائج!$A$1:$F$100,4,FALSE)</f>
        <v>0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1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>0 - 1</v>
      </c>
      <c r="U76" s="1" t="str">
        <f>Table1[[#This Row],[Home]]&amp;" - "&amp;Table1[[#This Row],[Away]]</f>
        <v>0 - 0</v>
      </c>
    </row>
    <row r="77" spans="1:21" ht="18" hidden="1" customHeight="1" x14ac:dyDescent="0.2">
      <c r="A77" s="1" t="s">
        <v>74</v>
      </c>
      <c r="B77" s="4" t="s">
        <v>32</v>
      </c>
      <c r="C77" s="5">
        <v>45315</v>
      </c>
      <c r="D77" s="4" t="s">
        <v>17</v>
      </c>
      <c r="E77" s="4">
        <v>1</v>
      </c>
      <c r="F77" s="4">
        <v>1</v>
      </c>
      <c r="G77" s="4" t="s">
        <v>18</v>
      </c>
      <c r="H77" s="7">
        <f>VLOOKUP(A77,النتائج!$A$1:$F$100,4,FALSE)</f>
        <v>0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3</v>
      </c>
      <c r="N77">
        <f t="shared" si="15"/>
        <v>3</v>
      </c>
      <c r="O77">
        <f t="shared" si="12"/>
        <v>1</v>
      </c>
      <c r="P77">
        <f t="shared" si="13"/>
        <v>0</v>
      </c>
      <c r="Q77" t="b">
        <f t="shared" si="17"/>
        <v>1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>1 - 1</v>
      </c>
      <c r="U77" s="1" t="str">
        <f>Table1[[#This Row],[Home]]&amp;" - "&amp;Table1[[#This Row],[Away]]</f>
        <v>0 - 0</v>
      </c>
    </row>
    <row r="78" spans="1:21" ht="18" hidden="1" customHeight="1" x14ac:dyDescent="0.2">
      <c r="A78" s="1" t="s">
        <v>75</v>
      </c>
      <c r="B78" s="4" t="s">
        <v>32</v>
      </c>
      <c r="C78" s="5">
        <v>45315</v>
      </c>
      <c r="D78" s="4" t="s">
        <v>21</v>
      </c>
      <c r="E78" s="4">
        <v>0</v>
      </c>
      <c r="F78" s="4">
        <v>2</v>
      </c>
      <c r="G78" s="4" t="s">
        <v>22</v>
      </c>
      <c r="H78" s="7">
        <f>VLOOKUP(A78,النتائج!$A$1:$F$100,4,FALSE)</f>
        <v>0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1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>0 - 2</v>
      </c>
      <c r="U78" s="1" t="str">
        <f>Table1[[#This Row],[Home]]&amp;" - "&amp;Table1[[#This Row],[Away]]</f>
        <v>0 - 0</v>
      </c>
    </row>
    <row r="79" spans="1:21" ht="18" hidden="1" customHeight="1" x14ac:dyDescent="0.2">
      <c r="A79" s="1" t="s">
        <v>76</v>
      </c>
      <c r="B79" s="4" t="s">
        <v>32</v>
      </c>
      <c r="C79" s="5">
        <v>45315</v>
      </c>
      <c r="D79" s="4" t="s">
        <v>79</v>
      </c>
      <c r="E79" s="4">
        <v>2</v>
      </c>
      <c r="F79" s="4">
        <v>2</v>
      </c>
      <c r="G79" s="4" t="s">
        <v>20</v>
      </c>
      <c r="H79" s="7">
        <f>VLOOKUP(A79,النتائج!$A$1:$F$100,4,FALSE)</f>
        <v>0</v>
      </c>
      <c r="I79" s="7">
        <f>VLOOKUP(A79,النتائج!$A$1:$F$100,5,FALSE)</f>
        <v>1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1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>2 - 2</v>
      </c>
      <c r="U79" s="1" t="str">
        <f>Table1[[#This Row],[Home]]&amp;" - "&amp;Table1[[#This Row],[Away]]</f>
        <v>0 - 1</v>
      </c>
    </row>
    <row r="80" spans="1:21" ht="18" hidden="1" customHeight="1" x14ac:dyDescent="0.2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hidden="1" customHeight="1" x14ac:dyDescent="0.2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hidden="1" customHeight="1" x14ac:dyDescent="0.2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hidden="1" customHeight="1" x14ac:dyDescent="0.2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hidden="1" customHeight="1" x14ac:dyDescent="0.2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hidden="1" customHeight="1" x14ac:dyDescent="0.2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hidden="1" customHeight="1" x14ac:dyDescent="0.2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hidden="1" customHeight="1" x14ac:dyDescent="0.2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hidden="1" customHeight="1" x14ac:dyDescent="0.2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hidden="1" customHeight="1" x14ac:dyDescent="0.2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hidden="1" customHeight="1" x14ac:dyDescent="0.2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hidden="1" customHeight="1" x14ac:dyDescent="0.2">
      <c r="A91" s="1" t="s">
        <v>73</v>
      </c>
      <c r="B91" s="4" t="s">
        <v>27</v>
      </c>
      <c r="C91" s="5">
        <v>45315</v>
      </c>
      <c r="D91" s="4" t="s">
        <v>19</v>
      </c>
      <c r="E91" s="4">
        <v>2</v>
      </c>
      <c r="F91" s="4">
        <v>1</v>
      </c>
      <c r="G91" s="4" t="s">
        <v>16</v>
      </c>
      <c r="H91" s="7">
        <f>VLOOKUP(A91,النتائج!$A$1:$F$100,4,FALSE)</f>
        <v>0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1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>2 - 1</v>
      </c>
      <c r="U91" s="1" t="str">
        <f>Table1[[#This Row],[Home]]&amp;" - "&amp;Table1[[#This Row],[Away]]</f>
        <v>0 - 0</v>
      </c>
    </row>
    <row r="92" spans="1:21" ht="18" hidden="1" customHeight="1" x14ac:dyDescent="0.2">
      <c r="A92" s="1" t="s">
        <v>74</v>
      </c>
      <c r="B92" s="4" t="s">
        <v>27</v>
      </c>
      <c r="C92" s="5">
        <v>45315</v>
      </c>
      <c r="D92" s="4" t="s">
        <v>17</v>
      </c>
      <c r="E92" s="4">
        <v>1</v>
      </c>
      <c r="F92" s="4">
        <v>2</v>
      </c>
      <c r="G92" s="4" t="s">
        <v>18</v>
      </c>
      <c r="H92" s="7">
        <f>VLOOKUP(A92,النتائج!$A$1:$F$100,4,FALSE)</f>
        <v>0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1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>1 - 2</v>
      </c>
      <c r="U92" s="1" t="str">
        <f>Table1[[#This Row],[Home]]&amp;" - "&amp;Table1[[#This Row],[Away]]</f>
        <v>0 - 0</v>
      </c>
    </row>
    <row r="93" spans="1:21" ht="18" hidden="1" customHeight="1" x14ac:dyDescent="0.2">
      <c r="A93" s="1" t="s">
        <v>75</v>
      </c>
      <c r="B93" s="4" t="s">
        <v>27</v>
      </c>
      <c r="C93" s="5">
        <v>45315</v>
      </c>
      <c r="D93" s="4" t="s">
        <v>21</v>
      </c>
      <c r="E93" s="4">
        <v>1</v>
      </c>
      <c r="F93" s="4">
        <v>2</v>
      </c>
      <c r="G93" s="4" t="s">
        <v>22</v>
      </c>
      <c r="H93" s="7">
        <f>VLOOKUP(A93,النتائج!$A$1:$F$100,4,FALSE)</f>
        <v>0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1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>1 - 2</v>
      </c>
      <c r="U93" s="1" t="str">
        <f>Table1[[#This Row],[Home]]&amp;" - "&amp;Table1[[#This Row],[Away]]</f>
        <v>0 - 0</v>
      </c>
    </row>
    <row r="94" spans="1:21" ht="18" hidden="1" customHeight="1" x14ac:dyDescent="0.2">
      <c r="A94" s="1" t="s">
        <v>76</v>
      </c>
      <c r="B94" s="4" t="s">
        <v>27</v>
      </c>
      <c r="C94" s="5">
        <v>45315</v>
      </c>
      <c r="D94" s="4" t="s">
        <v>79</v>
      </c>
      <c r="E94" s="4">
        <v>1</v>
      </c>
      <c r="F94" s="4">
        <v>2</v>
      </c>
      <c r="G94" s="4" t="s">
        <v>20</v>
      </c>
      <c r="H94" s="7">
        <f>VLOOKUP(A94,النتائج!$A$1:$F$100,4,FALSE)</f>
        <v>0</v>
      </c>
      <c r="I94" s="7">
        <f>VLOOKUP(A94,النتائج!$A$1:$F$100,5,FALSE)</f>
        <v>1</v>
      </c>
      <c r="J94" t="b">
        <f t="shared" si="10"/>
        <v>0</v>
      </c>
      <c r="K94">
        <f t="shared" si="11"/>
        <v>0</v>
      </c>
      <c r="L94">
        <f t="shared" si="14"/>
        <v>3</v>
      </c>
      <c r="M94">
        <f t="shared" si="9"/>
        <v>0</v>
      </c>
      <c r="N94">
        <f t="shared" si="15"/>
        <v>3</v>
      </c>
      <c r="O94">
        <f t="shared" si="12"/>
        <v>1</v>
      </c>
      <c r="P94">
        <f t="shared" si="13"/>
        <v>0</v>
      </c>
      <c r="Q94" t="b">
        <f t="shared" si="17"/>
        <v>1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>1 - 2</v>
      </c>
      <c r="U94" s="1" t="str">
        <f>Table1[[#This Row],[Home]]&amp;" - "&amp;Table1[[#This Row],[Away]]</f>
        <v>0 - 1</v>
      </c>
    </row>
    <row r="95" spans="1:21" ht="18" hidden="1" customHeight="1" x14ac:dyDescent="0.2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hidden="1" customHeight="1" x14ac:dyDescent="0.2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hidden="1" customHeight="1" x14ac:dyDescent="0.2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hidden="1" customHeight="1" x14ac:dyDescent="0.2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hidden="1" customHeight="1" x14ac:dyDescent="0.2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hidden="1" customHeight="1" x14ac:dyDescent="0.2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hidden="1" customHeight="1" x14ac:dyDescent="0.2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hidden="1" customHeight="1" x14ac:dyDescent="0.2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hidden="1" customHeight="1" x14ac:dyDescent="0.2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hidden="1" customHeight="1" x14ac:dyDescent="0.2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hidden="1" customHeight="1" x14ac:dyDescent="0.2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hidden="1" customHeight="1" x14ac:dyDescent="0.2">
      <c r="A106" s="1" t="s">
        <v>73</v>
      </c>
      <c r="B106" s="4" t="s">
        <v>28</v>
      </c>
      <c r="C106" s="5">
        <v>45315</v>
      </c>
      <c r="D106" s="4" t="s">
        <v>19</v>
      </c>
      <c r="E106" s="4">
        <v>2</v>
      </c>
      <c r="F106" s="4">
        <v>0</v>
      </c>
      <c r="G106" s="4" t="s">
        <v>16</v>
      </c>
      <c r="H106" s="7">
        <f>VLOOKUP(A106,النتائج!$A$1:$F$100,4,FALSE)</f>
        <v>0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1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>2 - 0</v>
      </c>
      <c r="U106" s="1" t="str">
        <f>Table1[[#This Row],[Home]]&amp;" - "&amp;Table1[[#This Row],[Away]]</f>
        <v>0 - 0</v>
      </c>
    </row>
    <row r="107" spans="1:21" ht="18" hidden="1" customHeight="1" x14ac:dyDescent="0.2">
      <c r="A107" s="1" t="s">
        <v>74</v>
      </c>
      <c r="B107" s="4" t="s">
        <v>28</v>
      </c>
      <c r="C107" s="5">
        <v>45315</v>
      </c>
      <c r="D107" s="4" t="s">
        <v>17</v>
      </c>
      <c r="E107" s="4">
        <v>0</v>
      </c>
      <c r="F107" s="4">
        <v>2</v>
      </c>
      <c r="G107" s="4" t="s">
        <v>18</v>
      </c>
      <c r="H107" s="7">
        <f>VLOOKUP(A107,النتائج!$A$1:$F$100,4,FALSE)</f>
        <v>0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1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>0 - 2</v>
      </c>
      <c r="U107" s="1" t="str">
        <f>Table1[[#This Row],[Home]]&amp;" - "&amp;Table1[[#This Row],[Away]]</f>
        <v>0 - 0</v>
      </c>
    </row>
    <row r="108" spans="1:21" ht="18" hidden="1" customHeight="1" x14ac:dyDescent="0.2">
      <c r="A108" s="1" t="s">
        <v>75</v>
      </c>
      <c r="B108" s="4" t="s">
        <v>28</v>
      </c>
      <c r="C108" s="5">
        <v>45315</v>
      </c>
      <c r="D108" s="4" t="s">
        <v>21</v>
      </c>
      <c r="E108" s="4">
        <v>1</v>
      </c>
      <c r="F108" s="4">
        <v>2</v>
      </c>
      <c r="G108" s="4" t="s">
        <v>22</v>
      </c>
      <c r="H108" s="7">
        <f>VLOOKUP(A108,النتائج!$A$1:$F$100,4,FALSE)</f>
        <v>0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1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>1 - 2</v>
      </c>
      <c r="U108" s="1" t="str">
        <f>Table1[[#This Row],[Home]]&amp;" - "&amp;Table1[[#This Row],[Away]]</f>
        <v>0 - 0</v>
      </c>
    </row>
    <row r="109" spans="1:21" ht="18" hidden="1" customHeight="1" x14ac:dyDescent="0.2">
      <c r="A109" s="1" t="s">
        <v>76</v>
      </c>
      <c r="B109" s="4" t="s">
        <v>28</v>
      </c>
      <c r="C109" s="5">
        <v>45315</v>
      </c>
      <c r="D109" s="4" t="s">
        <v>79</v>
      </c>
      <c r="E109" s="4">
        <v>0</v>
      </c>
      <c r="F109" s="4">
        <v>2</v>
      </c>
      <c r="G109" s="4" t="s">
        <v>20</v>
      </c>
      <c r="H109" s="7">
        <f>VLOOKUP(A109,النتائج!$A$1:$F$100,4,FALSE)</f>
        <v>0</v>
      </c>
      <c r="I109" s="7">
        <f>VLOOKUP(A109,النتائج!$A$1:$F$100,5,FALSE)</f>
        <v>1</v>
      </c>
      <c r="J109" t="b">
        <f t="shared" si="10"/>
        <v>0</v>
      </c>
      <c r="K109">
        <f t="shared" si="11"/>
        <v>0</v>
      </c>
      <c r="L109">
        <f t="shared" si="14"/>
        <v>3</v>
      </c>
      <c r="M109">
        <f t="shared" si="9"/>
        <v>0</v>
      </c>
      <c r="N109">
        <f t="shared" si="15"/>
        <v>3</v>
      </c>
      <c r="O109">
        <f t="shared" si="12"/>
        <v>1</v>
      </c>
      <c r="P109">
        <f t="shared" si="13"/>
        <v>0</v>
      </c>
      <c r="Q109" t="b">
        <f t="shared" si="17"/>
        <v>1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>0 - 2</v>
      </c>
      <c r="U109" s="1" t="str">
        <f>Table1[[#This Row],[Home]]&amp;" - "&amp;Table1[[#This Row],[Away]]</f>
        <v>0 - 1</v>
      </c>
    </row>
    <row r="110" spans="1:21" ht="18" hidden="1" customHeight="1" x14ac:dyDescent="0.2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hidden="1" customHeight="1" x14ac:dyDescent="0.2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hidden="1" customHeight="1" x14ac:dyDescent="0.2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hidden="1" customHeight="1" x14ac:dyDescent="0.2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hidden="1" customHeight="1" x14ac:dyDescent="0.2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hidden="1" customHeight="1" x14ac:dyDescent="0.2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hidden="1" customHeight="1" x14ac:dyDescent="0.2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hidden="1" customHeight="1" x14ac:dyDescent="0.2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hidden="1" customHeight="1" x14ac:dyDescent="0.2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hidden="1" customHeight="1" x14ac:dyDescent="0.2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hidden="1" customHeight="1" x14ac:dyDescent="0.2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hidden="1" customHeight="1" x14ac:dyDescent="0.2">
      <c r="A121" s="1" t="s">
        <v>73</v>
      </c>
      <c r="B121" s="4" t="s">
        <v>29</v>
      </c>
      <c r="C121" s="5">
        <v>45315</v>
      </c>
      <c r="D121" s="4" t="s">
        <v>19</v>
      </c>
      <c r="E121" s="4">
        <v>2</v>
      </c>
      <c r="F121" s="4">
        <v>0</v>
      </c>
      <c r="G121" s="4" t="s">
        <v>16</v>
      </c>
      <c r="H121" s="7">
        <f>VLOOKUP(A121,النتائج!$A$1:$F$100,4,FALSE)</f>
        <v>0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1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>2 - 0</v>
      </c>
      <c r="U121" s="1" t="str">
        <f>Table1[[#This Row],[Home]]&amp;" - "&amp;Table1[[#This Row],[Away]]</f>
        <v>0 - 0</v>
      </c>
    </row>
    <row r="122" spans="1:21" ht="18" hidden="1" customHeight="1" x14ac:dyDescent="0.2">
      <c r="A122" s="1" t="s">
        <v>74</v>
      </c>
      <c r="B122" s="4" t="s">
        <v>29</v>
      </c>
      <c r="C122" s="5">
        <v>45315</v>
      </c>
      <c r="D122" s="4" t="s">
        <v>17</v>
      </c>
      <c r="E122" s="4">
        <v>0</v>
      </c>
      <c r="F122" s="4">
        <v>2</v>
      </c>
      <c r="G122" s="4" t="s">
        <v>18</v>
      </c>
      <c r="H122" s="7">
        <f>VLOOKUP(A122,النتائج!$A$1:$F$100,4,FALSE)</f>
        <v>0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1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>0 - 2</v>
      </c>
      <c r="U122" s="1" t="str">
        <f>Table1[[#This Row],[Home]]&amp;" - "&amp;Table1[[#This Row],[Away]]</f>
        <v>0 - 0</v>
      </c>
    </row>
    <row r="123" spans="1:21" ht="18" hidden="1" customHeight="1" x14ac:dyDescent="0.2">
      <c r="A123" s="1" t="s">
        <v>75</v>
      </c>
      <c r="B123" s="4" t="s">
        <v>29</v>
      </c>
      <c r="C123" s="5">
        <v>45315</v>
      </c>
      <c r="D123" s="4" t="s">
        <v>21</v>
      </c>
      <c r="E123" s="4">
        <v>0</v>
      </c>
      <c r="F123" s="4">
        <v>2</v>
      </c>
      <c r="G123" s="4" t="s">
        <v>22</v>
      </c>
      <c r="H123" s="7">
        <f>VLOOKUP(A123,النتائج!$A$1:$F$100,4,FALSE)</f>
        <v>0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1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>0 - 2</v>
      </c>
      <c r="U123" s="1" t="str">
        <f>Table1[[#This Row],[Home]]&amp;" - "&amp;Table1[[#This Row],[Away]]</f>
        <v>0 - 0</v>
      </c>
    </row>
    <row r="124" spans="1:21" ht="18" hidden="1" customHeight="1" x14ac:dyDescent="0.2">
      <c r="A124" s="1" t="s">
        <v>76</v>
      </c>
      <c r="B124" s="4" t="s">
        <v>29</v>
      </c>
      <c r="C124" s="5">
        <v>45315</v>
      </c>
      <c r="D124" s="4" t="s">
        <v>79</v>
      </c>
      <c r="E124" s="4">
        <v>0</v>
      </c>
      <c r="F124" s="4">
        <v>2</v>
      </c>
      <c r="G124" s="4" t="s">
        <v>20</v>
      </c>
      <c r="H124" s="7">
        <f>VLOOKUP(A124,النتائج!$A$1:$F$100,4,FALSE)</f>
        <v>0</v>
      </c>
      <c r="I124" s="7">
        <f>VLOOKUP(A124,النتائج!$A$1:$F$100,5,FALSE)</f>
        <v>1</v>
      </c>
      <c r="J124" t="b">
        <f t="shared" si="10"/>
        <v>0</v>
      </c>
      <c r="K124">
        <f t="shared" si="11"/>
        <v>0</v>
      </c>
      <c r="L124">
        <f t="shared" si="14"/>
        <v>3</v>
      </c>
      <c r="M124">
        <f t="shared" si="18"/>
        <v>0</v>
      </c>
      <c r="N124">
        <f t="shared" si="15"/>
        <v>3</v>
      </c>
      <c r="O124">
        <f t="shared" si="12"/>
        <v>1</v>
      </c>
      <c r="P124">
        <f t="shared" si="13"/>
        <v>0</v>
      </c>
      <c r="Q124" t="b">
        <f t="shared" si="17"/>
        <v>1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>0 - 2</v>
      </c>
      <c r="U124" s="1" t="str">
        <f>Table1[[#This Row],[Home]]&amp;" - "&amp;Table1[[#This Row],[Away]]</f>
        <v>0 - 1</v>
      </c>
    </row>
    <row r="125" spans="1:21" ht="18" hidden="1" customHeight="1" x14ac:dyDescent="0.2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hidden="1" customHeight="1" x14ac:dyDescent="0.2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hidden="1" customHeight="1" x14ac:dyDescent="0.2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hidden="1" customHeight="1" x14ac:dyDescent="0.2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hidden="1" customHeight="1" x14ac:dyDescent="0.2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hidden="1" customHeight="1" x14ac:dyDescent="0.2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hidden="1" customHeight="1" x14ac:dyDescent="0.2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hidden="1" customHeight="1" x14ac:dyDescent="0.2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hidden="1" customHeight="1" x14ac:dyDescent="0.2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hidden="1" customHeight="1" x14ac:dyDescent="0.2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hidden="1" customHeight="1" x14ac:dyDescent="0.2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hidden="1" customHeight="1" x14ac:dyDescent="0.2">
      <c r="A136" s="1" t="s">
        <v>73</v>
      </c>
      <c r="B136" s="4" t="s">
        <v>30</v>
      </c>
      <c r="C136" s="5">
        <v>45315</v>
      </c>
      <c r="D136" s="4" t="s">
        <v>19</v>
      </c>
      <c r="E136" s="4">
        <v>2</v>
      </c>
      <c r="F136" s="4">
        <v>1</v>
      </c>
      <c r="G136" s="4" t="s">
        <v>16</v>
      </c>
      <c r="H136" s="7">
        <f>VLOOKUP(A136,النتائج!$A$1:$F$100,4,FALSE)</f>
        <v>0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1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>2 - 1</v>
      </c>
      <c r="U136" s="1" t="str">
        <f>Table1[[#This Row],[Home]]&amp;" - "&amp;Table1[[#This Row],[Away]]</f>
        <v>0 - 0</v>
      </c>
    </row>
    <row r="137" spans="1:21" ht="18" hidden="1" customHeight="1" x14ac:dyDescent="0.2">
      <c r="A137" s="1" t="s">
        <v>74</v>
      </c>
      <c r="B137" s="4" t="s">
        <v>30</v>
      </c>
      <c r="C137" s="5">
        <v>45315</v>
      </c>
      <c r="D137" s="4" t="s">
        <v>17</v>
      </c>
      <c r="E137" s="4">
        <v>1</v>
      </c>
      <c r="F137" s="4">
        <v>1</v>
      </c>
      <c r="G137" s="4" t="s">
        <v>18</v>
      </c>
      <c r="H137" s="7">
        <f>VLOOKUP(A137,النتائج!$A$1:$F$100,4,FALSE)</f>
        <v>0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3</v>
      </c>
      <c r="N137">
        <f t="shared" si="24"/>
        <v>3</v>
      </c>
      <c r="O137">
        <f t="shared" si="21"/>
        <v>1</v>
      </c>
      <c r="P137">
        <f t="shared" si="22"/>
        <v>0</v>
      </c>
      <c r="Q137" t="b">
        <f t="shared" si="26"/>
        <v>1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>1 - 1</v>
      </c>
      <c r="U137" s="1" t="str">
        <f>Table1[[#This Row],[Home]]&amp;" - "&amp;Table1[[#This Row],[Away]]</f>
        <v>0 - 0</v>
      </c>
    </row>
    <row r="138" spans="1:21" ht="18" hidden="1" customHeight="1" x14ac:dyDescent="0.2">
      <c r="A138" s="1" t="s">
        <v>75</v>
      </c>
      <c r="B138" s="4" t="s">
        <v>30</v>
      </c>
      <c r="C138" s="5">
        <v>45315</v>
      </c>
      <c r="D138" s="4" t="s">
        <v>21</v>
      </c>
      <c r="E138" s="4">
        <v>0</v>
      </c>
      <c r="F138" s="4">
        <v>0</v>
      </c>
      <c r="G138" s="4" t="s">
        <v>22</v>
      </c>
      <c r="H138" s="7">
        <f>VLOOKUP(A138,النتائج!$A$1:$F$100,4,FALSE)</f>
        <v>0</v>
      </c>
      <c r="I138" s="7">
        <f>VLOOKUP(A138,النتائج!$A$1:$F$100,5,FALSE)</f>
        <v>0</v>
      </c>
      <c r="J138" t="b">
        <f t="shared" si="19"/>
        <v>1</v>
      </c>
      <c r="K138">
        <f t="shared" si="20"/>
        <v>5</v>
      </c>
      <c r="L138">
        <f t="shared" si="23"/>
        <v>0</v>
      </c>
      <c r="M138">
        <f t="shared" si="18"/>
        <v>3</v>
      </c>
      <c r="N138">
        <f t="shared" si="24"/>
        <v>5</v>
      </c>
      <c r="O138">
        <f t="shared" si="21"/>
        <v>0</v>
      </c>
      <c r="P138">
        <f t="shared" si="22"/>
        <v>1</v>
      </c>
      <c r="Q138" t="b">
        <f t="shared" si="26"/>
        <v>1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>0 - 0</v>
      </c>
      <c r="U138" s="1" t="str">
        <f>Table1[[#This Row],[Home]]&amp;" - "&amp;Table1[[#This Row],[Away]]</f>
        <v>0 - 0</v>
      </c>
    </row>
    <row r="139" spans="1:21" ht="18" hidden="1" customHeight="1" x14ac:dyDescent="0.2">
      <c r="A139" s="1" t="s">
        <v>76</v>
      </c>
      <c r="B139" s="4" t="s">
        <v>30</v>
      </c>
      <c r="C139" s="5">
        <v>45315</v>
      </c>
      <c r="D139" s="4" t="s">
        <v>79</v>
      </c>
      <c r="E139" s="4">
        <v>0</v>
      </c>
      <c r="F139" s="4">
        <v>2</v>
      </c>
      <c r="G139" s="4" t="s">
        <v>20</v>
      </c>
      <c r="H139" s="7">
        <f>VLOOKUP(A139,النتائج!$A$1:$F$100,4,FALSE)</f>
        <v>0</v>
      </c>
      <c r="I139" s="7">
        <f>VLOOKUP(A139,النتائج!$A$1:$F$100,5,FALSE)</f>
        <v>1</v>
      </c>
      <c r="J139" t="b">
        <f t="shared" si="19"/>
        <v>0</v>
      </c>
      <c r="K139">
        <f t="shared" si="20"/>
        <v>0</v>
      </c>
      <c r="L139">
        <f t="shared" si="23"/>
        <v>3</v>
      </c>
      <c r="M139">
        <f t="shared" si="18"/>
        <v>0</v>
      </c>
      <c r="N139">
        <f t="shared" si="24"/>
        <v>3</v>
      </c>
      <c r="O139">
        <f t="shared" si="21"/>
        <v>1</v>
      </c>
      <c r="P139">
        <f t="shared" si="22"/>
        <v>0</v>
      </c>
      <c r="Q139" t="b">
        <f t="shared" si="26"/>
        <v>1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>0 - 2</v>
      </c>
      <c r="U139" s="1" t="str">
        <f>Table1[[#This Row],[Home]]&amp;" - "&amp;Table1[[#This Row],[Away]]</f>
        <v>0 - 1</v>
      </c>
    </row>
    <row r="140" spans="1:21" ht="18" hidden="1" customHeight="1" x14ac:dyDescent="0.2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hidden="1" customHeight="1" x14ac:dyDescent="0.2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hidden="1" customHeight="1" x14ac:dyDescent="0.2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hidden="1" customHeight="1" x14ac:dyDescent="0.2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hidden="1" customHeight="1" x14ac:dyDescent="0.2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hidden="1" customHeight="1" x14ac:dyDescent="0.2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hidden="1" customHeight="1" x14ac:dyDescent="0.2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hidden="1" customHeight="1" x14ac:dyDescent="0.2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hidden="1" customHeight="1" x14ac:dyDescent="0.2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hidden="1" customHeight="1" x14ac:dyDescent="0.2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hidden="1" customHeight="1" x14ac:dyDescent="0.2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hidden="1" customHeight="1" x14ac:dyDescent="0.2">
      <c r="A151" s="1" t="s">
        <v>73</v>
      </c>
      <c r="B151" s="4" t="s">
        <v>31</v>
      </c>
      <c r="C151" s="5">
        <v>45315</v>
      </c>
      <c r="D151" s="4" t="s">
        <v>19</v>
      </c>
      <c r="E151" s="4">
        <v>2</v>
      </c>
      <c r="F151" s="4">
        <v>0</v>
      </c>
      <c r="G151" s="4" t="s">
        <v>16</v>
      </c>
      <c r="H151" s="7">
        <f>VLOOKUP(A151,النتائج!$A$1:$F$100,4,FALSE)</f>
        <v>0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1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>2 - 0</v>
      </c>
      <c r="U151" s="1" t="str">
        <f>Table1[[#This Row],[Home]]&amp;" - "&amp;Table1[[#This Row],[Away]]</f>
        <v>0 - 0</v>
      </c>
    </row>
    <row r="152" spans="1:21" ht="18" hidden="1" customHeight="1" x14ac:dyDescent="0.2">
      <c r="A152" s="1" t="s">
        <v>74</v>
      </c>
      <c r="B152" s="4" t="s">
        <v>31</v>
      </c>
      <c r="C152" s="5">
        <v>45315</v>
      </c>
      <c r="D152" s="4" t="s">
        <v>17</v>
      </c>
      <c r="E152" s="4">
        <v>0</v>
      </c>
      <c r="F152" s="4">
        <v>2</v>
      </c>
      <c r="G152" s="4" t="s">
        <v>18</v>
      </c>
      <c r="H152" s="7">
        <f>VLOOKUP(A152,النتائج!$A$1:$F$100,4,FALSE)</f>
        <v>0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1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>0 - 2</v>
      </c>
      <c r="U152" s="1" t="str">
        <f>Table1[[#This Row],[Home]]&amp;" - "&amp;Table1[[#This Row],[Away]]</f>
        <v>0 - 0</v>
      </c>
    </row>
    <row r="153" spans="1:21" ht="18" hidden="1" customHeight="1" x14ac:dyDescent="0.2">
      <c r="A153" s="1" t="s">
        <v>75</v>
      </c>
      <c r="B153" s="4" t="s">
        <v>31</v>
      </c>
      <c r="C153" s="5">
        <v>45315</v>
      </c>
      <c r="D153" s="4" t="s">
        <v>21</v>
      </c>
      <c r="E153" s="4">
        <v>2</v>
      </c>
      <c r="F153" s="4">
        <v>1</v>
      </c>
      <c r="G153" s="4" t="s">
        <v>22</v>
      </c>
      <c r="H153" s="7">
        <f>VLOOKUP(A153,النتائج!$A$1:$F$100,4,FALSE)</f>
        <v>0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1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>2 - 1</v>
      </c>
      <c r="U153" s="1" t="str">
        <f>Table1[[#This Row],[Home]]&amp;" - "&amp;Table1[[#This Row],[Away]]</f>
        <v>0 - 0</v>
      </c>
    </row>
    <row r="154" spans="1:21" ht="18" hidden="1" customHeight="1" x14ac:dyDescent="0.2">
      <c r="A154" s="1" t="s">
        <v>76</v>
      </c>
      <c r="B154" s="4" t="s">
        <v>31</v>
      </c>
      <c r="C154" s="5">
        <v>45315</v>
      </c>
      <c r="D154" s="4" t="s">
        <v>79</v>
      </c>
      <c r="E154" s="4">
        <v>1</v>
      </c>
      <c r="F154" s="4">
        <v>1</v>
      </c>
      <c r="G154" s="4" t="s">
        <v>20</v>
      </c>
      <c r="H154" s="7">
        <f>VLOOKUP(A154,النتائج!$A$1:$F$100,4,FALSE)</f>
        <v>0</v>
      </c>
      <c r="I154" s="7">
        <f>VLOOKUP(A154,النتائج!$A$1:$F$100,5,FALSE)</f>
        <v>1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1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>1 - 1</v>
      </c>
      <c r="U154" s="1" t="str">
        <f>Table1[[#This Row],[Home]]&amp;" - "&amp;Table1[[#This Row],[Away]]</f>
        <v>0 - 1</v>
      </c>
    </row>
    <row r="155" spans="1:21" ht="18" hidden="1" customHeight="1" x14ac:dyDescent="0.2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hidden="1" customHeight="1" x14ac:dyDescent="0.2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hidden="1" customHeight="1" x14ac:dyDescent="0.2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hidden="1" customHeight="1" x14ac:dyDescent="0.2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hidden="1" customHeight="1" x14ac:dyDescent="0.2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hidden="1" customHeight="1" x14ac:dyDescent="0.2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hidden="1" customHeight="1" x14ac:dyDescent="0.2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hidden="1" customHeight="1" x14ac:dyDescent="0.2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hidden="1" customHeight="1" x14ac:dyDescent="0.2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hidden="1" customHeight="1" x14ac:dyDescent="0.2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hidden="1" customHeight="1" x14ac:dyDescent="0.2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hidden="1" customHeight="1" x14ac:dyDescent="0.2">
      <c r="A166" s="1" t="s">
        <v>73</v>
      </c>
      <c r="B166" s="4" t="s">
        <v>33</v>
      </c>
      <c r="C166" s="5">
        <v>45315</v>
      </c>
      <c r="D166" s="4" t="s">
        <v>19</v>
      </c>
      <c r="E166" s="4">
        <v>2</v>
      </c>
      <c r="F166" s="4">
        <v>2</v>
      </c>
      <c r="G166" s="4" t="s">
        <v>16</v>
      </c>
      <c r="H166" s="7">
        <f>VLOOKUP(A166,النتائج!$A$1:$F$100,4,FALSE)</f>
        <v>0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3</v>
      </c>
      <c r="N166">
        <f t="shared" si="24"/>
        <v>3</v>
      </c>
      <c r="O166">
        <f t="shared" si="21"/>
        <v>1</v>
      </c>
      <c r="P166">
        <f t="shared" si="22"/>
        <v>0</v>
      </c>
      <c r="Q166" t="b">
        <f t="shared" si="26"/>
        <v>1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>2 - 2</v>
      </c>
      <c r="U166" s="1" t="str">
        <f>Table1[[#This Row],[Home]]&amp;" - "&amp;Table1[[#This Row],[Away]]</f>
        <v>0 - 0</v>
      </c>
    </row>
    <row r="167" spans="1:21" ht="18" hidden="1" customHeight="1" x14ac:dyDescent="0.2">
      <c r="A167" s="1" t="s">
        <v>74</v>
      </c>
      <c r="B167" s="4" t="s">
        <v>33</v>
      </c>
      <c r="C167" s="5">
        <v>45315</v>
      </c>
      <c r="D167" s="4" t="s">
        <v>17</v>
      </c>
      <c r="E167" s="4">
        <v>2</v>
      </c>
      <c r="F167" s="4">
        <v>3</v>
      </c>
      <c r="G167" s="4" t="s">
        <v>18</v>
      </c>
      <c r="H167" s="7">
        <f>VLOOKUP(A167,النتائج!$A$1:$F$100,4,FALSE)</f>
        <v>0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1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>2 - 3</v>
      </c>
      <c r="U167" s="1" t="str">
        <f>Table1[[#This Row],[Home]]&amp;" - "&amp;Table1[[#This Row],[Away]]</f>
        <v>0 - 0</v>
      </c>
    </row>
    <row r="168" spans="1:21" ht="18" hidden="1" customHeight="1" x14ac:dyDescent="0.2">
      <c r="A168" s="1" t="s">
        <v>75</v>
      </c>
      <c r="B168" s="4" t="s">
        <v>33</v>
      </c>
      <c r="C168" s="5">
        <v>45315</v>
      </c>
      <c r="D168" s="4" t="s">
        <v>21</v>
      </c>
      <c r="E168" s="4">
        <v>0</v>
      </c>
      <c r="F168" s="4">
        <v>1</v>
      </c>
      <c r="G168" s="4" t="s">
        <v>22</v>
      </c>
      <c r="H168" s="7">
        <f>VLOOKUP(A168,النتائج!$A$1:$F$100,4,FALSE)</f>
        <v>0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1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>0 - 1</v>
      </c>
      <c r="U168" s="1" t="str">
        <f>Table1[[#This Row],[Home]]&amp;" - "&amp;Table1[[#This Row],[Away]]</f>
        <v>0 - 0</v>
      </c>
    </row>
    <row r="169" spans="1:21" ht="18" hidden="1" customHeight="1" x14ac:dyDescent="0.2">
      <c r="A169" s="1" t="s">
        <v>76</v>
      </c>
      <c r="B169" s="4" t="s">
        <v>33</v>
      </c>
      <c r="C169" s="5">
        <v>45315</v>
      </c>
      <c r="D169" s="4" t="s">
        <v>79</v>
      </c>
      <c r="E169" s="4">
        <v>2</v>
      </c>
      <c r="F169" s="4">
        <v>2</v>
      </c>
      <c r="G169" s="4" t="s">
        <v>20</v>
      </c>
      <c r="H169" s="7">
        <f>VLOOKUP(A169,النتائج!$A$1:$F$100,4,FALSE)</f>
        <v>0</v>
      </c>
      <c r="I169" s="7">
        <f>VLOOKUP(A169,النتائج!$A$1:$F$100,5,FALSE)</f>
        <v>1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1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>2 - 2</v>
      </c>
      <c r="U169" s="1" t="str">
        <f>Table1[[#This Row],[Home]]&amp;" - "&amp;Table1[[#This Row],[Away]]</f>
        <v>0 - 1</v>
      </c>
    </row>
    <row r="170" spans="1:21" ht="18" hidden="1" customHeight="1" x14ac:dyDescent="0.2">
      <c r="A170" s="1" t="s">
        <v>77</v>
      </c>
      <c r="B170" s="4" t="s">
        <v>32</v>
      </c>
      <c r="C170" s="5">
        <v>45318</v>
      </c>
      <c r="D170" s="4" t="s">
        <v>13</v>
      </c>
      <c r="E170" s="4">
        <v>2</v>
      </c>
      <c r="F170" s="4">
        <v>0</v>
      </c>
      <c r="G170" s="4" t="s">
        <v>17</v>
      </c>
      <c r="H170" s="7">
        <f>VLOOKUP(A170,النتائج!$A$1:$F$100,4,FALSE)</f>
        <v>3</v>
      </c>
      <c r="I170" s="7">
        <f>VLOOKUP(A170,النتائج!$A$1:$F$100,5,FALSE)</f>
        <v>0</v>
      </c>
      <c r="J170" t="b">
        <f t="shared" si="19"/>
        <v>0</v>
      </c>
      <c r="K170">
        <f t="shared" si="20"/>
        <v>0</v>
      </c>
      <c r="L170">
        <f t="shared" si="23"/>
        <v>3</v>
      </c>
      <c r="M170">
        <f t="shared" si="18"/>
        <v>0</v>
      </c>
      <c r="N170">
        <f t="shared" si="24"/>
        <v>3</v>
      </c>
      <c r="O170">
        <f t="shared" si="21"/>
        <v>1</v>
      </c>
      <c r="P170">
        <f t="shared" si="22"/>
        <v>0</v>
      </c>
      <c r="Q170" t="b">
        <f t="shared" si="26"/>
        <v>1</v>
      </c>
      <c r="R170" t="str">
        <f t="shared" si="25"/>
        <v>ناميبيا - أنجـــــولا</v>
      </c>
      <c r="S170" t="str">
        <f>VLOOKUP(Table1[[#This Row],[اللاعب]],Sheet1!$A$2:$B$8,2,FALSE)</f>
        <v>Amr Mohamed</v>
      </c>
      <c r="T170" s="1" t="str">
        <f>Table1[[#This Row],[النتيجة]]&amp;" - "&amp;Table1[[#This Row],[Column1]]</f>
        <v>2 - 0</v>
      </c>
      <c r="U170" s="1" t="str">
        <f>Table1[[#This Row],[Home]]&amp;" - "&amp;Table1[[#This Row],[Away]]</f>
        <v>3 - 0</v>
      </c>
    </row>
    <row r="171" spans="1:21" ht="18" hidden="1" customHeight="1" x14ac:dyDescent="0.2">
      <c r="A171" s="1" t="s">
        <v>78</v>
      </c>
      <c r="B171" s="4" t="s">
        <v>32</v>
      </c>
      <c r="C171" s="5">
        <v>45318</v>
      </c>
      <c r="D171" s="4" t="s">
        <v>2</v>
      </c>
      <c r="E171" s="4">
        <v>2</v>
      </c>
      <c r="F171" s="4">
        <v>0</v>
      </c>
      <c r="G171" s="4" t="s">
        <v>10</v>
      </c>
      <c r="H171" s="7">
        <f>VLOOKUP(A171,النتائج!$A$1:$F$100,4,FALSE)</f>
        <v>2</v>
      </c>
      <c r="I171" s="7">
        <f>VLOOKUP(A171,النتائج!$A$1:$F$100,5,FALSE)</f>
        <v>0</v>
      </c>
      <c r="J171" t="b">
        <f t="shared" si="19"/>
        <v>1</v>
      </c>
      <c r="K171">
        <f t="shared" si="20"/>
        <v>5</v>
      </c>
      <c r="L171">
        <f t="shared" si="23"/>
        <v>3</v>
      </c>
      <c r="M171">
        <f t="shared" si="18"/>
        <v>0</v>
      </c>
      <c r="N171">
        <f t="shared" si="24"/>
        <v>5</v>
      </c>
      <c r="O171">
        <f t="shared" si="21"/>
        <v>0</v>
      </c>
      <c r="P171">
        <f t="shared" si="22"/>
        <v>1</v>
      </c>
      <c r="Q171" t="b">
        <f t="shared" si="26"/>
        <v>1</v>
      </c>
      <c r="R171" t="str">
        <f t="shared" si="25"/>
        <v>الكاميرون - نيجيريا</v>
      </c>
      <c r="S171" t="str">
        <f>VLOOKUP(Table1[[#This Row],[اللاعب]],Sheet1!$A$2:$B$8,2,FALSE)</f>
        <v>Amr Mohamed</v>
      </c>
      <c r="T171" s="1" t="str">
        <f>Table1[[#This Row],[النتيجة]]&amp;" - "&amp;Table1[[#This Row],[Column1]]</f>
        <v>2 - 0</v>
      </c>
      <c r="U171" s="1" t="str">
        <f>Table1[[#This Row],[Home]]&amp;" - "&amp;Table1[[#This Row],[Away]]</f>
        <v>2 - 0</v>
      </c>
    </row>
    <row r="172" spans="1:21" ht="18" hidden="1" customHeight="1" x14ac:dyDescent="0.2">
      <c r="A172" s="1" t="s">
        <v>77</v>
      </c>
      <c r="B172" s="4" t="s">
        <v>27</v>
      </c>
      <c r="C172" s="5">
        <v>45318</v>
      </c>
      <c r="D172" s="4" t="s">
        <v>13</v>
      </c>
      <c r="E172" s="4">
        <v>1</v>
      </c>
      <c r="F172" s="4">
        <v>0</v>
      </c>
      <c r="G172" s="4" t="s">
        <v>17</v>
      </c>
      <c r="H172" s="7">
        <f>VLOOKUP(A172,النتائج!$A$1:$F$100,4,FALSE)</f>
        <v>3</v>
      </c>
      <c r="I172" s="7">
        <f>VLOOKUP(A172,النتائج!$A$1:$F$100,5,FALSE)</f>
        <v>0</v>
      </c>
      <c r="J172" t="b">
        <f t="shared" si="19"/>
        <v>0</v>
      </c>
      <c r="K172">
        <f t="shared" si="20"/>
        <v>0</v>
      </c>
      <c r="L172">
        <f t="shared" si="23"/>
        <v>3</v>
      </c>
      <c r="M172">
        <f t="shared" si="18"/>
        <v>0</v>
      </c>
      <c r="N172">
        <f t="shared" si="24"/>
        <v>3</v>
      </c>
      <c r="O172">
        <f t="shared" si="21"/>
        <v>1</v>
      </c>
      <c r="P172">
        <f t="shared" si="22"/>
        <v>0</v>
      </c>
      <c r="Q172" t="b">
        <f t="shared" si="26"/>
        <v>1</v>
      </c>
      <c r="R172" t="str">
        <f t="shared" si="25"/>
        <v>ناميبيا - أنجـــــولا</v>
      </c>
      <c r="S172" t="str">
        <f>VLOOKUP(Table1[[#This Row],[اللاعب]],Sheet1!$A$2:$B$8,2,FALSE)</f>
        <v>Ahmed Wahib</v>
      </c>
      <c r="T172" s="1" t="str">
        <f>Table1[[#This Row],[النتيجة]]&amp;" - "&amp;Table1[[#This Row],[Column1]]</f>
        <v>1 - 0</v>
      </c>
      <c r="U172" s="1" t="str">
        <f>Table1[[#This Row],[Home]]&amp;" - "&amp;Table1[[#This Row],[Away]]</f>
        <v>3 - 0</v>
      </c>
    </row>
    <row r="173" spans="1:21" ht="18" hidden="1" customHeight="1" x14ac:dyDescent="0.2">
      <c r="A173" s="1" t="s">
        <v>78</v>
      </c>
      <c r="B173" s="4" t="s">
        <v>27</v>
      </c>
      <c r="C173" s="5">
        <v>45318</v>
      </c>
      <c r="D173" s="4" t="s">
        <v>2</v>
      </c>
      <c r="E173" s="4">
        <v>1</v>
      </c>
      <c r="F173" s="4">
        <v>1</v>
      </c>
      <c r="G173" s="4" t="s">
        <v>10</v>
      </c>
      <c r="H173" s="7">
        <f>VLOOKUP(A173,النتائج!$A$1:$F$100,4,FALSE)</f>
        <v>2</v>
      </c>
      <c r="I173" s="7">
        <f>VLOOKUP(A173,النتائج!$A$1:$F$100,5,FALSE)</f>
        <v>0</v>
      </c>
      <c r="J173" t="b">
        <f t="shared" si="19"/>
        <v>0</v>
      </c>
      <c r="K173">
        <f t="shared" si="20"/>
        <v>0</v>
      </c>
      <c r="L173">
        <f t="shared" si="23"/>
        <v>0</v>
      </c>
      <c r="M173">
        <f t="shared" si="18"/>
        <v>0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6"/>
        <v>1</v>
      </c>
      <c r="R173" t="str">
        <f t="shared" si="25"/>
        <v>الكاميرون - نيجيريا</v>
      </c>
      <c r="S173" t="str">
        <f>VLOOKUP(Table1[[#This Row],[اللاعب]],Sheet1!$A$2:$B$8,2,FALSE)</f>
        <v>Ahmed Wahib</v>
      </c>
      <c r="T173" s="1" t="str">
        <f>Table1[[#This Row],[النتيجة]]&amp;" - "&amp;Table1[[#This Row],[Column1]]</f>
        <v>1 - 1</v>
      </c>
      <c r="U173" s="1" t="str">
        <f>Table1[[#This Row],[Home]]&amp;" - "&amp;Table1[[#This Row],[Away]]</f>
        <v>2 - 0</v>
      </c>
    </row>
    <row r="174" spans="1:21" ht="18" hidden="1" customHeight="1" x14ac:dyDescent="0.2">
      <c r="A174" s="1" t="s">
        <v>77</v>
      </c>
      <c r="B174" s="4" t="s">
        <v>28</v>
      </c>
      <c r="C174" s="5">
        <v>45318</v>
      </c>
      <c r="D174" s="4" t="s">
        <v>13</v>
      </c>
      <c r="E174" s="4">
        <v>1</v>
      </c>
      <c r="F174" s="4">
        <v>0</v>
      </c>
      <c r="G174" s="4" t="s">
        <v>17</v>
      </c>
      <c r="H174" s="7">
        <f>VLOOKUP(A174,النتائج!$A$1:$F$100,4,FALSE)</f>
        <v>3</v>
      </c>
      <c r="I174" s="7">
        <f>VLOOKUP(A174,النتائج!$A$1:$F$100,5,FALSE)</f>
        <v>0</v>
      </c>
      <c r="J174" t="b">
        <f t="shared" si="19"/>
        <v>0</v>
      </c>
      <c r="K174">
        <f t="shared" si="20"/>
        <v>0</v>
      </c>
      <c r="L174">
        <f t="shared" si="23"/>
        <v>3</v>
      </c>
      <c r="M174">
        <f t="shared" si="18"/>
        <v>0</v>
      </c>
      <c r="N174">
        <f t="shared" si="24"/>
        <v>3</v>
      </c>
      <c r="O174">
        <f t="shared" si="21"/>
        <v>1</v>
      </c>
      <c r="P174">
        <f t="shared" si="22"/>
        <v>0</v>
      </c>
      <c r="Q174" t="b">
        <f t="shared" si="26"/>
        <v>1</v>
      </c>
      <c r="R174" t="str">
        <f t="shared" si="25"/>
        <v>ناميبيا - أنجـــــولا</v>
      </c>
      <c r="S174" t="str">
        <f>VLOOKUP(Table1[[#This Row],[اللاعب]],Sheet1!$A$2:$B$8,2,FALSE)</f>
        <v>Mohamed Abdo</v>
      </c>
      <c r="T174" s="1" t="str">
        <f>Table1[[#This Row],[النتيجة]]&amp;" - "&amp;Table1[[#This Row],[Column1]]</f>
        <v>1 - 0</v>
      </c>
      <c r="U174" s="1" t="str">
        <f>Table1[[#This Row],[Home]]&amp;" - "&amp;Table1[[#This Row],[Away]]</f>
        <v>3 - 0</v>
      </c>
    </row>
    <row r="175" spans="1:21" ht="18" hidden="1" customHeight="1" x14ac:dyDescent="0.2">
      <c r="A175" s="1" t="s">
        <v>78</v>
      </c>
      <c r="B175" s="4" t="s">
        <v>28</v>
      </c>
      <c r="C175" s="5">
        <v>45318</v>
      </c>
      <c r="D175" s="4" t="s">
        <v>2</v>
      </c>
      <c r="E175" s="4">
        <v>2</v>
      </c>
      <c r="F175" s="4">
        <v>1</v>
      </c>
      <c r="G175" s="4" t="s">
        <v>10</v>
      </c>
      <c r="H175" s="7">
        <f>VLOOKUP(A175,النتائج!$A$1:$F$100,4,FALSE)</f>
        <v>2</v>
      </c>
      <c r="I175" s="7">
        <f>VLOOKUP(A175,النتائج!$A$1:$F$100,5,FALSE)</f>
        <v>0</v>
      </c>
      <c r="J175" t="b">
        <f t="shared" si="19"/>
        <v>0</v>
      </c>
      <c r="K175">
        <f t="shared" si="20"/>
        <v>0</v>
      </c>
      <c r="L175">
        <f t="shared" si="23"/>
        <v>3</v>
      </c>
      <c r="M175">
        <f t="shared" si="18"/>
        <v>0</v>
      </c>
      <c r="N175">
        <f t="shared" si="24"/>
        <v>3</v>
      </c>
      <c r="O175">
        <f t="shared" si="21"/>
        <v>1</v>
      </c>
      <c r="P175">
        <f t="shared" si="22"/>
        <v>0</v>
      </c>
      <c r="Q175" t="b">
        <f t="shared" si="26"/>
        <v>1</v>
      </c>
      <c r="R175" t="str">
        <f t="shared" si="25"/>
        <v>الكاميرون - نيجيريا</v>
      </c>
      <c r="S175" t="str">
        <f>VLOOKUP(Table1[[#This Row],[اللاعب]],Sheet1!$A$2:$B$8,2,FALSE)</f>
        <v>Mohamed Abdo</v>
      </c>
      <c r="T175" s="1" t="str">
        <f>Table1[[#This Row],[النتيجة]]&amp;" - "&amp;Table1[[#This Row],[Column1]]</f>
        <v>2 - 1</v>
      </c>
      <c r="U175" s="1" t="str">
        <f>Table1[[#This Row],[Home]]&amp;" - "&amp;Table1[[#This Row],[Away]]</f>
        <v>2 - 0</v>
      </c>
    </row>
    <row r="176" spans="1:21" ht="18" hidden="1" customHeight="1" x14ac:dyDescent="0.2">
      <c r="A176" s="1" t="s">
        <v>77</v>
      </c>
      <c r="B176" s="4" t="s">
        <v>29</v>
      </c>
      <c r="C176" s="5">
        <v>45318</v>
      </c>
      <c r="D176" s="4" t="s">
        <v>13</v>
      </c>
      <c r="E176" s="4">
        <v>2</v>
      </c>
      <c r="F176" s="4">
        <v>0</v>
      </c>
      <c r="G176" s="4" t="s">
        <v>17</v>
      </c>
      <c r="H176" s="7">
        <f>VLOOKUP(A176,النتائج!$A$1:$F$100,4,FALSE)</f>
        <v>3</v>
      </c>
      <c r="I176" s="7">
        <f>VLOOKUP(A176,النتائج!$A$1:$F$100,5,FALSE)</f>
        <v>0</v>
      </c>
      <c r="J176" t="b">
        <f t="shared" si="19"/>
        <v>0</v>
      </c>
      <c r="K176">
        <f t="shared" si="20"/>
        <v>0</v>
      </c>
      <c r="L176">
        <f t="shared" si="23"/>
        <v>3</v>
      </c>
      <c r="M176">
        <f t="shared" ref="M176:M239" si="27">IF(AND(E176=F176,H176=I176),3,0)</f>
        <v>0</v>
      </c>
      <c r="N176">
        <f t="shared" si="24"/>
        <v>3</v>
      </c>
      <c r="O176">
        <f t="shared" si="21"/>
        <v>1</v>
      </c>
      <c r="P176">
        <f t="shared" si="22"/>
        <v>0</v>
      </c>
      <c r="Q176" t="b">
        <f t="shared" si="26"/>
        <v>1</v>
      </c>
      <c r="R176" t="str">
        <f t="shared" si="25"/>
        <v>ناميبيا - أنجـــــولا</v>
      </c>
      <c r="S176" t="str">
        <f>VLOOKUP(Table1[[#This Row],[اللاعب]],Sheet1!$A$2:$B$8,2,FALSE)</f>
        <v>Mohamed Ramdan</v>
      </c>
      <c r="T176" s="1" t="str">
        <f>Table1[[#This Row],[النتيجة]]&amp;" - "&amp;Table1[[#This Row],[Column1]]</f>
        <v>2 - 0</v>
      </c>
      <c r="U176" s="1" t="str">
        <f>Table1[[#This Row],[Home]]&amp;" - "&amp;Table1[[#This Row],[Away]]</f>
        <v>3 - 0</v>
      </c>
    </row>
    <row r="177" spans="1:21" ht="18" hidden="1" customHeight="1" x14ac:dyDescent="0.2">
      <c r="A177" s="1" t="s">
        <v>78</v>
      </c>
      <c r="B177" s="4" t="s">
        <v>29</v>
      </c>
      <c r="C177" s="5">
        <v>45318</v>
      </c>
      <c r="D177" s="4" t="s">
        <v>2</v>
      </c>
      <c r="E177" s="4">
        <v>2</v>
      </c>
      <c r="F177" s="4">
        <v>0</v>
      </c>
      <c r="G177" s="4" t="s">
        <v>10</v>
      </c>
      <c r="H177" s="7">
        <f>VLOOKUP(A177,النتائج!$A$1:$F$100,4,FALSE)</f>
        <v>2</v>
      </c>
      <c r="I177" s="7">
        <f>VLOOKUP(A177,النتائج!$A$1:$F$100,5,FALSE)</f>
        <v>0</v>
      </c>
      <c r="J177" t="b">
        <f t="shared" si="19"/>
        <v>1</v>
      </c>
      <c r="K177">
        <f t="shared" si="20"/>
        <v>5</v>
      </c>
      <c r="L177">
        <f t="shared" si="23"/>
        <v>3</v>
      </c>
      <c r="M177">
        <f t="shared" si="27"/>
        <v>0</v>
      </c>
      <c r="N177">
        <f t="shared" si="24"/>
        <v>5</v>
      </c>
      <c r="O177">
        <f t="shared" si="21"/>
        <v>0</v>
      </c>
      <c r="P177">
        <f t="shared" si="22"/>
        <v>1</v>
      </c>
      <c r="Q177" t="b">
        <f t="shared" si="26"/>
        <v>1</v>
      </c>
      <c r="R177" t="str">
        <f t="shared" si="25"/>
        <v>الكاميرون - نيجيريا</v>
      </c>
      <c r="S177" t="str">
        <f>VLOOKUP(Table1[[#This Row],[اللاعب]],Sheet1!$A$2:$B$8,2,FALSE)</f>
        <v>Mohamed Ramdan</v>
      </c>
      <c r="T177" s="1" t="str">
        <f>Table1[[#This Row],[النتيجة]]&amp;" - "&amp;Table1[[#This Row],[Column1]]</f>
        <v>2 - 0</v>
      </c>
      <c r="U177" s="1" t="str">
        <f>Table1[[#This Row],[Home]]&amp;" - "&amp;Table1[[#This Row],[Away]]</f>
        <v>2 - 0</v>
      </c>
    </row>
    <row r="178" spans="1:21" ht="18" hidden="1" customHeight="1" x14ac:dyDescent="0.2">
      <c r="A178" s="1" t="s">
        <v>77</v>
      </c>
      <c r="B178" s="4" t="s">
        <v>30</v>
      </c>
      <c r="C178" s="5">
        <v>45318</v>
      </c>
      <c r="D178" s="4" t="s">
        <v>13</v>
      </c>
      <c r="E178" s="4">
        <v>1</v>
      </c>
      <c r="F178" s="4">
        <v>0</v>
      </c>
      <c r="G178" s="4" t="s">
        <v>17</v>
      </c>
      <c r="H178" s="7">
        <f>VLOOKUP(A178,النتائج!$A$1:$F$100,4,FALSE)</f>
        <v>3</v>
      </c>
      <c r="I178" s="7">
        <f>VLOOKUP(A178,النتائج!$A$1:$F$100,5,FALSE)</f>
        <v>0</v>
      </c>
      <c r="J178" t="b">
        <f t="shared" si="19"/>
        <v>0</v>
      </c>
      <c r="K178">
        <f t="shared" si="20"/>
        <v>0</v>
      </c>
      <c r="L178">
        <f t="shared" si="23"/>
        <v>3</v>
      </c>
      <c r="M178">
        <f t="shared" si="27"/>
        <v>0</v>
      </c>
      <c r="N178">
        <f t="shared" si="24"/>
        <v>3</v>
      </c>
      <c r="O178">
        <f t="shared" si="21"/>
        <v>1</v>
      </c>
      <c r="P178">
        <f t="shared" si="22"/>
        <v>0</v>
      </c>
      <c r="Q178" t="b">
        <f t="shared" si="26"/>
        <v>1</v>
      </c>
      <c r="R178" t="str">
        <f t="shared" si="25"/>
        <v>ناميبيا - أنجـــــولا</v>
      </c>
      <c r="S178" t="str">
        <f>VLOOKUP(Table1[[#This Row],[اللاعب]],Sheet1!$A$2:$B$8,2,FALSE)</f>
        <v>Mohamed Zaki</v>
      </c>
      <c r="T178" s="1" t="str">
        <f>Table1[[#This Row],[النتيجة]]&amp;" - "&amp;Table1[[#This Row],[Column1]]</f>
        <v>1 - 0</v>
      </c>
      <c r="U178" s="1" t="str">
        <f>Table1[[#This Row],[Home]]&amp;" - "&amp;Table1[[#This Row],[Away]]</f>
        <v>3 - 0</v>
      </c>
    </row>
    <row r="179" spans="1:21" ht="18" hidden="1" customHeight="1" x14ac:dyDescent="0.2">
      <c r="A179" s="1" t="s">
        <v>78</v>
      </c>
      <c r="B179" s="4" t="s">
        <v>30</v>
      </c>
      <c r="C179" s="5">
        <v>45318</v>
      </c>
      <c r="D179" s="4" t="s">
        <v>2</v>
      </c>
      <c r="E179" s="4">
        <v>1</v>
      </c>
      <c r="F179" s="4">
        <v>0</v>
      </c>
      <c r="G179" s="4" t="s">
        <v>10</v>
      </c>
      <c r="H179" s="7">
        <f>VLOOKUP(A179,النتائج!$A$1:$F$100,4,FALSE)</f>
        <v>2</v>
      </c>
      <c r="I179" s="7">
        <f>VLOOKUP(A179,النتائج!$A$1:$F$100,5,FALSE)</f>
        <v>0</v>
      </c>
      <c r="J179" t="b">
        <f t="shared" si="19"/>
        <v>0</v>
      </c>
      <c r="K179">
        <f t="shared" si="20"/>
        <v>0</v>
      </c>
      <c r="L179">
        <f t="shared" si="23"/>
        <v>3</v>
      </c>
      <c r="M179">
        <f t="shared" si="27"/>
        <v>0</v>
      </c>
      <c r="N179">
        <f t="shared" si="24"/>
        <v>3</v>
      </c>
      <c r="O179">
        <f t="shared" si="21"/>
        <v>1</v>
      </c>
      <c r="P179">
        <f t="shared" si="22"/>
        <v>0</v>
      </c>
      <c r="Q179" t="b">
        <f t="shared" si="26"/>
        <v>1</v>
      </c>
      <c r="R179" t="str">
        <f t="shared" si="25"/>
        <v>الكاميرون - نيجيريا</v>
      </c>
      <c r="S179" t="str">
        <f>VLOOKUP(Table1[[#This Row],[اللاعب]],Sheet1!$A$2:$B$8,2,FALSE)</f>
        <v>Mohamed Zaki</v>
      </c>
      <c r="T179" s="1" t="str">
        <f>Table1[[#This Row],[النتيجة]]&amp;" - "&amp;Table1[[#This Row],[Column1]]</f>
        <v>1 - 0</v>
      </c>
      <c r="U179" s="1" t="str">
        <f>Table1[[#This Row],[Home]]&amp;" - "&amp;Table1[[#This Row],[Away]]</f>
        <v>2 - 0</v>
      </c>
    </row>
    <row r="180" spans="1:21" ht="18" hidden="1" customHeight="1" x14ac:dyDescent="0.2">
      <c r="A180" s="1" t="s">
        <v>77</v>
      </c>
      <c r="B180" s="4" t="s">
        <v>31</v>
      </c>
      <c r="C180" s="5">
        <v>45318</v>
      </c>
      <c r="D180" s="4" t="s">
        <v>13</v>
      </c>
      <c r="E180" s="4">
        <v>2</v>
      </c>
      <c r="F180" s="4">
        <v>2</v>
      </c>
      <c r="G180" s="12" t="s">
        <v>17</v>
      </c>
      <c r="H180" s="7">
        <f>VLOOKUP(A180,النتائج!$A$1:$F$100,4,FALSE)</f>
        <v>3</v>
      </c>
      <c r="I180" s="7">
        <f>VLOOKUP(A180,النتائج!$A$1:$F$100,5,FALSE)</f>
        <v>0</v>
      </c>
      <c r="J180" t="b">
        <f t="shared" si="19"/>
        <v>0</v>
      </c>
      <c r="K180">
        <f t="shared" si="20"/>
        <v>0</v>
      </c>
      <c r="L180">
        <f t="shared" si="23"/>
        <v>0</v>
      </c>
      <c r="M180">
        <f t="shared" si="27"/>
        <v>0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1</v>
      </c>
      <c r="R180" t="str">
        <f t="shared" si="25"/>
        <v>ناميبيا - أنجـــــولا</v>
      </c>
      <c r="S180" t="str">
        <f>VLOOKUP(Table1[[#This Row],[اللاعب]],Sheet1!$A$2:$B$8,2,FALSE)</f>
        <v>Mohamed Refat</v>
      </c>
      <c r="T180" s="1" t="str">
        <f>Table1[[#This Row],[النتيجة]]&amp;" - "&amp;Table1[[#This Row],[Column1]]</f>
        <v>2 - 2</v>
      </c>
      <c r="U180" s="1" t="str">
        <f>Table1[[#This Row],[Home]]&amp;" - "&amp;Table1[[#This Row],[Away]]</f>
        <v>3 - 0</v>
      </c>
    </row>
    <row r="181" spans="1:21" ht="18" hidden="1" customHeight="1" x14ac:dyDescent="0.2">
      <c r="A181" s="1" t="s">
        <v>78</v>
      </c>
      <c r="B181" s="4" t="s">
        <v>31</v>
      </c>
      <c r="C181" s="5">
        <v>45318</v>
      </c>
      <c r="D181" s="4" t="s">
        <v>2</v>
      </c>
      <c r="E181" s="4">
        <v>1</v>
      </c>
      <c r="F181" s="4">
        <v>0</v>
      </c>
      <c r="G181" s="4" t="s">
        <v>10</v>
      </c>
      <c r="H181" s="7">
        <f>VLOOKUP(A181,النتائج!$A$1:$F$100,4,FALSE)</f>
        <v>2</v>
      </c>
      <c r="I181" s="7">
        <f>VLOOKUP(A181,النتائج!$A$1:$F$100,5,FALSE)</f>
        <v>0</v>
      </c>
      <c r="J181" t="b">
        <f t="shared" si="19"/>
        <v>0</v>
      </c>
      <c r="K181">
        <f t="shared" si="20"/>
        <v>0</v>
      </c>
      <c r="L181">
        <f t="shared" si="23"/>
        <v>3</v>
      </c>
      <c r="M181">
        <f t="shared" si="27"/>
        <v>0</v>
      </c>
      <c r="N181">
        <f t="shared" si="24"/>
        <v>3</v>
      </c>
      <c r="O181">
        <f t="shared" si="21"/>
        <v>1</v>
      </c>
      <c r="P181">
        <f t="shared" si="22"/>
        <v>0</v>
      </c>
      <c r="Q181" t="b">
        <f t="shared" si="26"/>
        <v>1</v>
      </c>
      <c r="R181" t="str">
        <f t="shared" si="25"/>
        <v>الكاميرون - نيجيريا</v>
      </c>
      <c r="S181" t="str">
        <f>VLOOKUP(Table1[[#This Row],[اللاعب]],Sheet1!$A$2:$B$8,2,FALSE)</f>
        <v>Mohamed Refat</v>
      </c>
      <c r="T181" s="1" t="str">
        <f>Table1[[#This Row],[النتيجة]]&amp;" - "&amp;Table1[[#This Row],[Column1]]</f>
        <v>1 - 0</v>
      </c>
      <c r="U181" s="1" t="str">
        <f>Table1[[#This Row],[Home]]&amp;" - "&amp;Table1[[#This Row],[Away]]</f>
        <v>2 - 0</v>
      </c>
    </row>
    <row r="182" spans="1:21" ht="18" hidden="1" customHeight="1" x14ac:dyDescent="0.2">
      <c r="A182" s="1" t="s">
        <v>77</v>
      </c>
      <c r="B182" s="4" t="s">
        <v>33</v>
      </c>
      <c r="C182" s="5">
        <v>45318</v>
      </c>
      <c r="D182" s="4" t="s">
        <v>13</v>
      </c>
      <c r="E182" s="4">
        <v>1</v>
      </c>
      <c r="F182" s="4">
        <v>2</v>
      </c>
      <c r="G182" s="4" t="s">
        <v>17</v>
      </c>
      <c r="H182" s="7">
        <f>VLOOKUP(A182,النتائج!$A$1:$F$100,4,FALSE)</f>
        <v>3</v>
      </c>
      <c r="I182" s="7">
        <f>VLOOKUP(A182,النتائج!$A$1:$F$100,5,FALSE)</f>
        <v>0</v>
      </c>
      <c r="J182" t="b">
        <f t="shared" si="19"/>
        <v>0</v>
      </c>
      <c r="K182">
        <f t="shared" si="20"/>
        <v>0</v>
      </c>
      <c r="L182">
        <f t="shared" si="23"/>
        <v>0</v>
      </c>
      <c r="M182">
        <f t="shared" si="27"/>
        <v>0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1</v>
      </c>
      <c r="R182" t="str">
        <f t="shared" si="25"/>
        <v>ناميبيا - أنجـــــولا</v>
      </c>
      <c r="S182" t="str">
        <f>VLOOKUP(Table1[[#This Row],[اللاعب]],Sheet1!$A$2:$B$8,2,FALSE)</f>
        <v>Ahmed Hassan</v>
      </c>
      <c r="T182" s="1" t="str">
        <f>Table1[[#This Row],[النتيجة]]&amp;" - "&amp;Table1[[#This Row],[Column1]]</f>
        <v>1 - 2</v>
      </c>
      <c r="U182" s="1" t="str">
        <f>Table1[[#This Row],[Home]]&amp;" - "&amp;Table1[[#This Row],[Away]]</f>
        <v>3 - 0</v>
      </c>
    </row>
    <row r="183" spans="1:21" ht="18" hidden="1" customHeight="1" x14ac:dyDescent="0.2">
      <c r="A183" s="1" t="s">
        <v>78</v>
      </c>
      <c r="B183" s="4" t="s">
        <v>33</v>
      </c>
      <c r="C183" s="5">
        <v>45318</v>
      </c>
      <c r="D183" s="4" t="s">
        <v>2</v>
      </c>
      <c r="E183" s="4">
        <v>1</v>
      </c>
      <c r="F183" s="4">
        <v>2</v>
      </c>
      <c r="G183" s="4" t="s">
        <v>10</v>
      </c>
      <c r="H183" s="7">
        <f>VLOOKUP(A183,النتائج!$A$1:$F$100,4,FALSE)</f>
        <v>2</v>
      </c>
      <c r="I183" s="7">
        <f>VLOOKUP(A183,النتائج!$A$1:$F$100,5,FALSE)</f>
        <v>0</v>
      </c>
      <c r="J183" t="b">
        <f t="shared" si="19"/>
        <v>0</v>
      </c>
      <c r="K183">
        <f t="shared" si="20"/>
        <v>0</v>
      </c>
      <c r="L183">
        <f t="shared" si="23"/>
        <v>0</v>
      </c>
      <c r="M183">
        <f t="shared" si="27"/>
        <v>0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1</v>
      </c>
      <c r="R183" t="str">
        <f t="shared" si="25"/>
        <v>الكاميرون - نيجيريا</v>
      </c>
      <c r="S183" t="str">
        <f>VLOOKUP(Table1[[#This Row],[اللاعب]],Sheet1!$A$2:$B$8,2,FALSE)</f>
        <v>Ahmed Hassan</v>
      </c>
      <c r="T183" s="1" t="str">
        <f>Table1[[#This Row],[النتيجة]]&amp;" - "&amp;Table1[[#This Row],[Column1]]</f>
        <v>1 - 2</v>
      </c>
      <c r="U183" s="1" t="str">
        <f>Table1[[#This Row],[Home]]&amp;" - "&amp;Table1[[#This Row],[Away]]</f>
        <v>2 - 0</v>
      </c>
    </row>
    <row r="184" spans="1:21" ht="18" hidden="1" customHeight="1" x14ac:dyDescent="0.2">
      <c r="A184" s="1" t="s">
        <v>102</v>
      </c>
      <c r="B184" s="4" t="s">
        <v>32</v>
      </c>
      <c r="C184" s="5">
        <v>45319</v>
      </c>
      <c r="D184" s="4" t="s">
        <v>3</v>
      </c>
      <c r="E184" s="4">
        <v>3</v>
      </c>
      <c r="F184" s="4">
        <v>0</v>
      </c>
      <c r="G184" s="4" t="s">
        <v>11</v>
      </c>
      <c r="H184" s="7">
        <f>VLOOKUP(A184,النتائج!$A$1:$F$100,4,FALSE)</f>
        <v>0</v>
      </c>
      <c r="I184" s="7">
        <f>VLOOKUP(A184,النتائج!$A$1:$F$100,5,FALSE)</f>
        <v>1</v>
      </c>
      <c r="J184" t="b">
        <f t="shared" si="19"/>
        <v>0</v>
      </c>
      <c r="K184">
        <f t="shared" si="20"/>
        <v>0</v>
      </c>
      <c r="L184">
        <f t="shared" si="23"/>
        <v>0</v>
      </c>
      <c r="M184">
        <f t="shared" si="27"/>
        <v>0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1</v>
      </c>
      <c r="R184" t="str">
        <f t="shared" si="25"/>
        <v>غينيا - غينيا الاستوائية</v>
      </c>
      <c r="S184" t="str">
        <f>VLOOKUP(Table1[[#This Row],[اللاعب]],Sheet1!$A$2:$B$8,2,FALSE)</f>
        <v>Amr Mohamed</v>
      </c>
      <c r="T184" s="1" t="str">
        <f>Table1[[#This Row],[النتيجة]]&amp;" - "&amp;Table1[[#This Row],[Column1]]</f>
        <v>3 - 0</v>
      </c>
      <c r="U184" s="1" t="str">
        <f>Table1[[#This Row],[Home]]&amp;" - "&amp;Table1[[#This Row],[Away]]</f>
        <v>0 - 1</v>
      </c>
    </row>
    <row r="185" spans="1:21" ht="18" customHeight="1" x14ac:dyDescent="0.2">
      <c r="A185" s="1" t="s">
        <v>103</v>
      </c>
      <c r="B185" s="4" t="s">
        <v>32</v>
      </c>
      <c r="C185" s="5">
        <v>45319</v>
      </c>
      <c r="D185" s="4" t="s">
        <v>4</v>
      </c>
      <c r="E185" s="4">
        <v>1</v>
      </c>
      <c r="F185" s="4">
        <v>2</v>
      </c>
      <c r="G185" s="4" t="s">
        <v>22</v>
      </c>
      <c r="H185" s="7">
        <f>VLOOKUP(A185,النتائج!$A$1:$F$100,4,FALSE)</f>
        <v>1</v>
      </c>
      <c r="I185" s="7">
        <f>VLOOKUP(A185,النتائج!$A$1:$F$100,5,FALSE)</f>
        <v>2</v>
      </c>
      <c r="J185" t="b">
        <f t="shared" si="19"/>
        <v>1</v>
      </c>
      <c r="K185">
        <f t="shared" si="20"/>
        <v>5</v>
      </c>
      <c r="L185">
        <f t="shared" si="23"/>
        <v>3</v>
      </c>
      <c r="M185">
        <f t="shared" si="27"/>
        <v>0</v>
      </c>
      <c r="N185">
        <f t="shared" si="24"/>
        <v>5</v>
      </c>
      <c r="O185">
        <f t="shared" si="21"/>
        <v>0</v>
      </c>
      <c r="P185">
        <f t="shared" si="22"/>
        <v>1</v>
      </c>
      <c r="Q185" t="b">
        <f t="shared" si="26"/>
        <v>1</v>
      </c>
      <c r="R185" t="str">
        <f t="shared" si="25"/>
        <v>الكونغو الديمقراطية - مصر</v>
      </c>
      <c r="S185" t="str">
        <f>VLOOKUP(Table1[[#This Row],[اللاعب]],Sheet1!$A$2:$B$8,2,FALSE)</f>
        <v>Amr Mohamed</v>
      </c>
      <c r="T185" s="1" t="str">
        <f>Table1[[#This Row],[النتيجة]]&amp;" - "&amp;Table1[[#This Row],[Column1]]</f>
        <v>1 - 2</v>
      </c>
      <c r="U185" s="1" t="str">
        <f>Table1[[#This Row],[Home]]&amp;" - "&amp;Table1[[#This Row],[Away]]</f>
        <v>1 - 2</v>
      </c>
    </row>
    <row r="186" spans="1:21" ht="18" hidden="1" customHeight="1" x14ac:dyDescent="0.2">
      <c r="A186" s="1" t="s">
        <v>102</v>
      </c>
      <c r="B186" s="4" t="s">
        <v>27</v>
      </c>
      <c r="C186" s="5">
        <v>45319</v>
      </c>
      <c r="D186" s="4" t="s">
        <v>3</v>
      </c>
      <c r="E186" s="4">
        <v>2</v>
      </c>
      <c r="F186" s="4">
        <v>1</v>
      </c>
      <c r="G186" s="4" t="s">
        <v>11</v>
      </c>
      <c r="H186" s="7">
        <f>VLOOKUP(A186,النتائج!$A$1:$F$100,4,FALSE)</f>
        <v>0</v>
      </c>
      <c r="I186" s="7">
        <f>VLOOKUP(A186,النتائج!$A$1:$F$100,5,FALSE)</f>
        <v>1</v>
      </c>
      <c r="J186" t="b">
        <f t="shared" si="19"/>
        <v>0</v>
      </c>
      <c r="K186">
        <f t="shared" si="20"/>
        <v>0</v>
      </c>
      <c r="L186">
        <f t="shared" si="23"/>
        <v>0</v>
      </c>
      <c r="M186">
        <f t="shared" si="27"/>
        <v>0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1</v>
      </c>
      <c r="R186" t="str">
        <f t="shared" si="25"/>
        <v>غينيا - غينيا الاستوائية</v>
      </c>
      <c r="S186" t="str">
        <f>VLOOKUP(Table1[[#This Row],[اللاعب]],Sheet1!$A$2:$B$8,2,FALSE)</f>
        <v>Ahmed Wahib</v>
      </c>
      <c r="T186" s="1" t="str">
        <f>Table1[[#This Row],[النتيجة]]&amp;" - "&amp;Table1[[#This Row],[Column1]]</f>
        <v>2 - 1</v>
      </c>
      <c r="U186" s="1" t="str">
        <f>Table1[[#This Row],[Home]]&amp;" - "&amp;Table1[[#This Row],[Away]]</f>
        <v>0 - 1</v>
      </c>
    </row>
    <row r="187" spans="1:21" ht="18" customHeight="1" x14ac:dyDescent="0.2">
      <c r="A187" s="1" t="s">
        <v>103</v>
      </c>
      <c r="B187" s="4" t="s">
        <v>27</v>
      </c>
      <c r="C187" s="5">
        <v>45319</v>
      </c>
      <c r="D187" s="4" t="s">
        <v>4</v>
      </c>
      <c r="E187" s="4">
        <v>2</v>
      </c>
      <c r="F187" s="4">
        <v>0</v>
      </c>
      <c r="G187" s="4" t="s">
        <v>22</v>
      </c>
      <c r="H187" s="7">
        <f>VLOOKUP(A187,النتائج!$A$1:$F$100,4,FALSE)</f>
        <v>1</v>
      </c>
      <c r="I187" s="7">
        <f>VLOOKUP(A187,النتائج!$A$1:$F$100,5,FALSE)</f>
        <v>2</v>
      </c>
      <c r="J187" t="b">
        <f t="shared" si="19"/>
        <v>0</v>
      </c>
      <c r="K187">
        <f t="shared" si="20"/>
        <v>0</v>
      </c>
      <c r="L187">
        <f t="shared" si="23"/>
        <v>0</v>
      </c>
      <c r="M187">
        <f t="shared" si="27"/>
        <v>0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1</v>
      </c>
      <c r="R187" t="str">
        <f t="shared" si="25"/>
        <v>الكونغو الديمقراطية - مصر</v>
      </c>
      <c r="S187" t="str">
        <f>VLOOKUP(Table1[[#This Row],[اللاعب]],Sheet1!$A$2:$B$8,2,FALSE)</f>
        <v>Ahmed Wahib</v>
      </c>
      <c r="T187" s="1" t="str">
        <f>Table1[[#This Row],[النتيجة]]&amp;" - "&amp;Table1[[#This Row],[Column1]]</f>
        <v>2 - 0</v>
      </c>
      <c r="U187" s="1" t="str">
        <f>Table1[[#This Row],[Home]]&amp;" - "&amp;Table1[[#This Row],[Away]]</f>
        <v>1 - 2</v>
      </c>
    </row>
    <row r="188" spans="1:21" ht="18" hidden="1" customHeight="1" x14ac:dyDescent="0.2">
      <c r="A188" s="1" t="s">
        <v>102</v>
      </c>
      <c r="B188" s="4" t="s">
        <v>28</v>
      </c>
      <c r="C188" s="5">
        <v>45319</v>
      </c>
      <c r="D188" s="4" t="s">
        <v>3</v>
      </c>
      <c r="E188" s="4">
        <v>2</v>
      </c>
      <c r="F188" s="4">
        <v>0</v>
      </c>
      <c r="G188" s="4" t="s">
        <v>11</v>
      </c>
      <c r="H188" s="7">
        <f>VLOOKUP(A188,النتائج!$A$1:$F$100,4,FALSE)</f>
        <v>0</v>
      </c>
      <c r="I188" s="7">
        <f>VLOOKUP(A188,النتائج!$A$1:$F$100,5,FALSE)</f>
        <v>1</v>
      </c>
      <c r="J188" t="b">
        <f t="shared" si="19"/>
        <v>0</v>
      </c>
      <c r="K188">
        <f t="shared" si="20"/>
        <v>0</v>
      </c>
      <c r="L188">
        <f t="shared" si="23"/>
        <v>0</v>
      </c>
      <c r="M188">
        <f t="shared" si="27"/>
        <v>0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1</v>
      </c>
      <c r="R188" t="str">
        <f t="shared" si="25"/>
        <v>غينيا - غينيا الاستوائية</v>
      </c>
      <c r="S188" t="str">
        <f>VLOOKUP(Table1[[#This Row],[اللاعب]],Sheet1!$A$2:$B$8,2,FALSE)</f>
        <v>Mohamed Abdo</v>
      </c>
      <c r="T188" s="1" t="str">
        <f>Table1[[#This Row],[النتيجة]]&amp;" - "&amp;Table1[[#This Row],[Column1]]</f>
        <v>2 - 0</v>
      </c>
      <c r="U188" s="1" t="str">
        <f>Table1[[#This Row],[Home]]&amp;" - "&amp;Table1[[#This Row],[Away]]</f>
        <v>0 - 1</v>
      </c>
    </row>
    <row r="189" spans="1:21" ht="18" customHeight="1" x14ac:dyDescent="0.2">
      <c r="A189" s="1" t="s">
        <v>103</v>
      </c>
      <c r="B189" s="4" t="s">
        <v>28</v>
      </c>
      <c r="C189" s="5">
        <v>45319</v>
      </c>
      <c r="D189" s="4" t="s">
        <v>4</v>
      </c>
      <c r="E189" s="4">
        <v>2</v>
      </c>
      <c r="F189" s="4">
        <v>0</v>
      </c>
      <c r="G189" s="4" t="s">
        <v>22</v>
      </c>
      <c r="H189" s="7">
        <f>VLOOKUP(A189,النتائج!$A$1:$F$100,4,FALSE)</f>
        <v>1</v>
      </c>
      <c r="I189" s="7">
        <f>VLOOKUP(A189,النتائج!$A$1:$F$100,5,FALSE)</f>
        <v>2</v>
      </c>
      <c r="J189" t="b">
        <f t="shared" si="19"/>
        <v>0</v>
      </c>
      <c r="K189">
        <f t="shared" si="20"/>
        <v>0</v>
      </c>
      <c r="L189">
        <f t="shared" si="23"/>
        <v>0</v>
      </c>
      <c r="M189">
        <f t="shared" si="27"/>
        <v>0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1</v>
      </c>
      <c r="R189" t="str">
        <f t="shared" si="25"/>
        <v>الكونغو الديمقراطية - مصر</v>
      </c>
      <c r="S189" t="str">
        <f>VLOOKUP(Table1[[#This Row],[اللاعب]],Sheet1!$A$2:$B$8,2,FALSE)</f>
        <v>Mohamed Abdo</v>
      </c>
      <c r="T189" s="1" t="str">
        <f>Table1[[#This Row],[النتيجة]]&amp;" - "&amp;Table1[[#This Row],[Column1]]</f>
        <v>2 - 0</v>
      </c>
      <c r="U189" s="1" t="str">
        <f>Table1[[#This Row],[Home]]&amp;" - "&amp;Table1[[#This Row],[Away]]</f>
        <v>1 - 2</v>
      </c>
    </row>
    <row r="190" spans="1:21" ht="18" hidden="1" customHeight="1" x14ac:dyDescent="0.2">
      <c r="A190" s="1" t="s">
        <v>102</v>
      </c>
      <c r="B190" s="4" t="s">
        <v>29</v>
      </c>
      <c r="C190" s="5">
        <v>45319</v>
      </c>
      <c r="D190" s="4" t="s">
        <v>3</v>
      </c>
      <c r="E190" s="4">
        <v>2</v>
      </c>
      <c r="F190" s="4">
        <v>0</v>
      </c>
      <c r="G190" s="4" t="s">
        <v>11</v>
      </c>
      <c r="H190" s="7">
        <f>VLOOKUP(A190,النتائج!$A$1:$F$100,4,FALSE)</f>
        <v>0</v>
      </c>
      <c r="I190" s="7">
        <f>VLOOKUP(A190,النتائج!$A$1:$F$100,5,FALSE)</f>
        <v>1</v>
      </c>
      <c r="J190" t="b">
        <f t="shared" si="19"/>
        <v>0</v>
      </c>
      <c r="K190">
        <f t="shared" si="20"/>
        <v>0</v>
      </c>
      <c r="L190">
        <f t="shared" si="23"/>
        <v>0</v>
      </c>
      <c r="M190">
        <f t="shared" si="27"/>
        <v>0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1</v>
      </c>
      <c r="R190" t="str">
        <f t="shared" si="25"/>
        <v>غينيا - غينيا الاستوائية</v>
      </c>
      <c r="S190" t="str">
        <f>VLOOKUP(Table1[[#This Row],[اللاعب]],Sheet1!$A$2:$B$8,2,FALSE)</f>
        <v>Mohamed Ramdan</v>
      </c>
      <c r="T190" s="1" t="str">
        <f>Table1[[#This Row],[النتيجة]]&amp;" - "&amp;Table1[[#This Row],[Column1]]</f>
        <v>2 - 0</v>
      </c>
      <c r="U190" s="1" t="str">
        <f>Table1[[#This Row],[Home]]&amp;" - "&amp;Table1[[#This Row],[Away]]</f>
        <v>0 - 1</v>
      </c>
    </row>
    <row r="191" spans="1:21" ht="18" customHeight="1" x14ac:dyDescent="0.2">
      <c r="A191" s="1" t="s">
        <v>103</v>
      </c>
      <c r="B191" s="4" t="s">
        <v>29</v>
      </c>
      <c r="C191" s="5">
        <v>45319</v>
      </c>
      <c r="D191" s="4" t="s">
        <v>4</v>
      </c>
      <c r="E191" s="4">
        <v>2</v>
      </c>
      <c r="F191" s="4">
        <v>0</v>
      </c>
      <c r="G191" s="4" t="s">
        <v>22</v>
      </c>
      <c r="H191" s="7">
        <f>VLOOKUP(A191,النتائج!$A$1:$F$100,4,FALSE)</f>
        <v>1</v>
      </c>
      <c r="I191" s="7">
        <f>VLOOKUP(A191,النتائج!$A$1:$F$100,5,FALSE)</f>
        <v>2</v>
      </c>
      <c r="J191" t="b">
        <f t="shared" si="19"/>
        <v>0</v>
      </c>
      <c r="K191">
        <f t="shared" si="20"/>
        <v>0</v>
      </c>
      <c r="L191">
        <f t="shared" si="23"/>
        <v>0</v>
      </c>
      <c r="M191">
        <f t="shared" si="27"/>
        <v>0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1</v>
      </c>
      <c r="R191" t="str">
        <f t="shared" si="25"/>
        <v>الكونغو الديمقراطية - مصر</v>
      </c>
      <c r="S191" t="str">
        <f>VLOOKUP(Table1[[#This Row],[اللاعب]],Sheet1!$A$2:$B$8,2,FALSE)</f>
        <v>Mohamed Ramdan</v>
      </c>
      <c r="T191" s="1" t="str">
        <f>Table1[[#This Row],[النتيجة]]&amp;" - "&amp;Table1[[#This Row],[Column1]]</f>
        <v>2 - 0</v>
      </c>
      <c r="U191" s="1" t="str">
        <f>Table1[[#This Row],[Home]]&amp;" - "&amp;Table1[[#This Row],[Away]]</f>
        <v>1 - 2</v>
      </c>
    </row>
    <row r="192" spans="1:21" ht="18" hidden="1" customHeight="1" x14ac:dyDescent="0.2">
      <c r="A192" s="1" t="s">
        <v>102</v>
      </c>
      <c r="B192" s="4" t="s">
        <v>30</v>
      </c>
      <c r="C192" s="5">
        <v>45319</v>
      </c>
      <c r="D192" s="4" t="s">
        <v>3</v>
      </c>
      <c r="E192" s="4">
        <v>3</v>
      </c>
      <c r="F192" s="4">
        <v>1</v>
      </c>
      <c r="G192" s="4" t="s">
        <v>11</v>
      </c>
      <c r="H192" s="7">
        <f>VLOOKUP(A192,النتائج!$A$1:$F$100,4,FALSE)</f>
        <v>0</v>
      </c>
      <c r="I192" s="7">
        <f>VLOOKUP(A192,النتائج!$A$1:$F$100,5,FALSE)</f>
        <v>1</v>
      </c>
      <c r="J192" t="b">
        <f t="shared" si="19"/>
        <v>0</v>
      </c>
      <c r="K192">
        <f t="shared" si="20"/>
        <v>0</v>
      </c>
      <c r="L192">
        <f t="shared" si="23"/>
        <v>0</v>
      </c>
      <c r="M192">
        <f t="shared" si="27"/>
        <v>0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1</v>
      </c>
      <c r="R192" t="str">
        <f t="shared" si="25"/>
        <v>غينيا - غينيا الاستوائية</v>
      </c>
      <c r="S192" t="str">
        <f>VLOOKUP(Table1[[#This Row],[اللاعب]],Sheet1!$A$2:$B$8,2,FALSE)</f>
        <v>Mohamed Zaki</v>
      </c>
      <c r="T192" s="1" t="str">
        <f>Table1[[#This Row],[النتيجة]]&amp;" - "&amp;Table1[[#This Row],[Column1]]</f>
        <v>3 - 1</v>
      </c>
      <c r="U192" s="1" t="str">
        <f>Table1[[#This Row],[Home]]&amp;" - "&amp;Table1[[#This Row],[Away]]</f>
        <v>0 - 1</v>
      </c>
    </row>
    <row r="193" spans="1:21" ht="18" customHeight="1" x14ac:dyDescent="0.2">
      <c r="A193" s="1" t="s">
        <v>103</v>
      </c>
      <c r="B193" s="4" t="s">
        <v>30</v>
      </c>
      <c r="C193" s="5">
        <v>45319</v>
      </c>
      <c r="D193" s="4" t="s">
        <v>4</v>
      </c>
      <c r="E193" s="4">
        <v>2</v>
      </c>
      <c r="F193" s="4">
        <v>0</v>
      </c>
      <c r="G193" s="4" t="s">
        <v>22</v>
      </c>
      <c r="H193" s="7">
        <f>VLOOKUP(A193,النتائج!$A$1:$F$100,4,FALSE)</f>
        <v>1</v>
      </c>
      <c r="I193" s="7">
        <f>VLOOKUP(A193,النتائج!$A$1:$F$100,5,FALSE)</f>
        <v>2</v>
      </c>
      <c r="J193" t="b">
        <f t="shared" ref="J193:J256" si="28">AND(E193=H193,F193=I193)</f>
        <v>0</v>
      </c>
      <c r="K193">
        <f t="shared" ref="K193:K256" si="29">IF(J193,5,0)</f>
        <v>0</v>
      </c>
      <c r="L193">
        <f t="shared" si="23"/>
        <v>0</v>
      </c>
      <c r="M193">
        <f t="shared" si="27"/>
        <v>0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1</v>
      </c>
      <c r="R193" t="str">
        <f t="shared" si="25"/>
        <v>الكونغو الديمقراطية - مصر</v>
      </c>
      <c r="S193" t="str">
        <f>VLOOKUP(Table1[[#This Row],[اللاعب]],Sheet1!$A$2:$B$8,2,FALSE)</f>
        <v>Mohamed Zaki</v>
      </c>
      <c r="T193" s="1" t="str">
        <f>Table1[[#This Row],[النتيجة]]&amp;" - "&amp;Table1[[#This Row],[Column1]]</f>
        <v>2 - 0</v>
      </c>
      <c r="U193" s="1" t="str">
        <f>Table1[[#This Row],[Home]]&amp;" - "&amp;Table1[[#This Row],[Away]]</f>
        <v>1 - 2</v>
      </c>
    </row>
    <row r="194" spans="1:21" ht="18" hidden="1" customHeight="1" x14ac:dyDescent="0.2">
      <c r="A194" s="1" t="s">
        <v>102</v>
      </c>
      <c r="B194" s="4" t="s">
        <v>31</v>
      </c>
      <c r="C194" s="5">
        <v>45319</v>
      </c>
      <c r="D194" s="4" t="s">
        <v>3</v>
      </c>
      <c r="E194" s="4">
        <v>0</v>
      </c>
      <c r="F194" s="4">
        <v>1</v>
      </c>
      <c r="G194" s="4" t="s">
        <v>11</v>
      </c>
      <c r="H194" s="7">
        <f>VLOOKUP(A194,النتائج!$A$1:$F$100,4,FALSE)</f>
        <v>0</v>
      </c>
      <c r="I194" s="7">
        <f>VLOOKUP(A194,النتائج!$A$1:$F$100,5,FALSE)</f>
        <v>1</v>
      </c>
      <c r="J194" t="b">
        <f t="shared" si="28"/>
        <v>1</v>
      </c>
      <c r="K194">
        <f t="shared" si="29"/>
        <v>5</v>
      </c>
      <c r="L194">
        <f t="shared" ref="L194:L257" si="32">IF(OR(H194="",I194=""),0,IF(OR(AND(E194&gt;F194,H194&gt;I194),AND(F194&gt;E194,I194&gt;H194)),3,0))</f>
        <v>3</v>
      </c>
      <c r="M194">
        <f t="shared" si="27"/>
        <v>0</v>
      </c>
      <c r="N194">
        <f t="shared" ref="N194:N257" si="33">_xlfn.IFNA(MAX(K194:M194),0)</f>
        <v>5</v>
      </c>
      <c r="O194">
        <f t="shared" si="30"/>
        <v>0</v>
      </c>
      <c r="P194">
        <f t="shared" si="31"/>
        <v>1</v>
      </c>
      <c r="Q194" t="b">
        <f t="shared" si="26"/>
        <v>1</v>
      </c>
      <c r="R194" t="str">
        <f t="shared" ref="R194:R257" si="34">G194&amp;" - "&amp;D194</f>
        <v>غينيا - غينيا الاستوائية</v>
      </c>
      <c r="S194" t="str">
        <f>VLOOKUP(Table1[[#This Row],[اللاعب]],Sheet1!$A$2:$B$8,2,FALSE)</f>
        <v>Mohamed Refat</v>
      </c>
      <c r="T194" s="1" t="str">
        <f>Table1[[#This Row],[النتيجة]]&amp;" - "&amp;Table1[[#This Row],[Column1]]</f>
        <v>0 - 1</v>
      </c>
      <c r="U194" s="1" t="str">
        <f>Table1[[#This Row],[Home]]&amp;" - "&amp;Table1[[#This Row],[Away]]</f>
        <v>0 - 1</v>
      </c>
    </row>
    <row r="195" spans="1:21" ht="18" customHeight="1" x14ac:dyDescent="0.2">
      <c r="A195" s="1" t="s">
        <v>103</v>
      </c>
      <c r="B195" s="4" t="s">
        <v>31</v>
      </c>
      <c r="C195" s="5">
        <v>45319</v>
      </c>
      <c r="D195" s="4" t="s">
        <v>4</v>
      </c>
      <c r="E195" s="4">
        <v>2</v>
      </c>
      <c r="F195" s="4">
        <v>1</v>
      </c>
      <c r="G195" s="4" t="s">
        <v>22</v>
      </c>
      <c r="H195" s="7">
        <f>VLOOKUP(A195,النتائج!$A$1:$F$100,4,FALSE)</f>
        <v>1</v>
      </c>
      <c r="I195" s="7">
        <f>VLOOKUP(A195,النتائج!$A$1:$F$100,5,FALSE)</f>
        <v>2</v>
      </c>
      <c r="J195" t="b">
        <f t="shared" si="28"/>
        <v>0</v>
      </c>
      <c r="K195">
        <f t="shared" si="29"/>
        <v>0</v>
      </c>
      <c r="L195">
        <f t="shared" si="32"/>
        <v>0</v>
      </c>
      <c r="M195">
        <f t="shared" si="27"/>
        <v>0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1</v>
      </c>
      <c r="R195" t="str">
        <f t="shared" si="34"/>
        <v>الكونغو الديمقراطية - مصر</v>
      </c>
      <c r="S195" t="str">
        <f>VLOOKUP(Table1[[#This Row],[اللاعب]],Sheet1!$A$2:$B$8,2,FALSE)</f>
        <v>Mohamed Refat</v>
      </c>
      <c r="T195" s="1" t="str">
        <f>Table1[[#This Row],[النتيجة]]&amp;" - "&amp;Table1[[#This Row],[Column1]]</f>
        <v>2 - 1</v>
      </c>
      <c r="U195" s="1" t="str">
        <f>Table1[[#This Row],[Home]]&amp;" - "&amp;Table1[[#This Row],[Away]]</f>
        <v>1 - 2</v>
      </c>
    </row>
    <row r="196" spans="1:21" ht="18" hidden="1" customHeight="1" x14ac:dyDescent="0.2">
      <c r="A196" s="1" t="s">
        <v>102</v>
      </c>
      <c r="B196" s="4" t="s">
        <v>33</v>
      </c>
      <c r="C196" s="5">
        <v>45319</v>
      </c>
      <c r="D196" s="4" t="s">
        <v>3</v>
      </c>
      <c r="E196" s="4">
        <v>1</v>
      </c>
      <c r="F196" s="4">
        <v>2</v>
      </c>
      <c r="G196" s="4" t="s">
        <v>11</v>
      </c>
      <c r="H196" s="7">
        <f>VLOOKUP(A196,النتائج!$A$1:$F$100,4,FALSE)</f>
        <v>0</v>
      </c>
      <c r="I196" s="7">
        <f>VLOOKUP(A196,النتائج!$A$1:$F$100,5,FALSE)</f>
        <v>1</v>
      </c>
      <c r="J196" t="b">
        <f t="shared" si="28"/>
        <v>0</v>
      </c>
      <c r="K196">
        <f t="shared" si="29"/>
        <v>0</v>
      </c>
      <c r="L196">
        <f t="shared" si="32"/>
        <v>3</v>
      </c>
      <c r="M196">
        <f t="shared" si="27"/>
        <v>0</v>
      </c>
      <c r="N196">
        <f t="shared" si="33"/>
        <v>3</v>
      </c>
      <c r="O196">
        <f t="shared" si="30"/>
        <v>1</v>
      </c>
      <c r="P196">
        <f t="shared" si="31"/>
        <v>0</v>
      </c>
      <c r="Q196" t="b">
        <f t="shared" si="35"/>
        <v>1</v>
      </c>
      <c r="R196" t="str">
        <f t="shared" si="34"/>
        <v>غينيا - غينيا الاستوائية</v>
      </c>
      <c r="S196" t="str">
        <f>VLOOKUP(Table1[[#This Row],[اللاعب]],Sheet1!$A$2:$B$8,2,FALSE)</f>
        <v>Ahmed Hassan</v>
      </c>
      <c r="T196" s="1" t="str">
        <f>Table1[[#This Row],[النتيجة]]&amp;" - "&amp;Table1[[#This Row],[Column1]]</f>
        <v>1 - 2</v>
      </c>
      <c r="U196" s="1" t="str">
        <f>Table1[[#This Row],[Home]]&amp;" - "&amp;Table1[[#This Row],[Away]]</f>
        <v>0 - 1</v>
      </c>
    </row>
    <row r="197" spans="1:21" ht="18" customHeight="1" x14ac:dyDescent="0.2">
      <c r="A197" s="1" t="s">
        <v>103</v>
      </c>
      <c r="B197" s="4" t="s">
        <v>33</v>
      </c>
      <c r="C197" s="5">
        <v>45319</v>
      </c>
      <c r="D197" s="4" t="s">
        <v>4</v>
      </c>
      <c r="E197" s="4">
        <v>3</v>
      </c>
      <c r="F197" s="4">
        <v>1</v>
      </c>
      <c r="G197" s="4" t="s">
        <v>22</v>
      </c>
      <c r="H197" s="7">
        <f>VLOOKUP(A197,النتائج!$A$1:$F$100,4,FALSE)</f>
        <v>1</v>
      </c>
      <c r="I197" s="7">
        <f>VLOOKUP(A197,النتائج!$A$1:$F$100,5,FALSE)</f>
        <v>2</v>
      </c>
      <c r="J197" t="b">
        <f t="shared" si="28"/>
        <v>0</v>
      </c>
      <c r="K197">
        <f t="shared" si="29"/>
        <v>0</v>
      </c>
      <c r="L197">
        <f t="shared" si="32"/>
        <v>0</v>
      </c>
      <c r="M197">
        <f t="shared" si="27"/>
        <v>0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1</v>
      </c>
      <c r="R197" t="str">
        <f t="shared" si="34"/>
        <v>الكونغو الديمقراطية - مصر</v>
      </c>
      <c r="S197" t="str">
        <f>VLOOKUP(Table1[[#This Row],[اللاعب]],Sheet1!$A$2:$B$8,2,FALSE)</f>
        <v>Ahmed Hassan</v>
      </c>
      <c r="T197" s="1" t="str">
        <f>Table1[[#This Row],[النتيجة]]&amp;" - "&amp;Table1[[#This Row],[Column1]]</f>
        <v>3 - 1</v>
      </c>
      <c r="U197" s="1" t="str">
        <f>Table1[[#This Row],[Home]]&amp;" - "&amp;Table1[[#This Row],[Away]]</f>
        <v>1 - 2</v>
      </c>
    </row>
    <row r="198" spans="1:21" ht="18" hidden="1" customHeight="1" x14ac:dyDescent="0.2">
      <c r="B198" s="4"/>
      <c r="C198" s="5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1:21" ht="18" hidden="1" customHeight="1" x14ac:dyDescent="0.2">
      <c r="B199" s="4"/>
      <c r="C199" s="5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1:21" ht="18" hidden="1" customHeight="1" x14ac:dyDescent="0.2">
      <c r="B200" s="4"/>
      <c r="C200" s="5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1:21" ht="18" hidden="1" customHeight="1" x14ac:dyDescent="0.2">
      <c r="B201" s="4"/>
      <c r="C201" s="5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1:21" ht="18" hidden="1" customHeight="1" x14ac:dyDescent="0.2">
      <c r="B202" s="4"/>
      <c r="C202" s="5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1:21" ht="18" hidden="1" customHeight="1" x14ac:dyDescent="0.2">
      <c r="B203" s="4"/>
      <c r="C203" s="5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1:21" ht="18" hidden="1" customHeight="1" x14ac:dyDescent="0.2">
      <c r="B204" s="4"/>
      <c r="C204" s="5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1:21" ht="18" hidden="1" customHeight="1" x14ac:dyDescent="0.2">
      <c r="B205" s="4"/>
      <c r="C205" s="5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1:21" ht="18" hidden="1" customHeight="1" x14ac:dyDescent="0.2">
      <c r="B206" s="4"/>
      <c r="C206" s="5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1:21" ht="18" hidden="1" customHeight="1" x14ac:dyDescent="0.2">
      <c r="B207" s="4"/>
      <c r="C207" s="5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1:21" ht="18" hidden="1" customHeight="1" x14ac:dyDescent="0.2">
      <c r="B208" s="4"/>
      <c r="C208" s="5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hidden="1" customHeight="1" x14ac:dyDescent="0.2">
      <c r="B209" s="4"/>
      <c r="C209" s="5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hidden="1" customHeight="1" x14ac:dyDescent="0.2">
      <c r="B210" s="4"/>
      <c r="C210" s="5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hidden="1" customHeight="1" x14ac:dyDescent="0.2">
      <c r="B211" s="4"/>
      <c r="C211" s="5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hidden="1" customHeight="1" x14ac:dyDescent="0.2">
      <c r="B212" s="4"/>
      <c r="C212" s="5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hidden="1" customHeight="1" x14ac:dyDescent="0.2">
      <c r="B213" s="4"/>
      <c r="C213" s="5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hidden="1" customHeight="1" x14ac:dyDescent="0.2">
      <c r="B214" s="4"/>
      <c r="C214" s="5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hidden="1" customHeight="1" x14ac:dyDescent="0.2">
      <c r="B215" s="4"/>
      <c r="C215" s="5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hidden="1" customHeight="1" x14ac:dyDescent="0.2">
      <c r="B216" s="4"/>
      <c r="C216" s="5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hidden="1" customHeight="1" x14ac:dyDescent="0.2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hidden="1" customHeight="1" x14ac:dyDescent="0.2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hidden="1" customHeight="1" x14ac:dyDescent="0.2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hidden="1" customHeight="1" x14ac:dyDescent="0.2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hidden="1" customHeight="1" x14ac:dyDescent="0.2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hidden="1" customHeight="1" x14ac:dyDescent="0.2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hidden="1" customHeight="1" x14ac:dyDescent="0.2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hidden="1" customHeight="1" x14ac:dyDescent="0.2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hidden="1" customHeight="1" x14ac:dyDescent="0.2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hidden="1" customHeight="1" x14ac:dyDescent="0.2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hidden="1" customHeight="1" x14ac:dyDescent="0.2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hidden="1" customHeight="1" x14ac:dyDescent="0.2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hidden="1" customHeight="1" x14ac:dyDescent="0.2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hidden="1" customHeight="1" x14ac:dyDescent="0.2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hidden="1" customHeight="1" x14ac:dyDescent="0.2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hidden="1" customHeight="1" x14ac:dyDescent="0.2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hidden="1" customHeight="1" x14ac:dyDescent="0.2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hidden="1" customHeight="1" x14ac:dyDescent="0.2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hidden="1" customHeight="1" x14ac:dyDescent="0.2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hidden="1" customHeight="1" x14ac:dyDescent="0.2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hidden="1" customHeight="1" x14ac:dyDescent="0.2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hidden="1" customHeight="1" x14ac:dyDescent="0.2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hidden="1" customHeight="1" x14ac:dyDescent="0.2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hidden="1" customHeight="1" x14ac:dyDescent="0.2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hidden="1" customHeight="1" x14ac:dyDescent="0.2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hidden="1" customHeight="1" x14ac:dyDescent="0.2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hidden="1" customHeight="1" x14ac:dyDescent="0.2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hidden="1" customHeight="1" x14ac:dyDescent="0.2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hidden="1" customHeight="1" x14ac:dyDescent="0.2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hidden="1" customHeight="1" x14ac:dyDescent="0.2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hidden="1" customHeight="1" x14ac:dyDescent="0.2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hidden="1" customHeight="1" x14ac:dyDescent="0.2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hidden="1" customHeight="1" x14ac:dyDescent="0.2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hidden="1" customHeight="1" x14ac:dyDescent="0.2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hidden="1" customHeight="1" x14ac:dyDescent="0.2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hidden="1" customHeight="1" x14ac:dyDescent="0.2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hidden="1" customHeight="1" x14ac:dyDescent="0.2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hidden="1" customHeight="1" x14ac:dyDescent="0.2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hidden="1" customHeight="1" x14ac:dyDescent="0.2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hidden="1" customHeight="1" x14ac:dyDescent="0.2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hidden="1" customHeight="1" x14ac:dyDescent="0.2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hidden="1" customHeight="1" x14ac:dyDescent="0.2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hidden="1" customHeight="1" x14ac:dyDescent="0.2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hidden="1" customHeight="1" x14ac:dyDescent="0.2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hidden="1" customHeight="1" x14ac:dyDescent="0.2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hidden="1" customHeight="1" x14ac:dyDescent="0.2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hidden="1" customHeight="1" x14ac:dyDescent="0.2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hidden="1" customHeight="1" x14ac:dyDescent="0.2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hidden="1" customHeight="1" x14ac:dyDescent="0.2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hidden="1" customHeight="1" x14ac:dyDescent="0.2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hidden="1" customHeight="1" x14ac:dyDescent="0.2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hidden="1" customHeight="1" x14ac:dyDescent="0.2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hidden="1" customHeight="1" x14ac:dyDescent="0.2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hidden="1" customHeight="1" x14ac:dyDescent="0.2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hidden="1" customHeight="1" x14ac:dyDescent="0.2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hidden="1" customHeight="1" x14ac:dyDescent="0.2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hidden="1" customHeight="1" x14ac:dyDescent="0.2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hidden="1" customHeight="1" x14ac:dyDescent="0.2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hidden="1" customHeight="1" x14ac:dyDescent="0.2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hidden="1" customHeight="1" x14ac:dyDescent="0.2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hidden="1" customHeight="1" x14ac:dyDescent="0.2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hidden="1" customHeight="1" x14ac:dyDescent="0.2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hidden="1" customHeight="1" x14ac:dyDescent="0.2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hidden="1" customHeight="1" x14ac:dyDescent="0.2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hidden="1" customHeight="1" x14ac:dyDescent="0.2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hidden="1" customHeight="1" x14ac:dyDescent="0.2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hidden="1" customHeight="1" x14ac:dyDescent="0.2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hidden="1" customHeight="1" x14ac:dyDescent="0.2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hidden="1" customHeight="1" x14ac:dyDescent="0.2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hidden="1" customHeight="1" x14ac:dyDescent="0.2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hidden="1" customHeight="1" x14ac:dyDescent="0.2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hidden="1" customHeight="1" x14ac:dyDescent="0.2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hidden="1" customHeight="1" x14ac:dyDescent="0.2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hidden="1" customHeight="1" x14ac:dyDescent="0.2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hidden="1" customHeight="1" x14ac:dyDescent="0.2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hidden="1" customHeight="1" x14ac:dyDescent="0.2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hidden="1" customHeight="1" x14ac:dyDescent="0.2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hidden="1" customHeight="1" x14ac:dyDescent="0.2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hidden="1" customHeight="1" x14ac:dyDescent="0.2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hidden="1" customHeight="1" x14ac:dyDescent="0.2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hidden="1" customHeight="1" x14ac:dyDescent="0.2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hidden="1" customHeight="1" x14ac:dyDescent="0.2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hidden="1" customHeight="1" x14ac:dyDescent="0.2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hidden="1" customHeight="1" x14ac:dyDescent="0.2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hidden="1" customHeight="1" x14ac:dyDescent="0.2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hidden="1" customHeight="1" x14ac:dyDescent="0.2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hidden="1" customHeight="1" x14ac:dyDescent="0.2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hidden="1" customHeight="1" x14ac:dyDescent="0.2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hidden="1" customHeight="1" x14ac:dyDescent="0.2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hidden="1" customHeight="1" x14ac:dyDescent="0.2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hidden="1" customHeight="1" x14ac:dyDescent="0.2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hidden="1" customHeight="1" x14ac:dyDescent="0.2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hidden="1" customHeight="1" x14ac:dyDescent="0.2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hidden="1" customHeight="1" x14ac:dyDescent="0.2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hidden="1" customHeight="1" x14ac:dyDescent="0.2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B4" sqref="B4"/>
    </sheetView>
  </sheetViews>
  <sheetFormatPr defaultRowHeight="15" x14ac:dyDescent="0.2"/>
  <cols>
    <col min="1" max="1" width="13.44921875" style="7" customWidth="1"/>
    <col min="2" max="2" width="17.890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32</v>
      </c>
      <c r="B2" s="1" t="s">
        <v>51</v>
      </c>
      <c r="C2" s="7">
        <f>SUMIFS(التوقعات!$N$2:$N$310,التوقعات!$B$2:$B$310,Sheet1!A2)</f>
        <v>40</v>
      </c>
      <c r="D2" s="7" t="str">
        <f t="shared" ref="D2:D8" si="0">B2&amp;".jpg"</f>
        <v>Amr Mohamed.jpg</v>
      </c>
      <c r="E2" s="7">
        <f>SUMIFS(التوقعات!$O$2:$O$310,التوقعات!$B$2:$B$310,Sheet1!A2)</f>
        <v>10</v>
      </c>
      <c r="F2" s="7">
        <f>SUMIFS(التوقعات!$P$2:$P$310,التوقعات!$B$2:$B$310,Sheet1!A2)</f>
        <v>2</v>
      </c>
    </row>
    <row r="3" spans="1:6" x14ac:dyDescent="0.2">
      <c r="A3" s="1" t="s">
        <v>27</v>
      </c>
      <c r="B3" s="1" t="s">
        <v>52</v>
      </c>
      <c r="C3" s="7">
        <f>SUMIFS(التوقعات!$N$2:$N$310,التوقعات!$B$2:$B$310,Sheet1!A3)</f>
        <v>30</v>
      </c>
      <c r="D3" s="7" t="str">
        <f t="shared" si="0"/>
        <v>Ahmed Wahib.jpg</v>
      </c>
      <c r="E3" s="7">
        <f>SUMIFS(التوقعات!$O$2:$O$310,التوقعات!$B$2:$B$310,Sheet1!A3)</f>
        <v>10</v>
      </c>
      <c r="F3" s="7">
        <f>SUMIFS(التوقعات!$P$2:$P$310,التوقعات!$B$2:$B$310,Sheet1!A3)</f>
        <v>0</v>
      </c>
    </row>
    <row r="4" spans="1:6" x14ac:dyDescent="0.2">
      <c r="A4" s="1" t="s">
        <v>28</v>
      </c>
      <c r="B4" s="1" t="s">
        <v>53</v>
      </c>
      <c r="C4" s="7">
        <f>SUMIFS(التوقعات!$N$2:$N$310,التوقعات!$B$2:$B$310,Sheet1!A4)</f>
        <v>38</v>
      </c>
      <c r="D4" s="7" t="str">
        <f t="shared" si="0"/>
        <v>Mohamed Abdo.jpg</v>
      </c>
      <c r="E4" s="7">
        <f>SUMIFS(التوقعات!$O$2:$O$310,التوقعات!$B$2:$B$310,Sheet1!A4)</f>
        <v>11</v>
      </c>
      <c r="F4" s="7">
        <f>SUMIFS(التوقعات!$P$2:$P$310,التوقعات!$B$2:$B$310,Sheet1!A4)</f>
        <v>1</v>
      </c>
    </row>
    <row r="5" spans="1:6" x14ac:dyDescent="0.2">
      <c r="A5" s="1" t="s">
        <v>29</v>
      </c>
      <c r="B5" s="1" t="s">
        <v>54</v>
      </c>
      <c r="C5" s="7">
        <f>SUMIFS(التوقعات!$N$2:$N$310,التوقعات!$B$2:$B$310,Sheet1!A5)</f>
        <v>35</v>
      </c>
      <c r="D5" s="7" t="str">
        <f t="shared" si="0"/>
        <v>Mohamed Ramdan.jpg</v>
      </c>
      <c r="E5" s="7">
        <f>SUMIFS(التوقعات!$O$2:$O$310,التوقعات!$B$2:$B$310,Sheet1!A5)</f>
        <v>10</v>
      </c>
      <c r="F5" s="7">
        <f>SUMIFS(التوقعات!$P$2:$P$310,التوقعات!$B$2:$B$310,Sheet1!A5)</f>
        <v>1</v>
      </c>
    </row>
    <row r="6" spans="1:6" x14ac:dyDescent="0.2">
      <c r="A6" s="1" t="s">
        <v>30</v>
      </c>
      <c r="B6" s="1" t="s">
        <v>55</v>
      </c>
      <c r="C6" s="7">
        <f>SUMIFS(التوقعات!$N$2:$N$310,التوقعات!$B$2:$B$310,Sheet1!A6)</f>
        <v>44</v>
      </c>
      <c r="D6" s="7" t="str">
        <f t="shared" si="0"/>
        <v>Mohamed Zaki.jpg</v>
      </c>
      <c r="E6" s="7">
        <f>SUMIFS(التوقعات!$O$2:$O$310,التوقعات!$B$2:$B$310,Sheet1!A6)</f>
        <v>13</v>
      </c>
      <c r="F6" s="7">
        <f>SUMIFS(التوقعات!$P$2:$P$310,التوقعات!$B$2:$B$310,Sheet1!A6)</f>
        <v>1</v>
      </c>
    </row>
    <row r="7" spans="1:6" x14ac:dyDescent="0.2">
      <c r="A7" s="1" t="s">
        <v>31</v>
      </c>
      <c r="B7" s="1" t="s">
        <v>56</v>
      </c>
      <c r="C7" s="7">
        <f>SUMIFS(التوقعات!$N$2:$N$310,التوقعات!$B$2:$B$310,Sheet1!A7)</f>
        <v>32</v>
      </c>
      <c r="D7" s="7" t="str">
        <f t="shared" si="0"/>
        <v>Mohamed Refat.jpg</v>
      </c>
      <c r="E7" s="7">
        <f>SUMIFS(التوقعات!$O$2:$O$310,التوقعات!$B$2:$B$310,Sheet1!A7)</f>
        <v>4</v>
      </c>
      <c r="F7" s="7">
        <f>SUMIFS(التوقعات!$P$2:$P$310,التوقعات!$B$2:$B$310,Sheet1!A7)</f>
        <v>4</v>
      </c>
    </row>
    <row r="8" spans="1:6" x14ac:dyDescent="0.2">
      <c r="A8" s="7" t="s">
        <v>33</v>
      </c>
      <c r="B8" s="1" t="s">
        <v>82</v>
      </c>
      <c r="C8" s="7">
        <f>SUMIFS(التوقعات!$N$2:$N$310,التوقعات!$B$2:$B$310,Sheet1!A8)</f>
        <v>29</v>
      </c>
      <c r="D8" s="7" t="str">
        <f t="shared" si="0"/>
        <v>Ahmed Hassan.jpg</v>
      </c>
      <c r="E8" s="7">
        <f>SUMIFS(التوقعات!$O$2:$O$310,التوقعات!$B$2:$B$310,Sheet1!A8)</f>
        <v>8</v>
      </c>
      <c r="F8" s="7">
        <f>SUMIFS(التوقعات!$P$2:$P$310,التوقعات!$B$2:$B$310,Sheet1!A8)</f>
        <v>1</v>
      </c>
    </row>
    <row r="11" spans="1:6" x14ac:dyDescent="0.2">
      <c r="B11" s="1"/>
    </row>
    <row r="12" spans="1:6" x14ac:dyDescent="0.2">
      <c r="A12"/>
    </row>
    <row r="13" spans="1:6" x14ac:dyDescent="0.2">
      <c r="A13"/>
    </row>
    <row r="14" spans="1:6" x14ac:dyDescent="0.2">
      <c r="A14"/>
    </row>
    <row r="15" spans="1:6" x14ac:dyDescent="0.2">
      <c r="A15"/>
    </row>
    <row r="16" spans="1: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P20" sqref="P20"/>
    </sheetView>
  </sheetViews>
  <sheetFormatPr defaultRowHeight="15" x14ac:dyDescent="0.2"/>
  <cols>
    <col min="1" max="1" width="10.22265625" bestFit="1" customWidth="1"/>
    <col min="2" max="2" width="17.890625" bestFit="1" customWidth="1"/>
    <col min="3" max="3" width="8.47265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tr" cm="1">
        <f t="array" ref="A2:F8">_xlfn._xlws.SORT(Sheet1!A2:F8,3,-1,FALSE)</f>
        <v>محمد زكي</v>
      </c>
      <c r="B2" t="str">
        <v>Mohamed Zaki</v>
      </c>
      <c r="C2">
        <v>44</v>
      </c>
      <c r="D2" t="str">
        <v>Mohamed Zaki.jpg</v>
      </c>
      <c r="E2">
        <v>13</v>
      </c>
      <c r="F2">
        <v>1</v>
      </c>
    </row>
    <row r="3" spans="1:6" x14ac:dyDescent="0.2">
      <c r="A3" t="str">
        <v>عمرو محمد</v>
      </c>
      <c r="B3" t="str">
        <v>Amr Mohamed</v>
      </c>
      <c r="C3">
        <v>40</v>
      </c>
      <c r="D3" t="str">
        <v>Amr Mohamed.jpg</v>
      </c>
      <c r="E3">
        <v>10</v>
      </c>
      <c r="F3">
        <v>2</v>
      </c>
    </row>
    <row r="4" spans="1:6" x14ac:dyDescent="0.2">
      <c r="A4" t="str">
        <v>محمد عبده</v>
      </c>
      <c r="B4" t="str">
        <v>Mohamed Abdo</v>
      </c>
      <c r="C4">
        <v>38</v>
      </c>
      <c r="D4" t="str">
        <v>Mohamed Abdo.jpg</v>
      </c>
      <c r="E4">
        <v>11</v>
      </c>
      <c r="F4">
        <v>1</v>
      </c>
    </row>
    <row r="5" spans="1:6" x14ac:dyDescent="0.2">
      <c r="A5" t="str">
        <v>محمد رمضان</v>
      </c>
      <c r="B5" t="str">
        <v>Mohamed Ramdan</v>
      </c>
      <c r="C5">
        <v>35</v>
      </c>
      <c r="D5" t="str">
        <v>Mohamed Ramdan.jpg</v>
      </c>
      <c r="E5">
        <v>10</v>
      </c>
      <c r="F5">
        <v>1</v>
      </c>
    </row>
    <row r="6" spans="1:6" x14ac:dyDescent="0.2">
      <c r="A6" t="str">
        <v>محمد رفعت</v>
      </c>
      <c r="B6" t="str">
        <v>Mohamed Refat</v>
      </c>
      <c r="C6">
        <v>32</v>
      </c>
      <c r="D6" t="str">
        <v>Mohamed Refat.jpg</v>
      </c>
      <c r="E6">
        <v>4</v>
      </c>
      <c r="F6">
        <v>4</v>
      </c>
    </row>
    <row r="7" spans="1:6" x14ac:dyDescent="0.2">
      <c r="A7" t="str">
        <v>احمد وهيب</v>
      </c>
      <c r="B7" t="str">
        <v>Ahmed Wahib</v>
      </c>
      <c r="C7">
        <v>30</v>
      </c>
      <c r="D7" t="str">
        <v>Ahmed Wahib.jpg</v>
      </c>
      <c r="E7">
        <v>10</v>
      </c>
      <c r="F7">
        <v>0</v>
      </c>
    </row>
    <row r="8" spans="1:6" x14ac:dyDescent="0.2">
      <c r="A8" t="str">
        <v>احمد حسن</v>
      </c>
      <c r="B8" t="str">
        <v>Ahmed Hassan</v>
      </c>
      <c r="C8">
        <v>29</v>
      </c>
      <c r="D8" t="str">
        <v>Ahmed Hassan.jpg</v>
      </c>
      <c r="E8">
        <v>8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M71"/>
  <sheetViews>
    <sheetView rightToLeft="1" topLeftCell="J58" workbookViewId="0">
      <selection activeCell="O73" sqref="O73"/>
    </sheetView>
  </sheetViews>
  <sheetFormatPr defaultRowHeight="15" x14ac:dyDescent="0.2"/>
  <cols>
    <col min="1" max="1" width="18.29296875" customWidth="1"/>
    <col min="2" max="2" width="14.796875" customWidth="1"/>
    <col min="3" max="3" width="17.890625" customWidth="1"/>
    <col min="11" max="11" width="10.76171875" bestFit="1" customWidth="1"/>
  </cols>
  <sheetData>
    <row r="1" spans="1:13" x14ac:dyDescent="0.2">
      <c r="A1" s="10" t="s">
        <v>24</v>
      </c>
      <c r="B1" s="10" t="s">
        <v>35</v>
      </c>
      <c r="C1" t="s">
        <v>84</v>
      </c>
      <c r="K1" s="1" t="s">
        <v>99</v>
      </c>
      <c r="L1" s="1" t="s">
        <v>95</v>
      </c>
      <c r="M1" s="1" t="s">
        <v>100</v>
      </c>
    </row>
    <row r="2" spans="1:13" x14ac:dyDescent="0.2">
      <c r="A2" s="11">
        <v>45309</v>
      </c>
      <c r="B2" t="s">
        <v>33</v>
      </c>
      <c r="C2">
        <v>0</v>
      </c>
      <c r="K2" s="2">
        <v>45309</v>
      </c>
      <c r="L2" s="1" t="s">
        <v>53</v>
      </c>
      <c r="M2" s="1">
        <f>SUMIFS(Table1[Total],Table1[name],Bouns!L2,Table1[التاريخ],K2)</f>
        <v>3</v>
      </c>
    </row>
    <row r="3" spans="1:13" x14ac:dyDescent="0.2">
      <c r="A3" s="11">
        <v>45309</v>
      </c>
      <c r="B3" t="s">
        <v>27</v>
      </c>
      <c r="C3">
        <v>0</v>
      </c>
      <c r="K3" s="2">
        <v>45309</v>
      </c>
      <c r="L3" s="1" t="s">
        <v>55</v>
      </c>
      <c r="M3" s="1">
        <f>SUMIFS(Table1[Total],Table1[name],Bouns!L3,Table1[التاريخ],K3)</f>
        <v>3</v>
      </c>
    </row>
    <row r="4" spans="1:13" x14ac:dyDescent="0.2">
      <c r="A4" s="11">
        <v>45309</v>
      </c>
      <c r="B4" t="s">
        <v>32</v>
      </c>
      <c r="C4">
        <v>0</v>
      </c>
      <c r="K4" s="2">
        <v>45309</v>
      </c>
      <c r="L4" s="1" t="s">
        <v>56</v>
      </c>
      <c r="M4" s="1">
        <f>SUMIFS(Table1[Total],Table1[name],Bouns!L4,Table1[التاريخ],K4)</f>
        <v>5</v>
      </c>
    </row>
    <row r="5" spans="1:13" x14ac:dyDescent="0.2">
      <c r="A5" s="11">
        <v>45309</v>
      </c>
      <c r="B5" t="s">
        <v>31</v>
      </c>
      <c r="C5">
        <v>0</v>
      </c>
      <c r="K5" s="2">
        <v>45309</v>
      </c>
      <c r="L5" s="1" t="s">
        <v>52</v>
      </c>
      <c r="M5" s="1">
        <f>SUMIFS(Table1[Total],Table1[name],Bouns!L5,Table1[التاريخ],K5)</f>
        <v>3</v>
      </c>
    </row>
    <row r="6" spans="1:13" x14ac:dyDescent="0.2">
      <c r="A6" s="11">
        <v>45309</v>
      </c>
      <c r="B6" t="s">
        <v>29</v>
      </c>
      <c r="C6">
        <v>0</v>
      </c>
      <c r="K6" s="2">
        <v>45309</v>
      </c>
      <c r="L6" s="1" t="s">
        <v>54</v>
      </c>
      <c r="M6" s="1">
        <f>SUMIFS(Table1[Total],Table1[name],Bouns!L6,Table1[التاريخ],K6)</f>
        <v>0</v>
      </c>
    </row>
    <row r="7" spans="1:13" x14ac:dyDescent="0.2">
      <c r="A7" s="11">
        <v>45309</v>
      </c>
      <c r="B7" t="s">
        <v>30</v>
      </c>
      <c r="C7">
        <v>0</v>
      </c>
      <c r="K7" s="2">
        <v>45309</v>
      </c>
      <c r="L7" s="1" t="s">
        <v>51</v>
      </c>
      <c r="M7" s="1">
        <f>SUMIFS(Table1[Total],Table1[name],Bouns!L7,Table1[التاريخ],K7)</f>
        <v>3</v>
      </c>
    </row>
    <row r="8" spans="1:13" x14ac:dyDescent="0.2">
      <c r="A8" s="11">
        <v>45309</v>
      </c>
      <c r="B8" t="s">
        <v>28</v>
      </c>
      <c r="C8">
        <v>0</v>
      </c>
      <c r="K8" s="2">
        <v>45309</v>
      </c>
      <c r="L8" s="1" t="s">
        <v>82</v>
      </c>
      <c r="M8" s="1">
        <f>SUMIFS(Table1[Total],Table1[name],Bouns!L8,Table1[التاريخ],K8)</f>
        <v>5</v>
      </c>
    </row>
    <row r="9" spans="1:13" x14ac:dyDescent="0.2">
      <c r="A9" s="11">
        <v>45310</v>
      </c>
      <c r="B9" t="s">
        <v>33</v>
      </c>
      <c r="C9">
        <v>0</v>
      </c>
      <c r="K9" s="2">
        <v>45310</v>
      </c>
      <c r="L9" s="1" t="s">
        <v>53</v>
      </c>
      <c r="M9" s="1">
        <f>SUMIFS(Table1[Total],Table1[name],Bouns!L9,Table1[التاريخ],K9)</f>
        <v>9</v>
      </c>
    </row>
    <row r="10" spans="1:13" x14ac:dyDescent="0.2">
      <c r="A10" s="11">
        <v>45310</v>
      </c>
      <c r="B10" t="s">
        <v>27</v>
      </c>
      <c r="C10">
        <v>0</v>
      </c>
      <c r="K10" s="2">
        <v>45310</v>
      </c>
      <c r="L10" s="1" t="s">
        <v>55</v>
      </c>
      <c r="M10" s="1">
        <f>SUMIFS(Table1[Total],Table1[name],Bouns!L10,Table1[التاريخ],K10)</f>
        <v>6</v>
      </c>
    </row>
    <row r="11" spans="1:13" x14ac:dyDescent="0.2">
      <c r="A11" s="11">
        <v>45310</v>
      </c>
      <c r="B11" t="s">
        <v>32</v>
      </c>
      <c r="C11">
        <v>3</v>
      </c>
      <c r="K11" s="2">
        <v>45310</v>
      </c>
      <c r="L11" s="1" t="s">
        <v>56</v>
      </c>
      <c r="M11" s="1">
        <f>SUMIFS(Table1[Total],Table1[name],Bouns!L11,Table1[التاريخ],K11)</f>
        <v>3</v>
      </c>
    </row>
    <row r="12" spans="1:13" x14ac:dyDescent="0.2">
      <c r="A12" s="11">
        <v>45310</v>
      </c>
      <c r="B12" t="s">
        <v>31</v>
      </c>
      <c r="C12">
        <v>0</v>
      </c>
      <c r="K12" s="2">
        <v>45310</v>
      </c>
      <c r="L12" s="1" t="s">
        <v>52</v>
      </c>
      <c r="M12" s="1">
        <f>SUMIFS(Table1[Total],Table1[name],Bouns!L12,Table1[التاريخ],K12)</f>
        <v>6</v>
      </c>
    </row>
    <row r="13" spans="1:13" x14ac:dyDescent="0.2">
      <c r="A13" s="11">
        <v>45310</v>
      </c>
      <c r="B13" t="s">
        <v>29</v>
      </c>
      <c r="C13">
        <v>3</v>
      </c>
      <c r="K13" s="2">
        <v>45310</v>
      </c>
      <c r="L13" s="1" t="s">
        <v>54</v>
      </c>
      <c r="M13" s="1">
        <f>SUMIFS(Table1[Total],Table1[name],Bouns!L13,Table1[التاريخ],K13)</f>
        <v>9</v>
      </c>
    </row>
    <row r="14" spans="1:13" x14ac:dyDescent="0.2">
      <c r="A14" s="11">
        <v>45310</v>
      </c>
      <c r="B14" t="s">
        <v>30</v>
      </c>
      <c r="C14">
        <v>0</v>
      </c>
      <c r="K14" s="2">
        <v>45310</v>
      </c>
      <c r="L14" s="1" t="s">
        <v>51</v>
      </c>
      <c r="M14" s="1">
        <f>SUMIFS(Table1[Total],Table1[name],Bouns!L14,Table1[التاريخ],K14)</f>
        <v>9</v>
      </c>
    </row>
    <row r="15" spans="1:13" x14ac:dyDescent="0.2">
      <c r="A15" s="11">
        <v>45310</v>
      </c>
      <c r="B15" t="s">
        <v>28</v>
      </c>
      <c r="C15">
        <v>3</v>
      </c>
      <c r="K15" s="2">
        <v>45310</v>
      </c>
      <c r="L15" s="1" t="s">
        <v>82</v>
      </c>
      <c r="M15" s="1">
        <f>SUMIFS(Table1[Total],Table1[name],Bouns!L15,Table1[التاريخ],K15)</f>
        <v>3</v>
      </c>
    </row>
    <row r="16" spans="1:13" x14ac:dyDescent="0.2">
      <c r="A16" s="11">
        <v>45311</v>
      </c>
      <c r="B16" t="s">
        <v>33</v>
      </c>
      <c r="C16">
        <v>0</v>
      </c>
      <c r="K16" s="2">
        <v>45311</v>
      </c>
      <c r="L16" s="1" t="s">
        <v>53</v>
      </c>
      <c r="M16" s="1">
        <f>SUMIFS(Table1[Total],Table1[name],Bouns!L16,Table1[التاريخ],K16)</f>
        <v>3</v>
      </c>
    </row>
    <row r="17" spans="1:13" x14ac:dyDescent="0.2">
      <c r="A17" s="11">
        <v>45311</v>
      </c>
      <c r="B17" t="s">
        <v>27</v>
      </c>
      <c r="C17">
        <v>0</v>
      </c>
      <c r="K17" s="2">
        <v>45311</v>
      </c>
      <c r="L17" s="1" t="s">
        <v>55</v>
      </c>
      <c r="M17" s="1">
        <f>SUMIFS(Table1[Total],Table1[name],Bouns!L17,Table1[التاريخ],K17)</f>
        <v>6</v>
      </c>
    </row>
    <row r="18" spans="1:13" x14ac:dyDescent="0.2">
      <c r="A18" s="11">
        <v>45311</v>
      </c>
      <c r="B18" t="s">
        <v>32</v>
      </c>
      <c r="C18">
        <v>0</v>
      </c>
      <c r="K18" s="2">
        <v>45311</v>
      </c>
      <c r="L18" s="1" t="s">
        <v>56</v>
      </c>
      <c r="M18" s="1">
        <f>SUMIFS(Table1[Total],Table1[name],Bouns!L18,Table1[التاريخ],K18)</f>
        <v>5</v>
      </c>
    </row>
    <row r="19" spans="1:13" x14ac:dyDescent="0.2">
      <c r="A19" s="11">
        <v>45311</v>
      </c>
      <c r="B19" t="s">
        <v>31</v>
      </c>
      <c r="C19">
        <v>0</v>
      </c>
      <c r="K19" s="2">
        <v>45311</v>
      </c>
      <c r="L19" s="1" t="s">
        <v>52</v>
      </c>
      <c r="M19" s="1">
        <f>SUMIFS(Table1[Total],Table1[name],Bouns!L19,Table1[التاريخ],K19)</f>
        <v>3</v>
      </c>
    </row>
    <row r="20" spans="1:13" x14ac:dyDescent="0.2">
      <c r="A20" s="11">
        <v>45311</v>
      </c>
      <c r="B20" t="s">
        <v>29</v>
      </c>
      <c r="C20">
        <v>0</v>
      </c>
      <c r="K20" s="2">
        <v>45311</v>
      </c>
      <c r="L20" s="1" t="s">
        <v>54</v>
      </c>
      <c r="M20" s="1">
        <f>SUMIFS(Table1[Total],Table1[name],Bouns!L20,Table1[التاريخ],K20)</f>
        <v>3</v>
      </c>
    </row>
    <row r="21" spans="1:13" x14ac:dyDescent="0.2">
      <c r="A21" s="11">
        <v>45311</v>
      </c>
      <c r="B21" t="s">
        <v>30</v>
      </c>
      <c r="C21">
        <v>0</v>
      </c>
      <c r="K21" s="2">
        <v>45311</v>
      </c>
      <c r="L21" s="1" t="s">
        <v>51</v>
      </c>
      <c r="M21" s="1">
        <f>SUMIFS(Table1[Total],Table1[name],Bouns!L21,Table1[التاريخ],K21)</f>
        <v>3</v>
      </c>
    </row>
    <row r="22" spans="1:13" x14ac:dyDescent="0.2">
      <c r="A22" s="11">
        <v>45311</v>
      </c>
      <c r="B22" t="s">
        <v>28</v>
      </c>
      <c r="C22">
        <v>0</v>
      </c>
      <c r="K22" s="2">
        <v>45311</v>
      </c>
      <c r="L22" s="1" t="s">
        <v>82</v>
      </c>
      <c r="M22" s="1">
        <f>SUMIFS(Table1[Total],Table1[name],Bouns!L22,Table1[التاريخ],K22)</f>
        <v>3</v>
      </c>
    </row>
    <row r="23" spans="1:13" x14ac:dyDescent="0.2">
      <c r="A23" s="11">
        <v>45312</v>
      </c>
      <c r="B23" t="s">
        <v>33</v>
      </c>
      <c r="C23">
        <v>0</v>
      </c>
      <c r="K23" s="2">
        <v>45312</v>
      </c>
      <c r="L23" s="1" t="s">
        <v>53</v>
      </c>
      <c r="M23" s="1">
        <f>SUMIFS(Table1[Total],Table1[name],Bouns!L23,Table1[التاريخ],K23)</f>
        <v>3</v>
      </c>
    </row>
    <row r="24" spans="1:13" x14ac:dyDescent="0.2">
      <c r="A24" s="11">
        <v>45312</v>
      </c>
      <c r="B24" t="s">
        <v>27</v>
      </c>
      <c r="C24">
        <v>0</v>
      </c>
      <c r="K24" s="2">
        <v>45312</v>
      </c>
      <c r="L24" s="1" t="s">
        <v>55</v>
      </c>
      <c r="M24" s="1">
        <f>SUMIFS(Table1[Total],Table1[name],Bouns!L24,Table1[التاريخ],K24)</f>
        <v>3</v>
      </c>
    </row>
    <row r="25" spans="1:13" x14ac:dyDescent="0.2">
      <c r="A25" s="11">
        <v>45312</v>
      </c>
      <c r="B25" t="s">
        <v>32</v>
      </c>
      <c r="C25">
        <v>0</v>
      </c>
      <c r="K25" s="2">
        <v>45312</v>
      </c>
      <c r="L25" s="1" t="s">
        <v>56</v>
      </c>
      <c r="M25" s="1">
        <f>SUMIFS(Table1[Total],Table1[name],Bouns!L25,Table1[التاريخ],K25)</f>
        <v>3</v>
      </c>
    </row>
    <row r="26" spans="1:13" x14ac:dyDescent="0.2">
      <c r="A26" s="11">
        <v>45312</v>
      </c>
      <c r="B26" t="s">
        <v>31</v>
      </c>
      <c r="C26">
        <v>0</v>
      </c>
      <c r="K26" s="2">
        <v>45312</v>
      </c>
      <c r="L26" s="1" t="s">
        <v>52</v>
      </c>
      <c r="M26" s="1">
        <f>SUMIFS(Table1[Total],Table1[name],Bouns!L26,Table1[التاريخ],K26)</f>
        <v>3</v>
      </c>
    </row>
    <row r="27" spans="1:13" x14ac:dyDescent="0.2">
      <c r="A27" s="11">
        <v>45312</v>
      </c>
      <c r="B27" t="s">
        <v>29</v>
      </c>
      <c r="C27">
        <v>0</v>
      </c>
      <c r="K27" s="2">
        <v>45312</v>
      </c>
      <c r="L27" s="1" t="s">
        <v>54</v>
      </c>
      <c r="M27" s="1">
        <f>SUMIFS(Table1[Total],Table1[name],Bouns!L27,Table1[التاريخ],K27)</f>
        <v>3</v>
      </c>
    </row>
    <row r="28" spans="1:13" x14ac:dyDescent="0.2">
      <c r="A28" s="11">
        <v>45312</v>
      </c>
      <c r="B28" t="s">
        <v>30</v>
      </c>
      <c r="C28">
        <v>0</v>
      </c>
      <c r="K28" s="2">
        <v>45312</v>
      </c>
      <c r="L28" s="1" t="s">
        <v>51</v>
      </c>
      <c r="M28" s="1">
        <f>SUMIFS(Table1[Total],Table1[name],Bouns!L28,Table1[التاريخ],K28)</f>
        <v>0</v>
      </c>
    </row>
    <row r="29" spans="1:13" x14ac:dyDescent="0.2">
      <c r="A29" s="11">
        <v>45312</v>
      </c>
      <c r="B29" t="s">
        <v>28</v>
      </c>
      <c r="C29">
        <v>0</v>
      </c>
      <c r="K29" s="2">
        <v>45312</v>
      </c>
      <c r="L29" s="1" t="s">
        <v>82</v>
      </c>
      <c r="M29" s="1">
        <f>SUMIFS(Table1[Total],Table1[name],Bouns!L29,Table1[التاريخ],K29)</f>
        <v>3</v>
      </c>
    </row>
    <row r="30" spans="1:13" x14ac:dyDescent="0.2">
      <c r="A30" s="11">
        <v>45313</v>
      </c>
      <c r="B30" t="s">
        <v>33</v>
      </c>
      <c r="C30">
        <v>0</v>
      </c>
      <c r="K30" s="2">
        <v>45313</v>
      </c>
      <c r="L30" s="1" t="s">
        <v>53</v>
      </c>
      <c r="M30" s="1">
        <f>SUMIFS(Table1[Total],Table1[name],Bouns!L30,Table1[التاريخ],K30)</f>
        <v>3</v>
      </c>
    </row>
    <row r="31" spans="1:13" x14ac:dyDescent="0.2">
      <c r="A31" s="11">
        <v>45313</v>
      </c>
      <c r="B31" t="s">
        <v>27</v>
      </c>
      <c r="C31">
        <v>0</v>
      </c>
      <c r="K31" s="2">
        <v>45313</v>
      </c>
      <c r="L31" s="1" t="s">
        <v>55</v>
      </c>
      <c r="M31" s="1">
        <f>SUMIFS(Table1[Total],Table1[name],Bouns!L31,Table1[التاريخ],K31)</f>
        <v>3</v>
      </c>
    </row>
    <row r="32" spans="1:13" x14ac:dyDescent="0.2">
      <c r="A32" s="11">
        <v>45313</v>
      </c>
      <c r="B32" t="s">
        <v>32</v>
      </c>
      <c r="C32">
        <v>0</v>
      </c>
      <c r="K32" s="2">
        <v>45313</v>
      </c>
      <c r="L32" s="1" t="s">
        <v>56</v>
      </c>
      <c r="M32" s="1">
        <f>SUMIFS(Table1[Total],Table1[name],Bouns!L32,Table1[التاريخ],K32)</f>
        <v>3</v>
      </c>
    </row>
    <row r="33" spans="1:13" x14ac:dyDescent="0.2">
      <c r="A33" s="11">
        <v>45313</v>
      </c>
      <c r="B33" t="s">
        <v>31</v>
      </c>
      <c r="C33">
        <v>0</v>
      </c>
      <c r="K33" s="2">
        <v>45313</v>
      </c>
      <c r="L33" s="1" t="s">
        <v>52</v>
      </c>
      <c r="M33" s="1">
        <f>SUMIFS(Table1[Total],Table1[name],Bouns!L33,Table1[التاريخ],K33)</f>
        <v>3</v>
      </c>
    </row>
    <row r="34" spans="1:13" x14ac:dyDescent="0.2">
      <c r="A34" s="11">
        <v>45313</v>
      </c>
      <c r="B34" t="s">
        <v>29</v>
      </c>
      <c r="C34">
        <v>0</v>
      </c>
      <c r="K34" s="2">
        <v>45313</v>
      </c>
      <c r="L34" s="1" t="s">
        <v>54</v>
      </c>
      <c r="M34" s="1">
        <f>SUMIFS(Table1[Total],Table1[name],Bouns!L34,Table1[التاريخ],K34)</f>
        <v>3</v>
      </c>
    </row>
    <row r="35" spans="1:13" x14ac:dyDescent="0.2">
      <c r="A35" s="11">
        <v>45313</v>
      </c>
      <c r="B35" t="s">
        <v>30</v>
      </c>
      <c r="C35">
        <v>0</v>
      </c>
      <c r="K35" s="2">
        <v>45313</v>
      </c>
      <c r="L35" s="1" t="s">
        <v>51</v>
      </c>
      <c r="M35" s="1">
        <f>SUMIFS(Table1[Total],Table1[name],Bouns!L35,Table1[التاريخ],K35)</f>
        <v>3</v>
      </c>
    </row>
    <row r="36" spans="1:13" x14ac:dyDescent="0.2">
      <c r="A36" s="11">
        <v>45313</v>
      </c>
      <c r="B36" t="s">
        <v>28</v>
      </c>
      <c r="C36">
        <v>0</v>
      </c>
      <c r="K36" s="2">
        <v>45313</v>
      </c>
      <c r="L36" s="1" t="s">
        <v>82</v>
      </c>
      <c r="M36" s="1">
        <f>SUMIFS(Table1[Total],Table1[name],Bouns!L36,Table1[التاريخ],K36)</f>
        <v>3</v>
      </c>
    </row>
    <row r="37" spans="1:13" x14ac:dyDescent="0.2">
      <c r="A37" s="11">
        <v>45314</v>
      </c>
      <c r="B37" t="s">
        <v>33</v>
      </c>
      <c r="C37">
        <v>0</v>
      </c>
      <c r="K37" s="2">
        <v>45314</v>
      </c>
      <c r="L37" s="1" t="s">
        <v>53</v>
      </c>
      <c r="M37" s="1">
        <f>SUMIFS(Table1[Total],Table1[name],Bouns!L37,Table1[التاريخ],K37)</f>
        <v>8</v>
      </c>
    </row>
    <row r="38" spans="1:13" x14ac:dyDescent="0.2">
      <c r="A38" s="11">
        <v>45314</v>
      </c>
      <c r="B38" t="s">
        <v>27</v>
      </c>
      <c r="C38">
        <v>0</v>
      </c>
      <c r="K38" s="2">
        <v>45314</v>
      </c>
      <c r="L38" s="1" t="s">
        <v>55</v>
      </c>
      <c r="M38" s="1">
        <f>SUMIFS(Table1[Total],Table1[name],Bouns!L38,Table1[التاريخ],K38)</f>
        <v>6</v>
      </c>
    </row>
    <row r="39" spans="1:13" x14ac:dyDescent="0.2">
      <c r="A39" s="11">
        <v>45314</v>
      </c>
      <c r="B39" t="s">
        <v>32</v>
      </c>
      <c r="C39">
        <v>0</v>
      </c>
      <c r="K39" s="2">
        <v>45314</v>
      </c>
      <c r="L39" s="1" t="s">
        <v>56</v>
      </c>
      <c r="M39" s="1">
        <f>SUMIFS(Table1[Total],Table1[name],Bouns!L39,Table1[التاريخ],K39)</f>
        <v>5</v>
      </c>
    </row>
    <row r="40" spans="1:13" x14ac:dyDescent="0.2">
      <c r="A40" s="11">
        <v>45314</v>
      </c>
      <c r="B40" t="s">
        <v>31</v>
      </c>
      <c r="C40">
        <v>0</v>
      </c>
      <c r="K40" s="2">
        <v>45314</v>
      </c>
      <c r="L40" s="1" t="s">
        <v>52</v>
      </c>
      <c r="M40" s="1">
        <f>SUMIFS(Table1[Total],Table1[name],Bouns!L40,Table1[التاريخ],K40)</f>
        <v>6</v>
      </c>
    </row>
    <row r="41" spans="1:13" x14ac:dyDescent="0.2">
      <c r="A41" s="11">
        <v>45314</v>
      </c>
      <c r="B41" t="s">
        <v>29</v>
      </c>
      <c r="C41">
        <v>0</v>
      </c>
      <c r="K41" s="2">
        <v>45314</v>
      </c>
      <c r="L41" s="1" t="s">
        <v>54</v>
      </c>
      <c r="M41" s="1">
        <f>SUMIFS(Table1[Total],Table1[name],Bouns!L41,Table1[التاريخ],K41)</f>
        <v>6</v>
      </c>
    </row>
    <row r="42" spans="1:13" x14ac:dyDescent="0.2">
      <c r="A42" s="11">
        <v>45314</v>
      </c>
      <c r="B42" t="s">
        <v>30</v>
      </c>
      <c r="C42">
        <v>0</v>
      </c>
      <c r="K42" s="2">
        <v>45314</v>
      </c>
      <c r="L42" s="1" t="s">
        <v>51</v>
      </c>
      <c r="M42" s="1">
        <f>SUMIFS(Table1[Total],Table1[name],Bouns!L42,Table1[التاريخ],K42)</f>
        <v>6</v>
      </c>
    </row>
    <row r="43" spans="1:13" x14ac:dyDescent="0.2">
      <c r="A43" s="11">
        <v>45314</v>
      </c>
      <c r="B43" t="s">
        <v>28</v>
      </c>
      <c r="C43">
        <v>0</v>
      </c>
      <c r="K43" s="2">
        <v>45314</v>
      </c>
      <c r="L43" s="1" t="s">
        <v>82</v>
      </c>
      <c r="M43" s="1">
        <f>SUMIFS(Table1[Total],Table1[name],Bouns!L43,Table1[التاريخ],K43)</f>
        <v>6</v>
      </c>
    </row>
    <row r="44" spans="1:13" x14ac:dyDescent="0.2">
      <c r="A44" s="11">
        <v>45315</v>
      </c>
      <c r="B44" t="s">
        <v>33</v>
      </c>
      <c r="C44">
        <v>0</v>
      </c>
      <c r="K44" s="2">
        <v>45315</v>
      </c>
      <c r="L44" s="1" t="s">
        <v>53</v>
      </c>
      <c r="M44" s="1">
        <f>SUMIFS(Table1[Total],Table1[name],Bouns!L44,Table1[التاريخ],K44)</f>
        <v>3</v>
      </c>
    </row>
    <row r="45" spans="1:13" x14ac:dyDescent="0.2">
      <c r="A45" s="11">
        <v>45315</v>
      </c>
      <c r="B45" t="s">
        <v>27</v>
      </c>
      <c r="C45">
        <v>0</v>
      </c>
      <c r="K45" s="2">
        <v>45315</v>
      </c>
      <c r="L45" s="1" t="s">
        <v>55</v>
      </c>
      <c r="M45" s="1">
        <f>SUMIFS(Table1[Total],Table1[name],Bouns!L45,Table1[التاريخ],K45)</f>
        <v>11</v>
      </c>
    </row>
    <row r="46" spans="1:13" x14ac:dyDescent="0.2">
      <c r="A46" s="11">
        <v>45315</v>
      </c>
      <c r="B46" t="s">
        <v>32</v>
      </c>
      <c r="C46">
        <v>0</v>
      </c>
      <c r="K46" s="2">
        <v>45315</v>
      </c>
      <c r="L46" s="1" t="s">
        <v>56</v>
      </c>
      <c r="M46" s="1">
        <f>SUMIFS(Table1[Total],Table1[name],Bouns!L46,Table1[التاريخ],K46)</f>
        <v>0</v>
      </c>
    </row>
    <row r="47" spans="1:13" x14ac:dyDescent="0.2">
      <c r="A47" s="11">
        <v>45315</v>
      </c>
      <c r="B47" t="s">
        <v>31</v>
      </c>
      <c r="C47">
        <v>0</v>
      </c>
      <c r="K47" s="2">
        <v>45315</v>
      </c>
      <c r="L47" s="1" t="s">
        <v>52</v>
      </c>
      <c r="M47" s="1">
        <f>SUMIFS(Table1[Total],Table1[name],Bouns!L47,Table1[التاريخ],K47)</f>
        <v>3</v>
      </c>
    </row>
    <row r="48" spans="1:13" x14ac:dyDescent="0.2">
      <c r="A48" s="11">
        <v>45315</v>
      </c>
      <c r="B48" t="s">
        <v>29</v>
      </c>
      <c r="C48">
        <v>0</v>
      </c>
      <c r="K48" s="2">
        <v>45315</v>
      </c>
      <c r="L48" s="1" t="s">
        <v>54</v>
      </c>
      <c r="M48" s="1">
        <f>SUMIFS(Table1[Total],Table1[name],Bouns!L48,Table1[التاريخ],K48)</f>
        <v>3</v>
      </c>
    </row>
    <row r="49" spans="1:13" x14ac:dyDescent="0.2">
      <c r="A49" s="11">
        <v>45315</v>
      </c>
      <c r="B49" t="s">
        <v>30</v>
      </c>
      <c r="C49">
        <v>0</v>
      </c>
      <c r="K49" s="2">
        <v>45315</v>
      </c>
      <c r="L49" s="1" t="s">
        <v>51</v>
      </c>
      <c r="M49" s="1">
        <f>SUMIFS(Table1[Total],Table1[name],Bouns!L49,Table1[التاريخ],K49)</f>
        <v>3</v>
      </c>
    </row>
    <row r="50" spans="1:13" x14ac:dyDescent="0.2">
      <c r="A50" s="11">
        <v>45315</v>
      </c>
      <c r="B50" t="s">
        <v>28</v>
      </c>
      <c r="C50">
        <v>0</v>
      </c>
      <c r="K50" s="2">
        <v>45315</v>
      </c>
      <c r="L50" s="1" t="s">
        <v>82</v>
      </c>
      <c r="M50" s="1">
        <f>SUMIFS(Table1[Total],Table1[name],Bouns!L50,Table1[التاريخ],K50)</f>
        <v>3</v>
      </c>
    </row>
    <row r="51" spans="1:13" x14ac:dyDescent="0.2">
      <c r="A51" t="s">
        <v>93</v>
      </c>
      <c r="C51">
        <v>0</v>
      </c>
      <c r="K51" s="2">
        <v>45316</v>
      </c>
      <c r="L51" s="1" t="s">
        <v>53</v>
      </c>
      <c r="M51" s="1">
        <f>SUMIFS(Table1[Total],Table1[name],Bouns!L51,Table1[التاريخ],K51)</f>
        <v>0</v>
      </c>
    </row>
    <row r="52" spans="1:13" x14ac:dyDescent="0.2">
      <c r="K52" s="2">
        <v>45316</v>
      </c>
      <c r="L52" s="1" t="s">
        <v>55</v>
      </c>
      <c r="M52" s="1">
        <f>SUMIFS(Table1[Total],Table1[name],Bouns!L52,Table1[التاريخ],K52)</f>
        <v>0</v>
      </c>
    </row>
    <row r="53" spans="1:13" x14ac:dyDescent="0.2">
      <c r="K53" s="2">
        <v>45316</v>
      </c>
      <c r="L53" s="1" t="s">
        <v>56</v>
      </c>
      <c r="M53" s="1">
        <f>SUMIFS(Table1[Total],Table1[name],Bouns!L53,Table1[التاريخ],K53)</f>
        <v>0</v>
      </c>
    </row>
    <row r="54" spans="1:13" x14ac:dyDescent="0.2">
      <c r="K54" s="2">
        <v>45316</v>
      </c>
      <c r="L54" s="1" t="s">
        <v>52</v>
      </c>
      <c r="M54" s="1">
        <f>SUMIFS(Table1[Total],Table1[name],Bouns!L54,Table1[التاريخ],K54)</f>
        <v>0</v>
      </c>
    </row>
    <row r="55" spans="1:13" x14ac:dyDescent="0.2">
      <c r="K55" s="2">
        <v>45316</v>
      </c>
      <c r="L55" s="1" t="s">
        <v>54</v>
      </c>
      <c r="M55" s="1">
        <f>SUMIFS(Table1[Total],Table1[name],Bouns!L55,Table1[التاريخ],K55)</f>
        <v>0</v>
      </c>
    </row>
    <row r="56" spans="1:13" x14ac:dyDescent="0.2">
      <c r="K56" s="2">
        <v>45316</v>
      </c>
      <c r="L56" s="1" t="s">
        <v>51</v>
      </c>
      <c r="M56" s="1">
        <f>SUMIFS(Table1[Total],Table1[name],Bouns!L56,Table1[التاريخ],K56)</f>
        <v>0</v>
      </c>
    </row>
    <row r="57" spans="1:13" x14ac:dyDescent="0.2">
      <c r="K57" s="2">
        <v>45316</v>
      </c>
      <c r="L57" s="1" t="s">
        <v>82</v>
      </c>
      <c r="M57" s="1">
        <f>SUMIFS(Table1[Total],Table1[name],Bouns!L57,Table1[التاريخ],K57)</f>
        <v>0</v>
      </c>
    </row>
    <row r="58" spans="1:13" x14ac:dyDescent="0.2">
      <c r="L58" s="1" t="s">
        <v>53</v>
      </c>
      <c r="M58" s="1">
        <f>SUMIFS(Table1[Total],Table1[name],Bouns!L58,Table1[التاريخ],K58)</f>
        <v>0</v>
      </c>
    </row>
    <row r="59" spans="1:13" x14ac:dyDescent="0.2">
      <c r="L59" s="1" t="s">
        <v>55</v>
      </c>
      <c r="M59" s="1">
        <f>SUMIFS(Table1[Total],Table1[name],Bouns!L59,Table1[التاريخ],K59)</f>
        <v>0</v>
      </c>
    </row>
    <row r="60" spans="1:13" x14ac:dyDescent="0.2">
      <c r="L60" s="1" t="s">
        <v>56</v>
      </c>
      <c r="M60" s="1">
        <f>SUMIFS(Table1[Total],Table1[name],Bouns!L60,Table1[التاريخ],K60)</f>
        <v>0</v>
      </c>
    </row>
    <row r="61" spans="1:13" x14ac:dyDescent="0.2">
      <c r="L61" s="1" t="s">
        <v>52</v>
      </c>
      <c r="M61" s="1">
        <f>SUMIFS(Table1[Total],Table1[name],Bouns!L61,Table1[التاريخ],K61)</f>
        <v>0</v>
      </c>
    </row>
    <row r="62" spans="1:13" x14ac:dyDescent="0.2">
      <c r="L62" s="1" t="s">
        <v>54</v>
      </c>
      <c r="M62" s="1">
        <f>SUMIFS(Table1[Total],Table1[name],Bouns!L62,Table1[التاريخ],K62)</f>
        <v>0</v>
      </c>
    </row>
    <row r="63" spans="1:13" x14ac:dyDescent="0.2">
      <c r="L63" s="1" t="s">
        <v>51</v>
      </c>
      <c r="M63" s="1">
        <f>SUMIFS(Table1[Total],Table1[name],Bouns!L63,Table1[التاريخ],K63)</f>
        <v>0</v>
      </c>
    </row>
    <row r="64" spans="1:13" x14ac:dyDescent="0.2">
      <c r="L64" s="1" t="s">
        <v>82</v>
      </c>
      <c r="M64" s="1">
        <f>SUMIFS(Table1[Total],Table1[name],Bouns!L64,Table1[التاريخ],K64)</f>
        <v>0</v>
      </c>
    </row>
    <row r="65" spans="11:13" x14ac:dyDescent="0.2">
      <c r="K65" s="11">
        <v>45319</v>
      </c>
      <c r="L65" s="1" t="s">
        <v>53</v>
      </c>
      <c r="M65" s="1">
        <f>SUMIFS(Table1[Total],Table1[name],Bouns!L65,Table1[التاريخ],K65)</f>
        <v>0</v>
      </c>
    </row>
    <row r="66" spans="11:13" x14ac:dyDescent="0.2">
      <c r="K66" s="11">
        <v>45319</v>
      </c>
      <c r="L66" s="1" t="s">
        <v>55</v>
      </c>
      <c r="M66" s="1">
        <f>SUMIFS(Table1[Total],Table1[name],Bouns!L66,Table1[التاريخ],K66)</f>
        <v>0</v>
      </c>
    </row>
    <row r="67" spans="11:13" x14ac:dyDescent="0.2">
      <c r="K67" s="11">
        <v>45319</v>
      </c>
      <c r="L67" s="1" t="s">
        <v>56</v>
      </c>
      <c r="M67" s="1">
        <f>SUMIFS(Table1[Total],Table1[name],Bouns!L67,Table1[التاريخ],K67)</f>
        <v>5</v>
      </c>
    </row>
    <row r="68" spans="11:13" x14ac:dyDescent="0.2">
      <c r="K68" s="11">
        <v>45319</v>
      </c>
      <c r="L68" s="1" t="s">
        <v>52</v>
      </c>
      <c r="M68" s="1">
        <f>SUMIFS(Table1[Total],Table1[name],Bouns!L68,Table1[التاريخ],K68)</f>
        <v>0</v>
      </c>
    </row>
    <row r="69" spans="11:13" x14ac:dyDescent="0.2">
      <c r="K69" s="11">
        <v>45319</v>
      </c>
      <c r="L69" s="1" t="s">
        <v>54</v>
      </c>
      <c r="M69" s="1">
        <f>SUMIFS(Table1[Total],Table1[name],Bouns!L69,Table1[التاريخ],K69)</f>
        <v>0</v>
      </c>
    </row>
    <row r="70" spans="11:13" x14ac:dyDescent="0.2">
      <c r="K70" s="11">
        <v>45319</v>
      </c>
      <c r="L70" s="1" t="s">
        <v>51</v>
      </c>
      <c r="M70" s="1">
        <f>SUMIFS(Table1[Total],Table1[name],Bouns!L70,Table1[التاريخ],K70)</f>
        <v>5</v>
      </c>
    </row>
    <row r="71" spans="11:13" x14ac:dyDescent="0.2">
      <c r="K71" s="11">
        <v>45319</v>
      </c>
      <c r="L71" s="1" t="s">
        <v>82</v>
      </c>
      <c r="M71" s="1">
        <f>SUMIFS(Table1[Total],Table1[name],Bouns!L71,Table1[التاريخ],K71)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21B-E2DD-4101-980B-8B47D9E3EC3F}">
  <dimension ref="A1:K8"/>
  <sheetViews>
    <sheetView rightToLeft="1" tabSelected="1" workbookViewId="0">
      <selection activeCell="A2" sqref="A2"/>
    </sheetView>
  </sheetViews>
  <sheetFormatPr defaultRowHeight="15" x14ac:dyDescent="0.2"/>
  <cols>
    <col min="1" max="1" width="17.08203125" bestFit="1" customWidth="1"/>
    <col min="2" max="2" width="17.890625" bestFit="1" customWidth="1"/>
    <col min="5" max="5" width="9.14453125" style="1"/>
    <col min="6" max="6" width="17.890625" style="1" bestFit="1" customWidth="1"/>
    <col min="7" max="7" width="9.14453125" style="1"/>
  </cols>
  <sheetData>
    <row r="1" spans="1:11" x14ac:dyDescent="0.2">
      <c r="A1" s="1" t="s">
        <v>99</v>
      </c>
      <c r="B1" s="1" t="s">
        <v>95</v>
      </c>
      <c r="C1" s="1" t="s">
        <v>101</v>
      </c>
    </row>
    <row r="2" spans="1:11" x14ac:dyDescent="0.2">
      <c r="A2" s="2" cm="1">
        <f t="array" aca="1" ref="A2:C8" ca="1">_xlfn._xlws.SORT(_xlfn._xlws.FILTER(Bouns!K2:M100,Bouns!K2:K100=TODAY()-1),3,-1,0)</f>
        <v>45319</v>
      </c>
      <c r="B2" s="1" t="str">
        <f ca="1"/>
        <v>Mohamed Refat</v>
      </c>
      <c r="C2" s="1">
        <f ca="1"/>
        <v>5</v>
      </c>
      <c r="K2" s="2"/>
    </row>
    <row r="3" spans="1:11" x14ac:dyDescent="0.2">
      <c r="A3" s="2">
        <f ca="1"/>
        <v>45319</v>
      </c>
      <c r="B3" s="1" t="str">
        <f ca="1"/>
        <v>Amr Mohamed</v>
      </c>
      <c r="C3" s="1">
        <f ca="1"/>
        <v>5</v>
      </c>
    </row>
    <row r="4" spans="1:11" x14ac:dyDescent="0.2">
      <c r="A4" s="2">
        <f ca="1"/>
        <v>45319</v>
      </c>
      <c r="B4" s="1" t="str">
        <f ca="1"/>
        <v>Ahmed Hassan</v>
      </c>
      <c r="C4" s="1">
        <f ca="1"/>
        <v>3</v>
      </c>
    </row>
    <row r="5" spans="1:11" x14ac:dyDescent="0.2">
      <c r="A5" s="2">
        <f ca="1"/>
        <v>45319</v>
      </c>
      <c r="B5" s="1" t="str">
        <f ca="1"/>
        <v>Mohamed Abdo</v>
      </c>
      <c r="C5" s="1">
        <f ca="1"/>
        <v>0</v>
      </c>
    </row>
    <row r="6" spans="1:11" x14ac:dyDescent="0.2">
      <c r="A6" s="2">
        <f ca="1"/>
        <v>45319</v>
      </c>
      <c r="B6" s="1" t="str">
        <f ca="1"/>
        <v>Mohamed Zaki</v>
      </c>
      <c r="C6" s="1">
        <f ca="1"/>
        <v>0</v>
      </c>
    </row>
    <row r="7" spans="1:11" x14ac:dyDescent="0.2">
      <c r="A7" s="2">
        <f ca="1"/>
        <v>45319</v>
      </c>
      <c r="B7" s="1" t="str">
        <f ca="1"/>
        <v>Ahmed Wahib</v>
      </c>
      <c r="C7" s="1">
        <f ca="1"/>
        <v>0</v>
      </c>
    </row>
    <row r="8" spans="1:11" x14ac:dyDescent="0.2">
      <c r="A8" s="2">
        <f ca="1"/>
        <v>45319</v>
      </c>
      <c r="B8" s="1" t="str">
        <f ca="1"/>
        <v>Mohamed Ramdan</v>
      </c>
      <c r="C8" s="1">
        <f ca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 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 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 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 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 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 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 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 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 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 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 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 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 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 /></Relationships>
</file>

<file path=customXml/item1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2.xml>��
</file>

<file path=customXml/item3.xml>��
</file>

<file path=customXml/item4.xml>��
</file>

<file path=customXml/item5.xml>��'DD'9('D*'1J.'DA1JB'DF*J,)'DA1JB*HB9 'DA'&2*HB9 5-J-'DE('1')
</file>

<file path=customXml/item6.xml>��
</file>

<file path=customXml/item7.xml>��
</file>

<file path=customXml/item8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3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8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11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2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16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17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Teams</vt:lpstr>
      <vt:lpstr>النتائج</vt:lpstr>
      <vt:lpstr>التوقعات</vt:lpstr>
      <vt:lpstr>Sheet1</vt:lpstr>
      <vt:lpstr>data</vt:lpstr>
      <vt:lpstr>Bouns</vt:lpstr>
      <vt:lpstr>Player of the day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2024-01-25T08:06:09Z</dcterms:modified>
</cp:coreProperties>
</file>