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St projects\competition\Datasets\"/>
    </mc:Choice>
  </mc:AlternateContent>
  <xr:revisionPtr revIDLastSave="0" documentId="13_ncr:1_{06798C46-96BE-4914-BC62-95ACB5691F54}" xr6:coauthVersionLast="47" xr6:coauthVersionMax="47" xr10:uidLastSave="{00000000-0000-0000-0000-000000000000}"/>
  <bookViews>
    <workbookView xWindow="-108" yWindow="-108" windowWidth="23256" windowHeight="12456" activeTab="2" xr2:uid="{EC14119C-9592-45E5-82BD-E68FD50BDEE1}"/>
  </bookViews>
  <sheets>
    <sheet name="Teams" sheetId="1" r:id="rId1"/>
    <sheet name="النتائج" sheetId="2" r:id="rId2"/>
    <sheet name="التوقعات" sheetId="5" r:id="rId3"/>
    <sheet name="Sheet1" sheetId="6" r:id="rId4"/>
    <sheet name="data" sheetId="7" r:id="rId5"/>
    <sheet name="Bouns" sheetId="10" r:id="rId6"/>
  </sheets>
  <definedNames>
    <definedName name="_xlnm._FilterDatabase" localSheetId="2" hidden="1">التوقعات!$A$1:$Q$311</definedName>
    <definedName name="_xlcn.WorksheetConnection_Africa2024.xlsxTable1" hidden="1">Table1[]</definedName>
    <definedName name="Players">Teams!$D$2:$D$9</definedName>
    <definedName name="Teams">Teams!$A$2:$A$25</definedName>
  </definedNames>
  <calcPr calcId="191028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Africa 2024-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5" l="1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S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2" i="5"/>
  <c r="A12" i="6" a="1"/>
  <c r="A12" i="6"/>
  <c r="B12" i="6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2" i="2"/>
  <c r="D8" i="6"/>
  <c r="B16" i="6"/>
  <c r="B15" i="6"/>
  <c r="B18" i="6"/>
  <c r="B14" i="6"/>
  <c r="B17" i="6"/>
  <c r="B13" i="6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2" i="5"/>
  <c r="H65" i="5"/>
  <c r="I65" i="5"/>
  <c r="H66" i="5"/>
  <c r="I66" i="5"/>
  <c r="H67" i="5"/>
  <c r="I67" i="5"/>
  <c r="L67" i="5" s="1"/>
  <c r="H68" i="5"/>
  <c r="I68" i="5"/>
  <c r="H69" i="5"/>
  <c r="I69" i="5"/>
  <c r="H70" i="5"/>
  <c r="I70" i="5"/>
  <c r="H71" i="5"/>
  <c r="I71" i="5"/>
  <c r="H72" i="5"/>
  <c r="I72" i="5"/>
  <c r="H73" i="5"/>
  <c r="I73" i="5"/>
  <c r="H74" i="5"/>
  <c r="I74" i="5"/>
  <c r="H75" i="5"/>
  <c r="I75" i="5"/>
  <c r="L75" i="5" s="1"/>
  <c r="H76" i="5"/>
  <c r="I76" i="5"/>
  <c r="H77" i="5"/>
  <c r="I77" i="5"/>
  <c r="H78" i="5"/>
  <c r="I78" i="5"/>
  <c r="H79" i="5"/>
  <c r="I79" i="5"/>
  <c r="L79" i="5" s="1"/>
  <c r="H80" i="5"/>
  <c r="I80" i="5"/>
  <c r="H81" i="5"/>
  <c r="I81" i="5"/>
  <c r="H82" i="5"/>
  <c r="I82" i="5"/>
  <c r="H83" i="5"/>
  <c r="I83" i="5"/>
  <c r="H84" i="5"/>
  <c r="I84" i="5"/>
  <c r="H85" i="5"/>
  <c r="I85" i="5"/>
  <c r="H86" i="5"/>
  <c r="I86" i="5"/>
  <c r="H87" i="5"/>
  <c r="I87" i="5"/>
  <c r="M87" i="5" s="1"/>
  <c r="H88" i="5"/>
  <c r="I88" i="5"/>
  <c r="H89" i="5"/>
  <c r="I89" i="5"/>
  <c r="H90" i="5"/>
  <c r="I90" i="5"/>
  <c r="H91" i="5"/>
  <c r="I91" i="5"/>
  <c r="M91" i="5" s="1"/>
  <c r="H92" i="5"/>
  <c r="I92" i="5"/>
  <c r="H93" i="5"/>
  <c r="I93" i="5"/>
  <c r="H94" i="5"/>
  <c r="I94" i="5"/>
  <c r="H95" i="5"/>
  <c r="I95" i="5"/>
  <c r="H96" i="5"/>
  <c r="I96" i="5"/>
  <c r="H97" i="5"/>
  <c r="I97" i="5"/>
  <c r="H98" i="5"/>
  <c r="I98" i="5"/>
  <c r="H99" i="5"/>
  <c r="I99" i="5"/>
  <c r="H100" i="5"/>
  <c r="I100" i="5"/>
  <c r="H101" i="5"/>
  <c r="I101" i="5"/>
  <c r="H102" i="5"/>
  <c r="I102" i="5"/>
  <c r="H103" i="5"/>
  <c r="I103" i="5"/>
  <c r="H104" i="5"/>
  <c r="I104" i="5"/>
  <c r="H105" i="5"/>
  <c r="I105" i="5"/>
  <c r="H106" i="5"/>
  <c r="I106" i="5"/>
  <c r="H107" i="5"/>
  <c r="I107" i="5"/>
  <c r="H108" i="5"/>
  <c r="I108" i="5"/>
  <c r="H109" i="5"/>
  <c r="I109" i="5"/>
  <c r="H110" i="5"/>
  <c r="I110" i="5"/>
  <c r="H111" i="5"/>
  <c r="I111" i="5"/>
  <c r="H112" i="5"/>
  <c r="I112" i="5"/>
  <c r="H113" i="5"/>
  <c r="I113" i="5"/>
  <c r="H114" i="5"/>
  <c r="I114" i="5"/>
  <c r="H115" i="5"/>
  <c r="I115" i="5"/>
  <c r="H116" i="5"/>
  <c r="I116" i="5"/>
  <c r="H117" i="5"/>
  <c r="I117" i="5"/>
  <c r="H118" i="5"/>
  <c r="I118" i="5"/>
  <c r="H119" i="5"/>
  <c r="I119" i="5"/>
  <c r="H120" i="5"/>
  <c r="I120" i="5"/>
  <c r="H121" i="5"/>
  <c r="I121" i="5"/>
  <c r="H122" i="5"/>
  <c r="I122" i="5"/>
  <c r="H123" i="5"/>
  <c r="I123" i="5"/>
  <c r="H124" i="5"/>
  <c r="I124" i="5"/>
  <c r="H125" i="5"/>
  <c r="I125" i="5"/>
  <c r="H126" i="5"/>
  <c r="I126" i="5"/>
  <c r="H127" i="5"/>
  <c r="I127" i="5"/>
  <c r="H128" i="5"/>
  <c r="I128" i="5"/>
  <c r="H129" i="5"/>
  <c r="I129" i="5"/>
  <c r="H130" i="5"/>
  <c r="I130" i="5"/>
  <c r="H131" i="5"/>
  <c r="I131" i="5"/>
  <c r="H132" i="5"/>
  <c r="I132" i="5"/>
  <c r="H133" i="5"/>
  <c r="I133" i="5"/>
  <c r="H134" i="5"/>
  <c r="I134" i="5"/>
  <c r="H135" i="5"/>
  <c r="I135" i="5"/>
  <c r="H136" i="5"/>
  <c r="I136" i="5"/>
  <c r="H137" i="5"/>
  <c r="I137" i="5"/>
  <c r="H138" i="5"/>
  <c r="I138" i="5"/>
  <c r="H139" i="5"/>
  <c r="I139" i="5"/>
  <c r="H140" i="5"/>
  <c r="I140" i="5"/>
  <c r="H141" i="5"/>
  <c r="I141" i="5"/>
  <c r="H142" i="5"/>
  <c r="I142" i="5"/>
  <c r="H143" i="5"/>
  <c r="I143" i="5"/>
  <c r="H144" i="5"/>
  <c r="I144" i="5"/>
  <c r="H145" i="5"/>
  <c r="I145" i="5"/>
  <c r="H146" i="5"/>
  <c r="I146" i="5"/>
  <c r="H147" i="5"/>
  <c r="I147" i="5"/>
  <c r="H148" i="5"/>
  <c r="I148" i="5"/>
  <c r="H149" i="5"/>
  <c r="I149" i="5"/>
  <c r="H150" i="5"/>
  <c r="I150" i="5"/>
  <c r="H151" i="5"/>
  <c r="I151" i="5"/>
  <c r="H152" i="5"/>
  <c r="I152" i="5"/>
  <c r="H153" i="5"/>
  <c r="I153" i="5"/>
  <c r="H154" i="5"/>
  <c r="I154" i="5"/>
  <c r="H155" i="5"/>
  <c r="I155" i="5"/>
  <c r="H156" i="5"/>
  <c r="I156" i="5"/>
  <c r="H157" i="5"/>
  <c r="I157" i="5"/>
  <c r="H158" i="5"/>
  <c r="I158" i="5"/>
  <c r="H159" i="5"/>
  <c r="I159" i="5"/>
  <c r="H160" i="5"/>
  <c r="I160" i="5"/>
  <c r="H161" i="5"/>
  <c r="I161" i="5"/>
  <c r="H162" i="5"/>
  <c r="I162" i="5"/>
  <c r="H163" i="5"/>
  <c r="I163" i="5"/>
  <c r="H164" i="5"/>
  <c r="I164" i="5"/>
  <c r="H165" i="5"/>
  <c r="I165" i="5"/>
  <c r="H166" i="5"/>
  <c r="I166" i="5"/>
  <c r="H167" i="5"/>
  <c r="I167" i="5"/>
  <c r="H168" i="5"/>
  <c r="I168" i="5"/>
  <c r="H169" i="5"/>
  <c r="I169" i="5"/>
  <c r="H170" i="5"/>
  <c r="I170" i="5"/>
  <c r="H171" i="5"/>
  <c r="I171" i="5"/>
  <c r="H172" i="5"/>
  <c r="I172" i="5"/>
  <c r="H173" i="5"/>
  <c r="I173" i="5"/>
  <c r="H174" i="5"/>
  <c r="I174" i="5"/>
  <c r="H175" i="5"/>
  <c r="I175" i="5"/>
  <c r="H176" i="5"/>
  <c r="I176" i="5"/>
  <c r="H177" i="5"/>
  <c r="I177" i="5"/>
  <c r="H178" i="5"/>
  <c r="I178" i="5"/>
  <c r="H179" i="5"/>
  <c r="I179" i="5"/>
  <c r="H180" i="5"/>
  <c r="I180" i="5"/>
  <c r="H181" i="5"/>
  <c r="I181" i="5"/>
  <c r="H182" i="5"/>
  <c r="I182" i="5"/>
  <c r="H183" i="5"/>
  <c r="I183" i="5"/>
  <c r="H184" i="5"/>
  <c r="I184" i="5"/>
  <c r="H185" i="5"/>
  <c r="I185" i="5"/>
  <c r="H186" i="5"/>
  <c r="I186" i="5"/>
  <c r="H187" i="5"/>
  <c r="I187" i="5"/>
  <c r="H188" i="5"/>
  <c r="I188" i="5"/>
  <c r="H189" i="5"/>
  <c r="I189" i="5"/>
  <c r="H190" i="5"/>
  <c r="I190" i="5"/>
  <c r="H191" i="5"/>
  <c r="I191" i="5"/>
  <c r="H192" i="5"/>
  <c r="I192" i="5"/>
  <c r="H193" i="5"/>
  <c r="I193" i="5"/>
  <c r="H194" i="5"/>
  <c r="I194" i="5"/>
  <c r="H195" i="5"/>
  <c r="I195" i="5"/>
  <c r="H196" i="5"/>
  <c r="I196" i="5"/>
  <c r="H197" i="5"/>
  <c r="I197" i="5"/>
  <c r="H198" i="5"/>
  <c r="I198" i="5"/>
  <c r="H199" i="5"/>
  <c r="I199" i="5"/>
  <c r="H200" i="5"/>
  <c r="I200" i="5"/>
  <c r="H201" i="5"/>
  <c r="I201" i="5"/>
  <c r="H202" i="5"/>
  <c r="I202" i="5"/>
  <c r="H203" i="5"/>
  <c r="I203" i="5"/>
  <c r="H204" i="5"/>
  <c r="I204" i="5"/>
  <c r="H205" i="5"/>
  <c r="I205" i="5"/>
  <c r="H206" i="5"/>
  <c r="I206" i="5"/>
  <c r="H207" i="5"/>
  <c r="I207" i="5"/>
  <c r="H208" i="5"/>
  <c r="I208" i="5"/>
  <c r="H209" i="5"/>
  <c r="I209" i="5"/>
  <c r="H210" i="5"/>
  <c r="I210" i="5"/>
  <c r="H211" i="5"/>
  <c r="I211" i="5"/>
  <c r="H212" i="5"/>
  <c r="I212" i="5"/>
  <c r="H213" i="5"/>
  <c r="I213" i="5"/>
  <c r="H214" i="5"/>
  <c r="I214" i="5"/>
  <c r="H215" i="5"/>
  <c r="I215" i="5"/>
  <c r="H216" i="5"/>
  <c r="I216" i="5"/>
  <c r="H217" i="5"/>
  <c r="I217" i="5"/>
  <c r="H218" i="5"/>
  <c r="I218" i="5"/>
  <c r="H219" i="5"/>
  <c r="I219" i="5"/>
  <c r="H220" i="5"/>
  <c r="I220" i="5"/>
  <c r="H221" i="5"/>
  <c r="I221" i="5"/>
  <c r="H222" i="5"/>
  <c r="I222" i="5"/>
  <c r="H223" i="5"/>
  <c r="I223" i="5"/>
  <c r="H224" i="5"/>
  <c r="I224" i="5"/>
  <c r="H225" i="5"/>
  <c r="I225" i="5"/>
  <c r="H226" i="5"/>
  <c r="I226" i="5"/>
  <c r="H227" i="5"/>
  <c r="I227" i="5"/>
  <c r="H228" i="5"/>
  <c r="I228" i="5"/>
  <c r="H229" i="5"/>
  <c r="I229" i="5"/>
  <c r="H230" i="5"/>
  <c r="I230" i="5"/>
  <c r="H231" i="5"/>
  <c r="I231" i="5"/>
  <c r="H232" i="5"/>
  <c r="I232" i="5"/>
  <c r="H233" i="5"/>
  <c r="I233" i="5"/>
  <c r="H234" i="5"/>
  <c r="I234" i="5"/>
  <c r="H235" i="5"/>
  <c r="I235" i="5"/>
  <c r="H236" i="5"/>
  <c r="I236" i="5"/>
  <c r="H237" i="5"/>
  <c r="I237" i="5"/>
  <c r="H238" i="5"/>
  <c r="I238" i="5"/>
  <c r="H239" i="5"/>
  <c r="I239" i="5"/>
  <c r="H240" i="5"/>
  <c r="I240" i="5"/>
  <c r="H241" i="5"/>
  <c r="I241" i="5"/>
  <c r="H242" i="5"/>
  <c r="I242" i="5"/>
  <c r="H243" i="5"/>
  <c r="I243" i="5"/>
  <c r="H244" i="5"/>
  <c r="I244" i="5"/>
  <c r="H245" i="5"/>
  <c r="I245" i="5"/>
  <c r="H246" i="5"/>
  <c r="I246" i="5"/>
  <c r="H247" i="5"/>
  <c r="I247" i="5"/>
  <c r="H248" i="5"/>
  <c r="I248" i="5"/>
  <c r="H249" i="5"/>
  <c r="I249" i="5"/>
  <c r="H250" i="5"/>
  <c r="I250" i="5"/>
  <c r="H251" i="5"/>
  <c r="I251" i="5"/>
  <c r="H252" i="5"/>
  <c r="I252" i="5"/>
  <c r="H253" i="5"/>
  <c r="I253" i="5"/>
  <c r="H254" i="5"/>
  <c r="I254" i="5"/>
  <c r="H255" i="5"/>
  <c r="I255" i="5"/>
  <c r="H256" i="5"/>
  <c r="I256" i="5"/>
  <c r="H257" i="5"/>
  <c r="I257" i="5"/>
  <c r="H258" i="5"/>
  <c r="I258" i="5"/>
  <c r="H259" i="5"/>
  <c r="I259" i="5"/>
  <c r="H260" i="5"/>
  <c r="I260" i="5"/>
  <c r="H261" i="5"/>
  <c r="I261" i="5"/>
  <c r="H262" i="5"/>
  <c r="I262" i="5"/>
  <c r="H263" i="5"/>
  <c r="I263" i="5"/>
  <c r="H264" i="5"/>
  <c r="I264" i="5"/>
  <c r="H265" i="5"/>
  <c r="I265" i="5"/>
  <c r="H266" i="5"/>
  <c r="I266" i="5"/>
  <c r="H267" i="5"/>
  <c r="I267" i="5"/>
  <c r="H268" i="5"/>
  <c r="I268" i="5"/>
  <c r="H269" i="5"/>
  <c r="I269" i="5"/>
  <c r="H270" i="5"/>
  <c r="I270" i="5"/>
  <c r="H271" i="5"/>
  <c r="I271" i="5"/>
  <c r="H272" i="5"/>
  <c r="I272" i="5"/>
  <c r="H273" i="5"/>
  <c r="I273" i="5"/>
  <c r="H274" i="5"/>
  <c r="I274" i="5"/>
  <c r="H275" i="5"/>
  <c r="I275" i="5"/>
  <c r="H276" i="5"/>
  <c r="I276" i="5"/>
  <c r="M276" i="5" s="1"/>
  <c r="H277" i="5"/>
  <c r="I277" i="5"/>
  <c r="H278" i="5"/>
  <c r="I278" i="5"/>
  <c r="H279" i="5"/>
  <c r="M279" i="5" s="1"/>
  <c r="I279" i="5"/>
  <c r="H280" i="5"/>
  <c r="I280" i="5"/>
  <c r="M280" i="5" s="1"/>
  <c r="H281" i="5"/>
  <c r="I281" i="5"/>
  <c r="H282" i="5"/>
  <c r="I282" i="5"/>
  <c r="H283" i="5"/>
  <c r="L283" i="5" s="1"/>
  <c r="I283" i="5"/>
  <c r="H284" i="5"/>
  <c r="I284" i="5"/>
  <c r="H285" i="5"/>
  <c r="I285" i="5"/>
  <c r="H286" i="5"/>
  <c r="I286" i="5"/>
  <c r="H287" i="5"/>
  <c r="J287" i="5" s="1"/>
  <c r="K287" i="5" s="1"/>
  <c r="N287" i="5" s="1"/>
  <c r="P287" i="5" s="1"/>
  <c r="I287" i="5"/>
  <c r="H288" i="5"/>
  <c r="I288" i="5"/>
  <c r="H289" i="5"/>
  <c r="I289" i="5"/>
  <c r="H290" i="5"/>
  <c r="I290" i="5"/>
  <c r="H291" i="5"/>
  <c r="J291" i="5" s="1"/>
  <c r="K291" i="5" s="1"/>
  <c r="N291" i="5" s="1"/>
  <c r="O291" i="5" s="1"/>
  <c r="I291" i="5"/>
  <c r="H292" i="5"/>
  <c r="I292" i="5"/>
  <c r="H293" i="5"/>
  <c r="I293" i="5"/>
  <c r="H294" i="5"/>
  <c r="I294" i="5"/>
  <c r="H295" i="5"/>
  <c r="M295" i="5" s="1"/>
  <c r="I295" i="5"/>
  <c r="H296" i="5"/>
  <c r="I296" i="5"/>
  <c r="H297" i="5"/>
  <c r="I297" i="5"/>
  <c r="H298" i="5"/>
  <c r="I298" i="5"/>
  <c r="H299" i="5"/>
  <c r="L299" i="5" s="1"/>
  <c r="I299" i="5"/>
  <c r="H300" i="5"/>
  <c r="I300" i="5"/>
  <c r="H301" i="5"/>
  <c r="I301" i="5"/>
  <c r="H302" i="5"/>
  <c r="I302" i="5"/>
  <c r="H303" i="5"/>
  <c r="J303" i="5" s="1"/>
  <c r="K303" i="5" s="1"/>
  <c r="N303" i="5" s="1"/>
  <c r="O303" i="5" s="1"/>
  <c r="I303" i="5"/>
  <c r="H304" i="5"/>
  <c r="I304" i="5"/>
  <c r="H305" i="5"/>
  <c r="I305" i="5"/>
  <c r="H306" i="5"/>
  <c r="I306" i="5"/>
  <c r="H307" i="5"/>
  <c r="J307" i="5" s="1"/>
  <c r="K307" i="5" s="1"/>
  <c r="N307" i="5" s="1"/>
  <c r="I307" i="5"/>
  <c r="H308" i="5"/>
  <c r="I308" i="5"/>
  <c r="L308" i="5" s="1"/>
  <c r="H309" i="5"/>
  <c r="I309" i="5"/>
  <c r="H310" i="5"/>
  <c r="I310" i="5"/>
  <c r="H311" i="5"/>
  <c r="M311" i="5" s="1"/>
  <c r="I311" i="5"/>
  <c r="D7" i="6"/>
  <c r="D2" i="6"/>
  <c r="D3" i="6"/>
  <c r="D4" i="6"/>
  <c r="D5" i="6"/>
  <c r="D6" i="6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M17" i="5" s="1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I2" i="5"/>
  <c r="H2" i="5"/>
  <c r="L287" i="5"/>
  <c r="L199" i="5"/>
  <c r="L135" i="5"/>
  <c r="L91" i="5"/>
  <c r="L87" i="5"/>
  <c r="L83" i="5"/>
  <c r="L71" i="5"/>
  <c r="M262" i="5"/>
  <c r="M291" i="5"/>
  <c r="M227" i="5"/>
  <c r="M163" i="5"/>
  <c r="M131" i="5"/>
  <c r="M83" i="5"/>
  <c r="M71" i="5"/>
  <c r="M67" i="5"/>
  <c r="M78" i="5"/>
  <c r="J279" i="5"/>
  <c r="K279" i="5" s="1"/>
  <c r="N279" i="5" s="1"/>
  <c r="P279" i="5" s="1"/>
  <c r="J119" i="5"/>
  <c r="K119" i="5" s="1"/>
  <c r="J83" i="5"/>
  <c r="K83" i="5" s="1"/>
  <c r="J219" i="5"/>
  <c r="K219" i="5" s="1"/>
  <c r="N219" i="5" s="1"/>
  <c r="J71" i="5"/>
  <c r="K71" i="5" s="1"/>
  <c r="J159" i="5"/>
  <c r="K159" i="5" s="1"/>
  <c r="J111" i="5"/>
  <c r="K111" i="5" s="1"/>
  <c r="M204" i="5" l="1"/>
  <c r="J267" i="5"/>
  <c r="K267" i="5" s="1"/>
  <c r="N267" i="5" s="1"/>
  <c r="P267" i="5" s="1"/>
  <c r="M263" i="5"/>
  <c r="J259" i="5"/>
  <c r="K259" i="5" s="1"/>
  <c r="N259" i="5" s="1"/>
  <c r="J255" i="5"/>
  <c r="K255" i="5" s="1"/>
  <c r="N255" i="5" s="1"/>
  <c r="P255" i="5" s="1"/>
  <c r="L247" i="5"/>
  <c r="L243" i="5"/>
  <c r="J239" i="5"/>
  <c r="K239" i="5" s="1"/>
  <c r="N239" i="5" s="1"/>
  <c r="O239" i="5" s="1"/>
  <c r="L235" i="5"/>
  <c r="M231" i="5"/>
  <c r="L227" i="5"/>
  <c r="L215" i="5"/>
  <c r="L211" i="5"/>
  <c r="J190" i="5"/>
  <c r="K190" i="5" s="1"/>
  <c r="N190" i="5" s="1"/>
  <c r="J203" i="5"/>
  <c r="K203" i="5" s="1"/>
  <c r="N203" i="5" s="1"/>
  <c r="J199" i="5"/>
  <c r="K199" i="5" s="1"/>
  <c r="N199" i="5" s="1"/>
  <c r="P199" i="5" s="1"/>
  <c r="L195" i="5"/>
  <c r="L191" i="5"/>
  <c r="J183" i="5"/>
  <c r="K183" i="5" s="1"/>
  <c r="N183" i="5" s="1"/>
  <c r="L179" i="5"/>
  <c r="M171" i="5"/>
  <c r="M167" i="5"/>
  <c r="L163" i="5"/>
  <c r="L159" i="5"/>
  <c r="N159" i="5" s="1"/>
  <c r="P159" i="5" s="1"/>
  <c r="J155" i="5"/>
  <c r="K155" i="5" s="1"/>
  <c r="J151" i="5"/>
  <c r="K151" i="5" s="1"/>
  <c r="L147" i="5"/>
  <c r="J143" i="5"/>
  <c r="K143" i="5" s="1"/>
  <c r="J168" i="5"/>
  <c r="K168" i="5" s="1"/>
  <c r="L124" i="5"/>
  <c r="J100" i="5"/>
  <c r="K100" i="5" s="1"/>
  <c r="J76" i="5"/>
  <c r="K76" i="5" s="1"/>
  <c r="J311" i="5"/>
  <c r="K311" i="5" s="1"/>
  <c r="N311" i="5" s="1"/>
  <c r="O311" i="5" s="1"/>
  <c r="M135" i="5"/>
  <c r="L131" i="5"/>
  <c r="L127" i="5"/>
  <c r="L115" i="5"/>
  <c r="L103" i="5"/>
  <c r="M99" i="5"/>
  <c r="J95" i="5"/>
  <c r="K95" i="5" s="1"/>
  <c r="N95" i="5" s="1"/>
  <c r="J227" i="5"/>
  <c r="K227" i="5" s="1"/>
  <c r="N227" i="5" s="1"/>
  <c r="J135" i="5"/>
  <c r="K135" i="5" s="1"/>
  <c r="M115" i="5"/>
  <c r="M183" i="5"/>
  <c r="M247" i="5"/>
  <c r="L231" i="5"/>
  <c r="M95" i="5"/>
  <c r="J215" i="5"/>
  <c r="K215" i="5" s="1"/>
  <c r="N215" i="5" s="1"/>
  <c r="O215" i="5" s="1"/>
  <c r="M103" i="5"/>
  <c r="M235" i="5"/>
  <c r="M299" i="5"/>
  <c r="J247" i="5"/>
  <c r="K247" i="5" s="1"/>
  <c r="N247" i="5" s="1"/>
  <c r="O247" i="5" s="1"/>
  <c r="J231" i="5"/>
  <c r="K231" i="5" s="1"/>
  <c r="N231" i="5" s="1"/>
  <c r="P231" i="5" s="1"/>
  <c r="J99" i="5"/>
  <c r="K99" i="5" s="1"/>
  <c r="M127" i="5"/>
  <c r="M195" i="5"/>
  <c r="M259" i="5"/>
  <c r="L167" i="5"/>
  <c r="M199" i="5"/>
  <c r="L259" i="5"/>
  <c r="L267" i="5"/>
  <c r="J131" i="5"/>
  <c r="K131" i="5" s="1"/>
  <c r="N131" i="5" s="1"/>
  <c r="J195" i="5"/>
  <c r="K195" i="5" s="1"/>
  <c r="N195" i="5" s="1"/>
  <c r="M203" i="5"/>
  <c r="M267" i="5"/>
  <c r="L279" i="5"/>
  <c r="J299" i="5"/>
  <c r="K299" i="5" s="1"/>
  <c r="N299" i="5" s="1"/>
  <c r="O299" i="5" s="1"/>
  <c r="M147" i="5"/>
  <c r="M215" i="5"/>
  <c r="L311" i="5"/>
  <c r="M307" i="5"/>
  <c r="L303" i="5"/>
  <c r="L295" i="5"/>
  <c r="L291" i="5"/>
  <c r="M287" i="5"/>
  <c r="M283" i="5"/>
  <c r="L275" i="5"/>
  <c r="J271" i="5"/>
  <c r="K271" i="5" s="1"/>
  <c r="N271" i="5" s="1"/>
  <c r="O271" i="5" s="1"/>
  <c r="J263" i="5"/>
  <c r="K263" i="5" s="1"/>
  <c r="N263" i="5" s="1"/>
  <c r="M255" i="5"/>
  <c r="M251" i="5"/>
  <c r="M243" i="5"/>
  <c r="L239" i="5"/>
  <c r="J235" i="5"/>
  <c r="K235" i="5" s="1"/>
  <c r="N235" i="5" s="1"/>
  <c r="O235" i="5" s="1"/>
  <c r="L223" i="5"/>
  <c r="L219" i="5"/>
  <c r="J211" i="5"/>
  <c r="K211" i="5" s="1"/>
  <c r="N211" i="5" s="1"/>
  <c r="O211" i="5" s="1"/>
  <c r="J207" i="5"/>
  <c r="K207" i="5" s="1"/>
  <c r="N207" i="5" s="1"/>
  <c r="O207" i="5" s="1"/>
  <c r="L203" i="5"/>
  <c r="M191" i="5"/>
  <c r="L187" i="5"/>
  <c r="L183" i="5"/>
  <c r="M179" i="5"/>
  <c r="L175" i="5"/>
  <c r="L171" i="5"/>
  <c r="J167" i="5"/>
  <c r="K167" i="5" s="1"/>
  <c r="J163" i="5"/>
  <c r="K163" i="5" s="1"/>
  <c r="M159" i="5"/>
  <c r="L155" i="5"/>
  <c r="L151" i="5"/>
  <c r="J147" i="5"/>
  <c r="K147" i="5" s="1"/>
  <c r="L143" i="5"/>
  <c r="J139" i="5"/>
  <c r="K139" i="5" s="1"/>
  <c r="J127" i="5"/>
  <c r="K127" i="5" s="1"/>
  <c r="L123" i="5"/>
  <c r="L119" i="5"/>
  <c r="J115" i="5"/>
  <c r="K115" i="5" s="1"/>
  <c r="L111" i="5"/>
  <c r="L107" i="5"/>
  <c r="J103" i="5"/>
  <c r="K103" i="5" s="1"/>
  <c r="L99" i="5"/>
  <c r="L95" i="5"/>
  <c r="J51" i="5"/>
  <c r="K51" i="5" s="1"/>
  <c r="J43" i="5"/>
  <c r="K43" i="5" s="1"/>
  <c r="J35" i="5"/>
  <c r="K35" i="5" s="1"/>
  <c r="M19" i="5"/>
  <c r="J3" i="5"/>
  <c r="K3" i="5" s="1"/>
  <c r="J79" i="5"/>
  <c r="K79" i="5" s="1"/>
  <c r="J251" i="5"/>
  <c r="K251" i="5" s="1"/>
  <c r="N251" i="5" s="1"/>
  <c r="O251" i="5" s="1"/>
  <c r="J223" i="5"/>
  <c r="K223" i="5" s="1"/>
  <c r="N223" i="5" s="1"/>
  <c r="O223" i="5" s="1"/>
  <c r="J283" i="5"/>
  <c r="K283" i="5" s="1"/>
  <c r="N283" i="5" s="1"/>
  <c r="P283" i="5" s="1"/>
  <c r="M75" i="5"/>
  <c r="M107" i="5"/>
  <c r="M139" i="5"/>
  <c r="M175" i="5"/>
  <c r="M207" i="5"/>
  <c r="M239" i="5"/>
  <c r="M271" i="5"/>
  <c r="M303" i="5"/>
  <c r="L139" i="5"/>
  <c r="J54" i="5"/>
  <c r="K54" i="5" s="1"/>
  <c r="J38" i="5"/>
  <c r="K38" i="5" s="1"/>
  <c r="J22" i="5"/>
  <c r="K22" i="5" s="1"/>
  <c r="U57" i="5"/>
  <c r="J171" i="5"/>
  <c r="K171" i="5" s="1"/>
  <c r="N171" i="5" s="1"/>
  <c r="M51" i="5"/>
  <c r="L251" i="5"/>
  <c r="J62" i="5"/>
  <c r="K62" i="5" s="1"/>
  <c r="J46" i="5"/>
  <c r="K46" i="5" s="1"/>
  <c r="J14" i="5"/>
  <c r="K14" i="5" s="1"/>
  <c r="J87" i="5"/>
  <c r="K87" i="5" s="1"/>
  <c r="N87" i="5" s="1"/>
  <c r="O87" i="5" s="1"/>
  <c r="J175" i="5"/>
  <c r="K175" i="5" s="1"/>
  <c r="N175" i="5" s="1"/>
  <c r="P175" i="5" s="1"/>
  <c r="J67" i="5"/>
  <c r="K67" i="5" s="1"/>
  <c r="J179" i="5"/>
  <c r="K179" i="5" s="1"/>
  <c r="N179" i="5" s="1"/>
  <c r="O179" i="5" s="1"/>
  <c r="J243" i="5"/>
  <c r="K243" i="5" s="1"/>
  <c r="N243" i="5" s="1"/>
  <c r="J107" i="5"/>
  <c r="K107" i="5" s="1"/>
  <c r="J295" i="5"/>
  <c r="K295" i="5" s="1"/>
  <c r="N295" i="5" s="1"/>
  <c r="P295" i="5" s="1"/>
  <c r="J75" i="5"/>
  <c r="K75" i="5" s="1"/>
  <c r="M79" i="5"/>
  <c r="M111" i="5"/>
  <c r="M143" i="5"/>
  <c r="M211" i="5"/>
  <c r="M275" i="5"/>
  <c r="L255" i="5"/>
  <c r="L207" i="5"/>
  <c r="L263" i="5"/>
  <c r="U47" i="5"/>
  <c r="U39" i="5"/>
  <c r="U31" i="5"/>
  <c r="M23" i="5"/>
  <c r="U7" i="5"/>
  <c r="M43" i="5"/>
  <c r="M9" i="5"/>
  <c r="J187" i="5"/>
  <c r="K187" i="5" s="1"/>
  <c r="N187" i="5" s="1"/>
  <c r="O187" i="5" s="1"/>
  <c r="J123" i="5"/>
  <c r="K123" i="5" s="1"/>
  <c r="M119" i="5"/>
  <c r="M151" i="5"/>
  <c r="M187" i="5"/>
  <c r="M219" i="5"/>
  <c r="L271" i="5"/>
  <c r="L43" i="5"/>
  <c r="U311" i="5"/>
  <c r="U307" i="5"/>
  <c r="U303" i="5"/>
  <c r="U299" i="5"/>
  <c r="U295" i="5"/>
  <c r="U291" i="5"/>
  <c r="U287" i="5"/>
  <c r="U283" i="5"/>
  <c r="U279" i="5"/>
  <c r="U275" i="5"/>
  <c r="U271" i="5"/>
  <c r="U267" i="5"/>
  <c r="U263" i="5"/>
  <c r="U259" i="5"/>
  <c r="U255" i="5"/>
  <c r="U251" i="5"/>
  <c r="U247" i="5"/>
  <c r="U243" i="5"/>
  <c r="U239" i="5"/>
  <c r="U235" i="5"/>
  <c r="U231" i="5"/>
  <c r="U227" i="5"/>
  <c r="U223" i="5"/>
  <c r="U219" i="5"/>
  <c r="U215" i="5"/>
  <c r="U211" i="5"/>
  <c r="U207" i="5"/>
  <c r="U203" i="5"/>
  <c r="U199" i="5"/>
  <c r="U195" i="5"/>
  <c r="U191" i="5"/>
  <c r="U187" i="5"/>
  <c r="U183" i="5"/>
  <c r="U179" i="5"/>
  <c r="U175" i="5"/>
  <c r="J275" i="5"/>
  <c r="K275" i="5" s="1"/>
  <c r="N275" i="5" s="1"/>
  <c r="J91" i="5"/>
  <c r="K91" i="5" s="1"/>
  <c r="N91" i="5" s="1"/>
  <c r="P91" i="5" s="1"/>
  <c r="J191" i="5"/>
  <c r="K191" i="5" s="1"/>
  <c r="N191" i="5" s="1"/>
  <c r="O191" i="5" s="1"/>
  <c r="M123" i="5"/>
  <c r="M155" i="5"/>
  <c r="N155" i="5" s="1"/>
  <c r="M223" i="5"/>
  <c r="J60" i="5"/>
  <c r="K60" i="5" s="1"/>
  <c r="M52" i="5"/>
  <c r="J44" i="5"/>
  <c r="K44" i="5" s="1"/>
  <c r="J36" i="5"/>
  <c r="K36" i="5" s="1"/>
  <c r="J12" i="5"/>
  <c r="K12" i="5" s="1"/>
  <c r="J214" i="5"/>
  <c r="K214" i="5" s="1"/>
  <c r="N214" i="5" s="1"/>
  <c r="P214" i="5" s="1"/>
  <c r="J64" i="5"/>
  <c r="K64" i="5" s="1"/>
  <c r="M61" i="5"/>
  <c r="L45" i="5"/>
  <c r="L37" i="5"/>
  <c r="J21" i="5"/>
  <c r="K21" i="5" s="1"/>
  <c r="L13" i="5"/>
  <c r="M5" i="5"/>
  <c r="L224" i="5"/>
  <c r="J120" i="5"/>
  <c r="K120" i="5" s="1"/>
  <c r="L96" i="5"/>
  <c r="M76" i="5"/>
  <c r="L307" i="5"/>
  <c r="L32" i="5"/>
  <c r="L59" i="5"/>
  <c r="U51" i="5"/>
  <c r="U43" i="5"/>
  <c r="L35" i="5"/>
  <c r="L27" i="5"/>
  <c r="L19" i="5"/>
  <c r="J11" i="5"/>
  <c r="K11" i="5" s="1"/>
  <c r="O195" i="5"/>
  <c r="P195" i="5"/>
  <c r="J276" i="5"/>
  <c r="K276" i="5" s="1"/>
  <c r="N276" i="5" s="1"/>
  <c r="O276" i="5" s="1"/>
  <c r="M232" i="5"/>
  <c r="L168" i="5"/>
  <c r="J152" i="5"/>
  <c r="K152" i="5" s="1"/>
  <c r="M21" i="5"/>
  <c r="U171" i="5"/>
  <c r="U167" i="5"/>
  <c r="U163" i="5"/>
  <c r="U159" i="5"/>
  <c r="U155" i="5"/>
  <c r="U151" i="5"/>
  <c r="U147" i="5"/>
  <c r="U143" i="5"/>
  <c r="U139" i="5"/>
  <c r="U135" i="5"/>
  <c r="U131" i="5"/>
  <c r="U127" i="5"/>
  <c r="U123" i="5"/>
  <c r="U119" i="5"/>
  <c r="U115" i="5"/>
  <c r="U111" i="5"/>
  <c r="U103" i="5"/>
  <c r="U95" i="5"/>
  <c r="U87" i="5"/>
  <c r="U79" i="5"/>
  <c r="U71" i="5"/>
  <c r="J292" i="5"/>
  <c r="K292" i="5" s="1"/>
  <c r="N292" i="5" s="1"/>
  <c r="J272" i="5"/>
  <c r="K272" i="5" s="1"/>
  <c r="N272" i="5" s="1"/>
  <c r="P272" i="5" s="1"/>
  <c r="L200" i="5"/>
  <c r="M256" i="5"/>
  <c r="L196" i="5"/>
  <c r="M37" i="5"/>
  <c r="M200" i="5"/>
  <c r="M3" i="5"/>
  <c r="J33" i="5"/>
  <c r="K33" i="5" s="1"/>
  <c r="L25" i="5"/>
  <c r="L17" i="5"/>
  <c r="M252" i="5"/>
  <c r="L228" i="5"/>
  <c r="J176" i="5"/>
  <c r="K176" i="5" s="1"/>
  <c r="N176" i="5" s="1"/>
  <c r="O176" i="5" s="1"/>
  <c r="P299" i="5"/>
  <c r="N71" i="5"/>
  <c r="P71" i="5" s="1"/>
  <c r="J58" i="5"/>
  <c r="K58" i="5" s="1"/>
  <c r="M50" i="5"/>
  <c r="J34" i="5"/>
  <c r="K34" i="5" s="1"/>
  <c r="L293" i="5"/>
  <c r="J285" i="5"/>
  <c r="K285" i="5" s="1"/>
  <c r="N285" i="5" s="1"/>
  <c r="P285" i="5" s="1"/>
  <c r="L281" i="5"/>
  <c r="J257" i="5"/>
  <c r="K257" i="5" s="1"/>
  <c r="N257" i="5" s="1"/>
  <c r="L253" i="5"/>
  <c r="M245" i="5"/>
  <c r="J241" i="5"/>
  <c r="K241" i="5" s="1"/>
  <c r="N241" i="5" s="1"/>
  <c r="O241" i="5" s="1"/>
  <c r="L229" i="5"/>
  <c r="M221" i="5"/>
  <c r="U217" i="5"/>
  <c r="M209" i="5"/>
  <c r="J185" i="5"/>
  <c r="K185" i="5" s="1"/>
  <c r="N185" i="5" s="1"/>
  <c r="J177" i="5"/>
  <c r="K177" i="5" s="1"/>
  <c r="N177" i="5" s="1"/>
  <c r="O177" i="5" s="1"/>
  <c r="L149" i="5"/>
  <c r="J141" i="5"/>
  <c r="K141" i="5" s="1"/>
  <c r="J137" i="5"/>
  <c r="K137" i="5" s="1"/>
  <c r="L133" i="5"/>
  <c r="J125" i="5"/>
  <c r="K125" i="5" s="1"/>
  <c r="U121" i="5"/>
  <c r="L117" i="5"/>
  <c r="J109" i="5"/>
  <c r="K109" i="5" s="1"/>
  <c r="L101" i="5"/>
  <c r="J97" i="5"/>
  <c r="K97" i="5" s="1"/>
  <c r="L69" i="5"/>
  <c r="J65" i="5"/>
  <c r="K65" i="5" s="1"/>
  <c r="O292" i="5"/>
  <c r="P292" i="5"/>
  <c r="M6" i="5"/>
  <c r="J6" i="5"/>
  <c r="K6" i="5" s="1"/>
  <c r="U308" i="5"/>
  <c r="J308" i="5"/>
  <c r="K308" i="5" s="1"/>
  <c r="N308" i="5" s="1"/>
  <c r="P308" i="5" s="1"/>
  <c r="U288" i="5"/>
  <c r="J288" i="5"/>
  <c r="K288" i="5" s="1"/>
  <c r="N288" i="5" s="1"/>
  <c r="O288" i="5" s="1"/>
  <c r="M288" i="5"/>
  <c r="U268" i="5"/>
  <c r="M268" i="5"/>
  <c r="L268" i="5"/>
  <c r="J268" i="5"/>
  <c r="K268" i="5" s="1"/>
  <c r="N268" i="5" s="1"/>
  <c r="U248" i="5"/>
  <c r="M248" i="5"/>
  <c r="J248" i="5"/>
  <c r="K248" i="5" s="1"/>
  <c r="N248" i="5" s="1"/>
  <c r="O248" i="5" s="1"/>
  <c r="U212" i="5"/>
  <c r="L212" i="5"/>
  <c r="J212" i="5"/>
  <c r="K212" i="5" s="1"/>
  <c r="N212" i="5" s="1"/>
  <c r="M212" i="5"/>
  <c r="U160" i="5"/>
  <c r="L160" i="5"/>
  <c r="M160" i="5"/>
  <c r="U140" i="5"/>
  <c r="J140" i="5"/>
  <c r="K140" i="5" s="1"/>
  <c r="L140" i="5"/>
  <c r="U132" i="5"/>
  <c r="M132" i="5"/>
  <c r="L132" i="5"/>
  <c r="J132" i="5"/>
  <c r="K132" i="5" s="1"/>
  <c r="U108" i="5"/>
  <c r="L108" i="5"/>
  <c r="J108" i="5"/>
  <c r="K108" i="5" s="1"/>
  <c r="U96" i="5"/>
  <c r="M96" i="5"/>
  <c r="J96" i="5"/>
  <c r="K96" i="5" s="1"/>
  <c r="U68" i="5"/>
  <c r="M68" i="5"/>
  <c r="J68" i="5"/>
  <c r="K68" i="5" s="1"/>
  <c r="L68" i="5"/>
  <c r="M30" i="5"/>
  <c r="J30" i="5"/>
  <c r="K30" i="5" s="1"/>
  <c r="J55" i="5"/>
  <c r="K55" i="5" s="1"/>
  <c r="M55" i="5"/>
  <c r="U300" i="5"/>
  <c r="M300" i="5"/>
  <c r="J300" i="5"/>
  <c r="K300" i="5" s="1"/>
  <c r="N300" i="5" s="1"/>
  <c r="U284" i="5"/>
  <c r="L284" i="5"/>
  <c r="J284" i="5"/>
  <c r="K284" i="5" s="1"/>
  <c r="N284" i="5" s="1"/>
  <c r="P284" i="5" s="1"/>
  <c r="M284" i="5"/>
  <c r="U264" i="5"/>
  <c r="L264" i="5"/>
  <c r="M264" i="5"/>
  <c r="U244" i="5"/>
  <c r="M244" i="5"/>
  <c r="J244" i="5"/>
  <c r="K244" i="5" s="1"/>
  <c r="N244" i="5" s="1"/>
  <c r="L244" i="5"/>
  <c r="U224" i="5"/>
  <c r="M224" i="5"/>
  <c r="J224" i="5"/>
  <c r="K224" i="5" s="1"/>
  <c r="N224" i="5" s="1"/>
  <c r="O224" i="5" s="1"/>
  <c r="U204" i="5"/>
  <c r="J204" i="5"/>
  <c r="K204" i="5" s="1"/>
  <c r="N204" i="5" s="1"/>
  <c r="P204" i="5" s="1"/>
  <c r="L204" i="5"/>
  <c r="U184" i="5"/>
  <c r="L184" i="5"/>
  <c r="M184" i="5"/>
  <c r="J184" i="5"/>
  <c r="K184" i="5" s="1"/>
  <c r="N184" i="5" s="1"/>
  <c r="O184" i="5" s="1"/>
  <c r="U172" i="5"/>
  <c r="L172" i="5"/>
  <c r="U156" i="5"/>
  <c r="J156" i="5"/>
  <c r="K156" i="5" s="1"/>
  <c r="M156" i="5"/>
  <c r="L156" i="5"/>
  <c r="U136" i="5"/>
  <c r="J136" i="5"/>
  <c r="K136" i="5" s="1"/>
  <c r="L136" i="5"/>
  <c r="U116" i="5"/>
  <c r="L116" i="5"/>
  <c r="J116" i="5"/>
  <c r="K116" i="5" s="1"/>
  <c r="M116" i="5"/>
  <c r="U92" i="5"/>
  <c r="M92" i="5"/>
  <c r="J92" i="5"/>
  <c r="K92" i="5" s="1"/>
  <c r="U84" i="5"/>
  <c r="L84" i="5"/>
  <c r="M84" i="5"/>
  <c r="J84" i="5"/>
  <c r="K84" i="5" s="1"/>
  <c r="J172" i="5"/>
  <c r="K172" i="5" s="1"/>
  <c r="N172" i="5" s="1"/>
  <c r="P172" i="5" s="1"/>
  <c r="M108" i="5"/>
  <c r="M45" i="5"/>
  <c r="M136" i="5"/>
  <c r="L248" i="5"/>
  <c r="U15" i="5"/>
  <c r="M15" i="5"/>
  <c r="M53" i="5"/>
  <c r="J53" i="5"/>
  <c r="K53" i="5" s="1"/>
  <c r="U296" i="5"/>
  <c r="J296" i="5"/>
  <c r="K296" i="5" s="1"/>
  <c r="N296" i="5" s="1"/>
  <c r="M296" i="5"/>
  <c r="U280" i="5"/>
  <c r="L280" i="5"/>
  <c r="J280" i="5"/>
  <c r="K280" i="5" s="1"/>
  <c r="N280" i="5" s="1"/>
  <c r="O280" i="5" s="1"/>
  <c r="U260" i="5"/>
  <c r="J260" i="5"/>
  <c r="K260" i="5" s="1"/>
  <c r="N260" i="5" s="1"/>
  <c r="P260" i="5" s="1"/>
  <c r="L260" i="5"/>
  <c r="M260" i="5"/>
  <c r="U240" i="5"/>
  <c r="M240" i="5"/>
  <c r="L240" i="5"/>
  <c r="U228" i="5"/>
  <c r="M228" i="5"/>
  <c r="J228" i="5"/>
  <c r="K228" i="5" s="1"/>
  <c r="N228" i="5" s="1"/>
  <c r="U208" i="5"/>
  <c r="L208" i="5"/>
  <c r="M208" i="5"/>
  <c r="U188" i="5"/>
  <c r="L188" i="5"/>
  <c r="M188" i="5"/>
  <c r="J188" i="5"/>
  <c r="K188" i="5" s="1"/>
  <c r="N188" i="5" s="1"/>
  <c r="U180" i="5"/>
  <c r="L180" i="5"/>
  <c r="M180" i="5"/>
  <c r="U164" i="5"/>
  <c r="M164" i="5"/>
  <c r="J164" i="5"/>
  <c r="K164" i="5" s="1"/>
  <c r="U144" i="5"/>
  <c r="J144" i="5"/>
  <c r="K144" i="5" s="1"/>
  <c r="L144" i="5"/>
  <c r="M144" i="5"/>
  <c r="U124" i="5"/>
  <c r="J124" i="5"/>
  <c r="K124" i="5" s="1"/>
  <c r="M124" i="5"/>
  <c r="U112" i="5"/>
  <c r="L112" i="5"/>
  <c r="M112" i="5"/>
  <c r="J112" i="5"/>
  <c r="K112" i="5" s="1"/>
  <c r="U88" i="5"/>
  <c r="L88" i="5"/>
  <c r="J88" i="5"/>
  <c r="K88" i="5" s="1"/>
  <c r="M88" i="5"/>
  <c r="U80" i="5"/>
  <c r="L80" i="5"/>
  <c r="M80" i="5"/>
  <c r="J80" i="5"/>
  <c r="K80" i="5" s="1"/>
  <c r="J180" i="5"/>
  <c r="K180" i="5" s="1"/>
  <c r="N180" i="5" s="1"/>
  <c r="J5" i="5"/>
  <c r="K5" i="5" s="1"/>
  <c r="J264" i="5"/>
  <c r="K264" i="5" s="1"/>
  <c r="N264" i="5" s="1"/>
  <c r="P264" i="5" s="1"/>
  <c r="M140" i="5"/>
  <c r="L6" i="5"/>
  <c r="N6" i="5" s="1"/>
  <c r="P6" i="5" s="1"/>
  <c r="L29" i="5"/>
  <c r="J29" i="5"/>
  <c r="K29" i="5" s="1"/>
  <c r="U304" i="5"/>
  <c r="M304" i="5"/>
  <c r="J304" i="5"/>
  <c r="K304" i="5" s="1"/>
  <c r="N304" i="5" s="1"/>
  <c r="P304" i="5" s="1"/>
  <c r="L304" i="5"/>
  <c r="U272" i="5"/>
  <c r="U252" i="5"/>
  <c r="L252" i="5"/>
  <c r="U232" i="5"/>
  <c r="J232" i="5"/>
  <c r="K232" i="5" s="1"/>
  <c r="N232" i="5" s="1"/>
  <c r="L232" i="5"/>
  <c r="U216" i="5"/>
  <c r="L216" i="5"/>
  <c r="M216" i="5"/>
  <c r="J216" i="5"/>
  <c r="K216" i="5" s="1"/>
  <c r="N216" i="5" s="1"/>
  <c r="P216" i="5" s="1"/>
  <c r="U196" i="5"/>
  <c r="M196" i="5"/>
  <c r="J196" i="5"/>
  <c r="K196" i="5" s="1"/>
  <c r="N196" i="5" s="1"/>
  <c r="O196" i="5" s="1"/>
  <c r="U168" i="5"/>
  <c r="U148" i="5"/>
  <c r="L148" i="5"/>
  <c r="J148" i="5"/>
  <c r="K148" i="5" s="1"/>
  <c r="M148" i="5"/>
  <c r="U128" i="5"/>
  <c r="M128" i="5"/>
  <c r="J128" i="5"/>
  <c r="K128" i="5" s="1"/>
  <c r="U104" i="5"/>
  <c r="J104" i="5"/>
  <c r="K104" i="5" s="1"/>
  <c r="L104" i="5"/>
  <c r="U76" i="5"/>
  <c r="L76" i="5"/>
  <c r="M272" i="5"/>
  <c r="L164" i="5"/>
  <c r="M29" i="5"/>
  <c r="L5" i="5"/>
  <c r="J37" i="5"/>
  <c r="K37" i="5" s="1"/>
  <c r="M168" i="5"/>
  <c r="L62" i="5"/>
  <c r="U63" i="5"/>
  <c r="J63" i="5"/>
  <c r="K63" i="5" s="1"/>
  <c r="U292" i="5"/>
  <c r="M292" i="5"/>
  <c r="L292" i="5"/>
  <c r="U276" i="5"/>
  <c r="L276" i="5"/>
  <c r="U256" i="5"/>
  <c r="L256" i="5"/>
  <c r="U236" i="5"/>
  <c r="J236" i="5"/>
  <c r="K236" i="5" s="1"/>
  <c r="N236" i="5" s="1"/>
  <c r="M236" i="5"/>
  <c r="L236" i="5"/>
  <c r="U220" i="5"/>
  <c r="M220" i="5"/>
  <c r="J220" i="5"/>
  <c r="K220" i="5" s="1"/>
  <c r="N220" i="5" s="1"/>
  <c r="P220" i="5" s="1"/>
  <c r="U200" i="5"/>
  <c r="J200" i="5"/>
  <c r="K200" i="5" s="1"/>
  <c r="N200" i="5" s="1"/>
  <c r="U192" i="5"/>
  <c r="L192" i="5"/>
  <c r="M192" i="5"/>
  <c r="J192" i="5"/>
  <c r="K192" i="5" s="1"/>
  <c r="N192" i="5" s="1"/>
  <c r="P192" i="5" s="1"/>
  <c r="U176" i="5"/>
  <c r="L176" i="5"/>
  <c r="M176" i="5"/>
  <c r="U152" i="5"/>
  <c r="L152" i="5"/>
  <c r="M152" i="5"/>
  <c r="U120" i="5"/>
  <c r="L120" i="5"/>
  <c r="M120" i="5"/>
  <c r="U100" i="5"/>
  <c r="M100" i="5"/>
  <c r="L100" i="5"/>
  <c r="U72" i="5"/>
  <c r="M72" i="5"/>
  <c r="J72" i="5"/>
  <c r="K72" i="5" s="1"/>
  <c r="L72" i="5"/>
  <c r="J160" i="5"/>
  <c r="K160" i="5" s="1"/>
  <c r="M104" i="5"/>
  <c r="M308" i="5"/>
  <c r="L128" i="5"/>
  <c r="J256" i="5"/>
  <c r="K256" i="5" s="1"/>
  <c r="N256" i="5" s="1"/>
  <c r="P256" i="5" s="1"/>
  <c r="L288" i="5"/>
  <c r="M13" i="5"/>
  <c r="J240" i="5"/>
  <c r="K240" i="5" s="1"/>
  <c r="N240" i="5" s="1"/>
  <c r="J45" i="5"/>
  <c r="K45" i="5" s="1"/>
  <c r="J208" i="5"/>
  <c r="K208" i="5" s="1"/>
  <c r="N208" i="5" s="1"/>
  <c r="O208" i="5" s="1"/>
  <c r="J252" i="5"/>
  <c r="K252" i="5" s="1"/>
  <c r="N252" i="5" s="1"/>
  <c r="M172" i="5"/>
  <c r="L92" i="5"/>
  <c r="L220" i="5"/>
  <c r="J27" i="5"/>
  <c r="K27" i="5" s="1"/>
  <c r="U62" i="5"/>
  <c r="L54" i="5"/>
  <c r="L46" i="5"/>
  <c r="M38" i="5"/>
  <c r="L30" i="5"/>
  <c r="L22" i="5"/>
  <c r="L14" i="5"/>
  <c r="U6" i="5"/>
  <c r="M11" i="5"/>
  <c r="M59" i="5"/>
  <c r="L61" i="5"/>
  <c r="L53" i="5"/>
  <c r="J59" i="5"/>
  <c r="K59" i="5" s="1"/>
  <c r="J13" i="5"/>
  <c r="K13" i="5" s="1"/>
  <c r="J19" i="5"/>
  <c r="K19" i="5" s="1"/>
  <c r="L11" i="5"/>
  <c r="L310" i="5"/>
  <c r="L302" i="5"/>
  <c r="J294" i="5"/>
  <c r="K294" i="5" s="1"/>
  <c r="N294" i="5" s="1"/>
  <c r="P294" i="5" s="1"/>
  <c r="J278" i="5"/>
  <c r="K278" i="5" s="1"/>
  <c r="N278" i="5" s="1"/>
  <c r="P278" i="5" s="1"/>
  <c r="M274" i="5"/>
  <c r="M266" i="5"/>
  <c r="J262" i="5"/>
  <c r="K262" i="5" s="1"/>
  <c r="N262" i="5" s="1"/>
  <c r="P262" i="5" s="1"/>
  <c r="J254" i="5"/>
  <c r="K254" i="5" s="1"/>
  <c r="N254" i="5" s="1"/>
  <c r="O254" i="5" s="1"/>
  <c r="L246" i="5"/>
  <c r="M242" i="5"/>
  <c r="L222" i="5"/>
  <c r="L218" i="5"/>
  <c r="M202" i="5"/>
  <c r="M198" i="5"/>
  <c r="L190" i="5"/>
  <c r="L182" i="5"/>
  <c r="L166" i="5"/>
  <c r="J162" i="5"/>
  <c r="K162" i="5" s="1"/>
  <c r="M158" i="5"/>
  <c r="L154" i="5"/>
  <c r="M142" i="5"/>
  <c r="M138" i="5"/>
  <c r="M134" i="5"/>
  <c r="J130" i="5"/>
  <c r="K130" i="5" s="1"/>
  <c r="L126" i="5"/>
  <c r="M118" i="5"/>
  <c r="J106" i="5"/>
  <c r="K106" i="5" s="1"/>
  <c r="L102" i="5"/>
  <c r="L94" i="5"/>
  <c r="L86" i="5"/>
  <c r="L78" i="5"/>
  <c r="L70" i="5"/>
  <c r="M27" i="5"/>
  <c r="L64" i="5"/>
  <c r="J56" i="5"/>
  <c r="K56" i="5" s="1"/>
  <c r="L48" i="5"/>
  <c r="J24" i="5"/>
  <c r="K24" i="5" s="1"/>
  <c r="L16" i="5"/>
  <c r="M8" i="5"/>
  <c r="N115" i="5"/>
  <c r="P115" i="5" s="1"/>
  <c r="J61" i="5"/>
  <c r="K61" i="5" s="1"/>
  <c r="M35" i="5"/>
  <c r="N35" i="5" s="1"/>
  <c r="L57" i="5"/>
  <c r="L49" i="5"/>
  <c r="L41" i="5"/>
  <c r="L33" i="5"/>
  <c r="M25" i="5"/>
  <c r="J17" i="5"/>
  <c r="K17" i="5" s="1"/>
  <c r="U9" i="5"/>
  <c r="M63" i="5"/>
  <c r="U55" i="5"/>
  <c r="M47" i="5"/>
  <c r="M39" i="5"/>
  <c r="J31" i="5"/>
  <c r="K31" i="5" s="1"/>
  <c r="J23" i="5"/>
  <c r="K23" i="5" s="1"/>
  <c r="J15" i="5"/>
  <c r="K15" i="5" s="1"/>
  <c r="J7" i="5"/>
  <c r="K7" i="5" s="1"/>
  <c r="J305" i="5"/>
  <c r="K305" i="5" s="1"/>
  <c r="N305" i="5" s="1"/>
  <c r="P305" i="5" s="1"/>
  <c r="J301" i="5"/>
  <c r="K301" i="5" s="1"/>
  <c r="N301" i="5" s="1"/>
  <c r="O301" i="5" s="1"/>
  <c r="J293" i="5"/>
  <c r="K293" i="5" s="1"/>
  <c r="N293" i="5" s="1"/>
  <c r="O293" i="5" s="1"/>
  <c r="J273" i="5"/>
  <c r="K273" i="5" s="1"/>
  <c r="N273" i="5" s="1"/>
  <c r="O273" i="5" s="1"/>
  <c r="J269" i="5"/>
  <c r="K269" i="5" s="1"/>
  <c r="N269" i="5" s="1"/>
  <c r="O269" i="5" s="1"/>
  <c r="J249" i="5"/>
  <c r="K249" i="5" s="1"/>
  <c r="N249" i="5" s="1"/>
  <c r="P249" i="5" s="1"/>
  <c r="L245" i="5"/>
  <c r="M205" i="5"/>
  <c r="J181" i="5"/>
  <c r="K181" i="5" s="1"/>
  <c r="N181" i="5" s="1"/>
  <c r="P181" i="5" s="1"/>
  <c r="J165" i="5"/>
  <c r="K165" i="5" s="1"/>
  <c r="J161" i="5"/>
  <c r="K161" i="5" s="1"/>
  <c r="J157" i="5"/>
  <c r="K157" i="5" s="1"/>
  <c r="J153" i="5"/>
  <c r="K153" i="5" s="1"/>
  <c r="M149" i="5"/>
  <c r="J121" i="5"/>
  <c r="K121" i="5" s="1"/>
  <c r="J117" i="5"/>
  <c r="K117" i="5" s="1"/>
  <c r="M101" i="5"/>
  <c r="J69" i="5"/>
  <c r="K69" i="5" s="1"/>
  <c r="U25" i="5"/>
  <c r="P179" i="5"/>
  <c r="O212" i="5"/>
  <c r="P212" i="5"/>
  <c r="O304" i="5"/>
  <c r="J39" i="5"/>
  <c r="K39" i="5" s="1"/>
  <c r="J47" i="5"/>
  <c r="K47" i="5" s="1"/>
  <c r="J25" i="5"/>
  <c r="K25" i="5" s="1"/>
  <c r="J57" i="5"/>
  <c r="K57" i="5" s="1"/>
  <c r="M7" i="5"/>
  <c r="U33" i="5"/>
  <c r="M69" i="5"/>
  <c r="M57" i="5"/>
  <c r="L8" i="5"/>
  <c r="L9" i="5"/>
  <c r="J18" i="5"/>
  <c r="K18" i="5" s="1"/>
  <c r="P303" i="5"/>
  <c r="J48" i="5"/>
  <c r="K48" i="5" s="1"/>
  <c r="U11" i="5"/>
  <c r="U3" i="5"/>
  <c r="U23" i="5"/>
  <c r="J41" i="5"/>
  <c r="K41" i="5" s="1"/>
  <c r="J49" i="5"/>
  <c r="K49" i="5" s="1"/>
  <c r="L300" i="5"/>
  <c r="U49" i="5"/>
  <c r="U17" i="5"/>
  <c r="J9" i="5"/>
  <c r="K9" i="5" s="1"/>
  <c r="J126" i="5"/>
  <c r="K126" i="5" s="1"/>
  <c r="M33" i="5"/>
  <c r="L138" i="5"/>
  <c r="N67" i="5"/>
  <c r="O67" i="5" s="1"/>
  <c r="M41" i="5"/>
  <c r="M31" i="5"/>
  <c r="U41" i="5"/>
  <c r="J209" i="5"/>
  <c r="K209" i="5" s="1"/>
  <c r="N209" i="5" s="1"/>
  <c r="P209" i="5" s="1"/>
  <c r="M64" i="5"/>
  <c r="N64" i="5" s="1"/>
  <c r="N163" i="5"/>
  <c r="O163" i="5" s="1"/>
  <c r="M49" i="5"/>
  <c r="U45" i="5"/>
  <c r="U37" i="5"/>
  <c r="U29" i="5"/>
  <c r="U21" i="5"/>
  <c r="U13" i="5"/>
  <c r="U5" i="5"/>
  <c r="U107" i="5"/>
  <c r="U99" i="5"/>
  <c r="U91" i="5"/>
  <c r="U83" i="5"/>
  <c r="U75" i="5"/>
  <c r="U67" i="5"/>
  <c r="N135" i="5"/>
  <c r="O190" i="5"/>
  <c r="P190" i="5"/>
  <c r="P203" i="5"/>
  <c r="O203" i="5"/>
  <c r="P291" i="5"/>
  <c r="P311" i="5"/>
  <c r="J149" i="5"/>
  <c r="K149" i="5" s="1"/>
  <c r="J229" i="5"/>
  <c r="K229" i="5" s="1"/>
  <c r="N229" i="5" s="1"/>
  <c r="J133" i="5"/>
  <c r="K133" i="5" s="1"/>
  <c r="J221" i="5"/>
  <c r="K221" i="5" s="1"/>
  <c r="N221" i="5" s="1"/>
  <c r="P221" i="5" s="1"/>
  <c r="J138" i="5"/>
  <c r="K138" i="5" s="1"/>
  <c r="J101" i="5"/>
  <c r="K101" i="5" s="1"/>
  <c r="M166" i="5"/>
  <c r="M190" i="5"/>
  <c r="M117" i="5"/>
  <c r="M293" i="5"/>
  <c r="U28" i="5"/>
  <c r="L28" i="5"/>
  <c r="M28" i="5"/>
  <c r="J28" i="5"/>
  <c r="K28" i="5" s="1"/>
  <c r="L290" i="5"/>
  <c r="M290" i="5"/>
  <c r="J290" i="5"/>
  <c r="K290" i="5" s="1"/>
  <c r="N290" i="5" s="1"/>
  <c r="M270" i="5"/>
  <c r="L270" i="5"/>
  <c r="J270" i="5"/>
  <c r="K270" i="5" s="1"/>
  <c r="N270" i="5" s="1"/>
  <c r="P270" i="5" s="1"/>
  <c r="L206" i="5"/>
  <c r="M206" i="5"/>
  <c r="M194" i="5"/>
  <c r="L194" i="5"/>
  <c r="J194" i="5"/>
  <c r="K194" i="5" s="1"/>
  <c r="N194" i="5" s="1"/>
  <c r="M178" i="5"/>
  <c r="L178" i="5"/>
  <c r="J178" i="5"/>
  <c r="K178" i="5" s="1"/>
  <c r="N178" i="5" s="1"/>
  <c r="L170" i="5"/>
  <c r="M170" i="5"/>
  <c r="J170" i="5"/>
  <c r="K170" i="5" s="1"/>
  <c r="N170" i="5" s="1"/>
  <c r="L150" i="5"/>
  <c r="M150" i="5"/>
  <c r="L122" i="5"/>
  <c r="M122" i="5"/>
  <c r="J122" i="5"/>
  <c r="K122" i="5" s="1"/>
  <c r="L74" i="5"/>
  <c r="M74" i="5"/>
  <c r="M102" i="5"/>
  <c r="U298" i="5"/>
  <c r="U282" i="5"/>
  <c r="U262" i="5"/>
  <c r="U246" i="5"/>
  <c r="U230" i="5"/>
  <c r="U214" i="5"/>
  <c r="U194" i="5"/>
  <c r="U178" i="5"/>
  <c r="U166" i="5"/>
  <c r="U154" i="5"/>
  <c r="U138" i="5"/>
  <c r="U122" i="5"/>
  <c r="U102" i="5"/>
  <c r="U94" i="5"/>
  <c r="U78" i="5"/>
  <c r="U70" i="5"/>
  <c r="J94" i="5"/>
  <c r="K94" i="5" s="1"/>
  <c r="M302" i="5"/>
  <c r="U50" i="5"/>
  <c r="L50" i="5"/>
  <c r="J50" i="5"/>
  <c r="K50" i="5" s="1"/>
  <c r="U10" i="5"/>
  <c r="L10" i="5"/>
  <c r="M10" i="5"/>
  <c r="M40" i="5"/>
  <c r="L40" i="5"/>
  <c r="J16" i="5"/>
  <c r="K16" i="5" s="1"/>
  <c r="M16" i="5"/>
  <c r="M265" i="5"/>
  <c r="L265" i="5"/>
  <c r="U265" i="5"/>
  <c r="J265" i="5"/>
  <c r="K265" i="5" s="1"/>
  <c r="N265" i="5" s="1"/>
  <c r="P265" i="5" s="1"/>
  <c r="M213" i="5"/>
  <c r="L213" i="5"/>
  <c r="L197" i="5"/>
  <c r="M197" i="5"/>
  <c r="L189" i="5"/>
  <c r="M189" i="5"/>
  <c r="L173" i="5"/>
  <c r="M173" i="5"/>
  <c r="J173" i="5"/>
  <c r="K173" i="5" s="1"/>
  <c r="N173" i="5" s="1"/>
  <c r="O173" i="5" s="1"/>
  <c r="L141" i="5"/>
  <c r="M141" i="5"/>
  <c r="L105" i="5"/>
  <c r="U105" i="5"/>
  <c r="M105" i="5"/>
  <c r="L77" i="5"/>
  <c r="M77" i="5"/>
  <c r="U44" i="5"/>
  <c r="L44" i="5"/>
  <c r="M44" i="5"/>
  <c r="L4" i="5"/>
  <c r="U4" i="5"/>
  <c r="M282" i="5"/>
  <c r="J282" i="5"/>
  <c r="K282" i="5" s="1"/>
  <c r="N282" i="5" s="1"/>
  <c r="L250" i="5"/>
  <c r="M250" i="5"/>
  <c r="J250" i="5"/>
  <c r="K250" i="5" s="1"/>
  <c r="N250" i="5" s="1"/>
  <c r="M230" i="5"/>
  <c r="L230" i="5"/>
  <c r="M210" i="5"/>
  <c r="L210" i="5"/>
  <c r="L186" i="5"/>
  <c r="M186" i="5"/>
  <c r="U294" i="5"/>
  <c r="U278" i="5"/>
  <c r="U254" i="5"/>
  <c r="U238" i="5"/>
  <c r="U222" i="5"/>
  <c r="U202" i="5"/>
  <c r="U186" i="5"/>
  <c r="U170" i="5"/>
  <c r="U150" i="5"/>
  <c r="U130" i="5"/>
  <c r="U114" i="5"/>
  <c r="U86" i="5"/>
  <c r="J210" i="5"/>
  <c r="K210" i="5" s="1"/>
  <c r="N210" i="5" s="1"/>
  <c r="P210" i="5" s="1"/>
  <c r="J246" i="5"/>
  <c r="K246" i="5" s="1"/>
  <c r="N246" i="5" s="1"/>
  <c r="P246" i="5" s="1"/>
  <c r="M126" i="5"/>
  <c r="U58" i="5"/>
  <c r="L58" i="5"/>
  <c r="M58" i="5"/>
  <c r="L301" i="5"/>
  <c r="M301" i="5"/>
  <c r="M289" i="5"/>
  <c r="L289" i="5"/>
  <c r="J289" i="5"/>
  <c r="K289" i="5" s="1"/>
  <c r="N289" i="5" s="1"/>
  <c r="U289" i="5"/>
  <c r="L273" i="5"/>
  <c r="M273" i="5"/>
  <c r="U273" i="5"/>
  <c r="M257" i="5"/>
  <c r="L257" i="5"/>
  <c r="U257" i="5"/>
  <c r="L249" i="5"/>
  <c r="M249" i="5"/>
  <c r="L237" i="5"/>
  <c r="M237" i="5"/>
  <c r="J237" i="5"/>
  <c r="K237" i="5" s="1"/>
  <c r="N237" i="5" s="1"/>
  <c r="L205" i="5"/>
  <c r="J205" i="5"/>
  <c r="K205" i="5" s="1"/>
  <c r="N205" i="5" s="1"/>
  <c r="P205" i="5" s="1"/>
  <c r="M181" i="5"/>
  <c r="L181" i="5"/>
  <c r="L153" i="5"/>
  <c r="M153" i="5"/>
  <c r="L145" i="5"/>
  <c r="J145" i="5"/>
  <c r="K145" i="5" s="1"/>
  <c r="U145" i="5"/>
  <c r="M145" i="5"/>
  <c r="L129" i="5"/>
  <c r="U129" i="5"/>
  <c r="M129" i="5"/>
  <c r="U113" i="5"/>
  <c r="L113" i="5"/>
  <c r="M113" i="5"/>
  <c r="J89" i="5"/>
  <c r="K89" i="5" s="1"/>
  <c r="M89" i="5"/>
  <c r="J213" i="5"/>
  <c r="K213" i="5" s="1"/>
  <c r="N213" i="5" s="1"/>
  <c r="P213" i="5" s="1"/>
  <c r="J70" i="5"/>
  <c r="K70" i="5" s="1"/>
  <c r="J222" i="5"/>
  <c r="K222" i="5" s="1"/>
  <c r="N222" i="5" s="1"/>
  <c r="M48" i="5"/>
  <c r="M86" i="5"/>
  <c r="M154" i="5"/>
  <c r="M222" i="5"/>
  <c r="M246" i="5"/>
  <c r="M310" i="5"/>
  <c r="L89" i="5"/>
  <c r="U249" i="5"/>
  <c r="U52" i="5"/>
  <c r="L52" i="5"/>
  <c r="J52" i="5"/>
  <c r="K52" i="5" s="1"/>
  <c r="U20" i="5"/>
  <c r="M20" i="5"/>
  <c r="L20" i="5"/>
  <c r="L294" i="5"/>
  <c r="M294" i="5"/>
  <c r="M278" i="5"/>
  <c r="L278" i="5"/>
  <c r="L258" i="5"/>
  <c r="M258" i="5"/>
  <c r="J258" i="5"/>
  <c r="K258" i="5" s="1"/>
  <c r="N258" i="5" s="1"/>
  <c r="M238" i="5"/>
  <c r="L238" i="5"/>
  <c r="M226" i="5"/>
  <c r="L226" i="5"/>
  <c r="L198" i="5"/>
  <c r="J198" i="5"/>
  <c r="K198" i="5" s="1"/>
  <c r="N198" i="5" s="1"/>
  <c r="L118" i="5"/>
  <c r="J118" i="5"/>
  <c r="K118" i="5" s="1"/>
  <c r="L110" i="5"/>
  <c r="J110" i="5"/>
  <c r="K110" i="5" s="1"/>
  <c r="L90" i="5"/>
  <c r="M90" i="5"/>
  <c r="J90" i="5"/>
  <c r="K90" i="5" s="1"/>
  <c r="L82" i="5"/>
  <c r="J82" i="5"/>
  <c r="K82" i="5" s="1"/>
  <c r="M82" i="5"/>
  <c r="U310" i="5"/>
  <c r="U290" i="5"/>
  <c r="U274" i="5"/>
  <c r="U258" i="5"/>
  <c r="U234" i="5"/>
  <c r="U218" i="5"/>
  <c r="U198" i="5"/>
  <c r="U182" i="5"/>
  <c r="U162" i="5"/>
  <c r="U146" i="5"/>
  <c r="U134" i="5"/>
  <c r="U118" i="5"/>
  <c r="U90" i="5"/>
  <c r="J4" i="5"/>
  <c r="K4" i="5" s="1"/>
  <c r="L2" i="5"/>
  <c r="U2" i="5"/>
  <c r="M2" i="5"/>
  <c r="U26" i="5"/>
  <c r="L26" i="5"/>
  <c r="M26" i="5"/>
  <c r="M32" i="5"/>
  <c r="J32" i="5"/>
  <c r="K32" i="5" s="1"/>
  <c r="L309" i="5"/>
  <c r="M309" i="5"/>
  <c r="M297" i="5"/>
  <c r="L297" i="5"/>
  <c r="U297" i="5"/>
  <c r="J297" i="5"/>
  <c r="K297" i="5" s="1"/>
  <c r="N297" i="5" s="1"/>
  <c r="L277" i="5"/>
  <c r="J277" i="5"/>
  <c r="K277" i="5" s="1"/>
  <c r="N277" i="5" s="1"/>
  <c r="L261" i="5"/>
  <c r="M261" i="5"/>
  <c r="M217" i="5"/>
  <c r="L217" i="5"/>
  <c r="J217" i="5"/>
  <c r="K217" i="5" s="1"/>
  <c r="N217" i="5" s="1"/>
  <c r="L201" i="5"/>
  <c r="M201" i="5"/>
  <c r="U201" i="5"/>
  <c r="J201" i="5"/>
  <c r="K201" i="5" s="1"/>
  <c r="N201" i="5" s="1"/>
  <c r="P201" i="5" s="1"/>
  <c r="L185" i="5"/>
  <c r="M185" i="5"/>
  <c r="L169" i="5"/>
  <c r="M169" i="5"/>
  <c r="U169" i="5"/>
  <c r="L161" i="5"/>
  <c r="M161" i="5"/>
  <c r="U161" i="5"/>
  <c r="L125" i="5"/>
  <c r="M125" i="5"/>
  <c r="M93" i="5"/>
  <c r="J93" i="5"/>
  <c r="K93" i="5" s="1"/>
  <c r="L93" i="5"/>
  <c r="L81" i="5"/>
  <c r="U81" i="5"/>
  <c r="M81" i="5"/>
  <c r="L65" i="5"/>
  <c r="U65" i="5"/>
  <c r="M65" i="5"/>
  <c r="J245" i="5"/>
  <c r="K245" i="5" s="1"/>
  <c r="N245" i="5" s="1"/>
  <c r="J189" i="5"/>
  <c r="K189" i="5" s="1"/>
  <c r="N189" i="5" s="1"/>
  <c r="O189" i="5" s="1"/>
  <c r="J281" i="5"/>
  <c r="K281" i="5" s="1"/>
  <c r="N281" i="5" s="1"/>
  <c r="O281" i="5" s="1"/>
  <c r="J20" i="5"/>
  <c r="K20" i="5" s="1"/>
  <c r="J77" i="5"/>
  <c r="K77" i="5" s="1"/>
  <c r="J169" i="5"/>
  <c r="K169" i="5" s="1"/>
  <c r="J309" i="5"/>
  <c r="K309" i="5" s="1"/>
  <c r="N309" i="5" s="1"/>
  <c r="O309" i="5" s="1"/>
  <c r="J113" i="5"/>
  <c r="K113" i="5" s="1"/>
  <c r="J10" i="5"/>
  <c r="K10" i="5" s="1"/>
  <c r="J274" i="5"/>
  <c r="K274" i="5" s="1"/>
  <c r="N274" i="5" s="1"/>
  <c r="O274" i="5" s="1"/>
  <c r="J182" i="5"/>
  <c r="K182" i="5" s="1"/>
  <c r="N182" i="5" s="1"/>
  <c r="J134" i="5"/>
  <c r="K134" i="5" s="1"/>
  <c r="J302" i="5"/>
  <c r="K302" i="5" s="1"/>
  <c r="N302" i="5" s="1"/>
  <c r="P302" i="5" s="1"/>
  <c r="J86" i="5"/>
  <c r="K86" i="5" s="1"/>
  <c r="J102" i="5"/>
  <c r="K102" i="5" s="1"/>
  <c r="M110" i="5"/>
  <c r="M182" i="5"/>
  <c r="M133" i="5"/>
  <c r="M229" i="5"/>
  <c r="J74" i="5"/>
  <c r="K74" i="5" s="1"/>
  <c r="L221" i="5"/>
  <c r="L262" i="5"/>
  <c r="L242" i="5"/>
  <c r="U89" i="5"/>
  <c r="U60" i="5"/>
  <c r="L60" i="5"/>
  <c r="M60" i="5"/>
  <c r="U12" i="5"/>
  <c r="L12" i="5"/>
  <c r="M12" i="5"/>
  <c r="M306" i="5"/>
  <c r="L306" i="5"/>
  <c r="J306" i="5"/>
  <c r="K306" i="5" s="1"/>
  <c r="N306" i="5" s="1"/>
  <c r="L286" i="5"/>
  <c r="J286" i="5"/>
  <c r="K286" i="5" s="1"/>
  <c r="N286" i="5" s="1"/>
  <c r="M286" i="5"/>
  <c r="L266" i="5"/>
  <c r="J266" i="5"/>
  <c r="K266" i="5" s="1"/>
  <c r="N266" i="5" s="1"/>
  <c r="L254" i="5"/>
  <c r="M254" i="5"/>
  <c r="L234" i="5"/>
  <c r="M234" i="5"/>
  <c r="L214" i="5"/>
  <c r="M214" i="5"/>
  <c r="L174" i="5"/>
  <c r="M174" i="5"/>
  <c r="J174" i="5"/>
  <c r="K174" i="5" s="1"/>
  <c r="N174" i="5" s="1"/>
  <c r="P174" i="5" s="1"/>
  <c r="L142" i="5"/>
  <c r="J142" i="5"/>
  <c r="K142" i="5" s="1"/>
  <c r="L106" i="5"/>
  <c r="M106" i="5"/>
  <c r="L66" i="5"/>
  <c r="J66" i="5"/>
  <c r="K66" i="5" s="1"/>
  <c r="M66" i="5"/>
  <c r="U306" i="5"/>
  <c r="U270" i="5"/>
  <c r="U210" i="5"/>
  <c r="U74" i="5"/>
  <c r="L282" i="5"/>
  <c r="U42" i="5"/>
  <c r="L42" i="5"/>
  <c r="J42" i="5"/>
  <c r="K42" i="5" s="1"/>
  <c r="U18" i="5"/>
  <c r="L18" i="5"/>
  <c r="M18" i="5"/>
  <c r="L56" i="5"/>
  <c r="M56" i="5"/>
  <c r="M24" i="5"/>
  <c r="L24" i="5"/>
  <c r="L305" i="5"/>
  <c r="M305" i="5"/>
  <c r="U305" i="5"/>
  <c r="L285" i="5"/>
  <c r="M285" i="5"/>
  <c r="L269" i="5"/>
  <c r="M269" i="5"/>
  <c r="M253" i="5"/>
  <c r="J253" i="5"/>
  <c r="K253" i="5" s="1"/>
  <c r="N253" i="5" s="1"/>
  <c r="P253" i="5" s="1"/>
  <c r="L241" i="5"/>
  <c r="M241" i="5"/>
  <c r="U241" i="5"/>
  <c r="M233" i="5"/>
  <c r="L233" i="5"/>
  <c r="U233" i="5"/>
  <c r="M225" i="5"/>
  <c r="J225" i="5"/>
  <c r="K225" i="5" s="1"/>
  <c r="N225" i="5" s="1"/>
  <c r="L225" i="5"/>
  <c r="U225" i="5"/>
  <c r="L209" i="5"/>
  <c r="U209" i="5"/>
  <c r="M193" i="5"/>
  <c r="L193" i="5"/>
  <c r="U193" i="5"/>
  <c r="L177" i="5"/>
  <c r="M177" i="5"/>
  <c r="U177" i="5"/>
  <c r="L165" i="5"/>
  <c r="M165" i="5"/>
  <c r="L157" i="5"/>
  <c r="M157" i="5"/>
  <c r="L137" i="5"/>
  <c r="U137" i="5"/>
  <c r="M137" i="5"/>
  <c r="L121" i="5"/>
  <c r="M121" i="5"/>
  <c r="L109" i="5"/>
  <c r="M109" i="5"/>
  <c r="L97" i="5"/>
  <c r="U97" i="5"/>
  <c r="M97" i="5"/>
  <c r="L85" i="5"/>
  <c r="J85" i="5"/>
  <c r="K85" i="5" s="1"/>
  <c r="L73" i="5"/>
  <c r="U73" i="5"/>
  <c r="J73" i="5"/>
  <c r="K73" i="5" s="1"/>
  <c r="M73" i="5"/>
  <c r="U153" i="5"/>
  <c r="J105" i="5"/>
  <c r="K105" i="5" s="1"/>
  <c r="J193" i="5"/>
  <c r="K193" i="5" s="1"/>
  <c r="N193" i="5" s="1"/>
  <c r="P193" i="5" s="1"/>
  <c r="J129" i="5"/>
  <c r="K129" i="5" s="1"/>
  <c r="J233" i="5"/>
  <c r="K233" i="5" s="1"/>
  <c r="N233" i="5" s="1"/>
  <c r="O233" i="5" s="1"/>
  <c r="J26" i="5"/>
  <c r="K26" i="5" s="1"/>
  <c r="J310" i="5"/>
  <c r="K310" i="5" s="1"/>
  <c r="N310" i="5" s="1"/>
  <c r="O310" i="5" s="1"/>
  <c r="J78" i="5"/>
  <c r="K78" i="5" s="1"/>
  <c r="J186" i="5"/>
  <c r="K186" i="5" s="1"/>
  <c r="N186" i="5" s="1"/>
  <c r="J218" i="5"/>
  <c r="K218" i="5" s="1"/>
  <c r="N218" i="5" s="1"/>
  <c r="P218" i="5" s="1"/>
  <c r="J234" i="5"/>
  <c r="K234" i="5" s="1"/>
  <c r="N234" i="5" s="1"/>
  <c r="O234" i="5" s="1"/>
  <c r="J226" i="5"/>
  <c r="K226" i="5" s="1"/>
  <c r="N226" i="5" s="1"/>
  <c r="P226" i="5" s="1"/>
  <c r="M70" i="5"/>
  <c r="M85" i="5"/>
  <c r="M277" i="5"/>
  <c r="U185" i="5"/>
  <c r="L36" i="5"/>
  <c r="U36" i="5"/>
  <c r="M36" i="5"/>
  <c r="L298" i="5"/>
  <c r="M298" i="5"/>
  <c r="J298" i="5"/>
  <c r="K298" i="5" s="1"/>
  <c r="N298" i="5" s="1"/>
  <c r="L202" i="5"/>
  <c r="J202" i="5"/>
  <c r="K202" i="5" s="1"/>
  <c r="N202" i="5" s="1"/>
  <c r="M162" i="5"/>
  <c r="L162" i="5"/>
  <c r="M146" i="5"/>
  <c r="L146" i="5"/>
  <c r="J146" i="5"/>
  <c r="K146" i="5" s="1"/>
  <c r="L130" i="5"/>
  <c r="M130" i="5"/>
  <c r="L114" i="5"/>
  <c r="J114" i="5"/>
  <c r="K114" i="5" s="1"/>
  <c r="M114" i="5"/>
  <c r="L98" i="5"/>
  <c r="J98" i="5"/>
  <c r="K98" i="5" s="1"/>
  <c r="M98" i="5"/>
  <c r="J230" i="5"/>
  <c r="K230" i="5" s="1"/>
  <c r="N230" i="5" s="1"/>
  <c r="P230" i="5" s="1"/>
  <c r="J158" i="5"/>
  <c r="K158" i="5" s="1"/>
  <c r="M218" i="5"/>
  <c r="U302" i="5"/>
  <c r="U286" i="5"/>
  <c r="U266" i="5"/>
  <c r="U250" i="5"/>
  <c r="U242" i="5"/>
  <c r="U226" i="5"/>
  <c r="U206" i="5"/>
  <c r="U190" i="5"/>
  <c r="U174" i="5"/>
  <c r="U158" i="5"/>
  <c r="U142" i="5"/>
  <c r="U126" i="5"/>
  <c r="U110" i="5"/>
  <c r="U106" i="5"/>
  <c r="U98" i="5"/>
  <c r="U82" i="5"/>
  <c r="U66" i="5"/>
  <c r="J238" i="5"/>
  <c r="K238" i="5" s="1"/>
  <c r="N238" i="5" s="1"/>
  <c r="U34" i="5"/>
  <c r="M34" i="5"/>
  <c r="L34" i="5"/>
  <c r="J197" i="5"/>
  <c r="K197" i="5" s="1"/>
  <c r="N197" i="5" s="1"/>
  <c r="O197" i="5" s="1"/>
  <c r="J261" i="5"/>
  <c r="K261" i="5" s="1"/>
  <c r="N261" i="5" s="1"/>
  <c r="J40" i="5"/>
  <c r="K40" i="5" s="1"/>
  <c r="J2" i="5"/>
  <c r="K2" i="5" s="1"/>
  <c r="J81" i="5"/>
  <c r="K81" i="5" s="1"/>
  <c r="J8" i="5"/>
  <c r="K8" i="5" s="1"/>
  <c r="J150" i="5"/>
  <c r="K150" i="5" s="1"/>
  <c r="J206" i="5"/>
  <c r="K206" i="5" s="1"/>
  <c r="N206" i="5" s="1"/>
  <c r="J154" i="5"/>
  <c r="K154" i="5" s="1"/>
  <c r="J166" i="5"/>
  <c r="K166" i="5" s="1"/>
  <c r="J242" i="5"/>
  <c r="K242" i="5" s="1"/>
  <c r="N242" i="5" s="1"/>
  <c r="M94" i="5"/>
  <c r="M4" i="5"/>
  <c r="M281" i="5"/>
  <c r="M42" i="5"/>
  <c r="L134" i="5"/>
  <c r="L158" i="5"/>
  <c r="L274" i="5"/>
  <c r="U281" i="5"/>
  <c r="N83" i="5"/>
  <c r="U309" i="5"/>
  <c r="U301" i="5"/>
  <c r="U293" i="5"/>
  <c r="U285" i="5"/>
  <c r="U277" i="5"/>
  <c r="U269" i="5"/>
  <c r="U261" i="5"/>
  <c r="U253" i="5"/>
  <c r="U245" i="5"/>
  <c r="U237" i="5"/>
  <c r="U229" i="5"/>
  <c r="U221" i="5"/>
  <c r="U213" i="5"/>
  <c r="U205" i="5"/>
  <c r="U197" i="5"/>
  <c r="U189" i="5"/>
  <c r="U181" i="5"/>
  <c r="U173" i="5"/>
  <c r="U165" i="5"/>
  <c r="U157" i="5"/>
  <c r="U149" i="5"/>
  <c r="U141" i="5"/>
  <c r="U133" i="5"/>
  <c r="U125" i="5"/>
  <c r="U117" i="5"/>
  <c r="U109" i="5"/>
  <c r="U101" i="5"/>
  <c r="U93" i="5"/>
  <c r="U85" i="5"/>
  <c r="U77" i="5"/>
  <c r="U69" i="5"/>
  <c r="U64" i="5"/>
  <c r="U56" i="5"/>
  <c r="U48" i="5"/>
  <c r="U40" i="5"/>
  <c r="U32" i="5"/>
  <c r="U24" i="5"/>
  <c r="U16" i="5"/>
  <c r="U8" i="5"/>
  <c r="M22" i="5"/>
  <c r="M54" i="5"/>
  <c r="L38" i="5"/>
  <c r="M62" i="5"/>
  <c r="U54" i="5"/>
  <c r="U46" i="5"/>
  <c r="U38" i="5"/>
  <c r="U30" i="5"/>
  <c r="U22" i="5"/>
  <c r="U14" i="5"/>
  <c r="U61" i="5"/>
  <c r="U53" i="5"/>
  <c r="L63" i="5"/>
  <c r="L55" i="5"/>
  <c r="N55" i="5" s="1"/>
  <c r="L47" i="5"/>
  <c r="L39" i="5"/>
  <c r="L31" i="5"/>
  <c r="L23" i="5"/>
  <c r="L15" i="5"/>
  <c r="L7" i="5"/>
  <c r="N7" i="5" s="1"/>
  <c r="L296" i="5"/>
  <c r="L272" i="5"/>
  <c r="U59" i="5"/>
  <c r="U35" i="5"/>
  <c r="U27" i="5"/>
  <c r="U19" i="5"/>
  <c r="M14" i="5"/>
  <c r="M46" i="5"/>
  <c r="O185" i="5"/>
  <c r="P185" i="5"/>
  <c r="O275" i="5"/>
  <c r="P275" i="5"/>
  <c r="O257" i="5"/>
  <c r="P257" i="5"/>
  <c r="P281" i="5"/>
  <c r="P177" i="5"/>
  <c r="P244" i="5"/>
  <c r="O244" i="5"/>
  <c r="O259" i="5"/>
  <c r="P259" i="5"/>
  <c r="P227" i="5"/>
  <c r="O227" i="5"/>
  <c r="P310" i="5"/>
  <c r="P289" i="5"/>
  <c r="O289" i="5"/>
  <c r="O228" i="5"/>
  <c r="P228" i="5"/>
  <c r="O243" i="5"/>
  <c r="P243" i="5"/>
  <c r="P211" i="5"/>
  <c r="O287" i="5"/>
  <c r="L21" i="5"/>
  <c r="L51" i="5"/>
  <c r="N51" i="5" s="1"/>
  <c r="L3" i="5"/>
  <c r="O283" i="5"/>
  <c r="P269" i="5"/>
  <c r="O267" i="5"/>
  <c r="P235" i="5"/>
  <c r="P183" i="5"/>
  <c r="O183" i="5"/>
  <c r="P171" i="5"/>
  <c r="O171" i="5"/>
  <c r="O245" i="5"/>
  <c r="P245" i="5"/>
  <c r="O307" i="5"/>
  <c r="P307" i="5"/>
  <c r="O263" i="5"/>
  <c r="P263" i="5"/>
  <c r="O219" i="5"/>
  <c r="P219" i="5"/>
  <c r="O253" i="5"/>
  <c r="O260" i="5"/>
  <c r="O221" i="5"/>
  <c r="O255" i="5"/>
  <c r="P223" i="5"/>
  <c r="O270" i="5"/>
  <c r="P251" i="5"/>
  <c r="O279" i="5"/>
  <c r="O262" i="5"/>
  <c r="O95" i="5" l="1"/>
  <c r="P95" i="5"/>
  <c r="O256" i="5"/>
  <c r="N49" i="5"/>
  <c r="N119" i="5"/>
  <c r="N103" i="5"/>
  <c r="N143" i="5"/>
  <c r="P143" i="5" s="1"/>
  <c r="N167" i="5"/>
  <c r="O167" i="5" s="1"/>
  <c r="N76" i="5"/>
  <c r="P215" i="5"/>
  <c r="P207" i="5"/>
  <c r="N75" i="5"/>
  <c r="N139" i="5"/>
  <c r="P139" i="5" s="1"/>
  <c r="P239" i="5"/>
  <c r="P196" i="5"/>
  <c r="O199" i="5"/>
  <c r="O218" i="5"/>
  <c r="O91" i="5"/>
  <c r="N45" i="5"/>
  <c r="N19" i="5"/>
  <c r="P19" i="5" s="1"/>
  <c r="N151" i="5"/>
  <c r="P151" i="5" s="1"/>
  <c r="N147" i="5"/>
  <c r="O147" i="5" s="1"/>
  <c r="N127" i="5"/>
  <c r="O127" i="5" s="1"/>
  <c r="O159" i="5"/>
  <c r="N3" i="5"/>
  <c r="O231" i="5"/>
  <c r="N123" i="5"/>
  <c r="O123" i="5" s="1"/>
  <c r="N107" i="5"/>
  <c r="O107" i="5" s="1"/>
  <c r="N78" i="5"/>
  <c r="O78" i="5" s="1"/>
  <c r="N21" i="5"/>
  <c r="O21" i="5" s="1"/>
  <c r="P233" i="5"/>
  <c r="O175" i="5"/>
  <c r="N118" i="5"/>
  <c r="P118" i="5" s="1"/>
  <c r="N33" i="5"/>
  <c r="O33" i="5" s="1"/>
  <c r="P293" i="5"/>
  <c r="N43" i="5"/>
  <c r="P43" i="5" s="1"/>
  <c r="P241" i="5"/>
  <c r="O272" i="5"/>
  <c r="P247" i="5"/>
  <c r="P224" i="5"/>
  <c r="N111" i="5"/>
  <c r="O111" i="5" s="1"/>
  <c r="N99" i="5"/>
  <c r="O99" i="5" s="1"/>
  <c r="P131" i="5"/>
  <c r="O131" i="5"/>
  <c r="O103" i="5"/>
  <c r="P103" i="5"/>
  <c r="P99" i="5"/>
  <c r="P309" i="5"/>
  <c r="P271" i="5"/>
  <c r="N22" i="5"/>
  <c r="P22" i="5" s="1"/>
  <c r="N14" i="5"/>
  <c r="N160" i="5"/>
  <c r="O160" i="5" s="1"/>
  <c r="N9" i="5"/>
  <c r="O9" i="5" s="1"/>
  <c r="N132" i="5"/>
  <c r="P132" i="5" s="1"/>
  <c r="N79" i="5"/>
  <c r="P79" i="5" s="1"/>
  <c r="O308" i="5"/>
  <c r="N161" i="5"/>
  <c r="N11" i="5"/>
  <c r="O174" i="5"/>
  <c r="N60" i="5"/>
  <c r="P60" i="5" s="1"/>
  <c r="P155" i="5"/>
  <c r="O155" i="5"/>
  <c r="O43" i="5"/>
  <c r="P107" i="5"/>
  <c r="O119" i="5"/>
  <c r="P119" i="5"/>
  <c r="O216" i="5"/>
  <c r="O71" i="5"/>
  <c r="O214" i="5"/>
  <c r="N46" i="5"/>
  <c r="P191" i="5"/>
  <c r="P248" i="5"/>
  <c r="O285" i="5"/>
  <c r="N168" i="5"/>
  <c r="P168" i="5" s="1"/>
  <c r="P176" i="5"/>
  <c r="N15" i="5"/>
  <c r="P15" i="5" s="1"/>
  <c r="N26" i="5"/>
  <c r="P26" i="5" s="1"/>
  <c r="O295" i="5"/>
  <c r="N53" i="5"/>
  <c r="O53" i="5" s="1"/>
  <c r="O205" i="5"/>
  <c r="P288" i="5"/>
  <c r="P187" i="5"/>
  <c r="O210" i="5"/>
  <c r="P45" i="5"/>
  <c r="O45" i="5"/>
  <c r="O294" i="5"/>
  <c r="N117" i="5"/>
  <c r="P117" i="5" s="1"/>
  <c r="N120" i="5"/>
  <c r="O120" i="5" s="1"/>
  <c r="N37" i="5"/>
  <c r="N148" i="5"/>
  <c r="P148" i="5" s="1"/>
  <c r="P276" i="5"/>
  <c r="N61" i="5"/>
  <c r="O61" i="5" s="1"/>
  <c r="N152" i="5"/>
  <c r="P152" i="5" s="1"/>
  <c r="N124" i="5"/>
  <c r="P124" i="5" s="1"/>
  <c r="N92" i="5"/>
  <c r="P92" i="5" s="1"/>
  <c r="P87" i="5"/>
  <c r="P280" i="5"/>
  <c r="P78" i="5"/>
  <c r="N106" i="5"/>
  <c r="O106" i="5" s="1"/>
  <c r="N101" i="5"/>
  <c r="O101" i="5" s="1"/>
  <c r="N41" i="5"/>
  <c r="O41" i="5" s="1"/>
  <c r="N100" i="5"/>
  <c r="P100" i="5" s="1"/>
  <c r="N164" i="5"/>
  <c r="O164" i="5" s="1"/>
  <c r="N29" i="5"/>
  <c r="P29" i="5" s="1"/>
  <c r="N30" i="5"/>
  <c r="P30" i="5" s="1"/>
  <c r="O181" i="5"/>
  <c r="N47" i="5"/>
  <c r="O47" i="5" s="1"/>
  <c r="O204" i="5"/>
  <c r="O139" i="5"/>
  <c r="O265" i="5"/>
  <c r="O305" i="5"/>
  <c r="N13" i="5"/>
  <c r="P13" i="5" s="1"/>
  <c r="O7" i="5"/>
  <c r="P7" i="5"/>
  <c r="P64" i="5"/>
  <c r="O64" i="5"/>
  <c r="O246" i="5"/>
  <c r="O226" i="5"/>
  <c r="N10" i="5"/>
  <c r="P10" i="5" s="1"/>
  <c r="P173" i="5"/>
  <c r="O230" i="5"/>
  <c r="N23" i="5"/>
  <c r="O23" i="5" s="1"/>
  <c r="N38" i="5"/>
  <c r="N40" i="5"/>
  <c r="P40" i="5" s="1"/>
  <c r="N142" i="5"/>
  <c r="O142" i="5" s="1"/>
  <c r="O249" i="5"/>
  <c r="P273" i="5"/>
  <c r="O192" i="5"/>
  <c r="O143" i="5"/>
  <c r="N48" i="5"/>
  <c r="P48" i="5" s="1"/>
  <c r="N27" i="5"/>
  <c r="N104" i="5"/>
  <c r="P104" i="5" s="1"/>
  <c r="N80" i="5"/>
  <c r="O80" i="5" s="1"/>
  <c r="N112" i="5"/>
  <c r="O112" i="5" s="1"/>
  <c r="N84" i="5"/>
  <c r="P84" i="5" s="1"/>
  <c r="N116" i="5"/>
  <c r="O116" i="5" s="1"/>
  <c r="P184" i="5"/>
  <c r="O19" i="5"/>
  <c r="P147" i="5"/>
  <c r="N54" i="5"/>
  <c r="O54" i="5" s="1"/>
  <c r="N166" i="5"/>
  <c r="P166" i="5" s="1"/>
  <c r="O264" i="5"/>
  <c r="N126" i="5"/>
  <c r="P126" i="5" s="1"/>
  <c r="N59" i="5"/>
  <c r="P67" i="5"/>
  <c r="O213" i="5"/>
  <c r="N39" i="5"/>
  <c r="P39" i="5" s="1"/>
  <c r="N130" i="5"/>
  <c r="P130" i="5" s="1"/>
  <c r="O115" i="5"/>
  <c r="N31" i="5"/>
  <c r="O31" i="5" s="1"/>
  <c r="N129" i="5"/>
  <c r="O151" i="5"/>
  <c r="P197" i="5"/>
  <c r="O201" i="5"/>
  <c r="N34" i="5"/>
  <c r="N97" i="5"/>
  <c r="O97" i="5" s="1"/>
  <c r="N12" i="5"/>
  <c r="O12" i="5" s="1"/>
  <c r="N77" i="5"/>
  <c r="P77" i="5" s="1"/>
  <c r="N125" i="5"/>
  <c r="O125" i="5" s="1"/>
  <c r="N58" i="5"/>
  <c r="P58" i="5" s="1"/>
  <c r="N44" i="5"/>
  <c r="P44" i="5" s="1"/>
  <c r="N141" i="5"/>
  <c r="P141" i="5" s="1"/>
  <c r="O172" i="5"/>
  <c r="N17" i="5"/>
  <c r="P254" i="5"/>
  <c r="N63" i="5"/>
  <c r="P63" i="5" s="1"/>
  <c r="N109" i="5"/>
  <c r="P109" i="5" s="1"/>
  <c r="N149" i="5"/>
  <c r="O149" i="5" s="1"/>
  <c r="N25" i="5"/>
  <c r="P112" i="5"/>
  <c r="P189" i="5"/>
  <c r="N154" i="5"/>
  <c r="P123" i="5"/>
  <c r="N121" i="5"/>
  <c r="P121" i="5" s="1"/>
  <c r="N18" i="5"/>
  <c r="O18" i="5" s="1"/>
  <c r="N108" i="5"/>
  <c r="N140" i="5"/>
  <c r="O180" i="5"/>
  <c r="P180" i="5"/>
  <c r="P188" i="5"/>
  <c r="O188" i="5"/>
  <c r="N156" i="5"/>
  <c r="O209" i="5"/>
  <c r="N62" i="5"/>
  <c r="O124" i="5"/>
  <c r="N102" i="5"/>
  <c r="N69" i="5"/>
  <c r="O69" i="5" s="1"/>
  <c r="P300" i="5"/>
  <c r="O300" i="5"/>
  <c r="N68" i="5"/>
  <c r="O240" i="5"/>
  <c r="P240" i="5"/>
  <c r="O220" i="5"/>
  <c r="O278" i="5"/>
  <c r="N8" i="5"/>
  <c r="P8" i="5" s="1"/>
  <c r="N72" i="5"/>
  <c r="N86" i="5"/>
  <c r="O86" i="5" s="1"/>
  <c r="O284" i="5"/>
  <c r="N81" i="5"/>
  <c r="P301" i="5"/>
  <c r="O236" i="5"/>
  <c r="P236" i="5"/>
  <c r="N5" i="5"/>
  <c r="P268" i="5"/>
  <c r="O268" i="5"/>
  <c r="N113" i="5"/>
  <c r="N144" i="5"/>
  <c r="P274" i="5"/>
  <c r="O193" i="5"/>
  <c r="N2" i="5"/>
  <c r="N162" i="5"/>
  <c r="O162" i="5" s="1"/>
  <c r="N20" i="5"/>
  <c r="O20" i="5" s="1"/>
  <c r="N57" i="5"/>
  <c r="P208" i="5"/>
  <c r="P200" i="5"/>
  <c r="O200" i="5"/>
  <c r="N88" i="5"/>
  <c r="N136" i="5"/>
  <c r="N96" i="5"/>
  <c r="N56" i="5"/>
  <c r="C8" i="6" s="1"/>
  <c r="P252" i="5"/>
  <c r="O252" i="5"/>
  <c r="N128" i="5"/>
  <c r="P232" i="5"/>
  <c r="O232" i="5"/>
  <c r="O296" i="5"/>
  <c r="P296" i="5"/>
  <c r="N134" i="5"/>
  <c r="P134" i="5" s="1"/>
  <c r="O48" i="5"/>
  <c r="O302" i="5"/>
  <c r="P163" i="5"/>
  <c r="P234" i="5"/>
  <c r="N137" i="5"/>
  <c r="O137" i="5" s="1"/>
  <c r="N24" i="5"/>
  <c r="O24" i="5" s="1"/>
  <c r="N169" i="5"/>
  <c r="N114" i="5"/>
  <c r="N36" i="5"/>
  <c r="O36" i="5" s="1"/>
  <c r="N157" i="5"/>
  <c r="O157" i="5" s="1"/>
  <c r="N153" i="5"/>
  <c r="O153" i="5" s="1"/>
  <c r="N138" i="5"/>
  <c r="N65" i="5"/>
  <c r="P65" i="5" s="1"/>
  <c r="O6" i="5"/>
  <c r="O22" i="5"/>
  <c r="N85" i="5"/>
  <c r="O85" i="5" s="1"/>
  <c r="N32" i="5"/>
  <c r="P135" i="5"/>
  <c r="O135" i="5"/>
  <c r="N105" i="5"/>
  <c r="N165" i="5"/>
  <c r="O165" i="5" s="1"/>
  <c r="N150" i="5"/>
  <c r="N90" i="5"/>
  <c r="P55" i="5"/>
  <c r="O55" i="5"/>
  <c r="O34" i="5"/>
  <c r="P34" i="5"/>
  <c r="O46" i="5"/>
  <c r="P46" i="5"/>
  <c r="O161" i="5"/>
  <c r="P161" i="5"/>
  <c r="P266" i="5"/>
  <c r="O266" i="5"/>
  <c r="O297" i="5"/>
  <c r="P297" i="5"/>
  <c r="N82" i="5"/>
  <c r="N89" i="5"/>
  <c r="N94" i="5"/>
  <c r="N122" i="5"/>
  <c r="P178" i="5"/>
  <c r="O178" i="5"/>
  <c r="O242" i="5"/>
  <c r="P242" i="5"/>
  <c r="N66" i="5"/>
  <c r="N93" i="5"/>
  <c r="O217" i="5"/>
  <c r="P217" i="5"/>
  <c r="P198" i="5"/>
  <c r="O198" i="5"/>
  <c r="N52" i="5"/>
  <c r="N145" i="5"/>
  <c r="P237" i="5"/>
  <c r="O237" i="5"/>
  <c r="O282" i="5"/>
  <c r="P282" i="5"/>
  <c r="N133" i="5"/>
  <c r="O11" i="5"/>
  <c r="P11" i="5"/>
  <c r="P261" i="5"/>
  <c r="O261" i="5"/>
  <c r="N73" i="5"/>
  <c r="P229" i="5"/>
  <c r="O229" i="5"/>
  <c r="N158" i="5"/>
  <c r="P202" i="5"/>
  <c r="O202" i="5"/>
  <c r="O186" i="5"/>
  <c r="P186" i="5"/>
  <c r="P286" i="5"/>
  <c r="O286" i="5"/>
  <c r="O182" i="5"/>
  <c r="P182" i="5"/>
  <c r="P194" i="5"/>
  <c r="O194" i="5"/>
  <c r="P290" i="5"/>
  <c r="O290" i="5"/>
  <c r="P206" i="5"/>
  <c r="O206" i="5"/>
  <c r="N50" i="5"/>
  <c r="C7" i="6" s="1"/>
  <c r="P76" i="5"/>
  <c r="O76" i="5"/>
  <c r="O298" i="5"/>
  <c r="P298" i="5"/>
  <c r="O306" i="5"/>
  <c r="P306" i="5"/>
  <c r="N110" i="5"/>
  <c r="P222" i="5"/>
  <c r="O222" i="5"/>
  <c r="P170" i="5"/>
  <c r="O170" i="5"/>
  <c r="P38" i="5"/>
  <c r="O38" i="5"/>
  <c r="O83" i="5"/>
  <c r="P83" i="5"/>
  <c r="N146" i="5"/>
  <c r="O277" i="5"/>
  <c r="P277" i="5"/>
  <c r="N4" i="5"/>
  <c r="N70" i="5"/>
  <c r="O250" i="5"/>
  <c r="P250" i="5"/>
  <c r="N16" i="5"/>
  <c r="N74" i="5"/>
  <c r="N28" i="5"/>
  <c r="C4" i="6" s="1"/>
  <c r="O238" i="5"/>
  <c r="P238" i="5"/>
  <c r="N98" i="5"/>
  <c r="O225" i="5"/>
  <c r="P225" i="5"/>
  <c r="N42" i="5"/>
  <c r="P258" i="5"/>
  <c r="O258" i="5"/>
  <c r="O138" i="5"/>
  <c r="P138" i="5"/>
  <c r="P3" i="5"/>
  <c r="O3" i="5"/>
  <c r="P14" i="5"/>
  <c r="O14" i="5"/>
  <c r="O75" i="5"/>
  <c r="P75" i="5"/>
  <c r="P51" i="5"/>
  <c r="O51" i="5"/>
  <c r="O118" i="5"/>
  <c r="P47" i="5"/>
  <c r="P35" i="5"/>
  <c r="O35" i="5"/>
  <c r="O49" i="5"/>
  <c r="P49" i="5"/>
  <c r="P167" i="5" l="1"/>
  <c r="P86" i="5"/>
  <c r="P41" i="5"/>
  <c r="P56" i="5"/>
  <c r="P137" i="5"/>
  <c r="O56" i="5"/>
  <c r="P101" i="5"/>
  <c r="O130" i="5"/>
  <c r="P21" i="5"/>
  <c r="O79" i="5"/>
  <c r="P162" i="5"/>
  <c r="O58" i="5"/>
  <c r="P106" i="5"/>
  <c r="P33" i="5"/>
  <c r="P127" i="5"/>
  <c r="P23" i="5"/>
  <c r="O132" i="5"/>
  <c r="P111" i="5"/>
  <c r="O148" i="5"/>
  <c r="O141" i="5"/>
  <c r="O121" i="5"/>
  <c r="O44" i="5"/>
  <c r="O168" i="5"/>
  <c r="P120" i="5"/>
  <c r="C5" i="6"/>
  <c r="O63" i="5"/>
  <c r="O26" i="5"/>
  <c r="O60" i="5"/>
  <c r="P157" i="5"/>
  <c r="O15" i="5"/>
  <c r="P61" i="5"/>
  <c r="O13" i="5"/>
  <c r="P125" i="5"/>
  <c r="P36" i="5"/>
  <c r="O92" i="5"/>
  <c r="P160" i="5"/>
  <c r="P153" i="5"/>
  <c r="O126" i="5"/>
  <c r="O10" i="5"/>
  <c r="P116" i="5"/>
  <c r="O29" i="5"/>
  <c r="P9" i="5"/>
  <c r="P85" i="5"/>
  <c r="P20" i="5"/>
  <c r="O134" i="5"/>
  <c r="O117" i="5"/>
  <c r="P142" i="5"/>
  <c r="P54" i="5"/>
  <c r="P53" i="5"/>
  <c r="O39" i="5"/>
  <c r="P80" i="5"/>
  <c r="O100" i="5"/>
  <c r="P97" i="5"/>
  <c r="O40" i="5"/>
  <c r="P149" i="5"/>
  <c r="O152" i="5"/>
  <c r="P164" i="5"/>
  <c r="O77" i="5"/>
  <c r="P18" i="5"/>
  <c r="O37" i="5"/>
  <c r="P37" i="5"/>
  <c r="O65" i="5"/>
  <c r="O84" i="5"/>
  <c r="O109" i="5"/>
  <c r="P31" i="5"/>
  <c r="P24" i="5"/>
  <c r="O30" i="5"/>
  <c r="O166" i="5"/>
  <c r="O17" i="5"/>
  <c r="P17" i="5"/>
  <c r="O27" i="5"/>
  <c r="P27" i="5"/>
  <c r="P12" i="5"/>
  <c r="O104" i="5"/>
  <c r="P25" i="5"/>
  <c r="O25" i="5"/>
  <c r="P59" i="5"/>
  <c r="O59" i="5"/>
  <c r="O129" i="5"/>
  <c r="P129" i="5"/>
  <c r="C2" i="6"/>
  <c r="O88" i="5"/>
  <c r="P88" i="5"/>
  <c r="O5" i="5"/>
  <c r="P5" i="5"/>
  <c r="O156" i="5"/>
  <c r="P156" i="5"/>
  <c r="P69" i="5"/>
  <c r="P102" i="5"/>
  <c r="O102" i="5"/>
  <c r="P154" i="5"/>
  <c r="O154" i="5"/>
  <c r="P57" i="5"/>
  <c r="O57" i="5"/>
  <c r="P144" i="5"/>
  <c r="O144" i="5"/>
  <c r="O81" i="5"/>
  <c r="P81" i="5"/>
  <c r="O8" i="5"/>
  <c r="O113" i="5"/>
  <c r="P113" i="5"/>
  <c r="O62" i="5"/>
  <c r="P62" i="5"/>
  <c r="P128" i="5"/>
  <c r="O128" i="5"/>
  <c r="O96" i="5"/>
  <c r="P96" i="5"/>
  <c r="P140" i="5"/>
  <c r="O140" i="5"/>
  <c r="O136" i="5"/>
  <c r="P136" i="5"/>
  <c r="O2" i="5"/>
  <c r="P2" i="5"/>
  <c r="O72" i="5"/>
  <c r="P72" i="5"/>
  <c r="O68" i="5"/>
  <c r="P68" i="5"/>
  <c r="O108" i="5"/>
  <c r="P108" i="5"/>
  <c r="O32" i="5"/>
  <c r="P32" i="5"/>
  <c r="P169" i="5"/>
  <c r="O169" i="5"/>
  <c r="O114" i="5"/>
  <c r="P114" i="5"/>
  <c r="P105" i="5"/>
  <c r="O105" i="5"/>
  <c r="P165" i="5"/>
  <c r="P150" i="5"/>
  <c r="O150" i="5"/>
  <c r="P90" i="5"/>
  <c r="O90" i="5"/>
  <c r="C6" i="6"/>
  <c r="O42" i="5"/>
  <c r="P42" i="5"/>
  <c r="O28" i="5"/>
  <c r="P28" i="5"/>
  <c r="P74" i="5"/>
  <c r="O74" i="5"/>
  <c r="P146" i="5"/>
  <c r="O146" i="5"/>
  <c r="O73" i="5"/>
  <c r="P73" i="5"/>
  <c r="P50" i="5"/>
  <c r="O50" i="5"/>
  <c r="P133" i="5"/>
  <c r="F6" i="6" s="1"/>
  <c r="O133" i="5"/>
  <c r="O52" i="5"/>
  <c r="P52" i="5"/>
  <c r="O66" i="5"/>
  <c r="P66" i="5"/>
  <c r="O82" i="5"/>
  <c r="P82" i="5"/>
  <c r="F7" i="6"/>
  <c r="P16" i="5"/>
  <c r="O16" i="5"/>
  <c r="O110" i="5"/>
  <c r="P110" i="5"/>
  <c r="O158" i="5"/>
  <c r="P158" i="5"/>
  <c r="F8" i="6" s="1"/>
  <c r="P93" i="5"/>
  <c r="O93" i="5"/>
  <c r="P122" i="5"/>
  <c r="O122" i="5"/>
  <c r="P70" i="5"/>
  <c r="O70" i="5"/>
  <c r="O94" i="5"/>
  <c r="P94" i="5"/>
  <c r="P98" i="5"/>
  <c r="O98" i="5"/>
  <c r="O4" i="5"/>
  <c r="P4" i="5"/>
  <c r="C3" i="6"/>
  <c r="O145" i="5"/>
  <c r="P145" i="5"/>
  <c r="O89" i="5"/>
  <c r="P89" i="5"/>
  <c r="F5" i="6"/>
  <c r="E5" i="6" l="1"/>
  <c r="F4" i="6"/>
  <c r="F2" i="6"/>
  <c r="E6" i="6"/>
  <c r="E8" i="6"/>
  <c r="E4" i="6"/>
  <c r="E3" i="6"/>
  <c r="F3" i="6"/>
  <c r="E7" i="6"/>
  <c r="E2" i="6"/>
  <c r="A2" i="7" l="1" a="1"/>
  <c r="A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Africa 2024-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Africa2024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<sst xmlns="http://schemas.openxmlformats.org/spreadsheetml/2006/main" count="1166" uniqueCount="101">
  <si>
    <t>كوت ديفوار</t>
  </si>
  <si>
    <t>غينيا بيساو</t>
  </si>
  <si>
    <t>نيجيريا</t>
  </si>
  <si>
    <t>غينيا الاستوائية</t>
  </si>
  <si>
    <t>مصر</t>
  </si>
  <si>
    <t>موزمبيق</t>
  </si>
  <si>
    <t>غانـــا</t>
  </si>
  <si>
    <t>كاب فيردي</t>
  </si>
  <si>
    <t>السنغال</t>
  </si>
  <si>
    <t>جامبيا</t>
  </si>
  <si>
    <t>الكاميرون</t>
  </si>
  <si>
    <t>غينيا</t>
  </si>
  <si>
    <t>الجزائر</t>
  </si>
  <si>
    <t>أنجـــــولا</t>
  </si>
  <si>
    <t>بوركينا فاسو</t>
  </si>
  <si>
    <t>موريتانيا</t>
  </si>
  <si>
    <t>تونس</t>
  </si>
  <si>
    <t>ناميبيا</t>
  </si>
  <si>
    <t>مالي</t>
  </si>
  <si>
    <t>جنوب أفريقيا</t>
  </si>
  <si>
    <t>المغرب</t>
  </si>
  <si>
    <t>تنزانيا</t>
  </si>
  <si>
    <t>الكونغو الديمقراطية</t>
  </si>
  <si>
    <t>Teams</t>
  </si>
  <si>
    <t>التاريخ</t>
  </si>
  <si>
    <t>الفريق</t>
  </si>
  <si>
    <t>النتيجة</t>
  </si>
  <si>
    <t>احمد وهيب</t>
  </si>
  <si>
    <t>محمد عبده</t>
  </si>
  <si>
    <t>محمد رمضان</t>
  </si>
  <si>
    <t>محمد زكي</t>
  </si>
  <si>
    <t>محمد رفعت</t>
  </si>
  <si>
    <t>عمرو محمد</t>
  </si>
  <si>
    <t>احمد حسن</t>
  </si>
  <si>
    <t>Players</t>
  </si>
  <si>
    <t>اللاعب</t>
  </si>
  <si>
    <t>Code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</si>
  <si>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</si>
  <si>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</si>
  <si>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</si>
  <si>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</si>
  <si>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</si>
  <si>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</si>
  <si>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</si>
  <si>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</si>
  <si>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</si>
  <si>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code</t>
  </si>
  <si>
    <t>Total</t>
  </si>
  <si>
    <t>توقع الفائز</t>
  </si>
  <si>
    <t>توقع صحيح</t>
  </si>
  <si>
    <t>Contestant</t>
  </si>
  <si>
    <t>Amr Mohamed</t>
  </si>
  <si>
    <t>Ahmed Wahib</t>
  </si>
  <si>
    <t>Mohamed Abdo</t>
  </si>
  <si>
    <t>Mohamed Ramdan</t>
  </si>
  <si>
    <t>Mohamed Zaki</t>
  </si>
  <si>
    <t>Mohamed Refat</t>
  </si>
  <si>
    <t>Score</t>
  </si>
  <si>
    <t>Photo_URL</t>
  </si>
  <si>
    <t>عدد توقع الفائز</t>
  </si>
  <si>
    <t>عدد التوقعات الصحيحة</t>
  </si>
  <si>
    <t>check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</si>
  <si>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</si>
  <si>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</si>
  <si>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</si>
  <si>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</si>
  <si>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</si>
  <si>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</si>
  <si>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</si>
  <si>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</si>
  <si>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</si>
  <si>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</si>
  <si>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</si>
  <si>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</si>
  <si>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</si>
  <si>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</si>
  <si>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</si>
  <si>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</si>
  <si>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</si>
  <si>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زامبيا</t>
  </si>
  <si>
    <t>جنوب افريقيا</t>
  </si>
  <si>
    <t xml:space="preserve"> </t>
  </si>
  <si>
    <t>Ahmed Hassan</t>
  </si>
  <si>
    <t>المباراة</t>
  </si>
  <si>
    <t>Bouns</t>
  </si>
  <si>
    <t>count matchs</t>
  </si>
  <si>
    <t>Total Points</t>
  </si>
  <si>
    <t>Home</t>
  </si>
  <si>
    <t>Away</t>
  </si>
  <si>
    <t>Check_5pts</t>
  </si>
  <si>
    <t>5pts</t>
  </si>
  <si>
    <t>3pts</t>
  </si>
  <si>
    <t>3pts_draw</t>
  </si>
  <si>
    <t>Column1</t>
  </si>
  <si>
    <t>الفريق2</t>
  </si>
  <si>
    <t>Grand Total</t>
  </si>
  <si>
    <t>z</t>
  </si>
  <si>
    <t>name</t>
  </si>
  <si>
    <t>Prediction</t>
  </si>
  <si>
    <t>Result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</si>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</sst>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2" borderId="1" xfId="1" applyFont="1" applyAlignment="1">
      <alignment horizontal="center" vertical="center"/>
    </xf>
    <xf numFmtId="16" fontId="0" fillId="2" borderId="1" xfId="1" applyNumberFormat="1" applyFont="1" applyAlignment="1">
      <alignment horizontal="center" vertical="center"/>
    </xf>
    <xf numFmtId="0" fontId="0" fillId="2" borderId="1" xfId="1" applyFont="1"/>
    <xf numFmtId="0" fontId="0" fillId="0" borderId="0" xfId="0" applyAlignment="1">
      <alignment horizontal="center"/>
    </xf>
    <xf numFmtId="0" fontId="0" fillId="0" borderId="1" xfId="1" applyFont="1" applyFill="1" applyAlignment="1">
      <alignment horizontal="center" vertical="center"/>
    </xf>
    <xf numFmtId="0" fontId="0" fillId="0" borderId="1" xfId="1" applyFont="1" applyFill="1" applyAlignment="1">
      <alignment horizontal="centerContinuous" vertical="top"/>
    </xf>
    <xf numFmtId="0" fontId="0" fillId="0" borderId="0" xfId="0" pivotButton="1"/>
    <xf numFmtId="14" fontId="0" fillId="0" borderId="0" xfId="0" applyNumberFormat="1"/>
  </cellXfs>
  <cellStyles count="2">
    <cellStyle name="Normal" xfId="0" builtinId="0"/>
    <cellStyle name="Note" xfId="1" builtinId="10"/>
  </cellStyles>
  <dxfs count="17">
    <dxf>
      <font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8335423-44E1-4BB0-A688-1148AF61D9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hmed Hassan" refreshedDate="45313.507903587961" createdVersion="5" refreshedVersion="8" minRefreshableVersion="3" recordCount="0" supportSubquery="1" supportAdvancedDrill="1" xr:uid="{42507819-EA8F-43DA-9EFF-E9603F784BEB}">
  <cacheSource type="external" connectionId="1"/>
  <cacheFields count="3">
    <cacheField name="[Measures].[Bouns]" caption="Bouns" numFmtId="0" hierarchy="18" level="32767"/>
    <cacheField name="[Table1].[اللاعب].[اللاعب]" caption="اللاعب" numFmtId="0" hierarchy="1" level="1">
      <sharedItems count="7">
        <s v="احمد حسن"/>
        <s v="احمد وهيب"/>
        <s v="عمرو محمد"/>
        <s v="محمد رفعت"/>
        <s v="محمد رمضان"/>
        <s v="محمد زكي"/>
        <s v="محمد عبده"/>
      </sharedItems>
    </cacheField>
    <cacheField name="[Table1].[التاريخ].[التاريخ]" caption="التاريخ" numFmtId="0" hierarchy="2" level="1">
      <sharedItems containsSemiMixedTypes="0" containsNonDate="0" containsDate="1" containsString="0" minDate="2024-01-18T00:00:00" maxDate="2024-01-25T00:00:00" count="7">
        <d v="2024-01-18T00:00:00"/>
        <d v="2024-01-19T00:00:00"/>
        <d v="2024-01-20T00:00:00"/>
        <d v="2024-01-21T00:00:00"/>
        <d v="2024-01-22T00:00:00"/>
        <d v="2024-01-23T00:00:00"/>
        <d v="2024-01-24T00:00:00"/>
      </sharedItems>
    </cacheField>
  </cacheFields>
  <cacheHierarchies count="21">
    <cacheHierarchy uniqueName="[Table1].[code]" caption="code" attribute="1" defaultMemberUniqueName="[Table1].[code].[All]" allUniqueName="[Table1].[code].[All]" dimensionUniqueName="[Table1]" displayFolder="" count="0" memberValueDatatype="130" unbalanced="0"/>
    <cacheHierarchy uniqueName="[Table1].[اللاعب]" caption="اللاعب" attribute="1" defaultMemberUniqueName="[Table1].[اللاعب].[All]" allUniqueName="[Table1].[اللاعب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التاريخ]" caption="التاريخ" attribute="1" time="1" defaultMemberUniqueName="[Table1].[التاريخ].[All]" allUniqueName="[Table1].[التاريخ].[All]" dimensionUniqueName="[Table1]" displayFolder="" count="2" memberValueDatatype="7" unbalanced="0">
      <fieldsUsage count="2">
        <fieldUsage x="-1"/>
        <fieldUsage x="2"/>
      </fieldsUsage>
    </cacheHierarchy>
    <cacheHierarchy uniqueName="[Table1].[الفريق]" caption="الفريق" attribute="1" defaultMemberUniqueName="[Table1].[الفريق].[All]" allUniqueName="[Table1].[الفريق].[All]" dimensionUniqueName="[Table1]" displayFolder="" count="0" memberValueDatatype="130" unbalanced="0"/>
    <cacheHierarchy uniqueName="[Table1].[النتيجة]" caption="النتيجة" attribute="1" defaultMemberUniqueName="[Table1].[النتيجة].[All]" allUniqueName="[Table1].[النتيجة].[All]" dimensionUniqueName="[Table1]" displayFolder="" count="0" memberValueDatatype="130" unbalanced="0"/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1].[الفريق2]" caption="الفريق2" attribute="1" defaultMemberUniqueName="[Table1].[الفريق2].[All]" allUniqueName="[Table1].[الفريق2].[All]" dimensionUniqueName="[Table1]" displayFolder="" count="0" memberValueDatatype="130" unbalanced="0"/>
    <cacheHierarchy uniqueName="[Table1].[Home]" caption="Home" attribute="1" defaultMemberUniqueName="[Table1].[Home].[All]" allUniqueName="[Table1].[Home].[All]" dimensionUniqueName="[Table1]" displayFolder="" count="0" memberValueDatatype="130" unbalanced="0"/>
    <cacheHierarchy uniqueName="[Table1].[Away]" caption="Away" attribute="1" defaultMemberUniqueName="[Table1].[Away].[All]" allUniqueName="[Table1].[Away].[All]" dimensionUniqueName="[Table1]" displayFolder="" count="0" memberValueDatatype="130" unbalanced="0"/>
    <cacheHierarchy uniqueName="[Table1].[Check_5pts]" caption="Check_5pts" attribute="1" defaultMemberUniqueName="[Table1].[Check_5pts].[All]" allUniqueName="[Table1].[Check_5pts].[All]" dimensionUniqueName="[Table1]" displayFolder="" count="0" memberValueDatatype="130" unbalanced="0"/>
    <cacheHierarchy uniqueName="[Table1].[5pts]" caption="5pts" attribute="1" defaultMemberUniqueName="[Table1].[5pts].[All]" allUniqueName="[Table1].[5pts].[All]" dimensionUniqueName="[Table1]" displayFolder="" count="0" memberValueDatatype="130" unbalanced="0"/>
    <cacheHierarchy uniqueName="[Table1].[3pts]" caption="3pts" attribute="1" defaultMemberUniqueName="[Table1].[3pts].[All]" allUniqueName="[Table1].[3pts].[All]" dimensionUniqueName="[Table1]" displayFolder="" count="0" memberValueDatatype="130" unbalanced="0"/>
    <cacheHierarchy uniqueName="[Table1].[3pts_draw]" caption="3pts_draw" attribute="1" defaultMemberUniqueName="[Table1].[3pts_draw].[All]" allUniqueName="[Table1].[3pts_draw].[All]" dimensionUniqueName="[Table1]" displayFolder="" count="0" memberValueDatatype="130" unbalanced="0"/>
    <cacheHierarchy uniqueName="[Table1].[Total]" caption="Total" attribute="1" defaultMemberUniqueName="[Table1].[Total].[All]" allUniqueName="[Table1].[Total].[All]" dimensionUniqueName="[Table1]" displayFolder="" count="0" memberValueDatatype="20" unbalanced="0"/>
    <cacheHierarchy uniqueName="[Table1].[توقع الفائز]" caption="توقع الفائز" attribute="1" defaultMemberUniqueName="[Table1].[توقع الفائز].[All]" allUniqueName="[Table1].[توقع الفائز].[All]" dimensionUniqueName="[Table1]" displayFolder="" count="0" memberValueDatatype="20" unbalanced="0"/>
    <cacheHierarchy uniqueName="[Table1].[توقع صحيح]" caption="توقع صحيح" attribute="1" defaultMemberUniqueName="[Table1].[توقع صحيح].[All]" allUniqueName="[Table1].[توقع صحيح].[All]" dimensionUniqueName="[Table1]" displayFolder="" count="0" memberValueDatatype="20" unbalanced="0"/>
    <cacheHierarchy uniqueName="[Table1].[check]" caption="check" attribute="1" defaultMemberUniqueName="[Table1].[check].[All]" allUniqueName="[Table1].[check].[All]" dimensionUniqueName="[Table1]" displayFolder="" count="0" memberValueDatatype="11" unbalanced="0"/>
    <cacheHierarchy uniqueName="[Table1].[المباراة]" caption="المباراة" attribute="1" defaultMemberUniqueName="[Table1].[المباراة].[All]" allUniqueName="[Table1].[المباراة].[All]" dimensionUniqueName="[Table1]" displayFolder="" count="0" memberValueDatatype="130" unbalanced="0"/>
    <cacheHierarchy uniqueName="[Measures].[Bouns]" caption="Bouns" measure="1" displayFolder="" measureGroup="Table1" count="0" oneField="1">
      <fieldsUsage count="1">
        <fieldUsage x="0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F42A5-0E3E-4974-BBCB-68D3EACAD0A0}" name="PivotTable2" cacheId="2" applyNumberFormats="0" applyBorderFormats="0" applyFontFormats="0" applyPatternFormats="0" applyAlignmentFormats="0" applyWidthHeightFormats="1" dataCaption="Values" tag="100d64e5-edd2-4a1f-a618-ccf7917053b3" updatedVersion="8" minRefreshableVersion="3" itemPrintTitles="1" createdVersion="5" indent="0" compact="0" compactData="0" multipleFieldFilters="0">
  <location ref="A1:C51" firstHeaderRow="1" firstDataRow="1" firstDataCol="2"/>
  <pivotFields count="3"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s="1" x="0"/>
        <item s="1" x="1"/>
        <item s="1" x="2"/>
        <item s="1" x="3"/>
        <item s="1" x="4"/>
        <item s="1" x="5"/>
        <item s="1"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5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fld="0" subtotal="count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010F2-5937-4DF7-9171-3291EA2026B5}" name="Table1" displayName="Table1" ref="A1:U311" totalsRowShown="0" headerRowDxfId="16">
  <autoFilter ref="A1:U311" xr:uid="{E38010F2-5937-4DF7-9171-3291EA2026B5}"/>
  <tableColumns count="21">
    <tableColumn id="1" xr3:uid="{5C7CD0FF-7DF7-4008-8913-A035D8AD6AAD}" name="code" dataDxfId="15"/>
    <tableColumn id="2" xr3:uid="{358F3185-62EC-4083-8C09-9060693651FE}" name="اللاعب" dataDxfId="14" dataCellStyle="Note"/>
    <tableColumn id="3" xr3:uid="{3F7A5292-C7AE-4E11-9E3A-3CCC4F335DE6}" name="التاريخ" dataDxfId="13" dataCellStyle="Note"/>
    <tableColumn id="4" xr3:uid="{EDA8EAA3-8829-40DD-9BB9-35E37B9A188D}" name="الفريق" dataDxfId="12" dataCellStyle="Note"/>
    <tableColumn id="5" xr3:uid="{6650D99C-E934-4473-8CFD-EB94D7CE492D}" name="النتيجة" dataDxfId="11" dataCellStyle="Note"/>
    <tableColumn id="6" xr3:uid="{249D25EF-F3FB-405C-AFA8-F6FE56A1985F}" name="Column1" dataDxfId="10" dataCellStyle="Note"/>
    <tableColumn id="7" xr3:uid="{C539120C-B267-41E3-A1E9-E83586A75339}" name="الفريق2" dataDxfId="9" dataCellStyle="Note"/>
    <tableColumn id="8" xr3:uid="{BE6903AF-8C53-4734-A6D2-A24C75046006}" name="Home" dataDxfId="8">
      <calculatedColumnFormula>VLOOKUP(A2,النتائج!$A$1:$F$100,4,FALSE)</calculatedColumnFormula>
    </tableColumn>
    <tableColumn id="9" xr3:uid="{7D07684F-B3CD-4164-9F37-4943CA70CA4E}" name="Away" dataDxfId="7">
      <calculatedColumnFormula>VLOOKUP(A2,النتائج!$A$1:$F$100,5,FALSE)</calculatedColumnFormula>
    </tableColumn>
    <tableColumn id="10" xr3:uid="{E490F1C6-85CB-429D-8CE8-E16037F69358}" name="Check_5pts">
      <calculatedColumnFormula>AND(E2=H2,F2=I2)</calculatedColumnFormula>
    </tableColumn>
    <tableColumn id="11" xr3:uid="{FB940ABC-D733-4E24-86F2-9A1710FE5DF6}" name="5pts">
      <calculatedColumnFormula>IF(J2,5,0)</calculatedColumnFormula>
    </tableColumn>
    <tableColumn id="12" xr3:uid="{D419DEAE-502C-4E4D-9166-76070914AB37}" name="3pts" dataDxfId="6">
      <calculatedColumnFormula>IF(OR(H2="",I2=""),0,IF(OR(AND(E2&gt;F2,H2&gt;I2),AND(F2&gt;E2,I2&gt;H2)),3,0))</calculatedColumnFormula>
    </tableColumn>
    <tableColumn id="13" xr3:uid="{E53BC5AA-A0AF-4162-B682-A4858366D8C9}" name="3pts_draw">
      <calculatedColumnFormula>IF(AND(E2=F2,H2=I2),3,0)</calculatedColumnFormula>
    </tableColumn>
    <tableColumn id="14" xr3:uid="{32EDE480-011C-4D84-BB84-506143C700DE}" name="Total" dataDxfId="5">
      <calculatedColumnFormula>_xlfn.IFNA(MAX(K2:M2),0)</calculatedColumnFormula>
    </tableColumn>
    <tableColumn id="15" xr3:uid="{1F6830C9-61E5-4C15-A867-B0CCAD561BD8}" name="توقع الفائز">
      <calculatedColumnFormula>IF(N2=3,1,0)</calculatedColumnFormula>
    </tableColumn>
    <tableColumn id="16" xr3:uid="{27172C6B-0897-4C3E-A918-ADD21E11E42D}" name="توقع صحيح">
      <calculatedColumnFormula>IF(N2=5,1,0)</calculatedColumnFormula>
    </tableColumn>
    <tableColumn id="17" xr3:uid="{BBA099AF-2FE0-4283-8F14-57273FBED44E}" name="check">
      <calculatedColumnFormula>IF(OR(E2="",F2=""),FALSE,TRUE)</calculatedColumnFormula>
    </tableColumn>
    <tableColumn id="18" xr3:uid="{734BD243-653F-44F8-A959-92D3232827C8}" name="Match">
      <calculatedColumnFormula>D2&amp;" - "&amp;G2</calculatedColumnFormula>
    </tableColumn>
    <tableColumn id="19" xr3:uid="{A13AEFCE-37A7-445F-899B-901DE7A40198}" name="name" dataDxfId="4">
      <calculatedColumnFormula>VLOOKUP(Table1[[#This Row],[اللاعب]],Sheet1!$A$2:$B$8,2,FALSE)</calculatedColumnFormula>
    </tableColumn>
    <tableColumn id="20" xr3:uid="{20C978B1-BC92-4EAC-A964-47FCE6C9442B}" name="Prediction" dataDxfId="3">
      <calculatedColumnFormula>Table1[[#This Row],[النتيجة]]&amp;" - "&amp;Table1[[#This Row],[Column1]]</calculatedColumnFormula>
    </tableColumn>
    <tableColumn id="21" xr3:uid="{D1B641BE-3827-4A6F-AAAB-8408699CBEDC}" name="Result" dataDxfId="2">
      <calculatedColumnFormula>Table1[[#This Row],[Home]]&amp;" - "&amp;Table1[[#This Row],[Away]]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35306E-F030-4276-B958-FEFD5E324685}">
  <we:reference id="wa104381071" version="2.0.0.0" store="en-US" storeType="OMEX"/>
  <we:alternateReferences>
    <we:reference id="wa104381071" version="2.0.0.0" store="WA104381071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B540-6122-4B6D-BB85-91995F9A351B}">
  <sheetPr codeName="Sheet1"/>
  <dimension ref="A1:D25"/>
  <sheetViews>
    <sheetView rightToLeft="1" workbookViewId="0">
      <selection activeCell="D9" sqref="D1:D9"/>
    </sheetView>
  </sheetViews>
  <sheetFormatPr defaultRowHeight="14.4" x14ac:dyDescent="0.3"/>
  <cols>
    <col min="1" max="1" width="14.88671875" bestFit="1" customWidth="1"/>
    <col min="4" max="4" width="14.5546875" customWidth="1"/>
    <col min="5" max="6" width="6" customWidth="1"/>
  </cols>
  <sheetData>
    <row r="1" spans="1:4" x14ac:dyDescent="0.3">
      <c r="A1" s="1" t="s">
        <v>23</v>
      </c>
      <c r="D1" t="s">
        <v>34</v>
      </c>
    </row>
    <row r="2" spans="1:4" x14ac:dyDescent="0.3">
      <c r="A2" s="1" t="s">
        <v>0</v>
      </c>
      <c r="D2" t="s">
        <v>32</v>
      </c>
    </row>
    <row r="3" spans="1:4" x14ac:dyDescent="0.3">
      <c r="A3" s="1" t="s">
        <v>1</v>
      </c>
      <c r="D3" t="s">
        <v>27</v>
      </c>
    </row>
    <row r="4" spans="1:4" x14ac:dyDescent="0.3">
      <c r="A4" s="1" t="s">
        <v>2</v>
      </c>
      <c r="D4" t="s">
        <v>28</v>
      </c>
    </row>
    <row r="5" spans="1:4" x14ac:dyDescent="0.3">
      <c r="A5" s="1" t="s">
        <v>3</v>
      </c>
      <c r="D5" t="s">
        <v>29</v>
      </c>
    </row>
    <row r="6" spans="1:4" x14ac:dyDescent="0.3">
      <c r="A6" s="1" t="s">
        <v>4</v>
      </c>
      <c r="D6" t="s">
        <v>30</v>
      </c>
    </row>
    <row r="7" spans="1:4" x14ac:dyDescent="0.3">
      <c r="A7" s="1" t="s">
        <v>5</v>
      </c>
      <c r="D7" t="s">
        <v>31</v>
      </c>
    </row>
    <row r="8" spans="1:4" x14ac:dyDescent="0.3">
      <c r="A8" s="1" t="s">
        <v>6</v>
      </c>
      <c r="D8" t="s">
        <v>33</v>
      </c>
    </row>
    <row r="9" spans="1:4" x14ac:dyDescent="0.3">
      <c r="A9" s="1" t="s">
        <v>7</v>
      </c>
      <c r="D9" t="s">
        <v>96</v>
      </c>
    </row>
    <row r="10" spans="1:4" x14ac:dyDescent="0.3">
      <c r="A10" s="1" t="s">
        <v>8</v>
      </c>
    </row>
    <row r="11" spans="1:4" x14ac:dyDescent="0.3">
      <c r="A11" s="1" t="s">
        <v>9</v>
      </c>
    </row>
    <row r="12" spans="1:4" x14ac:dyDescent="0.3">
      <c r="A12" s="1" t="s">
        <v>10</v>
      </c>
    </row>
    <row r="13" spans="1:4" x14ac:dyDescent="0.3">
      <c r="A13" s="1" t="s">
        <v>11</v>
      </c>
    </row>
    <row r="14" spans="1:4" x14ac:dyDescent="0.3">
      <c r="A14" s="1" t="s">
        <v>12</v>
      </c>
    </row>
    <row r="15" spans="1:4" x14ac:dyDescent="0.3">
      <c r="A15" s="1" t="s">
        <v>13</v>
      </c>
    </row>
    <row r="16" spans="1:4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79</v>
      </c>
    </row>
  </sheetData>
  <conditionalFormatting sqref="A2:A25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3897-AE09-48B1-BDCC-0A20785C1A14}">
  <sheetPr codeName="Sheet2"/>
  <dimension ref="A1:G311"/>
  <sheetViews>
    <sheetView rightToLeft="1" workbookViewId="0">
      <pane xSplit="6" ySplit="1" topLeftCell="G8" activePane="bottomRight" state="frozen"/>
      <selection pane="topRight" activeCell="G1" sqref="G1"/>
      <selection pane="bottomLeft" activeCell="A2" sqref="A2"/>
      <selection pane="bottomRight" activeCell="D23" sqref="D23"/>
    </sheetView>
  </sheetViews>
  <sheetFormatPr defaultRowHeight="14.4" x14ac:dyDescent="0.3"/>
  <cols>
    <col min="1" max="1" width="11.109375" customWidth="1"/>
    <col min="2" max="2" width="12.109375" customWidth="1"/>
    <col min="3" max="3" width="15.5546875" customWidth="1"/>
    <col min="4" max="5" width="7" customWidth="1"/>
    <col min="6" max="6" width="15.5546875" customWidth="1"/>
    <col min="7" max="7" width="22.109375" bestFit="1" customWidth="1"/>
  </cols>
  <sheetData>
    <row r="1" spans="1:7" ht="18" customHeight="1" x14ac:dyDescent="0.3">
      <c r="A1" s="1" t="s">
        <v>36</v>
      </c>
      <c r="B1" s="1" t="s">
        <v>24</v>
      </c>
      <c r="C1" s="1" t="s">
        <v>25</v>
      </c>
      <c r="D1" s="3" t="s">
        <v>26</v>
      </c>
      <c r="E1" s="3"/>
      <c r="F1" s="1" t="s">
        <v>25</v>
      </c>
      <c r="G1" s="1" t="s">
        <v>83</v>
      </c>
    </row>
    <row r="2" spans="1:7" ht="18" customHeight="1" x14ac:dyDescent="0.3">
      <c r="A2" s="1" t="s">
        <v>37</v>
      </c>
      <c r="B2" s="2">
        <v>45309</v>
      </c>
      <c r="C2" s="1" t="s">
        <v>3</v>
      </c>
      <c r="D2" s="1">
        <v>4</v>
      </c>
      <c r="E2" s="1">
        <v>2</v>
      </c>
      <c r="F2" s="1" t="s">
        <v>1</v>
      </c>
      <c r="G2" t="str">
        <f>C2&amp;" - "&amp;F2</f>
        <v>غينيا الاستوائية - غينيا بيساو</v>
      </c>
    </row>
    <row r="3" spans="1:7" ht="18" customHeight="1" x14ac:dyDescent="0.3">
      <c r="A3" s="1" t="s">
        <v>38</v>
      </c>
      <c r="B3" s="2">
        <v>45309</v>
      </c>
      <c r="C3" s="1" t="s">
        <v>0</v>
      </c>
      <c r="D3" s="1">
        <v>0</v>
      </c>
      <c r="E3" s="1">
        <v>1</v>
      </c>
      <c r="F3" s="1" t="s">
        <v>2</v>
      </c>
      <c r="G3" t="str">
        <f t="shared" ref="G3:G66" si="0">C3&amp;" - "&amp;F3</f>
        <v>كوت ديفوار - نيجيريا</v>
      </c>
    </row>
    <row r="4" spans="1:7" ht="18" customHeight="1" x14ac:dyDescent="0.3">
      <c r="A4" s="1" t="s">
        <v>39</v>
      </c>
      <c r="B4" s="2">
        <v>45309</v>
      </c>
      <c r="C4" s="1" t="s">
        <v>4</v>
      </c>
      <c r="D4" s="1">
        <v>2</v>
      </c>
      <c r="E4" s="1">
        <v>2</v>
      </c>
      <c r="F4" s="1" t="s">
        <v>6</v>
      </c>
      <c r="G4" t="str">
        <f t="shared" si="0"/>
        <v>مصر - غانـــا</v>
      </c>
    </row>
    <row r="5" spans="1:7" ht="18" customHeight="1" x14ac:dyDescent="0.3">
      <c r="A5" s="1" t="s">
        <v>40</v>
      </c>
      <c r="B5" s="2">
        <v>45310</v>
      </c>
      <c r="C5" s="1" t="s">
        <v>7</v>
      </c>
      <c r="D5" s="1">
        <v>3</v>
      </c>
      <c r="E5" s="1">
        <v>0</v>
      </c>
      <c r="F5" s="1" t="s">
        <v>5</v>
      </c>
      <c r="G5" t="str">
        <f t="shared" si="0"/>
        <v>كاب فيردي - موزمبيق</v>
      </c>
    </row>
    <row r="6" spans="1:7" ht="18" customHeight="1" x14ac:dyDescent="0.3">
      <c r="A6" s="1" t="s">
        <v>41</v>
      </c>
      <c r="B6" s="2">
        <v>45310</v>
      </c>
      <c r="C6" s="1" t="s">
        <v>8</v>
      </c>
      <c r="D6" s="1">
        <v>3</v>
      </c>
      <c r="E6" s="1">
        <v>1</v>
      </c>
      <c r="F6" s="1" t="s">
        <v>10</v>
      </c>
      <c r="G6" t="str">
        <f t="shared" si="0"/>
        <v>السنغال - الكاميرون</v>
      </c>
    </row>
    <row r="7" spans="1:7" ht="18" customHeight="1" x14ac:dyDescent="0.3">
      <c r="A7" s="1" t="s">
        <v>42</v>
      </c>
      <c r="B7" s="2">
        <v>45310</v>
      </c>
      <c r="C7" s="1" t="s">
        <v>11</v>
      </c>
      <c r="D7" s="1">
        <v>1</v>
      </c>
      <c r="E7" s="1">
        <v>0</v>
      </c>
      <c r="F7" s="1" t="s">
        <v>9</v>
      </c>
      <c r="G7" t="str">
        <f t="shared" si="0"/>
        <v>غينيا - جامبيا</v>
      </c>
    </row>
    <row r="8" spans="1:7" ht="18" customHeight="1" x14ac:dyDescent="0.3">
      <c r="A8" s="1" t="s">
        <v>43</v>
      </c>
      <c r="B8" s="2">
        <v>45311</v>
      </c>
      <c r="C8" s="1" t="s">
        <v>12</v>
      </c>
      <c r="D8" s="1">
        <v>2</v>
      </c>
      <c r="E8" s="1">
        <v>2</v>
      </c>
      <c r="F8" s="1" t="s">
        <v>14</v>
      </c>
      <c r="G8" t="str">
        <f t="shared" si="0"/>
        <v>الجزائر - بوركينا فاسو</v>
      </c>
    </row>
    <row r="9" spans="1:7" ht="18" customHeight="1" x14ac:dyDescent="0.3">
      <c r="A9" s="1" t="s">
        <v>44</v>
      </c>
      <c r="B9" s="2">
        <v>45311</v>
      </c>
      <c r="C9" s="1" t="s">
        <v>15</v>
      </c>
      <c r="D9" s="1">
        <v>2</v>
      </c>
      <c r="E9" s="1">
        <v>3</v>
      </c>
      <c r="F9" s="1" t="s">
        <v>13</v>
      </c>
      <c r="G9" t="str">
        <f t="shared" si="0"/>
        <v>موريتانيا - أنجـــــولا</v>
      </c>
    </row>
    <row r="10" spans="1:7" ht="18" customHeight="1" x14ac:dyDescent="0.3">
      <c r="A10" s="1" t="s">
        <v>45</v>
      </c>
      <c r="B10" s="2">
        <v>45311</v>
      </c>
      <c r="C10" s="1" t="s">
        <v>16</v>
      </c>
      <c r="D10" s="1">
        <v>1</v>
      </c>
      <c r="E10" s="1">
        <v>1</v>
      </c>
      <c r="F10" s="1" t="s">
        <v>18</v>
      </c>
      <c r="G10" t="str">
        <f t="shared" si="0"/>
        <v>تونس - مالي</v>
      </c>
    </row>
    <row r="11" spans="1:7" ht="18" customHeight="1" x14ac:dyDescent="0.3">
      <c r="A11" s="1" t="s">
        <v>62</v>
      </c>
      <c r="B11" s="2">
        <v>45312</v>
      </c>
      <c r="C11" s="1" t="s">
        <v>20</v>
      </c>
      <c r="D11" s="1">
        <v>1</v>
      </c>
      <c r="E11" s="1">
        <v>1</v>
      </c>
      <c r="F11" s="1" t="s">
        <v>22</v>
      </c>
      <c r="G11" t="str">
        <f t="shared" si="0"/>
        <v>المغرب - الكونغو الديمقراطية</v>
      </c>
    </row>
    <row r="12" spans="1:7" ht="18" customHeight="1" x14ac:dyDescent="0.3">
      <c r="A12" s="1" t="s">
        <v>63</v>
      </c>
      <c r="B12" s="2">
        <v>45312</v>
      </c>
      <c r="C12" s="1" t="s">
        <v>79</v>
      </c>
      <c r="D12" s="1">
        <v>1</v>
      </c>
      <c r="E12" s="1">
        <v>1</v>
      </c>
      <c r="F12" s="1" t="s">
        <v>21</v>
      </c>
      <c r="G12" t="str">
        <f t="shared" si="0"/>
        <v>زامبيا - تنزانيا</v>
      </c>
    </row>
    <row r="13" spans="1:7" ht="18" customHeight="1" x14ac:dyDescent="0.3">
      <c r="A13" s="1" t="s">
        <v>64</v>
      </c>
      <c r="B13" s="2">
        <v>45312</v>
      </c>
      <c r="C13" s="1" t="s">
        <v>80</v>
      </c>
      <c r="D13" s="1">
        <v>4</v>
      </c>
      <c r="E13" s="1">
        <v>0</v>
      </c>
      <c r="F13" s="1" t="s">
        <v>17</v>
      </c>
      <c r="G13" t="str">
        <f t="shared" si="0"/>
        <v>جنوب افريقيا - ناميبيا</v>
      </c>
    </row>
    <row r="14" spans="1:7" ht="18" customHeight="1" x14ac:dyDescent="0.3">
      <c r="A14" s="1" t="s">
        <v>65</v>
      </c>
      <c r="B14" s="2">
        <v>45313</v>
      </c>
      <c r="C14" s="1" t="s">
        <v>3</v>
      </c>
      <c r="D14" s="1">
        <v>4</v>
      </c>
      <c r="E14" s="1">
        <v>0</v>
      </c>
      <c r="F14" s="1" t="s">
        <v>0</v>
      </c>
      <c r="G14" t="str">
        <f t="shared" si="0"/>
        <v>غينيا الاستوائية - كوت ديفوار</v>
      </c>
    </row>
    <row r="15" spans="1:7" ht="18" customHeight="1" x14ac:dyDescent="0.3">
      <c r="A15" s="1" t="s">
        <v>66</v>
      </c>
      <c r="B15" s="2">
        <v>45313</v>
      </c>
      <c r="C15" s="1" t="s">
        <v>1</v>
      </c>
      <c r="D15" s="1">
        <v>0</v>
      </c>
      <c r="E15" s="1">
        <v>1</v>
      </c>
      <c r="F15" s="1" t="s">
        <v>2</v>
      </c>
      <c r="G15" t="str">
        <f t="shared" si="0"/>
        <v>غينيا بيساو - نيجيريا</v>
      </c>
    </row>
    <row r="16" spans="1:7" ht="18" customHeight="1" x14ac:dyDescent="0.3">
      <c r="A16" s="1" t="s">
        <v>67</v>
      </c>
      <c r="B16" s="2">
        <v>45313</v>
      </c>
      <c r="C16" s="1" t="s">
        <v>5</v>
      </c>
      <c r="D16" s="1">
        <v>2</v>
      </c>
      <c r="E16" s="1">
        <v>2</v>
      </c>
      <c r="F16" s="1" t="s">
        <v>6</v>
      </c>
      <c r="G16" t="str">
        <f t="shared" si="0"/>
        <v>موزمبيق - غانـــا</v>
      </c>
    </row>
    <row r="17" spans="1:7" ht="18" customHeight="1" x14ac:dyDescent="0.3">
      <c r="A17" s="1" t="s">
        <v>68</v>
      </c>
      <c r="B17" s="2">
        <v>45313</v>
      </c>
      <c r="C17" s="1" t="s">
        <v>7</v>
      </c>
      <c r="D17" s="1">
        <v>2</v>
      </c>
      <c r="E17" s="1">
        <v>2</v>
      </c>
      <c r="F17" s="1" t="s">
        <v>4</v>
      </c>
      <c r="G17" t="str">
        <f t="shared" si="0"/>
        <v>كاب فيردي - مصر</v>
      </c>
    </row>
    <row r="18" spans="1:7" ht="18" customHeight="1" x14ac:dyDescent="0.3">
      <c r="A18" s="1" t="s">
        <v>69</v>
      </c>
      <c r="B18" s="2">
        <v>45314</v>
      </c>
      <c r="C18" s="1" t="s">
        <v>11</v>
      </c>
      <c r="D18" s="1">
        <v>0</v>
      </c>
      <c r="E18" s="1">
        <v>2</v>
      </c>
      <c r="F18" s="1" t="s">
        <v>8</v>
      </c>
      <c r="G18" t="str">
        <f t="shared" si="0"/>
        <v>غينيا - السنغال</v>
      </c>
    </row>
    <row r="19" spans="1:7" ht="18" customHeight="1" x14ac:dyDescent="0.3">
      <c r="A19" s="1" t="s">
        <v>70</v>
      </c>
      <c r="B19" s="2">
        <v>45314</v>
      </c>
      <c r="C19" s="1" t="s">
        <v>9</v>
      </c>
      <c r="D19" s="1">
        <v>2</v>
      </c>
      <c r="E19" s="1">
        <v>3</v>
      </c>
      <c r="F19" s="1" t="s">
        <v>10</v>
      </c>
      <c r="G19" t="str">
        <f t="shared" si="0"/>
        <v>جامبيا - الكاميرون</v>
      </c>
    </row>
    <row r="20" spans="1:7" ht="18" customHeight="1" x14ac:dyDescent="0.3">
      <c r="A20" s="1" t="s">
        <v>71</v>
      </c>
      <c r="B20" s="2">
        <v>45314</v>
      </c>
      <c r="C20" s="1" t="s">
        <v>13</v>
      </c>
      <c r="D20" s="1">
        <v>2</v>
      </c>
      <c r="E20" s="1">
        <v>0</v>
      </c>
      <c r="F20" s="1" t="s">
        <v>14</v>
      </c>
      <c r="G20" t="str">
        <f t="shared" si="0"/>
        <v>أنجـــــولا - بوركينا فاسو</v>
      </c>
    </row>
    <row r="21" spans="1:7" ht="18" customHeight="1" x14ac:dyDescent="0.3">
      <c r="A21" s="1" t="s">
        <v>72</v>
      </c>
      <c r="B21" s="2">
        <v>45314</v>
      </c>
      <c r="C21" s="1" t="s">
        <v>15</v>
      </c>
      <c r="D21" s="1">
        <v>1</v>
      </c>
      <c r="E21" s="1">
        <v>0</v>
      </c>
      <c r="F21" s="1" t="s">
        <v>12</v>
      </c>
      <c r="G21" t="str">
        <f t="shared" si="0"/>
        <v>موريتانيا - الجزائر</v>
      </c>
    </row>
    <row r="22" spans="1:7" ht="18" customHeight="1" x14ac:dyDescent="0.3">
      <c r="A22" s="1" t="s">
        <v>73</v>
      </c>
      <c r="B22" s="2">
        <v>45315</v>
      </c>
      <c r="C22" s="1" t="s">
        <v>19</v>
      </c>
      <c r="D22" s="1" t="s">
        <v>81</v>
      </c>
      <c r="E22" s="1"/>
      <c r="F22" s="1" t="s">
        <v>16</v>
      </c>
      <c r="G22" t="str">
        <f t="shared" si="0"/>
        <v>جنوب أفريقيا - تونس</v>
      </c>
    </row>
    <row r="23" spans="1:7" ht="18" customHeight="1" x14ac:dyDescent="0.3">
      <c r="A23" s="1" t="s">
        <v>74</v>
      </c>
      <c r="B23" s="2">
        <v>45315</v>
      </c>
      <c r="C23" s="1" t="s">
        <v>17</v>
      </c>
      <c r="D23" s="1" t="s">
        <v>81</v>
      </c>
      <c r="E23" s="1"/>
      <c r="F23" s="1" t="s">
        <v>18</v>
      </c>
      <c r="G23" t="str">
        <f t="shared" si="0"/>
        <v>ناميبيا - مالي</v>
      </c>
    </row>
    <row r="24" spans="1:7" ht="18" customHeight="1" x14ac:dyDescent="0.3">
      <c r="A24" s="1" t="s">
        <v>75</v>
      </c>
      <c r="B24" s="2">
        <v>45315</v>
      </c>
      <c r="C24" s="1" t="s">
        <v>21</v>
      </c>
      <c r="D24" s="1" t="s">
        <v>81</v>
      </c>
      <c r="E24" s="1"/>
      <c r="F24" s="1" t="s">
        <v>22</v>
      </c>
      <c r="G24" t="str">
        <f t="shared" si="0"/>
        <v>تنزانيا - الكونغو الديمقراطية</v>
      </c>
    </row>
    <row r="25" spans="1:7" ht="18" customHeight="1" x14ac:dyDescent="0.3">
      <c r="A25" s="1" t="s">
        <v>76</v>
      </c>
      <c r="B25" s="2">
        <v>45315</v>
      </c>
      <c r="C25" s="1" t="s">
        <v>79</v>
      </c>
      <c r="D25" s="1" t="s">
        <v>81</v>
      </c>
      <c r="E25" s="1"/>
      <c r="F25" s="1" t="s">
        <v>20</v>
      </c>
      <c r="G25" t="str">
        <f t="shared" si="0"/>
        <v>زامبيا - المغرب</v>
      </c>
    </row>
    <row r="26" spans="1:7" ht="18" customHeight="1" x14ac:dyDescent="0.3">
      <c r="A26" s="1" t="s">
        <v>77</v>
      </c>
      <c r="B26" s="1" t="s">
        <v>81</v>
      </c>
      <c r="C26" s="1"/>
      <c r="D26" s="1" t="s">
        <v>81</v>
      </c>
      <c r="E26" s="1" t="s">
        <v>81</v>
      </c>
      <c r="F26" s="1"/>
      <c r="G26" t="str">
        <f t="shared" si="0"/>
        <v xml:space="preserve"> - </v>
      </c>
    </row>
    <row r="27" spans="1:7" ht="18" customHeight="1" x14ac:dyDescent="0.3">
      <c r="A27" s="1" t="s">
        <v>78</v>
      </c>
      <c r="B27" s="1" t="s">
        <v>81</v>
      </c>
      <c r="C27" s="1"/>
      <c r="D27" s="1" t="s">
        <v>81</v>
      </c>
      <c r="E27" s="1" t="s">
        <v>81</v>
      </c>
      <c r="F27" s="1"/>
      <c r="G27" t="str">
        <f t="shared" si="0"/>
        <v xml:space="preserve"> - </v>
      </c>
    </row>
    <row r="28" spans="1:7" ht="18" customHeight="1" x14ac:dyDescent="0.3">
      <c r="A28" s="1"/>
      <c r="B28" s="1" t="s">
        <v>81</v>
      </c>
      <c r="C28" s="1"/>
      <c r="D28" s="1" t="s">
        <v>81</v>
      </c>
      <c r="E28" s="1" t="s">
        <v>81</v>
      </c>
      <c r="F28" s="1"/>
      <c r="G28" t="str">
        <f t="shared" si="0"/>
        <v xml:space="preserve"> - </v>
      </c>
    </row>
    <row r="29" spans="1:7" ht="18" customHeight="1" x14ac:dyDescent="0.3">
      <c r="A29" s="1"/>
      <c r="B29" s="1" t="s">
        <v>81</v>
      </c>
      <c r="C29" s="1"/>
      <c r="D29" s="1" t="s">
        <v>81</v>
      </c>
      <c r="E29" s="1" t="s">
        <v>81</v>
      </c>
      <c r="F29" s="1"/>
      <c r="G29" t="str">
        <f t="shared" si="0"/>
        <v xml:space="preserve"> - </v>
      </c>
    </row>
    <row r="30" spans="1:7" ht="18" customHeight="1" x14ac:dyDescent="0.3">
      <c r="A30" s="1"/>
      <c r="B30" s="1" t="s">
        <v>81</v>
      </c>
      <c r="C30" s="1"/>
      <c r="D30" s="1" t="s">
        <v>81</v>
      </c>
      <c r="E30" s="1" t="s">
        <v>81</v>
      </c>
      <c r="F30" s="1"/>
      <c r="G30" t="str">
        <f t="shared" si="0"/>
        <v xml:space="preserve"> - </v>
      </c>
    </row>
    <row r="31" spans="1:7" ht="18" customHeight="1" x14ac:dyDescent="0.3">
      <c r="A31" s="1"/>
      <c r="B31" s="1" t="s">
        <v>81</v>
      </c>
      <c r="C31" s="1"/>
      <c r="D31" s="1" t="s">
        <v>81</v>
      </c>
      <c r="E31" s="1" t="s">
        <v>81</v>
      </c>
      <c r="F31" s="1"/>
      <c r="G31" t="str">
        <f t="shared" si="0"/>
        <v xml:space="preserve"> - </v>
      </c>
    </row>
    <row r="32" spans="1:7" ht="18" customHeight="1" x14ac:dyDescent="0.3">
      <c r="A32" s="1"/>
      <c r="B32" s="1" t="s">
        <v>81</v>
      </c>
      <c r="C32" s="1"/>
      <c r="D32" s="1" t="s">
        <v>81</v>
      </c>
      <c r="E32" s="1" t="s">
        <v>81</v>
      </c>
      <c r="F32" s="1"/>
      <c r="G32" t="str">
        <f t="shared" si="0"/>
        <v xml:space="preserve"> - </v>
      </c>
    </row>
    <row r="33" spans="1:7" ht="18" customHeight="1" x14ac:dyDescent="0.3">
      <c r="A33" s="1"/>
      <c r="B33" s="1" t="s">
        <v>81</v>
      </c>
      <c r="C33" s="1"/>
      <c r="D33" s="1" t="s">
        <v>81</v>
      </c>
      <c r="E33" s="1" t="s">
        <v>81</v>
      </c>
      <c r="F33" s="1"/>
      <c r="G33" t="str">
        <f t="shared" si="0"/>
        <v xml:space="preserve"> - </v>
      </c>
    </row>
    <row r="34" spans="1:7" ht="18" customHeight="1" x14ac:dyDescent="0.3">
      <c r="A34" s="1"/>
      <c r="B34" s="1" t="s">
        <v>81</v>
      </c>
      <c r="C34" s="1"/>
      <c r="D34" s="1" t="s">
        <v>81</v>
      </c>
      <c r="E34" s="1" t="s">
        <v>81</v>
      </c>
      <c r="F34" s="1"/>
      <c r="G34" t="str">
        <f t="shared" si="0"/>
        <v xml:space="preserve"> - </v>
      </c>
    </row>
    <row r="35" spans="1:7" ht="18" customHeight="1" x14ac:dyDescent="0.3">
      <c r="A35" s="1"/>
      <c r="B35" s="1" t="s">
        <v>81</v>
      </c>
      <c r="C35" s="1"/>
      <c r="D35" s="1" t="s">
        <v>81</v>
      </c>
      <c r="E35" s="1" t="s">
        <v>81</v>
      </c>
      <c r="F35" s="1"/>
      <c r="G35" t="str">
        <f t="shared" si="0"/>
        <v xml:space="preserve"> - </v>
      </c>
    </row>
    <row r="36" spans="1:7" ht="18" customHeight="1" x14ac:dyDescent="0.3">
      <c r="A36" s="1"/>
      <c r="B36" s="1" t="s">
        <v>81</v>
      </c>
      <c r="C36" s="1"/>
      <c r="D36" s="1" t="s">
        <v>81</v>
      </c>
      <c r="E36" s="1" t="s">
        <v>81</v>
      </c>
      <c r="F36" s="1"/>
      <c r="G36" t="str">
        <f t="shared" si="0"/>
        <v xml:space="preserve"> - </v>
      </c>
    </row>
    <row r="37" spans="1:7" ht="18" customHeight="1" x14ac:dyDescent="0.3">
      <c r="A37" s="1"/>
      <c r="B37" s="1" t="s">
        <v>81</v>
      </c>
      <c r="C37" s="1"/>
      <c r="D37" s="1" t="s">
        <v>81</v>
      </c>
      <c r="E37" s="1" t="s">
        <v>81</v>
      </c>
      <c r="F37" s="1"/>
      <c r="G37" t="str">
        <f t="shared" si="0"/>
        <v xml:space="preserve"> - </v>
      </c>
    </row>
    <row r="38" spans="1:7" ht="18" customHeight="1" x14ac:dyDescent="0.3">
      <c r="A38" s="1"/>
      <c r="B38" s="1" t="s">
        <v>81</v>
      </c>
      <c r="C38" s="1"/>
      <c r="D38" s="1" t="s">
        <v>81</v>
      </c>
      <c r="E38" s="1" t="s">
        <v>81</v>
      </c>
      <c r="F38" s="1"/>
      <c r="G38" t="str">
        <f t="shared" si="0"/>
        <v xml:space="preserve"> - </v>
      </c>
    </row>
    <row r="39" spans="1:7" ht="18" customHeight="1" x14ac:dyDescent="0.3">
      <c r="A39" s="1"/>
      <c r="B39" s="1" t="s">
        <v>81</v>
      </c>
      <c r="C39" s="1"/>
      <c r="D39" s="1" t="s">
        <v>81</v>
      </c>
      <c r="E39" s="1" t="s">
        <v>81</v>
      </c>
      <c r="F39" s="1"/>
      <c r="G39" t="str">
        <f t="shared" si="0"/>
        <v xml:space="preserve"> - </v>
      </c>
    </row>
    <row r="40" spans="1:7" ht="18" customHeight="1" x14ac:dyDescent="0.3">
      <c r="A40" s="1"/>
      <c r="B40" s="1" t="s">
        <v>81</v>
      </c>
      <c r="C40" s="1"/>
      <c r="D40" s="1" t="s">
        <v>81</v>
      </c>
      <c r="E40" s="1" t="s">
        <v>81</v>
      </c>
      <c r="F40" s="1"/>
      <c r="G40" t="str">
        <f t="shared" si="0"/>
        <v xml:space="preserve"> - </v>
      </c>
    </row>
    <row r="41" spans="1:7" ht="18" customHeight="1" x14ac:dyDescent="0.3">
      <c r="A41" s="1"/>
      <c r="B41" s="1" t="s">
        <v>81</v>
      </c>
      <c r="C41" s="1"/>
      <c r="D41" s="1" t="s">
        <v>81</v>
      </c>
      <c r="E41" s="1" t="s">
        <v>81</v>
      </c>
      <c r="F41" s="1"/>
      <c r="G41" t="str">
        <f t="shared" si="0"/>
        <v xml:space="preserve"> - </v>
      </c>
    </row>
    <row r="42" spans="1:7" ht="18" customHeight="1" x14ac:dyDescent="0.3">
      <c r="A42" s="1"/>
      <c r="B42" s="1" t="s">
        <v>81</v>
      </c>
      <c r="C42" s="1"/>
      <c r="D42" s="1" t="s">
        <v>81</v>
      </c>
      <c r="E42" s="1" t="s">
        <v>81</v>
      </c>
      <c r="F42" s="1"/>
      <c r="G42" t="str">
        <f t="shared" si="0"/>
        <v xml:space="preserve"> - </v>
      </c>
    </row>
    <row r="43" spans="1:7" ht="18" customHeight="1" x14ac:dyDescent="0.3">
      <c r="A43" s="1"/>
      <c r="B43" s="1" t="s">
        <v>81</v>
      </c>
      <c r="C43" s="1"/>
      <c r="D43" s="1" t="s">
        <v>81</v>
      </c>
      <c r="E43" s="1" t="s">
        <v>81</v>
      </c>
      <c r="F43" s="1"/>
      <c r="G43" t="str">
        <f t="shared" si="0"/>
        <v xml:space="preserve"> - </v>
      </c>
    </row>
    <row r="44" spans="1:7" ht="18" customHeight="1" x14ac:dyDescent="0.3">
      <c r="A44" s="1"/>
      <c r="B44" s="1" t="s">
        <v>81</v>
      </c>
      <c r="C44" s="1"/>
      <c r="D44" s="1" t="s">
        <v>81</v>
      </c>
      <c r="E44" s="1" t="s">
        <v>81</v>
      </c>
      <c r="F44" s="1"/>
      <c r="G44" t="str">
        <f t="shared" si="0"/>
        <v xml:space="preserve"> - </v>
      </c>
    </row>
    <row r="45" spans="1:7" ht="18" customHeight="1" x14ac:dyDescent="0.3">
      <c r="A45" s="1"/>
      <c r="B45" s="1" t="s">
        <v>81</v>
      </c>
      <c r="C45" s="1"/>
      <c r="D45" s="1" t="s">
        <v>81</v>
      </c>
      <c r="E45" s="1" t="s">
        <v>81</v>
      </c>
      <c r="F45" s="1"/>
      <c r="G45" t="str">
        <f t="shared" si="0"/>
        <v xml:space="preserve"> - </v>
      </c>
    </row>
    <row r="46" spans="1:7" ht="18" customHeight="1" x14ac:dyDescent="0.3">
      <c r="A46" s="1"/>
      <c r="B46" s="1" t="s">
        <v>81</v>
      </c>
      <c r="C46" s="1"/>
      <c r="D46" s="1" t="s">
        <v>81</v>
      </c>
      <c r="E46" s="1" t="s">
        <v>81</v>
      </c>
      <c r="F46" s="1"/>
      <c r="G46" t="str">
        <f t="shared" si="0"/>
        <v xml:space="preserve"> - </v>
      </c>
    </row>
    <row r="47" spans="1:7" ht="18" customHeight="1" x14ac:dyDescent="0.3">
      <c r="A47" s="1"/>
      <c r="B47" s="1" t="s">
        <v>81</v>
      </c>
      <c r="C47" s="1"/>
      <c r="D47" s="1" t="s">
        <v>81</v>
      </c>
      <c r="E47" s="1" t="s">
        <v>81</v>
      </c>
      <c r="F47" s="1"/>
      <c r="G47" t="str">
        <f t="shared" si="0"/>
        <v xml:space="preserve"> - </v>
      </c>
    </row>
    <row r="48" spans="1:7" ht="18" customHeight="1" x14ac:dyDescent="0.3">
      <c r="A48" s="1"/>
      <c r="B48" s="1" t="s">
        <v>81</v>
      </c>
      <c r="C48" s="1"/>
      <c r="D48" s="1" t="s">
        <v>81</v>
      </c>
      <c r="E48" s="1" t="s">
        <v>81</v>
      </c>
      <c r="F48" s="1"/>
      <c r="G48" t="str">
        <f t="shared" si="0"/>
        <v xml:space="preserve"> - </v>
      </c>
    </row>
    <row r="49" spans="1:7" ht="18" customHeight="1" x14ac:dyDescent="0.3">
      <c r="A49" s="1"/>
      <c r="B49" s="1" t="s">
        <v>81</v>
      </c>
      <c r="C49" s="1"/>
      <c r="D49" s="1" t="s">
        <v>81</v>
      </c>
      <c r="E49" s="1" t="s">
        <v>81</v>
      </c>
      <c r="F49" s="1"/>
      <c r="G49" t="str">
        <f t="shared" si="0"/>
        <v xml:space="preserve"> - </v>
      </c>
    </row>
    <row r="50" spans="1:7" ht="18" customHeight="1" x14ac:dyDescent="0.3">
      <c r="A50" s="1"/>
      <c r="B50" s="1" t="s">
        <v>81</v>
      </c>
      <c r="C50" s="1"/>
      <c r="D50" s="1" t="s">
        <v>81</v>
      </c>
      <c r="E50" s="1" t="s">
        <v>81</v>
      </c>
      <c r="F50" s="1"/>
      <c r="G50" t="str">
        <f t="shared" si="0"/>
        <v xml:space="preserve"> - </v>
      </c>
    </row>
    <row r="51" spans="1:7" ht="18" customHeight="1" x14ac:dyDescent="0.3">
      <c r="A51" s="1"/>
      <c r="B51" s="1" t="s">
        <v>81</v>
      </c>
      <c r="C51" s="1"/>
      <c r="D51" s="1" t="s">
        <v>81</v>
      </c>
      <c r="E51" s="1" t="s">
        <v>81</v>
      </c>
      <c r="F51" s="1"/>
      <c r="G51" t="str">
        <f t="shared" si="0"/>
        <v xml:space="preserve"> - </v>
      </c>
    </row>
    <row r="52" spans="1:7" ht="18" customHeight="1" x14ac:dyDescent="0.3">
      <c r="A52" s="1"/>
      <c r="B52" s="1" t="s">
        <v>81</v>
      </c>
      <c r="C52" s="1"/>
      <c r="D52" s="1" t="s">
        <v>81</v>
      </c>
      <c r="E52" s="1" t="s">
        <v>81</v>
      </c>
      <c r="F52" s="1"/>
      <c r="G52" t="str">
        <f t="shared" si="0"/>
        <v xml:space="preserve"> - </v>
      </c>
    </row>
    <row r="53" spans="1:7" ht="18" customHeight="1" x14ac:dyDescent="0.3">
      <c r="A53" s="1"/>
      <c r="B53" s="1" t="s">
        <v>81</v>
      </c>
      <c r="C53" s="1"/>
      <c r="D53" s="1" t="s">
        <v>81</v>
      </c>
      <c r="E53" s="1" t="s">
        <v>81</v>
      </c>
      <c r="F53" s="1"/>
      <c r="G53" t="str">
        <f t="shared" si="0"/>
        <v xml:space="preserve"> - </v>
      </c>
    </row>
    <row r="54" spans="1:7" ht="18" customHeight="1" x14ac:dyDescent="0.3">
      <c r="A54" s="1"/>
      <c r="B54" s="1" t="s">
        <v>81</v>
      </c>
      <c r="C54" s="1"/>
      <c r="D54" s="1" t="s">
        <v>81</v>
      </c>
      <c r="E54" s="1" t="s">
        <v>81</v>
      </c>
      <c r="F54" s="1"/>
      <c r="G54" t="str">
        <f t="shared" si="0"/>
        <v xml:space="preserve"> - </v>
      </c>
    </row>
    <row r="55" spans="1:7" ht="18" customHeight="1" x14ac:dyDescent="0.3">
      <c r="A55" s="1"/>
      <c r="B55" s="1" t="s">
        <v>81</v>
      </c>
      <c r="C55" s="1"/>
      <c r="D55" s="1" t="s">
        <v>81</v>
      </c>
      <c r="E55" s="1" t="s">
        <v>81</v>
      </c>
      <c r="F55" s="1"/>
      <c r="G55" t="str">
        <f t="shared" si="0"/>
        <v xml:space="preserve"> - </v>
      </c>
    </row>
    <row r="56" spans="1:7" ht="18" customHeight="1" x14ac:dyDescent="0.3">
      <c r="A56" s="1"/>
      <c r="B56" s="1" t="s">
        <v>81</v>
      </c>
      <c r="C56" s="1"/>
      <c r="D56" s="1" t="s">
        <v>81</v>
      </c>
      <c r="E56" s="1" t="s">
        <v>81</v>
      </c>
      <c r="F56" s="1"/>
      <c r="G56" t="str">
        <f t="shared" si="0"/>
        <v xml:space="preserve"> - </v>
      </c>
    </row>
    <row r="57" spans="1:7" ht="18" customHeight="1" x14ac:dyDescent="0.3">
      <c r="A57" s="1"/>
      <c r="B57" s="1" t="s">
        <v>81</v>
      </c>
      <c r="C57" s="1"/>
      <c r="D57" s="1" t="s">
        <v>81</v>
      </c>
      <c r="E57" s="1" t="s">
        <v>81</v>
      </c>
      <c r="F57" s="1"/>
      <c r="G57" t="str">
        <f t="shared" si="0"/>
        <v xml:space="preserve"> - </v>
      </c>
    </row>
    <row r="58" spans="1:7" ht="18" customHeight="1" x14ac:dyDescent="0.3">
      <c r="A58" s="1"/>
      <c r="B58" s="1" t="s">
        <v>81</v>
      </c>
      <c r="C58" s="1"/>
      <c r="D58" s="1" t="s">
        <v>81</v>
      </c>
      <c r="E58" s="1" t="s">
        <v>81</v>
      </c>
      <c r="F58" s="1"/>
      <c r="G58" t="str">
        <f t="shared" si="0"/>
        <v xml:space="preserve"> - </v>
      </c>
    </row>
    <row r="59" spans="1:7" ht="18" customHeight="1" x14ac:dyDescent="0.3">
      <c r="A59" s="1"/>
      <c r="B59" s="1" t="s">
        <v>81</v>
      </c>
      <c r="C59" s="1"/>
      <c r="D59" s="1" t="s">
        <v>81</v>
      </c>
      <c r="E59" s="1" t="s">
        <v>81</v>
      </c>
      <c r="F59" s="1"/>
      <c r="G59" t="str">
        <f t="shared" si="0"/>
        <v xml:space="preserve"> - </v>
      </c>
    </row>
    <row r="60" spans="1:7" ht="18" customHeight="1" x14ac:dyDescent="0.3">
      <c r="A60" s="1"/>
      <c r="B60" s="1" t="s">
        <v>81</v>
      </c>
      <c r="C60" s="1"/>
      <c r="D60" s="1" t="s">
        <v>81</v>
      </c>
      <c r="E60" s="1" t="s">
        <v>81</v>
      </c>
      <c r="F60" s="1"/>
      <c r="G60" t="str">
        <f t="shared" si="0"/>
        <v xml:space="preserve"> - </v>
      </c>
    </row>
    <row r="61" spans="1:7" ht="18" customHeight="1" x14ac:dyDescent="0.3">
      <c r="A61" s="1"/>
      <c r="B61" s="1" t="s">
        <v>81</v>
      </c>
      <c r="C61" s="1"/>
      <c r="D61" s="1" t="s">
        <v>81</v>
      </c>
      <c r="E61" s="1" t="s">
        <v>81</v>
      </c>
      <c r="F61" s="1"/>
      <c r="G61" t="str">
        <f t="shared" si="0"/>
        <v xml:space="preserve"> - </v>
      </c>
    </row>
    <row r="62" spans="1:7" ht="18" customHeight="1" x14ac:dyDescent="0.3">
      <c r="A62" s="1"/>
      <c r="B62" s="1" t="s">
        <v>81</v>
      </c>
      <c r="C62" s="1"/>
      <c r="D62" s="1" t="s">
        <v>81</v>
      </c>
      <c r="E62" s="1" t="s">
        <v>81</v>
      </c>
      <c r="F62" s="1"/>
      <c r="G62" t="str">
        <f t="shared" si="0"/>
        <v xml:space="preserve"> - </v>
      </c>
    </row>
    <row r="63" spans="1:7" ht="18" customHeight="1" x14ac:dyDescent="0.3">
      <c r="A63" s="1"/>
      <c r="B63" s="1" t="s">
        <v>81</v>
      </c>
      <c r="C63" s="1"/>
      <c r="D63" s="1" t="s">
        <v>81</v>
      </c>
      <c r="E63" s="1" t="s">
        <v>81</v>
      </c>
      <c r="F63" s="1"/>
      <c r="G63" t="str">
        <f t="shared" si="0"/>
        <v xml:space="preserve"> - </v>
      </c>
    </row>
    <row r="64" spans="1:7" ht="18" customHeight="1" x14ac:dyDescent="0.3">
      <c r="A64" s="1"/>
      <c r="B64" s="1" t="s">
        <v>81</v>
      </c>
      <c r="C64" s="1"/>
      <c r="D64" s="1" t="s">
        <v>81</v>
      </c>
      <c r="E64" s="1" t="s">
        <v>81</v>
      </c>
      <c r="F64" s="1"/>
      <c r="G64" t="str">
        <f t="shared" si="0"/>
        <v xml:space="preserve"> - </v>
      </c>
    </row>
    <row r="65" spans="1:7" ht="18" customHeight="1" x14ac:dyDescent="0.3">
      <c r="A65" s="1"/>
      <c r="B65" s="1" t="s">
        <v>81</v>
      </c>
      <c r="C65" s="1"/>
      <c r="D65" s="1" t="s">
        <v>81</v>
      </c>
      <c r="E65" s="1" t="s">
        <v>81</v>
      </c>
      <c r="F65" s="1"/>
      <c r="G65" t="str">
        <f t="shared" si="0"/>
        <v xml:space="preserve"> - </v>
      </c>
    </row>
    <row r="66" spans="1:7" ht="18" customHeight="1" x14ac:dyDescent="0.3">
      <c r="A66" s="1"/>
      <c r="B66" s="1" t="s">
        <v>81</v>
      </c>
      <c r="C66" s="1"/>
      <c r="D66" s="1" t="s">
        <v>81</v>
      </c>
      <c r="E66" s="1" t="s">
        <v>81</v>
      </c>
      <c r="F66" s="1"/>
      <c r="G66" t="str">
        <f t="shared" si="0"/>
        <v xml:space="preserve"> - </v>
      </c>
    </row>
    <row r="67" spans="1:7" ht="18" customHeight="1" x14ac:dyDescent="0.3">
      <c r="A67" s="1"/>
      <c r="B67" s="1" t="s">
        <v>81</v>
      </c>
      <c r="C67" s="1"/>
      <c r="D67" s="1" t="s">
        <v>81</v>
      </c>
      <c r="E67" s="1" t="s">
        <v>81</v>
      </c>
      <c r="F67" s="1"/>
      <c r="G67" t="str">
        <f t="shared" ref="G67:G117" si="1">C67&amp;" - "&amp;F67</f>
        <v xml:space="preserve"> - </v>
      </c>
    </row>
    <row r="68" spans="1:7" ht="18" customHeight="1" x14ac:dyDescent="0.3">
      <c r="A68" s="1"/>
      <c r="B68" s="1" t="s">
        <v>81</v>
      </c>
      <c r="C68" s="1"/>
      <c r="D68" s="1" t="s">
        <v>81</v>
      </c>
      <c r="E68" s="1" t="s">
        <v>81</v>
      </c>
      <c r="F68" s="1"/>
      <c r="G68" t="str">
        <f t="shared" si="1"/>
        <v xml:space="preserve"> - </v>
      </c>
    </row>
    <row r="69" spans="1:7" ht="18" customHeight="1" x14ac:dyDescent="0.3">
      <c r="A69" s="1"/>
      <c r="B69" s="1" t="s">
        <v>81</v>
      </c>
      <c r="C69" s="1"/>
      <c r="D69" s="1" t="s">
        <v>81</v>
      </c>
      <c r="E69" s="1" t="s">
        <v>81</v>
      </c>
      <c r="F69" s="1"/>
      <c r="G69" t="str">
        <f t="shared" si="1"/>
        <v xml:space="preserve"> - </v>
      </c>
    </row>
    <row r="70" spans="1:7" ht="18" customHeight="1" x14ac:dyDescent="0.3">
      <c r="A70" s="1"/>
      <c r="B70" s="1" t="s">
        <v>81</v>
      </c>
      <c r="C70" s="1"/>
      <c r="D70" s="1" t="s">
        <v>81</v>
      </c>
      <c r="E70" s="1" t="s">
        <v>81</v>
      </c>
      <c r="F70" s="1"/>
      <c r="G70" t="str">
        <f t="shared" si="1"/>
        <v xml:space="preserve"> - </v>
      </c>
    </row>
    <row r="71" spans="1:7" ht="18" customHeight="1" x14ac:dyDescent="0.3">
      <c r="A71" s="1"/>
      <c r="B71" s="1" t="s">
        <v>81</v>
      </c>
      <c r="C71" s="1"/>
      <c r="D71" s="1" t="s">
        <v>81</v>
      </c>
      <c r="E71" s="1" t="s">
        <v>81</v>
      </c>
      <c r="F71" s="1"/>
      <c r="G71" t="str">
        <f t="shared" si="1"/>
        <v xml:space="preserve"> - </v>
      </c>
    </row>
    <row r="72" spans="1:7" ht="18" customHeight="1" x14ac:dyDescent="0.3">
      <c r="A72" s="1"/>
      <c r="B72" s="1" t="s">
        <v>81</v>
      </c>
      <c r="C72" s="1"/>
      <c r="D72" s="1" t="s">
        <v>81</v>
      </c>
      <c r="E72" s="1" t="s">
        <v>81</v>
      </c>
      <c r="F72" s="1"/>
      <c r="G72" t="str">
        <f t="shared" si="1"/>
        <v xml:space="preserve"> - </v>
      </c>
    </row>
    <row r="73" spans="1:7" ht="18" customHeight="1" x14ac:dyDescent="0.3">
      <c r="A73" s="1"/>
      <c r="B73" s="1" t="s">
        <v>81</v>
      </c>
      <c r="C73" s="1"/>
      <c r="D73" s="1" t="s">
        <v>81</v>
      </c>
      <c r="E73" s="1" t="s">
        <v>81</v>
      </c>
      <c r="F73" s="1"/>
      <c r="G73" t="str">
        <f t="shared" si="1"/>
        <v xml:space="preserve"> - </v>
      </c>
    </row>
    <row r="74" spans="1:7" ht="18" customHeight="1" x14ac:dyDescent="0.3">
      <c r="A74" s="1"/>
      <c r="B74" s="1" t="s">
        <v>81</v>
      </c>
      <c r="C74" s="1"/>
      <c r="D74" s="1" t="s">
        <v>81</v>
      </c>
      <c r="E74" s="1" t="s">
        <v>81</v>
      </c>
      <c r="F74" s="1"/>
      <c r="G74" t="str">
        <f t="shared" si="1"/>
        <v xml:space="preserve"> - </v>
      </c>
    </row>
    <row r="75" spans="1:7" ht="18" customHeight="1" x14ac:dyDescent="0.3">
      <c r="A75" s="1"/>
      <c r="B75" s="1" t="s">
        <v>81</v>
      </c>
      <c r="C75" s="1"/>
      <c r="D75" s="1" t="s">
        <v>81</v>
      </c>
      <c r="E75" s="1" t="s">
        <v>81</v>
      </c>
      <c r="F75" s="1"/>
      <c r="G75" t="str">
        <f t="shared" si="1"/>
        <v xml:space="preserve"> - </v>
      </c>
    </row>
    <row r="76" spans="1:7" ht="18" customHeight="1" x14ac:dyDescent="0.3">
      <c r="A76" s="1"/>
      <c r="B76" s="1" t="s">
        <v>81</v>
      </c>
      <c r="C76" s="1"/>
      <c r="D76" s="1" t="s">
        <v>81</v>
      </c>
      <c r="E76" s="1" t="s">
        <v>81</v>
      </c>
      <c r="F76" s="1"/>
      <c r="G76" t="str">
        <f t="shared" si="1"/>
        <v xml:space="preserve"> - </v>
      </c>
    </row>
    <row r="77" spans="1:7" ht="18" customHeight="1" x14ac:dyDescent="0.3">
      <c r="A77" s="1"/>
      <c r="B77" s="1" t="s">
        <v>81</v>
      </c>
      <c r="C77" s="1"/>
      <c r="D77" s="1" t="s">
        <v>81</v>
      </c>
      <c r="E77" s="1" t="s">
        <v>81</v>
      </c>
      <c r="F77" s="1"/>
      <c r="G77" t="str">
        <f t="shared" si="1"/>
        <v xml:space="preserve"> - </v>
      </c>
    </row>
    <row r="78" spans="1:7" ht="18" customHeight="1" x14ac:dyDescent="0.3">
      <c r="A78" s="1"/>
      <c r="B78" s="1" t="s">
        <v>81</v>
      </c>
      <c r="C78" s="1"/>
      <c r="D78" s="1" t="s">
        <v>81</v>
      </c>
      <c r="E78" s="1" t="s">
        <v>81</v>
      </c>
      <c r="F78" s="1"/>
      <c r="G78" t="str">
        <f t="shared" si="1"/>
        <v xml:space="preserve"> - </v>
      </c>
    </row>
    <row r="79" spans="1:7" ht="18" customHeight="1" x14ac:dyDescent="0.3">
      <c r="A79" s="1"/>
      <c r="B79" s="1" t="s">
        <v>81</v>
      </c>
      <c r="C79" s="1"/>
      <c r="D79" s="1" t="s">
        <v>81</v>
      </c>
      <c r="E79" s="1" t="s">
        <v>81</v>
      </c>
      <c r="F79" s="1"/>
      <c r="G79" t="str">
        <f t="shared" si="1"/>
        <v xml:space="preserve"> - </v>
      </c>
    </row>
    <row r="80" spans="1:7" ht="18" customHeight="1" x14ac:dyDescent="0.3">
      <c r="A80" s="1"/>
      <c r="B80" s="1" t="s">
        <v>81</v>
      </c>
      <c r="C80" s="1"/>
      <c r="D80" s="1" t="s">
        <v>81</v>
      </c>
      <c r="E80" s="1" t="s">
        <v>81</v>
      </c>
      <c r="F80" s="1"/>
      <c r="G80" t="str">
        <f t="shared" si="1"/>
        <v xml:space="preserve"> - </v>
      </c>
    </row>
    <row r="81" spans="1:7" ht="18" customHeight="1" x14ac:dyDescent="0.3">
      <c r="A81" s="1"/>
      <c r="B81" s="1" t="s">
        <v>81</v>
      </c>
      <c r="C81" s="1"/>
      <c r="D81" s="1" t="s">
        <v>81</v>
      </c>
      <c r="E81" s="1" t="s">
        <v>81</v>
      </c>
      <c r="F81" s="1"/>
      <c r="G81" t="str">
        <f t="shared" si="1"/>
        <v xml:space="preserve"> - </v>
      </c>
    </row>
    <row r="82" spans="1:7" ht="18" customHeight="1" x14ac:dyDescent="0.3">
      <c r="A82" s="1"/>
      <c r="B82" s="1" t="s">
        <v>81</v>
      </c>
      <c r="C82" s="1"/>
      <c r="D82" s="1" t="s">
        <v>81</v>
      </c>
      <c r="E82" s="1" t="s">
        <v>81</v>
      </c>
      <c r="F82" s="1"/>
      <c r="G82" t="str">
        <f t="shared" si="1"/>
        <v xml:space="preserve"> - </v>
      </c>
    </row>
    <row r="83" spans="1:7" ht="18" customHeight="1" x14ac:dyDescent="0.3">
      <c r="A83" s="1"/>
      <c r="B83" s="1" t="s">
        <v>81</v>
      </c>
      <c r="C83" s="1"/>
      <c r="D83" s="1" t="s">
        <v>81</v>
      </c>
      <c r="E83" s="1" t="s">
        <v>81</v>
      </c>
      <c r="F83" s="1"/>
      <c r="G83" t="str">
        <f t="shared" si="1"/>
        <v xml:space="preserve"> - </v>
      </c>
    </row>
    <row r="84" spans="1:7" ht="18" customHeight="1" x14ac:dyDescent="0.3">
      <c r="A84" s="1"/>
      <c r="B84" s="1" t="s">
        <v>81</v>
      </c>
      <c r="C84" s="1"/>
      <c r="D84" s="1" t="s">
        <v>81</v>
      </c>
      <c r="E84" s="1" t="s">
        <v>81</v>
      </c>
      <c r="F84" s="1"/>
      <c r="G84" t="str">
        <f t="shared" si="1"/>
        <v xml:space="preserve"> - </v>
      </c>
    </row>
    <row r="85" spans="1:7" ht="18" customHeight="1" x14ac:dyDescent="0.3">
      <c r="A85" s="1"/>
      <c r="B85" s="1" t="s">
        <v>81</v>
      </c>
      <c r="C85" s="1"/>
      <c r="D85" s="1" t="s">
        <v>81</v>
      </c>
      <c r="E85" s="1" t="s">
        <v>81</v>
      </c>
      <c r="F85" s="1"/>
      <c r="G85" t="str">
        <f t="shared" si="1"/>
        <v xml:space="preserve"> - </v>
      </c>
    </row>
    <row r="86" spans="1:7" ht="18" customHeight="1" x14ac:dyDescent="0.3">
      <c r="A86" s="1"/>
      <c r="B86" s="1" t="s">
        <v>81</v>
      </c>
      <c r="C86" s="1"/>
      <c r="D86" s="1" t="s">
        <v>81</v>
      </c>
      <c r="E86" s="1" t="s">
        <v>81</v>
      </c>
      <c r="F86" s="1"/>
      <c r="G86" t="str">
        <f t="shared" si="1"/>
        <v xml:space="preserve"> - </v>
      </c>
    </row>
    <row r="87" spans="1:7" ht="18" customHeight="1" x14ac:dyDescent="0.3">
      <c r="A87" s="1"/>
      <c r="B87" s="1" t="s">
        <v>81</v>
      </c>
      <c r="C87" s="1"/>
      <c r="D87" s="1" t="s">
        <v>81</v>
      </c>
      <c r="E87" s="1" t="s">
        <v>81</v>
      </c>
      <c r="F87" s="1"/>
      <c r="G87" t="str">
        <f t="shared" si="1"/>
        <v xml:space="preserve"> - </v>
      </c>
    </row>
    <row r="88" spans="1:7" ht="18" customHeight="1" x14ac:dyDescent="0.3">
      <c r="A88" s="1"/>
      <c r="B88" s="1" t="s">
        <v>81</v>
      </c>
      <c r="C88" s="1"/>
      <c r="D88" s="1" t="s">
        <v>81</v>
      </c>
      <c r="E88" s="1" t="s">
        <v>81</v>
      </c>
      <c r="F88" s="1"/>
      <c r="G88" t="str">
        <f t="shared" si="1"/>
        <v xml:space="preserve"> - </v>
      </c>
    </row>
    <row r="89" spans="1:7" ht="18" customHeight="1" x14ac:dyDescent="0.3">
      <c r="A89" s="1"/>
      <c r="B89" s="1" t="s">
        <v>81</v>
      </c>
      <c r="C89" s="1"/>
      <c r="D89" s="1" t="s">
        <v>81</v>
      </c>
      <c r="E89" s="1" t="s">
        <v>81</v>
      </c>
      <c r="F89" s="1"/>
      <c r="G89" t="str">
        <f t="shared" si="1"/>
        <v xml:space="preserve"> - </v>
      </c>
    </row>
    <row r="90" spans="1:7" ht="18" customHeight="1" x14ac:dyDescent="0.3">
      <c r="A90" s="1"/>
      <c r="B90" s="1" t="s">
        <v>81</v>
      </c>
      <c r="C90" s="1"/>
      <c r="D90" s="1" t="s">
        <v>81</v>
      </c>
      <c r="E90" s="1" t="s">
        <v>81</v>
      </c>
      <c r="F90" s="1"/>
      <c r="G90" t="str">
        <f t="shared" si="1"/>
        <v xml:space="preserve"> - </v>
      </c>
    </row>
    <row r="91" spans="1:7" ht="18" customHeight="1" x14ac:dyDescent="0.3">
      <c r="A91" s="1"/>
      <c r="B91" s="1" t="s">
        <v>81</v>
      </c>
      <c r="C91" s="1"/>
      <c r="D91" s="1" t="s">
        <v>81</v>
      </c>
      <c r="E91" s="1" t="s">
        <v>81</v>
      </c>
      <c r="F91" s="1"/>
      <c r="G91" t="str">
        <f t="shared" si="1"/>
        <v xml:space="preserve"> - </v>
      </c>
    </row>
    <row r="92" spans="1:7" ht="18" customHeight="1" x14ac:dyDescent="0.3">
      <c r="A92" s="1"/>
      <c r="B92" s="1" t="s">
        <v>81</v>
      </c>
      <c r="C92" s="1"/>
      <c r="D92" s="1" t="s">
        <v>81</v>
      </c>
      <c r="E92" s="1" t="s">
        <v>81</v>
      </c>
      <c r="F92" s="1"/>
      <c r="G92" t="str">
        <f t="shared" si="1"/>
        <v xml:space="preserve"> - </v>
      </c>
    </row>
    <row r="93" spans="1:7" ht="18" customHeight="1" x14ac:dyDescent="0.3">
      <c r="A93" s="1"/>
      <c r="B93" s="1" t="s">
        <v>81</v>
      </c>
      <c r="C93" s="1"/>
      <c r="D93" s="1" t="s">
        <v>81</v>
      </c>
      <c r="E93" s="1" t="s">
        <v>81</v>
      </c>
      <c r="F93" s="1"/>
      <c r="G93" t="str">
        <f t="shared" si="1"/>
        <v xml:space="preserve"> - </v>
      </c>
    </row>
    <row r="94" spans="1:7" ht="18" customHeight="1" x14ac:dyDescent="0.3">
      <c r="A94" s="1"/>
      <c r="B94" s="1" t="s">
        <v>81</v>
      </c>
      <c r="C94" s="1"/>
      <c r="D94" s="1" t="s">
        <v>81</v>
      </c>
      <c r="E94" s="1" t="s">
        <v>81</v>
      </c>
      <c r="F94" s="1"/>
      <c r="G94" t="str">
        <f t="shared" si="1"/>
        <v xml:space="preserve"> - </v>
      </c>
    </row>
    <row r="95" spans="1:7" ht="18" customHeight="1" x14ac:dyDescent="0.3">
      <c r="A95" s="1"/>
      <c r="B95" s="1" t="s">
        <v>81</v>
      </c>
      <c r="C95" s="1"/>
      <c r="D95" s="1" t="s">
        <v>81</v>
      </c>
      <c r="E95" s="1" t="s">
        <v>81</v>
      </c>
      <c r="F95" s="1"/>
      <c r="G95" t="str">
        <f t="shared" si="1"/>
        <v xml:space="preserve"> - </v>
      </c>
    </row>
    <row r="96" spans="1:7" ht="18" customHeight="1" x14ac:dyDescent="0.3">
      <c r="A96" s="1"/>
      <c r="B96" s="1" t="s">
        <v>81</v>
      </c>
      <c r="C96" s="1"/>
      <c r="D96" s="1" t="s">
        <v>81</v>
      </c>
      <c r="E96" s="1" t="s">
        <v>81</v>
      </c>
      <c r="F96" s="1"/>
      <c r="G96" t="str">
        <f t="shared" si="1"/>
        <v xml:space="preserve"> - </v>
      </c>
    </row>
    <row r="97" spans="1:7" ht="18" customHeight="1" x14ac:dyDescent="0.3">
      <c r="A97" s="1"/>
      <c r="B97" s="1" t="s">
        <v>81</v>
      </c>
      <c r="C97" s="1"/>
      <c r="D97" s="1" t="s">
        <v>81</v>
      </c>
      <c r="E97" s="1" t="s">
        <v>81</v>
      </c>
      <c r="F97" s="1"/>
      <c r="G97" t="str">
        <f t="shared" si="1"/>
        <v xml:space="preserve"> - </v>
      </c>
    </row>
    <row r="98" spans="1:7" ht="18" customHeight="1" x14ac:dyDescent="0.3">
      <c r="A98" s="1"/>
      <c r="B98" s="1" t="s">
        <v>81</v>
      </c>
      <c r="C98" s="1"/>
      <c r="D98" s="1" t="s">
        <v>81</v>
      </c>
      <c r="E98" s="1" t="s">
        <v>81</v>
      </c>
      <c r="F98" s="1"/>
      <c r="G98" t="str">
        <f t="shared" si="1"/>
        <v xml:space="preserve"> - </v>
      </c>
    </row>
    <row r="99" spans="1:7" ht="18" customHeight="1" x14ac:dyDescent="0.3">
      <c r="A99" s="1"/>
      <c r="B99" s="1" t="s">
        <v>81</v>
      </c>
      <c r="C99" s="1"/>
      <c r="D99" s="1" t="s">
        <v>81</v>
      </c>
      <c r="E99" s="1" t="s">
        <v>81</v>
      </c>
      <c r="F99" s="1"/>
      <c r="G99" t="str">
        <f t="shared" si="1"/>
        <v xml:space="preserve"> - </v>
      </c>
    </row>
    <row r="100" spans="1:7" ht="18" customHeight="1" x14ac:dyDescent="0.3">
      <c r="A100" s="1"/>
      <c r="B100" s="1" t="s">
        <v>81</v>
      </c>
      <c r="C100" s="1"/>
      <c r="D100" s="1" t="s">
        <v>81</v>
      </c>
      <c r="E100" s="1" t="s">
        <v>81</v>
      </c>
      <c r="F100" s="1"/>
      <c r="G100" t="str">
        <f t="shared" si="1"/>
        <v xml:space="preserve"> - </v>
      </c>
    </row>
    <row r="101" spans="1:7" ht="18" customHeight="1" x14ac:dyDescent="0.3">
      <c r="A101" s="1"/>
      <c r="B101" s="1" t="s">
        <v>81</v>
      </c>
      <c r="C101" s="1"/>
      <c r="D101" s="1" t="s">
        <v>81</v>
      </c>
      <c r="E101" s="1" t="s">
        <v>81</v>
      </c>
      <c r="F101" s="1"/>
      <c r="G101" t="str">
        <f t="shared" si="1"/>
        <v xml:space="preserve"> - </v>
      </c>
    </row>
    <row r="102" spans="1:7" ht="18" customHeight="1" x14ac:dyDescent="0.3">
      <c r="A102" s="1"/>
      <c r="B102" s="1" t="s">
        <v>81</v>
      </c>
      <c r="C102" s="1"/>
      <c r="D102" s="1" t="s">
        <v>81</v>
      </c>
      <c r="E102" s="1" t="s">
        <v>81</v>
      </c>
      <c r="F102" s="1"/>
      <c r="G102" t="str">
        <f t="shared" si="1"/>
        <v xml:space="preserve"> - </v>
      </c>
    </row>
    <row r="103" spans="1:7" ht="18" customHeight="1" x14ac:dyDescent="0.3">
      <c r="A103" s="1"/>
      <c r="B103" s="1" t="s">
        <v>81</v>
      </c>
      <c r="C103" s="1"/>
      <c r="D103" s="1" t="s">
        <v>81</v>
      </c>
      <c r="E103" s="1" t="s">
        <v>81</v>
      </c>
      <c r="F103" s="1"/>
      <c r="G103" t="str">
        <f t="shared" si="1"/>
        <v xml:space="preserve"> - </v>
      </c>
    </row>
    <row r="104" spans="1:7" ht="18" customHeight="1" x14ac:dyDescent="0.3">
      <c r="A104" s="1"/>
      <c r="B104" s="1" t="s">
        <v>81</v>
      </c>
      <c r="C104" s="1"/>
      <c r="D104" s="1" t="s">
        <v>81</v>
      </c>
      <c r="E104" s="1" t="s">
        <v>81</v>
      </c>
      <c r="F104" s="1"/>
      <c r="G104" t="str">
        <f t="shared" si="1"/>
        <v xml:space="preserve"> - </v>
      </c>
    </row>
    <row r="105" spans="1:7" ht="18" customHeight="1" x14ac:dyDescent="0.3">
      <c r="A105" s="1"/>
      <c r="B105" s="1" t="s">
        <v>81</v>
      </c>
      <c r="C105" s="1"/>
      <c r="D105" s="1" t="s">
        <v>81</v>
      </c>
      <c r="E105" s="1" t="s">
        <v>81</v>
      </c>
      <c r="F105" s="1"/>
      <c r="G105" t="str">
        <f t="shared" si="1"/>
        <v xml:space="preserve"> - </v>
      </c>
    </row>
    <row r="106" spans="1:7" ht="18" customHeight="1" x14ac:dyDescent="0.3">
      <c r="A106" s="1"/>
      <c r="B106" s="1" t="s">
        <v>81</v>
      </c>
      <c r="C106" s="1"/>
      <c r="D106" s="1" t="s">
        <v>81</v>
      </c>
      <c r="E106" s="1" t="s">
        <v>81</v>
      </c>
      <c r="F106" s="1"/>
      <c r="G106" t="str">
        <f t="shared" si="1"/>
        <v xml:space="preserve"> - </v>
      </c>
    </row>
    <row r="107" spans="1:7" ht="18" customHeight="1" x14ac:dyDescent="0.3">
      <c r="A107" s="1"/>
      <c r="B107" s="1" t="s">
        <v>81</v>
      </c>
      <c r="C107" s="1"/>
      <c r="D107" s="1" t="s">
        <v>81</v>
      </c>
      <c r="E107" s="1" t="s">
        <v>81</v>
      </c>
      <c r="F107" s="1"/>
      <c r="G107" t="str">
        <f t="shared" si="1"/>
        <v xml:space="preserve"> - </v>
      </c>
    </row>
    <row r="108" spans="1:7" ht="18" customHeight="1" x14ac:dyDescent="0.3">
      <c r="A108" s="1"/>
      <c r="B108" s="1" t="s">
        <v>81</v>
      </c>
      <c r="C108" s="1"/>
      <c r="D108" s="1" t="s">
        <v>81</v>
      </c>
      <c r="E108" s="1" t="s">
        <v>81</v>
      </c>
      <c r="F108" s="1"/>
      <c r="G108" t="str">
        <f t="shared" si="1"/>
        <v xml:space="preserve"> - </v>
      </c>
    </row>
    <row r="109" spans="1:7" ht="18" customHeight="1" x14ac:dyDescent="0.3">
      <c r="A109" s="1"/>
      <c r="B109" s="1" t="s">
        <v>81</v>
      </c>
      <c r="C109" s="1"/>
      <c r="D109" s="1" t="s">
        <v>81</v>
      </c>
      <c r="E109" s="1" t="s">
        <v>81</v>
      </c>
      <c r="F109" s="1"/>
      <c r="G109" t="str">
        <f t="shared" si="1"/>
        <v xml:space="preserve"> - </v>
      </c>
    </row>
    <row r="110" spans="1:7" ht="18" customHeight="1" x14ac:dyDescent="0.3">
      <c r="A110" s="1"/>
      <c r="B110" s="1" t="s">
        <v>81</v>
      </c>
      <c r="C110" s="1"/>
      <c r="D110" s="1" t="s">
        <v>81</v>
      </c>
      <c r="E110" s="1" t="s">
        <v>81</v>
      </c>
      <c r="F110" s="1"/>
      <c r="G110" t="str">
        <f t="shared" si="1"/>
        <v xml:space="preserve"> - </v>
      </c>
    </row>
    <row r="111" spans="1:7" ht="18" customHeight="1" x14ac:dyDescent="0.3">
      <c r="A111" s="1"/>
      <c r="B111" s="1" t="s">
        <v>81</v>
      </c>
      <c r="C111" s="1"/>
      <c r="D111" s="1" t="s">
        <v>81</v>
      </c>
      <c r="E111" s="1" t="s">
        <v>81</v>
      </c>
      <c r="F111" s="1"/>
      <c r="G111" t="str">
        <f t="shared" si="1"/>
        <v xml:space="preserve"> - </v>
      </c>
    </row>
    <row r="112" spans="1:7" ht="18" customHeight="1" x14ac:dyDescent="0.3">
      <c r="A112" s="1"/>
      <c r="B112" s="1" t="s">
        <v>81</v>
      </c>
      <c r="C112" s="1"/>
      <c r="D112" s="1" t="s">
        <v>81</v>
      </c>
      <c r="E112" s="1" t="s">
        <v>81</v>
      </c>
      <c r="F112" s="1"/>
      <c r="G112" t="str">
        <f t="shared" si="1"/>
        <v xml:space="preserve"> - </v>
      </c>
    </row>
    <row r="113" spans="1:7" ht="18" customHeight="1" x14ac:dyDescent="0.3">
      <c r="A113" s="1"/>
      <c r="B113" s="1" t="s">
        <v>81</v>
      </c>
      <c r="C113" s="1"/>
      <c r="D113" s="1" t="s">
        <v>81</v>
      </c>
      <c r="E113" s="1" t="s">
        <v>81</v>
      </c>
      <c r="F113" s="1"/>
      <c r="G113" t="str">
        <f t="shared" si="1"/>
        <v xml:space="preserve"> - </v>
      </c>
    </row>
    <row r="114" spans="1:7" ht="18" customHeight="1" x14ac:dyDescent="0.3">
      <c r="A114" s="1"/>
      <c r="B114" s="1" t="s">
        <v>81</v>
      </c>
      <c r="C114" s="1"/>
      <c r="D114" s="1" t="s">
        <v>81</v>
      </c>
      <c r="E114" s="1" t="s">
        <v>81</v>
      </c>
      <c r="F114" s="1"/>
      <c r="G114" t="str">
        <f t="shared" si="1"/>
        <v xml:space="preserve"> - </v>
      </c>
    </row>
    <row r="115" spans="1:7" ht="18" customHeight="1" x14ac:dyDescent="0.3">
      <c r="A115" s="1"/>
      <c r="B115" s="1" t="s">
        <v>81</v>
      </c>
      <c r="C115" s="1"/>
      <c r="D115" s="1" t="s">
        <v>81</v>
      </c>
      <c r="E115" s="1" t="s">
        <v>81</v>
      </c>
      <c r="F115" s="1"/>
      <c r="G115" t="str">
        <f t="shared" si="1"/>
        <v xml:space="preserve"> - </v>
      </c>
    </row>
    <row r="116" spans="1:7" ht="18" customHeight="1" x14ac:dyDescent="0.3">
      <c r="A116" s="1"/>
      <c r="B116" s="1"/>
      <c r="C116" s="1"/>
      <c r="D116" s="1" t="s">
        <v>81</v>
      </c>
      <c r="E116" s="1" t="s">
        <v>81</v>
      </c>
      <c r="F116" s="1"/>
      <c r="G116" t="str">
        <f t="shared" si="1"/>
        <v xml:space="preserve"> - </v>
      </c>
    </row>
    <row r="117" spans="1:7" ht="18" customHeight="1" x14ac:dyDescent="0.3">
      <c r="A117" s="1"/>
      <c r="B117" s="1"/>
      <c r="C117" s="1"/>
      <c r="D117" s="1" t="s">
        <v>81</v>
      </c>
      <c r="E117" s="1" t="s">
        <v>81</v>
      </c>
      <c r="F117" s="1"/>
      <c r="G117" t="str">
        <f t="shared" si="1"/>
        <v xml:space="preserve"> - </v>
      </c>
    </row>
    <row r="118" spans="1:7" ht="18" customHeight="1" x14ac:dyDescent="0.3">
      <c r="A118" s="1"/>
      <c r="B118" s="1"/>
      <c r="C118" s="1"/>
      <c r="D118" s="1"/>
      <c r="E118" s="1"/>
      <c r="F118" s="1"/>
    </row>
    <row r="119" spans="1:7" ht="18" customHeight="1" x14ac:dyDescent="0.3">
      <c r="A119" s="1"/>
      <c r="B119" s="1"/>
      <c r="C119" s="1"/>
      <c r="D119" s="1"/>
      <c r="E119" s="1"/>
      <c r="F119" s="1"/>
    </row>
    <row r="120" spans="1:7" ht="18" customHeight="1" x14ac:dyDescent="0.3">
      <c r="A120" s="1"/>
      <c r="B120" s="1"/>
      <c r="C120" s="1"/>
      <c r="D120" s="1"/>
      <c r="E120" s="1"/>
      <c r="F120" s="1"/>
    </row>
    <row r="121" spans="1:7" ht="18" customHeight="1" x14ac:dyDescent="0.3">
      <c r="A121" s="1"/>
      <c r="B121" s="1"/>
      <c r="C121" s="1"/>
      <c r="D121" s="1"/>
      <c r="E121" s="1"/>
      <c r="F121" s="1"/>
    </row>
    <row r="122" spans="1:7" ht="18" customHeight="1" x14ac:dyDescent="0.3">
      <c r="A122" s="1"/>
      <c r="B122" s="1"/>
      <c r="C122" s="1"/>
      <c r="D122" s="1"/>
      <c r="E122" s="1"/>
      <c r="F122" s="1"/>
    </row>
    <row r="123" spans="1:7" ht="18" customHeight="1" x14ac:dyDescent="0.3">
      <c r="A123" s="1"/>
      <c r="B123" s="1"/>
      <c r="C123" s="1"/>
      <c r="D123" s="1"/>
      <c r="E123" s="1"/>
      <c r="F123" s="1"/>
    </row>
    <row r="124" spans="1:7" ht="18" customHeight="1" x14ac:dyDescent="0.3">
      <c r="A124" s="1"/>
      <c r="B124" s="1"/>
      <c r="C124" s="1"/>
      <c r="D124" s="1"/>
      <c r="E124" s="1"/>
      <c r="F124" s="1"/>
    </row>
    <row r="125" spans="1:7" ht="18" customHeight="1" x14ac:dyDescent="0.3">
      <c r="A125" s="1"/>
      <c r="B125" s="1"/>
      <c r="C125" s="1"/>
      <c r="D125" s="1"/>
      <c r="E125" s="1"/>
      <c r="F125" s="1"/>
    </row>
    <row r="126" spans="1:7" ht="18" customHeight="1" x14ac:dyDescent="0.3">
      <c r="A126" s="1"/>
      <c r="B126" s="1"/>
      <c r="C126" s="1"/>
      <c r="D126" s="1"/>
      <c r="E126" s="1"/>
      <c r="F126" s="1"/>
    </row>
    <row r="127" spans="1:7" ht="18" customHeight="1" x14ac:dyDescent="0.3">
      <c r="A127" s="1"/>
      <c r="B127" s="1"/>
      <c r="C127" s="1"/>
      <c r="D127" s="1"/>
      <c r="E127" s="1"/>
      <c r="F127" s="1"/>
    </row>
    <row r="128" spans="1:7" ht="18" customHeight="1" x14ac:dyDescent="0.3">
      <c r="A128" s="1"/>
      <c r="B128" s="1"/>
      <c r="C128" s="1"/>
      <c r="D128" s="1"/>
      <c r="E128" s="1"/>
      <c r="F128" s="1"/>
    </row>
    <row r="129" spans="1:6" ht="18" customHeight="1" x14ac:dyDescent="0.3">
      <c r="A129" s="1"/>
      <c r="B129" s="1"/>
      <c r="C129" s="1"/>
      <c r="D129" s="1"/>
      <c r="E129" s="1"/>
      <c r="F129" s="1"/>
    </row>
    <row r="130" spans="1:6" ht="18" customHeight="1" x14ac:dyDescent="0.3">
      <c r="A130" s="1"/>
      <c r="B130" s="1"/>
      <c r="C130" s="1"/>
      <c r="D130" s="1"/>
      <c r="E130" s="1"/>
      <c r="F130" s="1"/>
    </row>
    <row r="131" spans="1:6" ht="18" customHeight="1" x14ac:dyDescent="0.3">
      <c r="A131" s="1"/>
      <c r="B131" s="1"/>
      <c r="C131" s="1"/>
      <c r="D131" s="1"/>
      <c r="E131" s="1"/>
      <c r="F131" s="1"/>
    </row>
    <row r="132" spans="1:6" ht="18" customHeight="1" x14ac:dyDescent="0.3">
      <c r="A132" s="1"/>
      <c r="B132" s="1"/>
      <c r="C132" s="1"/>
      <c r="D132" s="1"/>
      <c r="E132" s="1"/>
      <c r="F132" s="1"/>
    </row>
    <row r="133" spans="1:6" ht="18" customHeight="1" x14ac:dyDescent="0.3">
      <c r="A133" s="1"/>
      <c r="B133" s="1"/>
      <c r="C133" s="1"/>
      <c r="D133" s="1"/>
      <c r="E133" s="1"/>
      <c r="F133" s="1"/>
    </row>
    <row r="134" spans="1:6" ht="18" customHeight="1" x14ac:dyDescent="0.3">
      <c r="A134" s="1"/>
      <c r="B134" s="1"/>
      <c r="C134" s="1"/>
      <c r="D134" s="1"/>
      <c r="E134" s="1"/>
      <c r="F134" s="1"/>
    </row>
    <row r="135" spans="1:6" ht="18" customHeight="1" x14ac:dyDescent="0.3">
      <c r="A135" s="1"/>
      <c r="B135" s="1"/>
      <c r="C135" s="1"/>
      <c r="D135" s="1"/>
      <c r="E135" s="1"/>
      <c r="F135" s="1"/>
    </row>
    <row r="136" spans="1:6" ht="18" customHeight="1" x14ac:dyDescent="0.3">
      <c r="A136" s="1"/>
      <c r="B136" s="1"/>
      <c r="C136" s="1"/>
      <c r="D136" s="1"/>
      <c r="E136" s="1"/>
      <c r="F136" s="1"/>
    </row>
    <row r="137" spans="1:6" ht="18" customHeight="1" x14ac:dyDescent="0.3">
      <c r="A137" s="1"/>
      <c r="B137" s="1"/>
      <c r="C137" s="1"/>
      <c r="D137" s="1"/>
      <c r="E137" s="1"/>
      <c r="F137" s="1"/>
    </row>
    <row r="138" spans="1:6" ht="18" customHeight="1" x14ac:dyDescent="0.3">
      <c r="A138" s="1"/>
      <c r="B138" s="1"/>
      <c r="C138" s="1"/>
      <c r="D138" s="1"/>
      <c r="E138" s="1"/>
      <c r="F138" s="1"/>
    </row>
    <row r="139" spans="1:6" ht="18" customHeight="1" x14ac:dyDescent="0.3">
      <c r="A139" s="1"/>
      <c r="B139" s="1"/>
      <c r="C139" s="1"/>
      <c r="D139" s="1"/>
      <c r="E139" s="1"/>
      <c r="F139" s="1"/>
    </row>
    <row r="140" spans="1:6" ht="18" customHeight="1" x14ac:dyDescent="0.3">
      <c r="A140" s="1"/>
      <c r="B140" s="1"/>
      <c r="C140" s="1"/>
      <c r="D140" s="1"/>
      <c r="E140" s="1"/>
      <c r="F140" s="1"/>
    </row>
    <row r="141" spans="1:6" ht="18" customHeight="1" x14ac:dyDescent="0.3">
      <c r="A141" s="1"/>
      <c r="B141" s="1"/>
      <c r="C141" s="1"/>
      <c r="D141" s="1"/>
      <c r="E141" s="1"/>
      <c r="F141" s="1"/>
    </row>
    <row r="142" spans="1:6" ht="18" customHeight="1" x14ac:dyDescent="0.3">
      <c r="A142" s="1"/>
      <c r="B142" s="1"/>
      <c r="C142" s="1"/>
      <c r="D142" s="1"/>
      <c r="E142" s="1"/>
      <c r="F142" s="1"/>
    </row>
    <row r="143" spans="1:6" ht="18" customHeight="1" x14ac:dyDescent="0.3">
      <c r="A143" s="1"/>
      <c r="B143" s="1"/>
      <c r="C143" s="1"/>
      <c r="D143" s="1"/>
      <c r="E143" s="1"/>
      <c r="F143" s="1"/>
    </row>
    <row r="144" spans="1:6" ht="18" customHeight="1" x14ac:dyDescent="0.3">
      <c r="A144" s="1"/>
      <c r="B144" s="1"/>
      <c r="C144" s="1"/>
      <c r="D144" s="1"/>
      <c r="E144" s="1"/>
      <c r="F144" s="1"/>
    </row>
    <row r="145" spans="1:6" ht="18" customHeight="1" x14ac:dyDescent="0.3">
      <c r="A145" s="1"/>
      <c r="B145" s="1"/>
      <c r="C145" s="1"/>
      <c r="D145" s="1"/>
      <c r="E145" s="1"/>
      <c r="F145" s="1"/>
    </row>
    <row r="146" spans="1:6" ht="18" customHeight="1" x14ac:dyDescent="0.3">
      <c r="A146" s="1"/>
      <c r="B146" s="1"/>
      <c r="C146" s="1"/>
      <c r="D146" s="1"/>
      <c r="E146" s="1"/>
      <c r="F146" s="1"/>
    </row>
    <row r="147" spans="1:6" ht="18" customHeight="1" x14ac:dyDescent="0.3">
      <c r="A147" s="1"/>
      <c r="B147" s="1"/>
      <c r="C147" s="1"/>
      <c r="D147" s="1"/>
      <c r="E147" s="1"/>
      <c r="F147" s="1"/>
    </row>
    <row r="148" spans="1:6" ht="18" customHeight="1" x14ac:dyDescent="0.3">
      <c r="A148" s="1"/>
      <c r="B148" s="1"/>
      <c r="C148" s="1"/>
      <c r="D148" s="1"/>
      <c r="E148" s="1"/>
      <c r="F148" s="1"/>
    </row>
    <row r="149" spans="1:6" ht="18" customHeight="1" x14ac:dyDescent="0.3">
      <c r="A149" s="1"/>
      <c r="B149" s="1"/>
      <c r="C149" s="1"/>
      <c r="D149" s="1"/>
      <c r="E149" s="1"/>
      <c r="F149" s="1"/>
    </row>
    <row r="150" spans="1:6" ht="18" customHeight="1" x14ac:dyDescent="0.3">
      <c r="A150" s="1"/>
      <c r="B150" s="1"/>
      <c r="C150" s="1"/>
      <c r="D150" s="1"/>
      <c r="E150" s="1"/>
      <c r="F150" s="1"/>
    </row>
    <row r="151" spans="1:6" ht="18" customHeight="1" x14ac:dyDescent="0.3">
      <c r="A151" s="1"/>
      <c r="B151" s="1"/>
      <c r="C151" s="1"/>
      <c r="D151" s="1"/>
      <c r="E151" s="1"/>
      <c r="F151" s="1"/>
    </row>
    <row r="152" spans="1:6" ht="18" customHeight="1" x14ac:dyDescent="0.3">
      <c r="A152" s="1"/>
      <c r="B152" s="1"/>
      <c r="C152" s="1"/>
      <c r="D152" s="1"/>
      <c r="E152" s="1"/>
      <c r="F152" s="1"/>
    </row>
    <row r="153" spans="1:6" ht="18" customHeight="1" x14ac:dyDescent="0.3">
      <c r="A153" s="1"/>
      <c r="B153" s="1"/>
      <c r="C153" s="1"/>
      <c r="D153" s="1"/>
      <c r="E153" s="1"/>
      <c r="F153" s="1"/>
    </row>
    <row r="154" spans="1:6" ht="18" customHeight="1" x14ac:dyDescent="0.3">
      <c r="A154" s="1"/>
      <c r="B154" s="1"/>
      <c r="C154" s="1"/>
      <c r="D154" s="1"/>
      <c r="E154" s="1"/>
      <c r="F154" s="1"/>
    </row>
    <row r="155" spans="1:6" ht="18" customHeight="1" x14ac:dyDescent="0.3">
      <c r="A155" s="1"/>
      <c r="B155" s="1"/>
      <c r="C155" s="1"/>
      <c r="D155" s="1"/>
      <c r="E155" s="1"/>
      <c r="F155" s="1"/>
    </row>
    <row r="156" spans="1:6" ht="18" customHeight="1" x14ac:dyDescent="0.3">
      <c r="A156" s="1"/>
      <c r="B156" s="1"/>
      <c r="C156" s="1"/>
      <c r="D156" s="1"/>
      <c r="E156" s="1"/>
      <c r="F156" s="1"/>
    </row>
    <row r="157" spans="1:6" ht="18" customHeight="1" x14ac:dyDescent="0.3">
      <c r="A157" s="1"/>
      <c r="B157" s="1"/>
      <c r="C157" s="1"/>
      <c r="D157" s="1"/>
      <c r="E157" s="1"/>
      <c r="F157" s="1"/>
    </row>
    <row r="158" spans="1:6" ht="18" customHeight="1" x14ac:dyDescent="0.3">
      <c r="A158" s="1"/>
      <c r="B158" s="1"/>
      <c r="C158" s="1"/>
      <c r="D158" s="1"/>
      <c r="E158" s="1"/>
      <c r="F158" s="1"/>
    </row>
    <row r="159" spans="1:6" ht="18" customHeight="1" x14ac:dyDescent="0.3">
      <c r="A159" s="1"/>
      <c r="B159" s="1"/>
      <c r="C159" s="1"/>
      <c r="D159" s="1"/>
      <c r="E159" s="1"/>
      <c r="F159" s="1"/>
    </row>
    <row r="160" spans="1:6" ht="18" customHeight="1" x14ac:dyDescent="0.3">
      <c r="A160" s="1"/>
      <c r="B160" s="1"/>
      <c r="C160" s="1"/>
      <c r="D160" s="1"/>
      <c r="E160" s="1"/>
      <c r="F160" s="1"/>
    </row>
    <row r="161" spans="1:6" ht="18" customHeight="1" x14ac:dyDescent="0.3">
      <c r="A161" s="1"/>
      <c r="B161" s="1"/>
      <c r="C161" s="1"/>
      <c r="D161" s="1"/>
      <c r="E161" s="1"/>
      <c r="F161" s="1"/>
    </row>
    <row r="162" spans="1:6" ht="18" customHeight="1" x14ac:dyDescent="0.3">
      <c r="A162" s="1"/>
      <c r="B162" s="1"/>
      <c r="C162" s="1"/>
      <c r="D162" s="1"/>
      <c r="E162" s="1"/>
      <c r="F162" s="1"/>
    </row>
    <row r="163" spans="1:6" ht="18" customHeight="1" x14ac:dyDescent="0.3">
      <c r="A163" s="1"/>
      <c r="B163" s="1"/>
      <c r="C163" s="1"/>
      <c r="D163" s="1"/>
      <c r="E163" s="1"/>
      <c r="F163" s="1"/>
    </row>
    <row r="164" spans="1:6" ht="18" customHeight="1" x14ac:dyDescent="0.3">
      <c r="A164" s="1"/>
      <c r="B164" s="1"/>
      <c r="C164" s="1"/>
      <c r="D164" s="1"/>
      <c r="E164" s="1"/>
      <c r="F164" s="1"/>
    </row>
    <row r="165" spans="1:6" ht="18" customHeight="1" x14ac:dyDescent="0.3">
      <c r="A165" s="1"/>
      <c r="B165" s="1"/>
      <c r="C165" s="1"/>
      <c r="D165" s="1"/>
      <c r="E165" s="1"/>
      <c r="F165" s="1"/>
    </row>
    <row r="166" spans="1:6" ht="18" customHeight="1" x14ac:dyDescent="0.3">
      <c r="A166" s="1"/>
      <c r="B166" s="1"/>
      <c r="C166" s="1"/>
      <c r="D166" s="1"/>
      <c r="E166" s="1"/>
      <c r="F166" s="1"/>
    </row>
    <row r="167" spans="1:6" ht="18" customHeight="1" x14ac:dyDescent="0.3">
      <c r="A167" s="1"/>
      <c r="B167" s="1"/>
      <c r="C167" s="1"/>
      <c r="D167" s="1"/>
      <c r="E167" s="1"/>
      <c r="F167" s="1"/>
    </row>
    <row r="168" spans="1:6" ht="18" customHeight="1" x14ac:dyDescent="0.3">
      <c r="A168" s="1"/>
      <c r="B168" s="1"/>
      <c r="C168" s="1"/>
      <c r="D168" s="1"/>
      <c r="E168" s="1"/>
      <c r="F168" s="1"/>
    </row>
    <row r="169" spans="1:6" ht="18" customHeight="1" x14ac:dyDescent="0.3">
      <c r="A169" s="1"/>
      <c r="B169" s="1"/>
      <c r="C169" s="1"/>
      <c r="D169" s="1"/>
      <c r="E169" s="1"/>
      <c r="F169" s="1"/>
    </row>
    <row r="170" spans="1:6" ht="18" customHeight="1" x14ac:dyDescent="0.3">
      <c r="A170" s="1"/>
      <c r="B170" s="1"/>
      <c r="C170" s="1"/>
      <c r="D170" s="1"/>
      <c r="E170" s="1"/>
      <c r="F170" s="1"/>
    </row>
    <row r="171" spans="1:6" ht="18" customHeight="1" x14ac:dyDescent="0.3">
      <c r="A171" s="1"/>
      <c r="B171" s="1"/>
      <c r="C171" s="1"/>
      <c r="D171" s="1"/>
      <c r="E171" s="1"/>
      <c r="F171" s="1"/>
    </row>
    <row r="172" spans="1:6" ht="18" customHeight="1" x14ac:dyDescent="0.3">
      <c r="A172" s="1"/>
      <c r="B172" s="1"/>
      <c r="C172" s="1"/>
      <c r="D172" s="1"/>
      <c r="E172" s="1"/>
      <c r="F172" s="1"/>
    </row>
    <row r="173" spans="1:6" ht="18" customHeight="1" x14ac:dyDescent="0.3">
      <c r="A173" s="1"/>
      <c r="B173" s="1"/>
      <c r="C173" s="1"/>
      <c r="D173" s="1"/>
      <c r="E173" s="1"/>
      <c r="F173" s="1"/>
    </row>
    <row r="174" spans="1:6" ht="18" customHeight="1" x14ac:dyDescent="0.3">
      <c r="A174" s="1"/>
      <c r="B174" s="1"/>
      <c r="C174" s="1"/>
      <c r="D174" s="1"/>
      <c r="E174" s="1"/>
      <c r="F174" s="1"/>
    </row>
    <row r="175" spans="1:6" ht="18" customHeight="1" x14ac:dyDescent="0.3">
      <c r="A175" s="1"/>
      <c r="B175" s="1"/>
      <c r="C175" s="1"/>
      <c r="D175" s="1"/>
      <c r="E175" s="1"/>
      <c r="F175" s="1"/>
    </row>
    <row r="176" spans="1:6" ht="18" customHeight="1" x14ac:dyDescent="0.3">
      <c r="A176" s="1"/>
      <c r="B176" s="1"/>
      <c r="C176" s="1"/>
      <c r="D176" s="1"/>
      <c r="E176" s="1"/>
      <c r="F176" s="1"/>
    </row>
    <row r="177" spans="1:6" ht="18" customHeight="1" x14ac:dyDescent="0.3">
      <c r="A177" s="1"/>
      <c r="B177" s="1"/>
      <c r="C177" s="1"/>
      <c r="D177" s="1"/>
      <c r="E177" s="1"/>
      <c r="F177" s="1"/>
    </row>
    <row r="178" spans="1:6" ht="18" customHeight="1" x14ac:dyDescent="0.3">
      <c r="A178" s="1"/>
      <c r="B178" s="1"/>
      <c r="C178" s="1"/>
      <c r="D178" s="1"/>
      <c r="E178" s="1"/>
      <c r="F178" s="1"/>
    </row>
    <row r="179" spans="1:6" ht="18" customHeight="1" x14ac:dyDescent="0.3">
      <c r="A179" s="1"/>
      <c r="B179" s="1"/>
      <c r="C179" s="1"/>
      <c r="D179" s="1"/>
      <c r="E179" s="1"/>
      <c r="F179" s="1"/>
    </row>
    <row r="180" spans="1:6" ht="18" customHeight="1" x14ac:dyDescent="0.3">
      <c r="A180" s="1"/>
      <c r="B180" s="1"/>
      <c r="C180" s="1"/>
      <c r="D180" s="1"/>
      <c r="E180" s="1"/>
      <c r="F180" s="1"/>
    </row>
    <row r="181" spans="1:6" ht="18" customHeight="1" x14ac:dyDescent="0.3">
      <c r="A181" s="1"/>
      <c r="B181" s="1"/>
      <c r="C181" s="1"/>
      <c r="D181" s="1"/>
      <c r="E181" s="1"/>
      <c r="F181" s="1"/>
    </row>
    <row r="182" spans="1:6" ht="18" customHeight="1" x14ac:dyDescent="0.3">
      <c r="A182" s="1"/>
      <c r="B182" s="1"/>
      <c r="C182" s="1"/>
      <c r="D182" s="1"/>
      <c r="E182" s="1"/>
      <c r="F182" s="1"/>
    </row>
    <row r="183" spans="1:6" ht="18" customHeight="1" x14ac:dyDescent="0.3">
      <c r="A183" s="1"/>
      <c r="B183" s="1"/>
      <c r="C183" s="1"/>
      <c r="D183" s="1"/>
      <c r="E183" s="1"/>
      <c r="F183" s="1"/>
    </row>
    <row r="184" spans="1:6" ht="18" customHeight="1" x14ac:dyDescent="0.3">
      <c r="A184" s="1"/>
      <c r="B184" s="1"/>
      <c r="C184" s="1"/>
      <c r="D184" s="1"/>
      <c r="E184" s="1"/>
      <c r="F184" s="1"/>
    </row>
    <row r="185" spans="1:6" ht="18" customHeight="1" x14ac:dyDescent="0.3">
      <c r="A185" s="1"/>
      <c r="B185" s="1"/>
      <c r="C185" s="1"/>
      <c r="D185" s="1"/>
      <c r="E185" s="1"/>
      <c r="F185" s="1"/>
    </row>
    <row r="186" spans="1:6" ht="18" customHeight="1" x14ac:dyDescent="0.3">
      <c r="A186" s="1"/>
      <c r="B186" s="1"/>
      <c r="C186" s="1"/>
      <c r="D186" s="1"/>
      <c r="E186" s="1"/>
      <c r="F186" s="1"/>
    </row>
    <row r="187" spans="1:6" ht="18" customHeight="1" x14ac:dyDescent="0.3">
      <c r="A187" s="1"/>
      <c r="B187" s="1"/>
      <c r="C187" s="1"/>
      <c r="D187" s="1"/>
      <c r="E187" s="1"/>
      <c r="F187" s="1"/>
    </row>
    <row r="188" spans="1:6" ht="18" customHeight="1" x14ac:dyDescent="0.3">
      <c r="A188" s="1"/>
      <c r="B188" s="1"/>
      <c r="C188" s="1"/>
      <c r="D188" s="1"/>
      <c r="E188" s="1"/>
      <c r="F188" s="1"/>
    </row>
    <row r="189" spans="1:6" ht="18" customHeight="1" x14ac:dyDescent="0.3">
      <c r="A189" s="1"/>
      <c r="B189" s="1"/>
      <c r="C189" s="1"/>
      <c r="D189" s="1"/>
      <c r="E189" s="1"/>
      <c r="F189" s="1"/>
    </row>
    <row r="190" spans="1:6" ht="18" customHeight="1" x14ac:dyDescent="0.3">
      <c r="A190" s="1"/>
      <c r="B190" s="1"/>
      <c r="C190" s="1"/>
      <c r="D190" s="1"/>
      <c r="E190" s="1"/>
      <c r="F190" s="1"/>
    </row>
    <row r="191" spans="1:6" ht="18" customHeight="1" x14ac:dyDescent="0.3">
      <c r="A191" s="1"/>
      <c r="B191" s="1"/>
      <c r="C191" s="1"/>
      <c r="D191" s="1"/>
      <c r="E191" s="1"/>
      <c r="F191" s="1"/>
    </row>
    <row r="192" spans="1:6" ht="18" customHeight="1" x14ac:dyDescent="0.3">
      <c r="A192" s="1"/>
      <c r="B192" s="1"/>
      <c r="C192" s="1"/>
      <c r="D192" s="1"/>
      <c r="E192" s="1"/>
      <c r="F192" s="1"/>
    </row>
    <row r="193" spans="1:6" ht="18" customHeight="1" x14ac:dyDescent="0.3">
      <c r="A193" s="1"/>
      <c r="B193" s="1"/>
      <c r="C193" s="1"/>
      <c r="D193" s="1"/>
      <c r="E193" s="1"/>
      <c r="F193" s="1"/>
    </row>
    <row r="194" spans="1:6" ht="18" customHeight="1" x14ac:dyDescent="0.3">
      <c r="A194" s="1"/>
      <c r="B194" s="1"/>
      <c r="C194" s="1"/>
      <c r="D194" s="1"/>
      <c r="E194" s="1"/>
      <c r="F194" s="1"/>
    </row>
    <row r="195" spans="1:6" ht="18" customHeight="1" x14ac:dyDescent="0.3">
      <c r="A195" s="1"/>
      <c r="B195" s="1"/>
      <c r="C195" s="1"/>
      <c r="D195" s="1"/>
      <c r="E195" s="1"/>
      <c r="F195" s="1"/>
    </row>
    <row r="196" spans="1:6" ht="18" customHeight="1" x14ac:dyDescent="0.3">
      <c r="A196" s="1"/>
      <c r="B196" s="1"/>
      <c r="C196" s="1"/>
      <c r="D196" s="1"/>
      <c r="E196" s="1"/>
      <c r="F196" s="1"/>
    </row>
    <row r="197" spans="1:6" ht="18" customHeight="1" x14ac:dyDescent="0.3">
      <c r="A197" s="1"/>
      <c r="B197" s="1"/>
      <c r="C197" s="1"/>
      <c r="D197" s="1"/>
      <c r="E197" s="1"/>
      <c r="F197" s="1"/>
    </row>
    <row r="198" spans="1:6" ht="18" customHeight="1" x14ac:dyDescent="0.3">
      <c r="A198" s="1"/>
      <c r="B198" s="1"/>
      <c r="C198" s="1"/>
      <c r="D198" s="1"/>
      <c r="E198" s="1"/>
      <c r="F198" s="1"/>
    </row>
    <row r="199" spans="1:6" ht="18" customHeight="1" x14ac:dyDescent="0.3">
      <c r="A199" s="1"/>
      <c r="B199" s="1"/>
      <c r="C199" s="1"/>
      <c r="D199" s="1"/>
      <c r="E199" s="1"/>
      <c r="F199" s="1"/>
    </row>
    <row r="200" spans="1:6" ht="18" customHeight="1" x14ac:dyDescent="0.3">
      <c r="A200" s="1"/>
      <c r="B200" s="1"/>
      <c r="C200" s="1"/>
      <c r="D200" s="1"/>
      <c r="E200" s="1"/>
      <c r="F200" s="1"/>
    </row>
    <row r="201" spans="1:6" ht="18" customHeight="1" x14ac:dyDescent="0.3">
      <c r="A201" s="1"/>
      <c r="B201" s="1"/>
      <c r="C201" s="1"/>
      <c r="D201" s="1"/>
      <c r="E201" s="1"/>
      <c r="F201" s="1"/>
    </row>
    <row r="202" spans="1:6" ht="18" customHeight="1" x14ac:dyDescent="0.3">
      <c r="A202" s="1"/>
      <c r="B202" s="1"/>
      <c r="C202" s="1"/>
      <c r="D202" s="1"/>
      <c r="E202" s="1"/>
      <c r="F202" s="1"/>
    </row>
    <row r="203" spans="1:6" ht="18" customHeight="1" x14ac:dyDescent="0.3">
      <c r="A203" s="1"/>
      <c r="B203" s="1"/>
      <c r="C203" s="1"/>
      <c r="D203" s="1"/>
      <c r="E203" s="1"/>
      <c r="F203" s="1"/>
    </row>
    <row r="204" spans="1:6" ht="18" customHeight="1" x14ac:dyDescent="0.3">
      <c r="A204" s="1"/>
      <c r="B204" s="1"/>
      <c r="C204" s="1"/>
      <c r="D204" s="1"/>
      <c r="E204" s="1"/>
      <c r="F204" s="1"/>
    </row>
    <row r="205" spans="1:6" ht="18" customHeight="1" x14ac:dyDescent="0.3">
      <c r="A205" s="1"/>
      <c r="B205" s="1"/>
      <c r="C205" s="1"/>
      <c r="D205" s="1"/>
      <c r="E205" s="1"/>
      <c r="F205" s="1"/>
    </row>
    <row r="206" spans="1:6" ht="18" customHeight="1" x14ac:dyDescent="0.3">
      <c r="A206" s="1"/>
      <c r="B206" s="1"/>
      <c r="C206" s="1"/>
      <c r="D206" s="1"/>
      <c r="E206" s="1"/>
      <c r="F206" s="1"/>
    </row>
    <row r="207" spans="1:6" ht="18" customHeight="1" x14ac:dyDescent="0.3">
      <c r="A207" s="1"/>
      <c r="B207" s="1"/>
      <c r="C207" s="1"/>
      <c r="D207" s="1"/>
      <c r="E207" s="1"/>
      <c r="F207" s="1"/>
    </row>
    <row r="208" spans="1:6" ht="18" customHeight="1" x14ac:dyDescent="0.3">
      <c r="A208" s="1"/>
      <c r="B208" s="1"/>
      <c r="C208" s="1"/>
      <c r="D208" s="1"/>
      <c r="E208" s="1"/>
      <c r="F208" s="1"/>
    </row>
    <row r="209" spans="1:6" ht="18" customHeight="1" x14ac:dyDescent="0.3">
      <c r="A209" s="1"/>
      <c r="B209" s="1"/>
      <c r="C209" s="1"/>
      <c r="D209" s="1"/>
      <c r="E209" s="1"/>
      <c r="F209" s="1"/>
    </row>
    <row r="210" spans="1:6" ht="18" customHeight="1" x14ac:dyDescent="0.3">
      <c r="A210" s="1"/>
      <c r="B210" s="1"/>
      <c r="C210" s="1"/>
      <c r="D210" s="1"/>
      <c r="E210" s="1"/>
      <c r="F210" s="1"/>
    </row>
    <row r="211" spans="1:6" ht="18" customHeight="1" x14ac:dyDescent="0.3">
      <c r="A211" s="1"/>
      <c r="B211" s="1"/>
      <c r="C211" s="1"/>
      <c r="D211" s="1"/>
      <c r="E211" s="1"/>
      <c r="F211" s="1"/>
    </row>
    <row r="212" spans="1:6" ht="18" customHeight="1" x14ac:dyDescent="0.3">
      <c r="A212" s="1"/>
      <c r="B212" s="1"/>
      <c r="C212" s="1"/>
      <c r="D212" s="1"/>
      <c r="E212" s="1"/>
      <c r="F212" s="1"/>
    </row>
    <row r="213" spans="1:6" ht="18" customHeight="1" x14ac:dyDescent="0.3">
      <c r="A213" s="1"/>
      <c r="B213" s="1"/>
      <c r="C213" s="1"/>
      <c r="D213" s="1"/>
      <c r="E213" s="1"/>
      <c r="F213" s="1"/>
    </row>
    <row r="214" spans="1:6" ht="18" customHeight="1" x14ac:dyDescent="0.3">
      <c r="A214" s="1"/>
      <c r="B214" s="1"/>
      <c r="C214" s="1"/>
      <c r="D214" s="1"/>
      <c r="E214" s="1"/>
      <c r="F214" s="1"/>
    </row>
    <row r="215" spans="1:6" ht="18" customHeight="1" x14ac:dyDescent="0.3">
      <c r="A215" s="1"/>
      <c r="B215" s="1"/>
      <c r="C215" s="1"/>
      <c r="D215" s="1"/>
      <c r="E215" s="1"/>
      <c r="F215" s="1"/>
    </row>
    <row r="216" spans="1:6" ht="18" customHeight="1" x14ac:dyDescent="0.3">
      <c r="A216" s="1"/>
      <c r="B216" s="1"/>
      <c r="C216" s="1"/>
      <c r="D216" s="1"/>
      <c r="E216" s="1"/>
      <c r="F216" s="1"/>
    </row>
    <row r="217" spans="1:6" ht="18" customHeight="1" x14ac:dyDescent="0.3">
      <c r="A217" s="1"/>
      <c r="B217" s="1"/>
      <c r="C217" s="1"/>
      <c r="D217" s="1"/>
      <c r="E217" s="1"/>
      <c r="F217" s="1"/>
    </row>
    <row r="218" spans="1:6" ht="18" customHeight="1" x14ac:dyDescent="0.3">
      <c r="A218" s="1"/>
      <c r="B218" s="1"/>
      <c r="C218" s="1"/>
      <c r="D218" s="1"/>
      <c r="E218" s="1"/>
      <c r="F218" s="1"/>
    </row>
    <row r="219" spans="1:6" ht="18" customHeight="1" x14ac:dyDescent="0.3">
      <c r="A219" s="1"/>
      <c r="B219" s="1"/>
      <c r="C219" s="1"/>
      <c r="D219" s="1"/>
      <c r="E219" s="1"/>
      <c r="F219" s="1"/>
    </row>
    <row r="220" spans="1:6" ht="18" customHeight="1" x14ac:dyDescent="0.3">
      <c r="A220" s="1"/>
      <c r="B220" s="1"/>
      <c r="C220" s="1"/>
      <c r="D220" s="1"/>
      <c r="E220" s="1"/>
      <c r="F220" s="1"/>
    </row>
    <row r="221" spans="1:6" ht="18" customHeight="1" x14ac:dyDescent="0.3">
      <c r="A221" s="1"/>
      <c r="B221" s="1"/>
      <c r="C221" s="1"/>
      <c r="D221" s="1"/>
      <c r="E221" s="1"/>
      <c r="F221" s="1"/>
    </row>
    <row r="222" spans="1:6" ht="18" customHeight="1" x14ac:dyDescent="0.3">
      <c r="A222" s="1"/>
      <c r="B222" s="1"/>
      <c r="C222" s="1"/>
      <c r="D222" s="1"/>
      <c r="E222" s="1"/>
      <c r="F222" s="1"/>
    </row>
    <row r="223" spans="1:6" ht="18" customHeight="1" x14ac:dyDescent="0.3">
      <c r="A223" s="1"/>
      <c r="B223" s="1"/>
      <c r="C223" s="1"/>
      <c r="D223" s="1"/>
      <c r="E223" s="1"/>
      <c r="F223" s="1"/>
    </row>
    <row r="224" spans="1:6" ht="18" customHeight="1" x14ac:dyDescent="0.3">
      <c r="A224" s="1"/>
      <c r="B224" s="1"/>
      <c r="C224" s="1"/>
      <c r="D224" s="1"/>
      <c r="E224" s="1"/>
      <c r="F224" s="1"/>
    </row>
    <row r="225" spans="1:6" ht="18" customHeight="1" x14ac:dyDescent="0.3">
      <c r="A225" s="1"/>
      <c r="B225" s="1"/>
      <c r="C225" s="1"/>
      <c r="D225" s="1"/>
      <c r="E225" s="1"/>
      <c r="F225" s="1"/>
    </row>
    <row r="226" spans="1:6" ht="18" customHeight="1" x14ac:dyDescent="0.3">
      <c r="A226" s="1"/>
      <c r="B226" s="1"/>
      <c r="C226" s="1"/>
      <c r="D226" s="1"/>
      <c r="E226" s="1"/>
      <c r="F226" s="1"/>
    </row>
    <row r="227" spans="1:6" ht="18" customHeight="1" x14ac:dyDescent="0.3">
      <c r="A227" s="1"/>
      <c r="B227" s="1"/>
      <c r="C227" s="1"/>
      <c r="D227" s="1"/>
      <c r="E227" s="1"/>
      <c r="F227" s="1"/>
    </row>
    <row r="228" spans="1:6" ht="18" customHeight="1" x14ac:dyDescent="0.3">
      <c r="A228" s="1"/>
      <c r="B228" s="1"/>
      <c r="C228" s="1"/>
      <c r="D228" s="1"/>
      <c r="E228" s="1"/>
      <c r="F228" s="1"/>
    </row>
    <row r="229" spans="1:6" ht="18" customHeight="1" x14ac:dyDescent="0.3">
      <c r="A229" s="1"/>
      <c r="B229" s="1"/>
      <c r="C229" s="1"/>
      <c r="D229" s="1"/>
      <c r="E229" s="1"/>
      <c r="F229" s="1"/>
    </row>
    <row r="230" spans="1:6" ht="18" customHeight="1" x14ac:dyDescent="0.3">
      <c r="A230" s="1"/>
      <c r="B230" s="1"/>
      <c r="C230" s="1"/>
      <c r="D230" s="1"/>
      <c r="E230" s="1"/>
      <c r="F230" s="1"/>
    </row>
    <row r="231" spans="1:6" ht="18" customHeight="1" x14ac:dyDescent="0.3">
      <c r="A231" s="1"/>
      <c r="B231" s="1"/>
      <c r="C231" s="1"/>
      <c r="D231" s="1"/>
      <c r="E231" s="1"/>
      <c r="F231" s="1"/>
    </row>
    <row r="232" spans="1:6" ht="18" customHeight="1" x14ac:dyDescent="0.3">
      <c r="A232" s="1"/>
      <c r="B232" s="1"/>
      <c r="C232" s="1"/>
      <c r="D232" s="1"/>
      <c r="E232" s="1"/>
      <c r="F232" s="1"/>
    </row>
    <row r="233" spans="1:6" ht="18" customHeight="1" x14ac:dyDescent="0.3">
      <c r="A233" s="1"/>
      <c r="B233" s="1"/>
      <c r="C233" s="1"/>
      <c r="D233" s="1"/>
      <c r="E233" s="1"/>
      <c r="F233" s="1"/>
    </row>
    <row r="234" spans="1:6" ht="18" customHeight="1" x14ac:dyDescent="0.3">
      <c r="A234" s="1"/>
      <c r="B234" s="1"/>
      <c r="C234" s="1"/>
      <c r="D234" s="1"/>
      <c r="E234" s="1"/>
      <c r="F234" s="1"/>
    </row>
    <row r="235" spans="1:6" ht="18" customHeight="1" x14ac:dyDescent="0.3">
      <c r="A235" s="1"/>
      <c r="B235" s="1"/>
      <c r="C235" s="1"/>
      <c r="D235" s="1"/>
      <c r="E235" s="1"/>
      <c r="F235" s="1"/>
    </row>
    <row r="236" spans="1:6" ht="18" customHeight="1" x14ac:dyDescent="0.3">
      <c r="A236" s="1"/>
      <c r="B236" s="1"/>
      <c r="C236" s="1"/>
      <c r="D236" s="1"/>
      <c r="E236" s="1"/>
      <c r="F236" s="1"/>
    </row>
    <row r="237" spans="1:6" ht="18" customHeight="1" x14ac:dyDescent="0.3">
      <c r="A237" s="1"/>
      <c r="B237" s="1"/>
      <c r="C237" s="1"/>
      <c r="D237" s="1"/>
      <c r="E237" s="1"/>
      <c r="F237" s="1"/>
    </row>
    <row r="238" spans="1:6" ht="18" customHeight="1" x14ac:dyDescent="0.3">
      <c r="A238" s="1"/>
      <c r="B238" s="1"/>
      <c r="C238" s="1"/>
      <c r="D238" s="1"/>
      <c r="E238" s="1"/>
      <c r="F238" s="1"/>
    </row>
    <row r="239" spans="1:6" ht="18" customHeight="1" x14ac:dyDescent="0.3">
      <c r="A239" s="1"/>
      <c r="B239" s="1"/>
      <c r="C239" s="1"/>
      <c r="D239" s="1"/>
      <c r="E239" s="1"/>
      <c r="F239" s="1"/>
    </row>
    <row r="240" spans="1:6" ht="18" customHeight="1" x14ac:dyDescent="0.3">
      <c r="A240" s="1"/>
      <c r="B240" s="1"/>
      <c r="C240" s="1"/>
      <c r="D240" s="1"/>
      <c r="E240" s="1"/>
      <c r="F240" s="1"/>
    </row>
    <row r="241" spans="1:6" ht="18" customHeight="1" x14ac:dyDescent="0.3">
      <c r="A241" s="1"/>
      <c r="B241" s="1"/>
      <c r="C241" s="1"/>
      <c r="D241" s="1"/>
      <c r="E241" s="1"/>
      <c r="F241" s="1"/>
    </row>
    <row r="242" spans="1:6" ht="18" customHeight="1" x14ac:dyDescent="0.3">
      <c r="A242" s="1"/>
      <c r="B242" s="1"/>
      <c r="C242" s="1"/>
      <c r="D242" s="1"/>
      <c r="E242" s="1"/>
      <c r="F242" s="1"/>
    </row>
    <row r="243" spans="1:6" ht="18" customHeight="1" x14ac:dyDescent="0.3">
      <c r="A243" s="1"/>
      <c r="B243" s="1"/>
      <c r="C243" s="1"/>
      <c r="D243" s="1"/>
      <c r="E243" s="1"/>
      <c r="F243" s="1"/>
    </row>
    <row r="244" spans="1:6" ht="18" customHeight="1" x14ac:dyDescent="0.3">
      <c r="A244" s="1"/>
      <c r="B244" s="1"/>
      <c r="C244" s="1"/>
      <c r="D244" s="1"/>
      <c r="E244" s="1"/>
      <c r="F244" s="1"/>
    </row>
    <row r="245" spans="1:6" ht="18" customHeight="1" x14ac:dyDescent="0.3">
      <c r="A245" s="1"/>
      <c r="B245" s="1"/>
      <c r="C245" s="1"/>
      <c r="D245" s="1"/>
      <c r="E245" s="1"/>
      <c r="F245" s="1"/>
    </row>
    <row r="246" spans="1:6" ht="18" customHeight="1" x14ac:dyDescent="0.3">
      <c r="A246" s="1"/>
      <c r="B246" s="1"/>
      <c r="C246" s="1"/>
      <c r="D246" s="1"/>
      <c r="E246" s="1"/>
      <c r="F246" s="1"/>
    </row>
    <row r="247" spans="1:6" ht="18" customHeight="1" x14ac:dyDescent="0.3">
      <c r="A247" s="1"/>
      <c r="B247" s="1"/>
      <c r="C247" s="1"/>
      <c r="D247" s="1"/>
      <c r="E247" s="1"/>
      <c r="F247" s="1"/>
    </row>
    <row r="248" spans="1:6" ht="18" customHeight="1" x14ac:dyDescent="0.3">
      <c r="A248" s="1"/>
      <c r="B248" s="1"/>
      <c r="C248" s="1"/>
      <c r="D248" s="1"/>
      <c r="E248" s="1"/>
      <c r="F248" s="1"/>
    </row>
    <row r="249" spans="1:6" ht="18" customHeight="1" x14ac:dyDescent="0.3">
      <c r="A249" s="1"/>
      <c r="B249" s="1"/>
      <c r="C249" s="1"/>
      <c r="D249" s="1"/>
      <c r="E249" s="1"/>
      <c r="F249" s="1"/>
    </row>
    <row r="250" spans="1:6" ht="18" customHeight="1" x14ac:dyDescent="0.3">
      <c r="A250" s="1"/>
      <c r="B250" s="1"/>
      <c r="C250" s="1"/>
      <c r="D250" s="1"/>
      <c r="E250" s="1"/>
      <c r="F250" s="1"/>
    </row>
    <row r="251" spans="1:6" ht="18" customHeight="1" x14ac:dyDescent="0.3">
      <c r="A251" s="1"/>
      <c r="B251" s="1"/>
      <c r="C251" s="1"/>
      <c r="D251" s="1"/>
      <c r="E251" s="1"/>
      <c r="F251" s="1"/>
    </row>
    <row r="252" spans="1:6" ht="18" customHeight="1" x14ac:dyDescent="0.3">
      <c r="A252" s="1"/>
      <c r="B252" s="1"/>
      <c r="C252" s="1"/>
      <c r="D252" s="1"/>
      <c r="E252" s="1"/>
      <c r="F252" s="1"/>
    </row>
    <row r="253" spans="1:6" ht="18" customHeight="1" x14ac:dyDescent="0.3">
      <c r="A253" s="1"/>
      <c r="B253" s="1"/>
      <c r="C253" s="1"/>
      <c r="D253" s="1"/>
      <c r="E253" s="1"/>
      <c r="F253" s="1"/>
    </row>
    <row r="254" spans="1:6" ht="18" customHeight="1" x14ac:dyDescent="0.3">
      <c r="A254" s="1"/>
      <c r="B254" s="1"/>
      <c r="C254" s="1"/>
      <c r="D254" s="1"/>
      <c r="E254" s="1"/>
      <c r="F254" s="1"/>
    </row>
    <row r="255" spans="1:6" ht="18" customHeight="1" x14ac:dyDescent="0.3">
      <c r="A255" s="1"/>
      <c r="B255" s="1"/>
      <c r="C255" s="1"/>
      <c r="D255" s="1"/>
      <c r="E255" s="1"/>
      <c r="F255" s="1"/>
    </row>
    <row r="256" spans="1:6" ht="18" customHeight="1" x14ac:dyDescent="0.3">
      <c r="A256" s="1"/>
      <c r="B256" s="1"/>
      <c r="C256" s="1"/>
      <c r="D256" s="1"/>
      <c r="E256" s="1"/>
      <c r="F256" s="1"/>
    </row>
    <row r="257" spans="1:6" ht="18" customHeight="1" x14ac:dyDescent="0.3">
      <c r="A257" s="1"/>
      <c r="B257" s="1"/>
      <c r="C257" s="1"/>
      <c r="D257" s="1"/>
      <c r="E257" s="1"/>
      <c r="F257" s="1"/>
    </row>
    <row r="258" spans="1:6" ht="18" customHeight="1" x14ac:dyDescent="0.3">
      <c r="A258" s="1"/>
      <c r="B258" s="1"/>
      <c r="C258" s="1"/>
      <c r="D258" s="1"/>
      <c r="E258" s="1"/>
      <c r="F258" s="1"/>
    </row>
    <row r="259" spans="1:6" ht="18" customHeight="1" x14ac:dyDescent="0.3">
      <c r="A259" s="1"/>
      <c r="B259" s="1"/>
      <c r="C259" s="1"/>
      <c r="D259" s="1"/>
      <c r="E259" s="1"/>
      <c r="F259" s="1"/>
    </row>
    <row r="260" spans="1:6" ht="18" customHeight="1" x14ac:dyDescent="0.3">
      <c r="A260" s="1"/>
      <c r="B260" s="1"/>
      <c r="C260" s="1"/>
      <c r="D260" s="1"/>
      <c r="E260" s="1"/>
      <c r="F260" s="1"/>
    </row>
    <row r="261" spans="1:6" ht="18" customHeight="1" x14ac:dyDescent="0.3">
      <c r="A261" s="1"/>
      <c r="B261" s="1"/>
      <c r="C261" s="1"/>
      <c r="D261" s="1"/>
      <c r="E261" s="1"/>
      <c r="F261" s="1"/>
    </row>
    <row r="262" spans="1:6" ht="18" customHeight="1" x14ac:dyDescent="0.3">
      <c r="A262" s="1"/>
      <c r="B262" s="1"/>
      <c r="C262" s="1"/>
      <c r="D262" s="1"/>
      <c r="E262" s="1"/>
      <c r="F262" s="1"/>
    </row>
    <row r="263" spans="1:6" ht="18" customHeight="1" x14ac:dyDescent="0.3">
      <c r="A263" s="1"/>
      <c r="B263" s="1"/>
      <c r="C263" s="1"/>
      <c r="D263" s="1"/>
      <c r="E263" s="1"/>
      <c r="F263" s="1"/>
    </row>
    <row r="264" spans="1:6" ht="18" customHeight="1" x14ac:dyDescent="0.3">
      <c r="A264" s="1"/>
      <c r="B264" s="1"/>
      <c r="C264" s="1"/>
      <c r="D264" s="1"/>
      <c r="E264" s="1"/>
      <c r="F264" s="1"/>
    </row>
    <row r="265" spans="1:6" ht="18" customHeight="1" x14ac:dyDescent="0.3">
      <c r="A265" s="1"/>
      <c r="B265" s="1"/>
      <c r="C265" s="1"/>
      <c r="D265" s="1"/>
      <c r="E265" s="1"/>
      <c r="F265" s="1"/>
    </row>
    <row r="266" spans="1:6" ht="18" customHeight="1" x14ac:dyDescent="0.3">
      <c r="A266" s="1"/>
      <c r="B266" s="1"/>
      <c r="C266" s="1"/>
      <c r="D266" s="1"/>
      <c r="E266" s="1"/>
      <c r="F266" s="1"/>
    </row>
    <row r="267" spans="1:6" ht="18" customHeight="1" x14ac:dyDescent="0.3"/>
    <row r="268" spans="1:6" ht="18" customHeight="1" x14ac:dyDescent="0.3"/>
    <row r="269" spans="1:6" ht="18" customHeight="1" x14ac:dyDescent="0.3"/>
    <row r="270" spans="1:6" ht="18" customHeight="1" x14ac:dyDescent="0.3"/>
    <row r="271" spans="1:6" ht="18" customHeight="1" x14ac:dyDescent="0.3"/>
    <row r="272" spans="1:6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</sheetData>
  <phoneticPr fontId="2" type="noConversion"/>
  <dataValidations count="1">
    <dataValidation type="list" allowBlank="1" showInputMessage="1" showErrorMessage="1" sqref="C2:C72 F2:F72" xr:uid="{6A212351-432B-42BD-8F75-FCB43FDFC3F1}">
      <formula1>Teams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BE0B-306C-4401-AD9D-F3F83006AACF}">
  <sheetPr codeName="Sheet3"/>
  <dimension ref="A1:U311"/>
  <sheetViews>
    <sheetView rightToLeft="1" tabSelected="1" topLeftCell="D1" workbookViewId="0">
      <selection activeCell="R2" sqref="R2"/>
    </sheetView>
  </sheetViews>
  <sheetFormatPr defaultRowHeight="14.4" x14ac:dyDescent="0.3"/>
  <cols>
    <col min="1" max="1" width="9.109375" style="1"/>
    <col min="2" max="2" width="16.109375" customWidth="1"/>
    <col min="3" max="3" width="12.109375" customWidth="1"/>
    <col min="4" max="4" width="15.5546875" customWidth="1"/>
    <col min="5" max="5" width="8.5546875" customWidth="1"/>
    <col min="6" max="6" width="11" customWidth="1"/>
    <col min="7" max="7" width="15.5546875" customWidth="1"/>
    <col min="8" max="9" width="9.109375" style="7" customWidth="1"/>
    <col min="10" max="10" width="15.5546875" bestFit="1" customWidth="1"/>
    <col min="11" max="12" width="9.109375" customWidth="1"/>
    <col min="13" max="13" width="12.33203125" customWidth="1"/>
    <col min="14" max="14" width="9.77734375" customWidth="1"/>
    <col min="15" max="15" width="11" customWidth="1"/>
    <col min="16" max="16" width="12.109375" customWidth="1"/>
    <col min="17" max="17" width="12" customWidth="1"/>
    <col min="18" max="18" width="22.109375" bestFit="1" customWidth="1"/>
    <col min="19" max="19" width="16.5546875" bestFit="1" customWidth="1"/>
  </cols>
  <sheetData>
    <row r="1" spans="1:21" ht="29.25" customHeight="1" x14ac:dyDescent="0.3">
      <c r="A1" s="1" t="s">
        <v>46</v>
      </c>
      <c r="B1" s="8" t="s">
        <v>35</v>
      </c>
      <c r="C1" s="8" t="s">
        <v>24</v>
      </c>
      <c r="D1" s="8" t="s">
        <v>25</v>
      </c>
      <c r="E1" s="9" t="s">
        <v>26</v>
      </c>
      <c r="F1" s="9" t="s">
        <v>93</v>
      </c>
      <c r="G1" s="8" t="s">
        <v>94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47</v>
      </c>
      <c r="O1" s="1" t="s">
        <v>48</v>
      </c>
      <c r="P1" s="1" t="s">
        <v>49</v>
      </c>
      <c r="Q1" s="1" t="s">
        <v>61</v>
      </c>
      <c r="R1" s="1" t="s">
        <v>100</v>
      </c>
      <c r="S1" s="1" t="s">
        <v>97</v>
      </c>
      <c r="T1" s="1" t="s">
        <v>98</v>
      </c>
      <c r="U1" s="1" t="s">
        <v>99</v>
      </c>
    </row>
    <row r="2" spans="1:21" ht="18" customHeight="1" x14ac:dyDescent="0.3">
      <c r="A2" s="1" t="s">
        <v>37</v>
      </c>
      <c r="B2" s="4" t="s">
        <v>32</v>
      </c>
      <c r="C2" s="5">
        <v>45309</v>
      </c>
      <c r="D2" s="4" t="s">
        <v>3</v>
      </c>
      <c r="E2" s="4">
        <v>2</v>
      </c>
      <c r="F2" s="4">
        <v>0</v>
      </c>
      <c r="G2" s="4" t="s">
        <v>1</v>
      </c>
      <c r="H2" s="7">
        <f>VLOOKUP(A2,النتائج!$A$1:$F$100,4,FALSE)</f>
        <v>4</v>
      </c>
      <c r="I2" s="7">
        <f>VLOOKUP(A2,النتائج!$A$1:$F$100,5,FALSE)</f>
        <v>2</v>
      </c>
      <c r="J2" t="b">
        <f>AND(E2=H2,F2=I2)</f>
        <v>0</v>
      </c>
      <c r="K2">
        <f>IF(J2,5,0)</f>
        <v>0</v>
      </c>
      <c r="L2">
        <f t="shared" ref="L2:L65" si="0">IF(OR(H2="",I2=""),0,IF(OR(AND(E2&gt;F2,H2&gt;I2),AND(F2&gt;E2,I2&gt;H2)),3,0))</f>
        <v>3</v>
      </c>
      <c r="M2">
        <f t="shared" ref="M2:M46" si="1">IF(AND(E2=F2,H2=I2),3,0)</f>
        <v>0</v>
      </c>
      <c r="N2">
        <f t="shared" ref="N2:N65" si="2">_xlfn.IFNA(MAX(K2:M2),0)</f>
        <v>3</v>
      </c>
      <c r="O2">
        <f>IF(N2=3,1,0)</f>
        <v>1</v>
      </c>
      <c r="P2">
        <f>IF(N2=5,1,0)</f>
        <v>0</v>
      </c>
      <c r="Q2" t="b">
        <f>IF(OR(E2="",F2=""),FALSE,TRUE)</f>
        <v>1</v>
      </c>
      <c r="R2" t="str">
        <f>D2&amp;" - "&amp;G2</f>
        <v>غينيا الاستوائية - غينيا بيساو</v>
      </c>
      <c r="S2" t="str">
        <f>VLOOKUP(Table1[[#This Row],[اللاعب]],Sheet1!$A$2:$B$8,2,FALSE)</f>
        <v>Amr Mohamed</v>
      </c>
      <c r="T2" t="str">
        <f>Table1[[#This Row],[النتيجة]]&amp;" - "&amp;Table1[[#This Row],[Column1]]</f>
        <v>2 - 0</v>
      </c>
      <c r="U2" t="str">
        <f>Table1[[#This Row],[Home]]&amp;" - "&amp;Table1[[#This Row],[Away]]</f>
        <v>4 - 2</v>
      </c>
    </row>
    <row r="3" spans="1:21" ht="18" customHeight="1" x14ac:dyDescent="0.3">
      <c r="A3" s="1" t="s">
        <v>38</v>
      </c>
      <c r="B3" s="4" t="s">
        <v>32</v>
      </c>
      <c r="C3" s="5">
        <v>45309</v>
      </c>
      <c r="D3" s="4" t="s">
        <v>0</v>
      </c>
      <c r="E3" s="4">
        <v>1</v>
      </c>
      <c r="F3" s="4">
        <v>1</v>
      </c>
      <c r="G3" s="4" t="s">
        <v>2</v>
      </c>
      <c r="H3" s="7">
        <f>VLOOKUP(A3,النتائج!$A$1:$F$100,4,FALSE)</f>
        <v>0</v>
      </c>
      <c r="I3" s="7">
        <f>VLOOKUP(A3,النتائج!$A$1:$F$100,5,FALSE)</f>
        <v>1</v>
      </c>
      <c r="J3" t="b">
        <f t="shared" ref="J3:J64" si="3">AND(E3=H3,F3=I3)</f>
        <v>0</v>
      </c>
      <c r="K3">
        <f t="shared" ref="K3:K64" si="4">IF(J3,5,0)</f>
        <v>0</v>
      </c>
      <c r="L3">
        <f t="shared" si="0"/>
        <v>0</v>
      </c>
      <c r="M3">
        <f t="shared" si="1"/>
        <v>0</v>
      </c>
      <c r="N3">
        <f t="shared" si="2"/>
        <v>0</v>
      </c>
      <c r="O3">
        <f t="shared" ref="O3:O64" si="5">IF(N3=3,1,0)</f>
        <v>0</v>
      </c>
      <c r="P3">
        <f t="shared" ref="P3:P64" si="6">IF(N3=5,1,0)</f>
        <v>0</v>
      </c>
      <c r="Q3" t="b">
        <f t="shared" ref="Q3:Q66" si="7">IF(OR(E3="",F3=""),FALSE,TRUE)</f>
        <v>1</v>
      </c>
      <c r="R3" t="str">
        <f t="shared" ref="R3:R66" si="8">D3&amp;" - "&amp;G3</f>
        <v>كوت ديفوار - نيجيريا</v>
      </c>
      <c r="S3" t="str">
        <f>VLOOKUP(Table1[[#This Row],[اللاعب]],Sheet1!$A$2:$B$8,2,FALSE)</f>
        <v>Amr Mohamed</v>
      </c>
      <c r="T3" t="str">
        <f>Table1[[#This Row],[النتيجة]]&amp;" - "&amp;Table1[[#This Row],[Column1]]</f>
        <v>1 - 1</v>
      </c>
      <c r="U3" t="str">
        <f>Table1[[#This Row],[Home]]&amp;" - "&amp;Table1[[#This Row],[Away]]</f>
        <v>0 - 1</v>
      </c>
    </row>
    <row r="4" spans="1:21" ht="18" customHeight="1" x14ac:dyDescent="0.3">
      <c r="A4" s="1" t="s">
        <v>39</v>
      </c>
      <c r="B4" s="4" t="s">
        <v>32</v>
      </c>
      <c r="C4" s="5">
        <v>45309</v>
      </c>
      <c r="D4" s="4" t="s">
        <v>4</v>
      </c>
      <c r="E4" s="4">
        <v>1</v>
      </c>
      <c r="F4" s="4">
        <v>0</v>
      </c>
      <c r="G4" s="4" t="s">
        <v>6</v>
      </c>
      <c r="H4" s="7">
        <f>VLOOKUP(A4,النتائج!$A$1:$F$100,4,FALSE)</f>
        <v>2</v>
      </c>
      <c r="I4" s="7">
        <f>VLOOKUP(A4,النتائج!$A$1:$F$100,5,FALSE)</f>
        <v>2</v>
      </c>
      <c r="J4" t="b">
        <f t="shared" si="3"/>
        <v>0</v>
      </c>
      <c r="K4">
        <f t="shared" si="4"/>
        <v>0</v>
      </c>
      <c r="L4">
        <f t="shared" si="0"/>
        <v>0</v>
      </c>
      <c r="M4">
        <f t="shared" si="1"/>
        <v>0</v>
      </c>
      <c r="N4">
        <f t="shared" si="2"/>
        <v>0</v>
      </c>
      <c r="O4">
        <f t="shared" si="5"/>
        <v>0</v>
      </c>
      <c r="P4">
        <f t="shared" si="6"/>
        <v>0</v>
      </c>
      <c r="Q4" t="b">
        <f t="shared" si="7"/>
        <v>1</v>
      </c>
      <c r="R4" t="str">
        <f t="shared" si="8"/>
        <v>مصر - غانـــا</v>
      </c>
      <c r="S4" t="str">
        <f>VLOOKUP(Table1[[#This Row],[اللاعب]],Sheet1!$A$2:$B$8,2,FALSE)</f>
        <v>Amr Mohamed</v>
      </c>
      <c r="T4" t="str">
        <f>Table1[[#This Row],[النتيجة]]&amp;" - "&amp;Table1[[#This Row],[Column1]]</f>
        <v>1 - 0</v>
      </c>
      <c r="U4" t="str">
        <f>Table1[[#This Row],[Home]]&amp;" - "&amp;Table1[[#This Row],[Away]]</f>
        <v>2 - 2</v>
      </c>
    </row>
    <row r="5" spans="1:21" ht="18" customHeight="1" x14ac:dyDescent="0.3">
      <c r="A5" s="1" t="s">
        <v>40</v>
      </c>
      <c r="B5" s="4" t="s">
        <v>32</v>
      </c>
      <c r="C5" s="5">
        <v>45310</v>
      </c>
      <c r="D5" s="4" t="s">
        <v>7</v>
      </c>
      <c r="E5" s="4">
        <v>2</v>
      </c>
      <c r="F5" s="4">
        <v>0</v>
      </c>
      <c r="G5" s="4" t="s">
        <v>5</v>
      </c>
      <c r="H5" s="7">
        <f>VLOOKUP(A5,النتائج!$A$1:$F$100,4,FALSE)</f>
        <v>3</v>
      </c>
      <c r="I5" s="7">
        <f>VLOOKUP(A5,النتائج!$A$1:$F$100,5,FALSE)</f>
        <v>0</v>
      </c>
      <c r="J5" t="b">
        <f t="shared" si="3"/>
        <v>0</v>
      </c>
      <c r="K5">
        <f t="shared" si="4"/>
        <v>0</v>
      </c>
      <c r="L5">
        <f t="shared" si="0"/>
        <v>3</v>
      </c>
      <c r="M5">
        <f t="shared" si="1"/>
        <v>0</v>
      </c>
      <c r="N5">
        <f t="shared" si="2"/>
        <v>3</v>
      </c>
      <c r="O5">
        <f t="shared" si="5"/>
        <v>1</v>
      </c>
      <c r="P5">
        <f t="shared" si="6"/>
        <v>0</v>
      </c>
      <c r="Q5" t="b">
        <f t="shared" si="7"/>
        <v>1</v>
      </c>
      <c r="R5" t="str">
        <f t="shared" si="8"/>
        <v>كاب فيردي - موزمبيق</v>
      </c>
      <c r="S5" t="str">
        <f>VLOOKUP(Table1[[#This Row],[اللاعب]],Sheet1!$A$2:$B$8,2,FALSE)</f>
        <v>Amr Mohamed</v>
      </c>
      <c r="T5" t="str">
        <f>Table1[[#This Row],[النتيجة]]&amp;" - "&amp;Table1[[#This Row],[Column1]]</f>
        <v>2 - 0</v>
      </c>
      <c r="U5" t="str">
        <f>Table1[[#This Row],[Home]]&amp;" - "&amp;Table1[[#This Row],[Away]]</f>
        <v>3 - 0</v>
      </c>
    </row>
    <row r="6" spans="1:21" ht="18" customHeight="1" x14ac:dyDescent="0.3">
      <c r="A6" s="1" t="s">
        <v>41</v>
      </c>
      <c r="B6" s="4" t="s">
        <v>32</v>
      </c>
      <c r="C6" s="5">
        <v>45310</v>
      </c>
      <c r="D6" s="4" t="s">
        <v>8</v>
      </c>
      <c r="E6" s="4">
        <v>1</v>
      </c>
      <c r="F6" s="4">
        <v>0</v>
      </c>
      <c r="G6" s="4" t="s">
        <v>10</v>
      </c>
      <c r="H6" s="7">
        <f>VLOOKUP(A6,النتائج!$A$1:$F$100,4,FALSE)</f>
        <v>3</v>
      </c>
      <c r="I6" s="7">
        <f>VLOOKUP(A6,النتائج!$A$1:$F$100,5,FALSE)</f>
        <v>1</v>
      </c>
      <c r="J6" t="b">
        <f t="shared" si="3"/>
        <v>0</v>
      </c>
      <c r="K6">
        <f t="shared" si="4"/>
        <v>0</v>
      </c>
      <c r="L6">
        <f t="shared" si="0"/>
        <v>3</v>
      </c>
      <c r="M6">
        <f t="shared" si="1"/>
        <v>0</v>
      </c>
      <c r="N6">
        <f t="shared" si="2"/>
        <v>3</v>
      </c>
      <c r="O6">
        <f t="shared" si="5"/>
        <v>1</v>
      </c>
      <c r="P6">
        <f t="shared" si="6"/>
        <v>0</v>
      </c>
      <c r="Q6" t="b">
        <f t="shared" si="7"/>
        <v>1</v>
      </c>
      <c r="R6" t="str">
        <f t="shared" si="8"/>
        <v>السنغال - الكاميرون</v>
      </c>
      <c r="S6" t="str">
        <f>VLOOKUP(Table1[[#This Row],[اللاعب]],Sheet1!$A$2:$B$8,2,FALSE)</f>
        <v>Amr Mohamed</v>
      </c>
      <c r="T6" t="str">
        <f>Table1[[#This Row],[النتيجة]]&amp;" - "&amp;Table1[[#This Row],[Column1]]</f>
        <v>1 - 0</v>
      </c>
      <c r="U6" t="str">
        <f>Table1[[#This Row],[Home]]&amp;" - "&amp;Table1[[#This Row],[Away]]</f>
        <v>3 - 1</v>
      </c>
    </row>
    <row r="7" spans="1:21" ht="18" customHeight="1" x14ac:dyDescent="0.3">
      <c r="A7" s="1" t="s">
        <v>42</v>
      </c>
      <c r="B7" s="4" t="s">
        <v>32</v>
      </c>
      <c r="C7" s="5">
        <v>45310</v>
      </c>
      <c r="D7" s="4" t="s">
        <v>11</v>
      </c>
      <c r="E7" s="4">
        <v>2</v>
      </c>
      <c r="F7" s="4">
        <v>0</v>
      </c>
      <c r="G7" s="4" t="s">
        <v>9</v>
      </c>
      <c r="H7" s="7">
        <f>VLOOKUP(A7,النتائج!$A$1:$F$100,4,FALSE)</f>
        <v>1</v>
      </c>
      <c r="I7" s="7">
        <f>VLOOKUP(A7,النتائج!$A$1:$F$100,5,FALSE)</f>
        <v>0</v>
      </c>
      <c r="J7" t="b">
        <f t="shared" si="3"/>
        <v>0</v>
      </c>
      <c r="K7">
        <f t="shared" si="4"/>
        <v>0</v>
      </c>
      <c r="L7">
        <f t="shared" si="0"/>
        <v>3</v>
      </c>
      <c r="M7">
        <f t="shared" si="1"/>
        <v>0</v>
      </c>
      <c r="N7">
        <f t="shared" si="2"/>
        <v>3</v>
      </c>
      <c r="O7">
        <f t="shared" si="5"/>
        <v>1</v>
      </c>
      <c r="P7">
        <f t="shared" si="6"/>
        <v>0</v>
      </c>
      <c r="Q7" t="b">
        <f t="shared" si="7"/>
        <v>1</v>
      </c>
      <c r="R7" t="str">
        <f t="shared" si="8"/>
        <v>غينيا - جامبيا</v>
      </c>
      <c r="S7" t="str">
        <f>VLOOKUP(Table1[[#This Row],[اللاعب]],Sheet1!$A$2:$B$8,2,FALSE)</f>
        <v>Amr Mohamed</v>
      </c>
      <c r="T7" t="str">
        <f>Table1[[#This Row],[النتيجة]]&amp;" - "&amp;Table1[[#This Row],[Column1]]</f>
        <v>2 - 0</v>
      </c>
      <c r="U7" t="str">
        <f>Table1[[#This Row],[Home]]&amp;" - "&amp;Table1[[#This Row],[Away]]</f>
        <v>1 - 0</v>
      </c>
    </row>
    <row r="8" spans="1:21" ht="18" customHeight="1" x14ac:dyDescent="0.3">
      <c r="A8" s="1" t="s">
        <v>43</v>
      </c>
      <c r="B8" s="4" t="s">
        <v>32</v>
      </c>
      <c r="C8" s="5">
        <v>45311</v>
      </c>
      <c r="D8" s="4" t="s">
        <v>12</v>
      </c>
      <c r="E8" s="4">
        <v>2</v>
      </c>
      <c r="F8" s="4">
        <v>0</v>
      </c>
      <c r="G8" s="4" t="s">
        <v>14</v>
      </c>
      <c r="H8" s="7">
        <f>VLOOKUP(A8,النتائج!$A$1:$F$100,4,FALSE)</f>
        <v>2</v>
      </c>
      <c r="I8" s="7">
        <f>VLOOKUP(A8,النتائج!$A$1:$F$100,5,FALSE)</f>
        <v>2</v>
      </c>
      <c r="J8" t="b">
        <f t="shared" si="3"/>
        <v>0</v>
      </c>
      <c r="K8">
        <f t="shared" si="4"/>
        <v>0</v>
      </c>
      <c r="L8">
        <f t="shared" si="0"/>
        <v>0</v>
      </c>
      <c r="M8">
        <f t="shared" si="1"/>
        <v>0</v>
      </c>
      <c r="N8">
        <f t="shared" si="2"/>
        <v>0</v>
      </c>
      <c r="O8">
        <f t="shared" si="5"/>
        <v>0</v>
      </c>
      <c r="P8">
        <f t="shared" si="6"/>
        <v>0</v>
      </c>
      <c r="Q8" t="b">
        <f t="shared" si="7"/>
        <v>1</v>
      </c>
      <c r="R8" t="str">
        <f t="shared" si="8"/>
        <v>الجزائر - بوركينا فاسو</v>
      </c>
      <c r="S8" t="str">
        <f>VLOOKUP(Table1[[#This Row],[اللاعب]],Sheet1!$A$2:$B$8,2,FALSE)</f>
        <v>Amr Mohamed</v>
      </c>
      <c r="T8" t="str">
        <f>Table1[[#This Row],[النتيجة]]&amp;" - "&amp;Table1[[#This Row],[Column1]]</f>
        <v>2 - 0</v>
      </c>
      <c r="U8" t="str">
        <f>Table1[[#This Row],[Home]]&amp;" - "&amp;Table1[[#This Row],[Away]]</f>
        <v>2 - 2</v>
      </c>
    </row>
    <row r="9" spans="1:21" ht="18" customHeight="1" x14ac:dyDescent="0.3">
      <c r="A9" s="1" t="s">
        <v>44</v>
      </c>
      <c r="B9" s="4" t="s">
        <v>32</v>
      </c>
      <c r="C9" s="5">
        <v>45311</v>
      </c>
      <c r="D9" s="4" t="s">
        <v>15</v>
      </c>
      <c r="E9" s="4">
        <v>0</v>
      </c>
      <c r="F9" s="4">
        <v>1</v>
      </c>
      <c r="G9" s="4" t="s">
        <v>13</v>
      </c>
      <c r="H9" s="7">
        <f>VLOOKUP(A9,النتائج!$A$1:$F$100,4,FALSE)</f>
        <v>2</v>
      </c>
      <c r="I9" s="7">
        <f>VLOOKUP(A9,النتائج!$A$1:$F$100,5,FALSE)</f>
        <v>3</v>
      </c>
      <c r="J9" t="b">
        <f t="shared" si="3"/>
        <v>0</v>
      </c>
      <c r="K9">
        <f t="shared" si="4"/>
        <v>0</v>
      </c>
      <c r="L9">
        <f t="shared" si="0"/>
        <v>3</v>
      </c>
      <c r="M9">
        <f t="shared" si="1"/>
        <v>0</v>
      </c>
      <c r="N9">
        <f t="shared" si="2"/>
        <v>3</v>
      </c>
      <c r="O9">
        <f t="shared" si="5"/>
        <v>1</v>
      </c>
      <c r="P9">
        <f t="shared" si="6"/>
        <v>0</v>
      </c>
      <c r="Q9" t="b">
        <f t="shared" si="7"/>
        <v>1</v>
      </c>
      <c r="R9" t="str">
        <f t="shared" si="8"/>
        <v>موريتانيا - أنجـــــولا</v>
      </c>
      <c r="S9" t="str">
        <f>VLOOKUP(Table1[[#This Row],[اللاعب]],Sheet1!$A$2:$B$8,2,FALSE)</f>
        <v>Amr Mohamed</v>
      </c>
      <c r="T9" t="str">
        <f>Table1[[#This Row],[النتيجة]]&amp;" - "&amp;Table1[[#This Row],[Column1]]</f>
        <v>0 - 1</v>
      </c>
      <c r="U9" t="str">
        <f>Table1[[#This Row],[Home]]&amp;" - "&amp;Table1[[#This Row],[Away]]</f>
        <v>2 - 3</v>
      </c>
    </row>
    <row r="10" spans="1:21" ht="18" customHeight="1" x14ac:dyDescent="0.3">
      <c r="A10" s="1" t="s">
        <v>45</v>
      </c>
      <c r="B10" s="4" t="s">
        <v>32</v>
      </c>
      <c r="C10" s="5">
        <v>45311</v>
      </c>
      <c r="D10" s="4" t="s">
        <v>16</v>
      </c>
      <c r="E10" s="4">
        <v>0</v>
      </c>
      <c r="F10" s="4">
        <v>1</v>
      </c>
      <c r="G10" s="4" t="s">
        <v>18</v>
      </c>
      <c r="H10" s="7">
        <f>VLOOKUP(A10,النتائج!$A$1:$F$100,4,FALSE)</f>
        <v>1</v>
      </c>
      <c r="I10" s="7">
        <f>VLOOKUP(A10,النتائج!$A$1:$F$100,5,FALSE)</f>
        <v>1</v>
      </c>
      <c r="J10" t="b">
        <f t="shared" si="3"/>
        <v>0</v>
      </c>
      <c r="K10">
        <f t="shared" si="4"/>
        <v>0</v>
      </c>
      <c r="L10">
        <f t="shared" si="0"/>
        <v>0</v>
      </c>
      <c r="M10">
        <f t="shared" si="1"/>
        <v>0</v>
      </c>
      <c r="N10">
        <f t="shared" si="2"/>
        <v>0</v>
      </c>
      <c r="O10">
        <f t="shared" si="5"/>
        <v>0</v>
      </c>
      <c r="P10">
        <f t="shared" si="6"/>
        <v>0</v>
      </c>
      <c r="Q10" t="b">
        <f t="shared" si="7"/>
        <v>1</v>
      </c>
      <c r="R10" t="str">
        <f t="shared" si="8"/>
        <v>تونس - مالي</v>
      </c>
      <c r="S10" t="str">
        <f>VLOOKUP(Table1[[#This Row],[اللاعب]],Sheet1!$A$2:$B$8,2,FALSE)</f>
        <v>Amr Mohamed</v>
      </c>
      <c r="T10" t="str">
        <f>Table1[[#This Row],[النتيجة]]&amp;" - "&amp;Table1[[#This Row],[Column1]]</f>
        <v>0 - 1</v>
      </c>
      <c r="U10" t="str">
        <f>Table1[[#This Row],[Home]]&amp;" - "&amp;Table1[[#This Row],[Away]]</f>
        <v>1 - 1</v>
      </c>
    </row>
    <row r="11" spans="1:21" ht="18" customHeight="1" x14ac:dyDescent="0.3">
      <c r="A11" s="1" t="s">
        <v>37</v>
      </c>
      <c r="B11" s="4" t="s">
        <v>27</v>
      </c>
      <c r="C11" s="5">
        <v>45309</v>
      </c>
      <c r="D11" s="4" t="s">
        <v>3</v>
      </c>
      <c r="E11" s="4">
        <v>1</v>
      </c>
      <c r="F11" s="4">
        <v>0</v>
      </c>
      <c r="G11" s="4" t="s">
        <v>1</v>
      </c>
      <c r="H11" s="7">
        <f>VLOOKUP(A11,النتائج!$A$1:$F$100,4,FALSE)</f>
        <v>4</v>
      </c>
      <c r="I11" s="7">
        <f>VLOOKUP(A11,النتائج!$A$1:$F$100,5,FALSE)</f>
        <v>2</v>
      </c>
      <c r="J11" t="b">
        <f t="shared" si="3"/>
        <v>0</v>
      </c>
      <c r="K11">
        <f t="shared" si="4"/>
        <v>0</v>
      </c>
      <c r="L11">
        <f t="shared" si="0"/>
        <v>3</v>
      </c>
      <c r="M11">
        <f t="shared" si="1"/>
        <v>0</v>
      </c>
      <c r="N11">
        <f t="shared" si="2"/>
        <v>3</v>
      </c>
      <c r="O11">
        <f t="shared" si="5"/>
        <v>1</v>
      </c>
      <c r="P11">
        <f t="shared" si="6"/>
        <v>0</v>
      </c>
      <c r="Q11" t="b">
        <f t="shared" si="7"/>
        <v>1</v>
      </c>
      <c r="R11" t="str">
        <f t="shared" si="8"/>
        <v>غينيا الاستوائية - غينيا بيساو</v>
      </c>
      <c r="S11" t="str">
        <f>VLOOKUP(Table1[[#This Row],[اللاعب]],Sheet1!$A$2:$B$8,2,FALSE)</f>
        <v>Ahmed Wahib</v>
      </c>
      <c r="T11" t="str">
        <f>Table1[[#This Row],[النتيجة]]&amp;" - "&amp;Table1[[#This Row],[Column1]]</f>
        <v>1 - 0</v>
      </c>
      <c r="U11" t="str">
        <f>Table1[[#This Row],[Home]]&amp;" - "&amp;Table1[[#This Row],[Away]]</f>
        <v>4 - 2</v>
      </c>
    </row>
    <row r="12" spans="1:21" ht="18" customHeight="1" x14ac:dyDescent="0.3">
      <c r="A12" s="1" t="s">
        <v>38</v>
      </c>
      <c r="B12" s="4" t="s">
        <v>27</v>
      </c>
      <c r="C12" s="5">
        <v>45309</v>
      </c>
      <c r="D12" s="4" t="s">
        <v>0</v>
      </c>
      <c r="E12" s="4">
        <v>2</v>
      </c>
      <c r="F12" s="4">
        <v>1</v>
      </c>
      <c r="G12" s="4" t="s">
        <v>2</v>
      </c>
      <c r="H12" s="7">
        <f>VLOOKUP(A12,النتائج!$A$1:$F$100,4,FALSE)</f>
        <v>0</v>
      </c>
      <c r="I12" s="7">
        <f>VLOOKUP(A12,النتائج!$A$1:$F$100,5,FALSE)</f>
        <v>1</v>
      </c>
      <c r="J12" t="b">
        <f t="shared" si="3"/>
        <v>0</v>
      </c>
      <c r="K12">
        <f t="shared" si="4"/>
        <v>0</v>
      </c>
      <c r="L12">
        <f t="shared" si="0"/>
        <v>0</v>
      </c>
      <c r="M12">
        <f t="shared" si="1"/>
        <v>0</v>
      </c>
      <c r="N12">
        <f t="shared" si="2"/>
        <v>0</v>
      </c>
      <c r="O12">
        <f t="shared" si="5"/>
        <v>0</v>
      </c>
      <c r="P12">
        <f t="shared" si="6"/>
        <v>0</v>
      </c>
      <c r="Q12" t="b">
        <f t="shared" si="7"/>
        <v>1</v>
      </c>
      <c r="R12" t="str">
        <f t="shared" si="8"/>
        <v>كوت ديفوار - نيجيريا</v>
      </c>
      <c r="S12" t="str">
        <f>VLOOKUP(Table1[[#This Row],[اللاعب]],Sheet1!$A$2:$B$8,2,FALSE)</f>
        <v>Ahmed Wahib</v>
      </c>
      <c r="T12" t="str">
        <f>Table1[[#This Row],[النتيجة]]&amp;" - "&amp;Table1[[#This Row],[Column1]]</f>
        <v>2 - 1</v>
      </c>
      <c r="U12" t="str">
        <f>Table1[[#This Row],[Home]]&amp;" - "&amp;Table1[[#This Row],[Away]]</f>
        <v>0 - 1</v>
      </c>
    </row>
    <row r="13" spans="1:21" ht="18" customHeight="1" x14ac:dyDescent="0.3">
      <c r="A13" s="1" t="s">
        <v>39</v>
      </c>
      <c r="B13" s="4" t="s">
        <v>27</v>
      </c>
      <c r="C13" s="5">
        <v>45309</v>
      </c>
      <c r="D13" s="4" t="s">
        <v>4</v>
      </c>
      <c r="E13" s="4">
        <v>1</v>
      </c>
      <c r="F13" s="4">
        <v>0</v>
      </c>
      <c r="G13" s="4" t="s">
        <v>6</v>
      </c>
      <c r="H13" s="7">
        <f>VLOOKUP(A13,النتائج!$A$1:$F$100,4,FALSE)</f>
        <v>2</v>
      </c>
      <c r="I13" s="7">
        <f>VLOOKUP(A13,النتائج!$A$1:$F$100,5,FALSE)</f>
        <v>2</v>
      </c>
      <c r="J13" t="b">
        <f t="shared" si="3"/>
        <v>0</v>
      </c>
      <c r="K13">
        <f t="shared" si="4"/>
        <v>0</v>
      </c>
      <c r="L13">
        <f t="shared" si="0"/>
        <v>0</v>
      </c>
      <c r="M13">
        <f t="shared" si="1"/>
        <v>0</v>
      </c>
      <c r="N13">
        <f t="shared" si="2"/>
        <v>0</v>
      </c>
      <c r="O13">
        <f t="shared" si="5"/>
        <v>0</v>
      </c>
      <c r="P13">
        <f t="shared" si="6"/>
        <v>0</v>
      </c>
      <c r="Q13" t="b">
        <f t="shared" si="7"/>
        <v>1</v>
      </c>
      <c r="R13" t="str">
        <f t="shared" si="8"/>
        <v>مصر - غانـــا</v>
      </c>
      <c r="S13" t="str">
        <f>VLOOKUP(Table1[[#This Row],[اللاعب]],Sheet1!$A$2:$B$8,2,FALSE)</f>
        <v>Ahmed Wahib</v>
      </c>
      <c r="T13" t="str">
        <f>Table1[[#This Row],[النتيجة]]&amp;" - "&amp;Table1[[#This Row],[Column1]]</f>
        <v>1 - 0</v>
      </c>
      <c r="U13" t="str">
        <f>Table1[[#This Row],[Home]]&amp;" - "&amp;Table1[[#This Row],[Away]]</f>
        <v>2 - 2</v>
      </c>
    </row>
    <row r="14" spans="1:21" ht="18" customHeight="1" x14ac:dyDescent="0.3">
      <c r="A14" s="1" t="s">
        <v>40</v>
      </c>
      <c r="B14" s="4" t="s">
        <v>27</v>
      </c>
      <c r="C14" s="5">
        <v>45310</v>
      </c>
      <c r="D14" s="4" t="s">
        <v>7</v>
      </c>
      <c r="E14" s="4">
        <v>1</v>
      </c>
      <c r="F14" s="4">
        <v>1</v>
      </c>
      <c r="G14" s="4" t="s">
        <v>5</v>
      </c>
      <c r="H14" s="7">
        <f>VLOOKUP(A14,النتائج!$A$1:$F$100,4,FALSE)</f>
        <v>3</v>
      </c>
      <c r="I14" s="7">
        <f>VLOOKUP(A14,النتائج!$A$1:$F$100,5,FALSE)</f>
        <v>0</v>
      </c>
      <c r="J14" t="b">
        <f t="shared" si="3"/>
        <v>0</v>
      </c>
      <c r="K14">
        <f t="shared" si="4"/>
        <v>0</v>
      </c>
      <c r="L14">
        <f t="shared" si="0"/>
        <v>0</v>
      </c>
      <c r="M14">
        <f t="shared" si="1"/>
        <v>0</v>
      </c>
      <c r="N14">
        <f t="shared" si="2"/>
        <v>0</v>
      </c>
      <c r="O14">
        <f t="shared" si="5"/>
        <v>0</v>
      </c>
      <c r="P14">
        <f t="shared" si="6"/>
        <v>0</v>
      </c>
      <c r="Q14" t="b">
        <f t="shared" si="7"/>
        <v>1</v>
      </c>
      <c r="R14" t="str">
        <f t="shared" si="8"/>
        <v>كاب فيردي - موزمبيق</v>
      </c>
      <c r="S14" t="str">
        <f>VLOOKUP(Table1[[#This Row],[اللاعب]],Sheet1!$A$2:$B$8,2,FALSE)</f>
        <v>Ahmed Wahib</v>
      </c>
      <c r="T14" t="str">
        <f>Table1[[#This Row],[النتيجة]]&amp;" - "&amp;Table1[[#This Row],[Column1]]</f>
        <v>1 - 1</v>
      </c>
      <c r="U14" t="str">
        <f>Table1[[#This Row],[Home]]&amp;" - "&amp;Table1[[#This Row],[Away]]</f>
        <v>3 - 0</v>
      </c>
    </row>
    <row r="15" spans="1:21" ht="18" customHeight="1" x14ac:dyDescent="0.3">
      <c r="A15" s="1" t="s">
        <v>41</v>
      </c>
      <c r="B15" s="4" t="s">
        <v>27</v>
      </c>
      <c r="C15" s="5">
        <v>45310</v>
      </c>
      <c r="D15" s="4" t="s">
        <v>8</v>
      </c>
      <c r="E15" s="4">
        <v>2</v>
      </c>
      <c r="F15" s="4">
        <v>1</v>
      </c>
      <c r="G15" s="4" t="s">
        <v>10</v>
      </c>
      <c r="H15" s="7">
        <f>VLOOKUP(A15,النتائج!$A$1:$F$100,4,FALSE)</f>
        <v>3</v>
      </c>
      <c r="I15" s="7">
        <f>VLOOKUP(A15,النتائج!$A$1:$F$100,5,FALSE)</f>
        <v>1</v>
      </c>
      <c r="J15" t="b">
        <f t="shared" si="3"/>
        <v>0</v>
      </c>
      <c r="K15">
        <f t="shared" si="4"/>
        <v>0</v>
      </c>
      <c r="L15">
        <f t="shared" si="0"/>
        <v>3</v>
      </c>
      <c r="M15">
        <f t="shared" si="1"/>
        <v>0</v>
      </c>
      <c r="N15">
        <f t="shared" si="2"/>
        <v>3</v>
      </c>
      <c r="O15">
        <f t="shared" si="5"/>
        <v>1</v>
      </c>
      <c r="P15">
        <f t="shared" si="6"/>
        <v>0</v>
      </c>
      <c r="Q15" t="b">
        <f t="shared" si="7"/>
        <v>1</v>
      </c>
      <c r="R15" t="str">
        <f t="shared" si="8"/>
        <v>السنغال - الكاميرون</v>
      </c>
      <c r="S15" t="str">
        <f>VLOOKUP(Table1[[#This Row],[اللاعب]],Sheet1!$A$2:$B$8,2,FALSE)</f>
        <v>Ahmed Wahib</v>
      </c>
      <c r="T15" t="str">
        <f>Table1[[#This Row],[النتيجة]]&amp;" - "&amp;Table1[[#This Row],[Column1]]</f>
        <v>2 - 1</v>
      </c>
      <c r="U15" t="str">
        <f>Table1[[#This Row],[Home]]&amp;" - "&amp;Table1[[#This Row],[Away]]</f>
        <v>3 - 1</v>
      </c>
    </row>
    <row r="16" spans="1:21" ht="18" customHeight="1" x14ac:dyDescent="0.3">
      <c r="A16" s="1" t="s">
        <v>42</v>
      </c>
      <c r="B16" s="4" t="s">
        <v>27</v>
      </c>
      <c r="C16" s="5">
        <v>45310</v>
      </c>
      <c r="D16" s="4" t="s">
        <v>11</v>
      </c>
      <c r="E16" s="4">
        <v>2</v>
      </c>
      <c r="F16" s="4">
        <v>0</v>
      </c>
      <c r="G16" s="4" t="s">
        <v>9</v>
      </c>
      <c r="H16" s="7">
        <f>VLOOKUP(A16,النتائج!$A$1:$F$100,4,FALSE)</f>
        <v>1</v>
      </c>
      <c r="I16" s="7">
        <f>VLOOKUP(A16,النتائج!$A$1:$F$100,5,FALSE)</f>
        <v>0</v>
      </c>
      <c r="J16" t="b">
        <f t="shared" si="3"/>
        <v>0</v>
      </c>
      <c r="K16">
        <f t="shared" si="4"/>
        <v>0</v>
      </c>
      <c r="L16">
        <f t="shared" si="0"/>
        <v>3</v>
      </c>
      <c r="M16">
        <f t="shared" si="1"/>
        <v>0</v>
      </c>
      <c r="N16">
        <f t="shared" si="2"/>
        <v>3</v>
      </c>
      <c r="O16">
        <f t="shared" si="5"/>
        <v>1</v>
      </c>
      <c r="P16">
        <f t="shared" si="6"/>
        <v>0</v>
      </c>
      <c r="Q16" t="b">
        <f t="shared" si="7"/>
        <v>1</v>
      </c>
      <c r="R16" t="str">
        <f t="shared" si="8"/>
        <v>غينيا - جامبيا</v>
      </c>
      <c r="S16" t="str">
        <f>VLOOKUP(Table1[[#This Row],[اللاعب]],Sheet1!$A$2:$B$8,2,FALSE)</f>
        <v>Ahmed Wahib</v>
      </c>
      <c r="T16" t="str">
        <f>Table1[[#This Row],[النتيجة]]&amp;" - "&amp;Table1[[#This Row],[Column1]]</f>
        <v>2 - 0</v>
      </c>
      <c r="U16" t="str">
        <f>Table1[[#This Row],[Home]]&amp;" - "&amp;Table1[[#This Row],[Away]]</f>
        <v>1 - 0</v>
      </c>
    </row>
    <row r="17" spans="1:21" ht="18" customHeight="1" x14ac:dyDescent="0.3">
      <c r="A17" s="1" t="s">
        <v>43</v>
      </c>
      <c r="B17" s="4" t="s">
        <v>27</v>
      </c>
      <c r="C17" s="5">
        <v>45311</v>
      </c>
      <c r="D17" s="4" t="s">
        <v>12</v>
      </c>
      <c r="E17" s="4">
        <v>2</v>
      </c>
      <c r="F17" s="4">
        <v>1</v>
      </c>
      <c r="G17" s="4" t="s">
        <v>14</v>
      </c>
      <c r="H17" s="7">
        <f>VLOOKUP(A17,النتائج!$A$1:$F$100,4,FALSE)</f>
        <v>2</v>
      </c>
      <c r="I17" s="7">
        <f>VLOOKUP(A17,النتائج!$A$1:$F$100,5,FALSE)</f>
        <v>2</v>
      </c>
      <c r="J17" t="b">
        <f t="shared" si="3"/>
        <v>0</v>
      </c>
      <c r="K17">
        <f t="shared" si="4"/>
        <v>0</v>
      </c>
      <c r="L17">
        <f t="shared" si="0"/>
        <v>0</v>
      </c>
      <c r="M17">
        <f t="shared" si="1"/>
        <v>0</v>
      </c>
      <c r="N17">
        <f t="shared" si="2"/>
        <v>0</v>
      </c>
      <c r="O17">
        <f t="shared" si="5"/>
        <v>0</v>
      </c>
      <c r="P17">
        <f t="shared" si="6"/>
        <v>0</v>
      </c>
      <c r="Q17" t="b">
        <f t="shared" si="7"/>
        <v>1</v>
      </c>
      <c r="R17" t="str">
        <f t="shared" si="8"/>
        <v>الجزائر - بوركينا فاسو</v>
      </c>
      <c r="S17" t="str">
        <f>VLOOKUP(Table1[[#This Row],[اللاعب]],Sheet1!$A$2:$B$8,2,FALSE)</f>
        <v>Ahmed Wahib</v>
      </c>
      <c r="T17" t="str">
        <f>Table1[[#This Row],[النتيجة]]&amp;" - "&amp;Table1[[#This Row],[Column1]]</f>
        <v>2 - 1</v>
      </c>
      <c r="U17" t="str">
        <f>Table1[[#This Row],[Home]]&amp;" - "&amp;Table1[[#This Row],[Away]]</f>
        <v>2 - 2</v>
      </c>
    </row>
    <row r="18" spans="1:21" ht="18" customHeight="1" x14ac:dyDescent="0.3">
      <c r="A18" s="1" t="s">
        <v>44</v>
      </c>
      <c r="B18" s="4" t="s">
        <v>27</v>
      </c>
      <c r="C18" s="5">
        <v>45311</v>
      </c>
      <c r="D18" s="4" t="s">
        <v>15</v>
      </c>
      <c r="E18" s="4">
        <v>0</v>
      </c>
      <c r="F18" s="4">
        <v>2</v>
      </c>
      <c r="G18" s="4" t="s">
        <v>13</v>
      </c>
      <c r="H18" s="7">
        <f>VLOOKUP(A18,النتائج!$A$1:$F$100,4,FALSE)</f>
        <v>2</v>
      </c>
      <c r="I18" s="7">
        <f>VLOOKUP(A18,النتائج!$A$1:$F$100,5,FALSE)</f>
        <v>3</v>
      </c>
      <c r="J18" t="b">
        <f t="shared" si="3"/>
        <v>0</v>
      </c>
      <c r="K18">
        <f t="shared" si="4"/>
        <v>0</v>
      </c>
      <c r="L18">
        <f t="shared" si="0"/>
        <v>3</v>
      </c>
      <c r="M18">
        <f t="shared" si="1"/>
        <v>0</v>
      </c>
      <c r="N18">
        <f t="shared" si="2"/>
        <v>3</v>
      </c>
      <c r="O18">
        <f t="shared" si="5"/>
        <v>1</v>
      </c>
      <c r="P18">
        <f t="shared" si="6"/>
        <v>0</v>
      </c>
      <c r="Q18" t="b">
        <f t="shared" si="7"/>
        <v>1</v>
      </c>
      <c r="R18" t="str">
        <f t="shared" si="8"/>
        <v>موريتانيا - أنجـــــولا</v>
      </c>
      <c r="S18" t="str">
        <f>VLOOKUP(Table1[[#This Row],[اللاعب]],Sheet1!$A$2:$B$8,2,FALSE)</f>
        <v>Ahmed Wahib</v>
      </c>
      <c r="T18" t="str">
        <f>Table1[[#This Row],[النتيجة]]&amp;" - "&amp;Table1[[#This Row],[Column1]]</f>
        <v>0 - 2</v>
      </c>
      <c r="U18" t="str">
        <f>Table1[[#This Row],[Home]]&amp;" - "&amp;Table1[[#This Row],[Away]]</f>
        <v>2 - 3</v>
      </c>
    </row>
    <row r="19" spans="1:21" ht="18" customHeight="1" x14ac:dyDescent="0.3">
      <c r="A19" s="1" t="s">
        <v>45</v>
      </c>
      <c r="B19" s="4" t="s">
        <v>27</v>
      </c>
      <c r="C19" s="5">
        <v>45311</v>
      </c>
      <c r="D19" s="4" t="s">
        <v>16</v>
      </c>
      <c r="E19" s="4">
        <v>2</v>
      </c>
      <c r="F19" s="4">
        <v>1</v>
      </c>
      <c r="G19" s="4" t="s">
        <v>18</v>
      </c>
      <c r="H19" s="7">
        <f>VLOOKUP(A19,النتائج!$A$1:$F$100,4,FALSE)</f>
        <v>1</v>
      </c>
      <c r="I19" s="7">
        <f>VLOOKUP(A19,النتائج!$A$1:$F$100,5,FALSE)</f>
        <v>1</v>
      </c>
      <c r="J19" t="b">
        <f t="shared" si="3"/>
        <v>0</v>
      </c>
      <c r="K19">
        <f t="shared" si="4"/>
        <v>0</v>
      </c>
      <c r="L19">
        <f t="shared" si="0"/>
        <v>0</v>
      </c>
      <c r="M19">
        <f t="shared" si="1"/>
        <v>0</v>
      </c>
      <c r="N19">
        <f t="shared" si="2"/>
        <v>0</v>
      </c>
      <c r="O19">
        <f t="shared" si="5"/>
        <v>0</v>
      </c>
      <c r="P19">
        <f t="shared" si="6"/>
        <v>0</v>
      </c>
      <c r="Q19" t="b">
        <f t="shared" si="7"/>
        <v>1</v>
      </c>
      <c r="R19" t="str">
        <f t="shared" si="8"/>
        <v>تونس - مالي</v>
      </c>
      <c r="S19" t="str">
        <f>VLOOKUP(Table1[[#This Row],[اللاعب]],Sheet1!$A$2:$B$8,2,FALSE)</f>
        <v>Ahmed Wahib</v>
      </c>
      <c r="T19" t="str">
        <f>Table1[[#This Row],[النتيجة]]&amp;" - "&amp;Table1[[#This Row],[Column1]]</f>
        <v>2 - 1</v>
      </c>
      <c r="U19" t="str">
        <f>Table1[[#This Row],[Home]]&amp;" - "&amp;Table1[[#This Row],[Away]]</f>
        <v>1 - 1</v>
      </c>
    </row>
    <row r="20" spans="1:21" ht="18" customHeight="1" x14ac:dyDescent="0.3">
      <c r="A20" s="1" t="s">
        <v>37</v>
      </c>
      <c r="B20" s="4" t="s">
        <v>28</v>
      </c>
      <c r="C20" s="5">
        <v>45309</v>
      </c>
      <c r="D20" s="4" t="s">
        <v>3</v>
      </c>
      <c r="E20" s="4">
        <v>1</v>
      </c>
      <c r="F20" s="4">
        <v>0</v>
      </c>
      <c r="G20" s="4" t="s">
        <v>1</v>
      </c>
      <c r="H20" s="7">
        <f>VLOOKUP(A20,النتائج!$A$1:$F$100,4,FALSE)</f>
        <v>4</v>
      </c>
      <c r="I20" s="7">
        <f>VLOOKUP(A20,النتائج!$A$1:$F$100,5,FALSE)</f>
        <v>2</v>
      </c>
      <c r="J20" t="b">
        <f t="shared" si="3"/>
        <v>0</v>
      </c>
      <c r="K20">
        <f t="shared" si="4"/>
        <v>0</v>
      </c>
      <c r="L20">
        <f t="shared" si="0"/>
        <v>3</v>
      </c>
      <c r="M20">
        <f t="shared" si="1"/>
        <v>0</v>
      </c>
      <c r="N20">
        <f t="shared" si="2"/>
        <v>3</v>
      </c>
      <c r="O20">
        <f t="shared" si="5"/>
        <v>1</v>
      </c>
      <c r="P20">
        <f t="shared" si="6"/>
        <v>0</v>
      </c>
      <c r="Q20" t="b">
        <f t="shared" si="7"/>
        <v>1</v>
      </c>
      <c r="R20" t="str">
        <f t="shared" si="8"/>
        <v>غينيا الاستوائية - غينيا بيساو</v>
      </c>
      <c r="S20" t="str">
        <f>VLOOKUP(Table1[[#This Row],[اللاعب]],Sheet1!$A$2:$B$8,2,FALSE)</f>
        <v>Mohamed Abdo</v>
      </c>
      <c r="T20" t="str">
        <f>Table1[[#This Row],[النتيجة]]&amp;" - "&amp;Table1[[#This Row],[Column1]]</f>
        <v>1 - 0</v>
      </c>
      <c r="U20" t="str">
        <f>Table1[[#This Row],[Home]]&amp;" - "&amp;Table1[[#This Row],[Away]]</f>
        <v>4 - 2</v>
      </c>
    </row>
    <row r="21" spans="1:21" ht="18" customHeight="1" x14ac:dyDescent="0.3">
      <c r="A21" s="1" t="s">
        <v>38</v>
      </c>
      <c r="B21" s="4" t="s">
        <v>28</v>
      </c>
      <c r="C21" s="5">
        <v>45309</v>
      </c>
      <c r="D21" s="4" t="s">
        <v>0</v>
      </c>
      <c r="E21" s="4">
        <v>2</v>
      </c>
      <c r="F21" s="4">
        <v>1</v>
      </c>
      <c r="G21" s="4" t="s">
        <v>2</v>
      </c>
      <c r="H21" s="7">
        <f>VLOOKUP(A21,النتائج!$A$1:$F$100,4,FALSE)</f>
        <v>0</v>
      </c>
      <c r="I21" s="7">
        <f>VLOOKUP(A21,النتائج!$A$1:$F$100,5,FALSE)</f>
        <v>1</v>
      </c>
      <c r="J21" t="b">
        <f t="shared" si="3"/>
        <v>0</v>
      </c>
      <c r="K21">
        <f t="shared" si="4"/>
        <v>0</v>
      </c>
      <c r="L21">
        <f t="shared" si="0"/>
        <v>0</v>
      </c>
      <c r="M21">
        <f t="shared" si="1"/>
        <v>0</v>
      </c>
      <c r="N21">
        <f t="shared" si="2"/>
        <v>0</v>
      </c>
      <c r="O21">
        <f t="shared" si="5"/>
        <v>0</v>
      </c>
      <c r="P21">
        <f t="shared" si="6"/>
        <v>0</v>
      </c>
      <c r="Q21" t="b">
        <f t="shared" si="7"/>
        <v>1</v>
      </c>
      <c r="R21" t="str">
        <f t="shared" si="8"/>
        <v>كوت ديفوار - نيجيريا</v>
      </c>
      <c r="S21" t="str">
        <f>VLOOKUP(Table1[[#This Row],[اللاعب]],Sheet1!$A$2:$B$8,2,FALSE)</f>
        <v>Mohamed Abdo</v>
      </c>
      <c r="T21" t="str">
        <f>Table1[[#This Row],[النتيجة]]&amp;" - "&amp;Table1[[#This Row],[Column1]]</f>
        <v>2 - 1</v>
      </c>
      <c r="U21" t="str">
        <f>Table1[[#This Row],[Home]]&amp;" - "&amp;Table1[[#This Row],[Away]]</f>
        <v>0 - 1</v>
      </c>
    </row>
    <row r="22" spans="1:21" ht="18" customHeight="1" x14ac:dyDescent="0.3">
      <c r="A22" s="1" t="s">
        <v>39</v>
      </c>
      <c r="B22" s="4" t="s">
        <v>28</v>
      </c>
      <c r="C22" s="5">
        <v>45309</v>
      </c>
      <c r="D22" s="4" t="s">
        <v>4</v>
      </c>
      <c r="E22" s="4">
        <v>2</v>
      </c>
      <c r="F22" s="4">
        <v>1</v>
      </c>
      <c r="G22" s="4" t="s">
        <v>6</v>
      </c>
      <c r="H22" s="7">
        <f>VLOOKUP(A22,النتائج!$A$1:$F$100,4,FALSE)</f>
        <v>2</v>
      </c>
      <c r="I22" s="7">
        <f>VLOOKUP(A22,النتائج!$A$1:$F$100,5,FALSE)</f>
        <v>2</v>
      </c>
      <c r="J22" t="b">
        <f t="shared" si="3"/>
        <v>0</v>
      </c>
      <c r="K22">
        <f t="shared" si="4"/>
        <v>0</v>
      </c>
      <c r="L22">
        <f t="shared" si="0"/>
        <v>0</v>
      </c>
      <c r="M22">
        <f t="shared" si="1"/>
        <v>0</v>
      </c>
      <c r="N22">
        <f t="shared" si="2"/>
        <v>0</v>
      </c>
      <c r="O22">
        <f t="shared" si="5"/>
        <v>0</v>
      </c>
      <c r="P22">
        <f t="shared" si="6"/>
        <v>0</v>
      </c>
      <c r="Q22" t="b">
        <f t="shared" si="7"/>
        <v>1</v>
      </c>
      <c r="R22" t="str">
        <f t="shared" si="8"/>
        <v>مصر - غانـــا</v>
      </c>
      <c r="S22" t="str">
        <f>VLOOKUP(Table1[[#This Row],[اللاعب]],Sheet1!$A$2:$B$8,2,FALSE)</f>
        <v>Mohamed Abdo</v>
      </c>
      <c r="T22" t="str">
        <f>Table1[[#This Row],[النتيجة]]&amp;" - "&amp;Table1[[#This Row],[Column1]]</f>
        <v>2 - 1</v>
      </c>
      <c r="U22" t="str">
        <f>Table1[[#This Row],[Home]]&amp;" - "&amp;Table1[[#This Row],[Away]]</f>
        <v>2 - 2</v>
      </c>
    </row>
    <row r="23" spans="1:21" ht="18" customHeight="1" x14ac:dyDescent="0.3">
      <c r="A23" s="1" t="s">
        <v>40</v>
      </c>
      <c r="B23" s="4" t="s">
        <v>28</v>
      </c>
      <c r="C23" s="5">
        <v>45310</v>
      </c>
      <c r="D23" s="4" t="s">
        <v>7</v>
      </c>
      <c r="E23" s="4">
        <v>2</v>
      </c>
      <c r="F23" s="4">
        <v>0</v>
      </c>
      <c r="G23" s="4" t="s">
        <v>5</v>
      </c>
      <c r="H23" s="7">
        <f>VLOOKUP(A23,النتائج!$A$1:$F$100,4,FALSE)</f>
        <v>3</v>
      </c>
      <c r="I23" s="7">
        <f>VLOOKUP(A23,النتائج!$A$1:$F$100,5,FALSE)</f>
        <v>0</v>
      </c>
      <c r="J23" t="b">
        <f t="shared" si="3"/>
        <v>0</v>
      </c>
      <c r="K23">
        <f t="shared" si="4"/>
        <v>0</v>
      </c>
      <c r="L23">
        <f t="shared" si="0"/>
        <v>3</v>
      </c>
      <c r="M23">
        <f t="shared" si="1"/>
        <v>0</v>
      </c>
      <c r="N23">
        <f t="shared" si="2"/>
        <v>3</v>
      </c>
      <c r="O23">
        <f t="shared" si="5"/>
        <v>1</v>
      </c>
      <c r="P23">
        <f t="shared" si="6"/>
        <v>0</v>
      </c>
      <c r="Q23" t="b">
        <f t="shared" si="7"/>
        <v>1</v>
      </c>
      <c r="R23" t="str">
        <f t="shared" si="8"/>
        <v>كاب فيردي - موزمبيق</v>
      </c>
      <c r="S23" t="str">
        <f>VLOOKUP(Table1[[#This Row],[اللاعب]],Sheet1!$A$2:$B$8,2,FALSE)</f>
        <v>Mohamed Abdo</v>
      </c>
      <c r="T23" t="str">
        <f>Table1[[#This Row],[النتيجة]]&amp;" - "&amp;Table1[[#This Row],[Column1]]</f>
        <v>2 - 0</v>
      </c>
      <c r="U23" t="str">
        <f>Table1[[#This Row],[Home]]&amp;" - "&amp;Table1[[#This Row],[Away]]</f>
        <v>3 - 0</v>
      </c>
    </row>
    <row r="24" spans="1:21" ht="18" customHeight="1" x14ac:dyDescent="0.3">
      <c r="A24" s="1" t="s">
        <v>41</v>
      </c>
      <c r="B24" s="4" t="s">
        <v>28</v>
      </c>
      <c r="C24" s="5">
        <v>45310</v>
      </c>
      <c r="D24" s="4" t="s">
        <v>8</v>
      </c>
      <c r="E24" s="4">
        <v>2</v>
      </c>
      <c r="F24" s="4">
        <v>0</v>
      </c>
      <c r="G24" s="4" t="s">
        <v>10</v>
      </c>
      <c r="H24" s="7">
        <f>VLOOKUP(A24,النتائج!$A$1:$F$100,4,FALSE)</f>
        <v>3</v>
      </c>
      <c r="I24" s="7">
        <f>VLOOKUP(A24,النتائج!$A$1:$F$100,5,FALSE)</f>
        <v>1</v>
      </c>
      <c r="J24" t="b">
        <f t="shared" si="3"/>
        <v>0</v>
      </c>
      <c r="K24">
        <f t="shared" si="4"/>
        <v>0</v>
      </c>
      <c r="L24">
        <f t="shared" si="0"/>
        <v>3</v>
      </c>
      <c r="M24">
        <f t="shared" si="1"/>
        <v>0</v>
      </c>
      <c r="N24">
        <f t="shared" si="2"/>
        <v>3</v>
      </c>
      <c r="O24">
        <f t="shared" si="5"/>
        <v>1</v>
      </c>
      <c r="P24">
        <f t="shared" si="6"/>
        <v>0</v>
      </c>
      <c r="Q24" t="b">
        <f t="shared" si="7"/>
        <v>1</v>
      </c>
      <c r="R24" t="str">
        <f t="shared" si="8"/>
        <v>السنغال - الكاميرون</v>
      </c>
      <c r="S24" t="str">
        <f>VLOOKUP(Table1[[#This Row],[اللاعب]],Sheet1!$A$2:$B$8,2,FALSE)</f>
        <v>Mohamed Abdo</v>
      </c>
      <c r="T24" t="str">
        <f>Table1[[#This Row],[النتيجة]]&amp;" - "&amp;Table1[[#This Row],[Column1]]</f>
        <v>2 - 0</v>
      </c>
      <c r="U24" t="str">
        <f>Table1[[#This Row],[Home]]&amp;" - "&amp;Table1[[#This Row],[Away]]</f>
        <v>3 - 1</v>
      </c>
    </row>
    <row r="25" spans="1:21" ht="18" customHeight="1" x14ac:dyDescent="0.3">
      <c r="A25" s="1" t="s">
        <v>42</v>
      </c>
      <c r="B25" s="4" t="s">
        <v>28</v>
      </c>
      <c r="C25" s="5">
        <v>45310</v>
      </c>
      <c r="D25" s="4" t="s">
        <v>11</v>
      </c>
      <c r="E25" s="4">
        <v>3</v>
      </c>
      <c r="F25" s="4">
        <v>1</v>
      </c>
      <c r="G25" s="4" t="s">
        <v>9</v>
      </c>
      <c r="H25" s="7">
        <f>VLOOKUP(A25,النتائج!$A$1:$F$100,4,FALSE)</f>
        <v>1</v>
      </c>
      <c r="I25" s="7">
        <f>VLOOKUP(A25,النتائج!$A$1:$F$100,5,FALSE)</f>
        <v>0</v>
      </c>
      <c r="J25" t="b">
        <f t="shared" si="3"/>
        <v>0</v>
      </c>
      <c r="K25">
        <f t="shared" si="4"/>
        <v>0</v>
      </c>
      <c r="L25">
        <f t="shared" si="0"/>
        <v>3</v>
      </c>
      <c r="M25">
        <f t="shared" si="1"/>
        <v>0</v>
      </c>
      <c r="N25">
        <f t="shared" si="2"/>
        <v>3</v>
      </c>
      <c r="O25">
        <f t="shared" si="5"/>
        <v>1</v>
      </c>
      <c r="P25">
        <f t="shared" si="6"/>
        <v>0</v>
      </c>
      <c r="Q25" t="b">
        <f t="shared" si="7"/>
        <v>1</v>
      </c>
      <c r="R25" t="str">
        <f t="shared" si="8"/>
        <v>غينيا - جامبيا</v>
      </c>
      <c r="S25" t="str">
        <f>VLOOKUP(Table1[[#This Row],[اللاعب]],Sheet1!$A$2:$B$8,2,FALSE)</f>
        <v>Mohamed Abdo</v>
      </c>
      <c r="T25" t="str">
        <f>Table1[[#This Row],[النتيجة]]&amp;" - "&amp;Table1[[#This Row],[Column1]]</f>
        <v>3 - 1</v>
      </c>
      <c r="U25" t="str">
        <f>Table1[[#This Row],[Home]]&amp;" - "&amp;Table1[[#This Row],[Away]]</f>
        <v>1 - 0</v>
      </c>
    </row>
    <row r="26" spans="1:21" ht="18" customHeight="1" x14ac:dyDescent="0.3">
      <c r="A26" s="1" t="s">
        <v>43</v>
      </c>
      <c r="B26" s="4" t="s">
        <v>28</v>
      </c>
      <c r="C26" s="5">
        <v>45311</v>
      </c>
      <c r="D26" s="4" t="s">
        <v>12</v>
      </c>
      <c r="E26" s="4">
        <v>2</v>
      </c>
      <c r="F26" s="4">
        <v>1</v>
      </c>
      <c r="G26" s="4" t="s">
        <v>14</v>
      </c>
      <c r="H26" s="7">
        <f>VLOOKUP(A26,النتائج!$A$1:$F$100,4,FALSE)</f>
        <v>2</v>
      </c>
      <c r="I26" s="7">
        <f>VLOOKUP(A26,النتائج!$A$1:$F$100,5,FALSE)</f>
        <v>2</v>
      </c>
      <c r="J26" t="b">
        <f t="shared" si="3"/>
        <v>0</v>
      </c>
      <c r="K26">
        <f t="shared" si="4"/>
        <v>0</v>
      </c>
      <c r="L26">
        <f t="shared" si="0"/>
        <v>0</v>
      </c>
      <c r="M26">
        <f t="shared" si="1"/>
        <v>0</v>
      </c>
      <c r="N26">
        <f t="shared" si="2"/>
        <v>0</v>
      </c>
      <c r="O26">
        <f t="shared" si="5"/>
        <v>0</v>
      </c>
      <c r="P26">
        <f t="shared" si="6"/>
        <v>0</v>
      </c>
      <c r="Q26" t="b">
        <f t="shared" si="7"/>
        <v>1</v>
      </c>
      <c r="R26" t="str">
        <f t="shared" si="8"/>
        <v>الجزائر - بوركينا فاسو</v>
      </c>
      <c r="S26" t="str">
        <f>VLOOKUP(Table1[[#This Row],[اللاعب]],Sheet1!$A$2:$B$8,2,FALSE)</f>
        <v>Mohamed Abdo</v>
      </c>
      <c r="T26" t="str">
        <f>Table1[[#This Row],[النتيجة]]&amp;" - "&amp;Table1[[#This Row],[Column1]]</f>
        <v>2 - 1</v>
      </c>
      <c r="U26" t="str">
        <f>Table1[[#This Row],[Home]]&amp;" - "&amp;Table1[[#This Row],[Away]]</f>
        <v>2 - 2</v>
      </c>
    </row>
    <row r="27" spans="1:21" ht="18" customHeight="1" x14ac:dyDescent="0.3">
      <c r="A27" s="1" t="s">
        <v>44</v>
      </c>
      <c r="B27" s="4" t="s">
        <v>28</v>
      </c>
      <c r="C27" s="5">
        <v>45311</v>
      </c>
      <c r="D27" s="4" t="s">
        <v>15</v>
      </c>
      <c r="E27" s="4">
        <v>0</v>
      </c>
      <c r="F27" s="4">
        <v>2</v>
      </c>
      <c r="G27" s="4" t="s">
        <v>13</v>
      </c>
      <c r="H27" s="7">
        <f>VLOOKUP(A27,النتائج!$A$1:$F$100,4,FALSE)</f>
        <v>2</v>
      </c>
      <c r="I27" s="7">
        <f>VLOOKUP(A27,النتائج!$A$1:$F$100,5,FALSE)</f>
        <v>3</v>
      </c>
      <c r="J27" t="b">
        <f t="shared" si="3"/>
        <v>0</v>
      </c>
      <c r="K27">
        <f t="shared" si="4"/>
        <v>0</v>
      </c>
      <c r="L27">
        <f t="shared" si="0"/>
        <v>3</v>
      </c>
      <c r="M27">
        <f t="shared" si="1"/>
        <v>0</v>
      </c>
      <c r="N27">
        <f t="shared" si="2"/>
        <v>3</v>
      </c>
      <c r="O27">
        <f t="shared" si="5"/>
        <v>1</v>
      </c>
      <c r="P27">
        <f t="shared" si="6"/>
        <v>0</v>
      </c>
      <c r="Q27" t="b">
        <f t="shared" si="7"/>
        <v>1</v>
      </c>
      <c r="R27" t="str">
        <f t="shared" si="8"/>
        <v>موريتانيا - أنجـــــولا</v>
      </c>
      <c r="S27" t="str">
        <f>VLOOKUP(Table1[[#This Row],[اللاعب]],Sheet1!$A$2:$B$8,2,FALSE)</f>
        <v>Mohamed Abdo</v>
      </c>
      <c r="T27" t="str">
        <f>Table1[[#This Row],[النتيجة]]&amp;" - "&amp;Table1[[#This Row],[Column1]]</f>
        <v>0 - 2</v>
      </c>
      <c r="U27" t="str">
        <f>Table1[[#This Row],[Home]]&amp;" - "&amp;Table1[[#This Row],[Away]]</f>
        <v>2 - 3</v>
      </c>
    </row>
    <row r="28" spans="1:21" ht="18" customHeight="1" x14ac:dyDescent="0.3">
      <c r="A28" s="1" t="s">
        <v>45</v>
      </c>
      <c r="B28" s="4" t="s">
        <v>28</v>
      </c>
      <c r="C28" s="5">
        <v>45311</v>
      </c>
      <c r="D28" s="4" t="s">
        <v>16</v>
      </c>
      <c r="E28" s="4">
        <v>1</v>
      </c>
      <c r="F28" s="4">
        <v>2</v>
      </c>
      <c r="G28" s="4" t="s">
        <v>18</v>
      </c>
      <c r="H28" s="7">
        <f>VLOOKUP(A28,النتائج!$A$1:$F$100,4,FALSE)</f>
        <v>1</v>
      </c>
      <c r="I28" s="7">
        <f>VLOOKUP(A28,النتائج!$A$1:$F$100,5,FALSE)</f>
        <v>1</v>
      </c>
      <c r="J28" t="b">
        <f t="shared" si="3"/>
        <v>0</v>
      </c>
      <c r="K28">
        <f t="shared" si="4"/>
        <v>0</v>
      </c>
      <c r="L28">
        <f t="shared" si="0"/>
        <v>0</v>
      </c>
      <c r="M28">
        <f t="shared" si="1"/>
        <v>0</v>
      </c>
      <c r="N28">
        <f t="shared" si="2"/>
        <v>0</v>
      </c>
      <c r="O28">
        <f t="shared" si="5"/>
        <v>0</v>
      </c>
      <c r="P28">
        <f t="shared" si="6"/>
        <v>0</v>
      </c>
      <c r="Q28" t="b">
        <f t="shared" si="7"/>
        <v>1</v>
      </c>
      <c r="R28" t="str">
        <f t="shared" si="8"/>
        <v>تونس - مالي</v>
      </c>
      <c r="S28" t="str">
        <f>VLOOKUP(Table1[[#This Row],[اللاعب]],Sheet1!$A$2:$B$8,2,FALSE)</f>
        <v>Mohamed Abdo</v>
      </c>
      <c r="T28" t="str">
        <f>Table1[[#This Row],[النتيجة]]&amp;" - "&amp;Table1[[#This Row],[Column1]]</f>
        <v>1 - 2</v>
      </c>
      <c r="U28" t="str">
        <f>Table1[[#This Row],[Home]]&amp;" - "&amp;Table1[[#This Row],[Away]]</f>
        <v>1 - 1</v>
      </c>
    </row>
    <row r="29" spans="1:21" ht="18" customHeight="1" x14ac:dyDescent="0.3">
      <c r="A29" s="1" t="s">
        <v>37</v>
      </c>
      <c r="B29" s="4" t="s">
        <v>29</v>
      </c>
      <c r="C29" s="5">
        <v>45309</v>
      </c>
      <c r="D29" s="4" t="s">
        <v>3</v>
      </c>
      <c r="E29" s="4">
        <v>1</v>
      </c>
      <c r="F29" s="4">
        <v>1</v>
      </c>
      <c r="G29" s="4" t="s">
        <v>1</v>
      </c>
      <c r="H29" s="7">
        <f>VLOOKUP(A29,النتائج!$A$1:$F$100,4,FALSE)</f>
        <v>4</v>
      </c>
      <c r="I29" s="7">
        <f>VLOOKUP(A29,النتائج!$A$1:$F$100,5,FALSE)</f>
        <v>2</v>
      </c>
      <c r="J29" t="b">
        <f t="shared" si="3"/>
        <v>0</v>
      </c>
      <c r="K29">
        <f t="shared" si="4"/>
        <v>0</v>
      </c>
      <c r="L29">
        <f t="shared" si="0"/>
        <v>0</v>
      </c>
      <c r="M29">
        <f t="shared" si="1"/>
        <v>0</v>
      </c>
      <c r="N29">
        <f t="shared" si="2"/>
        <v>0</v>
      </c>
      <c r="O29">
        <f t="shared" si="5"/>
        <v>0</v>
      </c>
      <c r="P29">
        <f t="shared" si="6"/>
        <v>0</v>
      </c>
      <c r="Q29" t="b">
        <f t="shared" si="7"/>
        <v>1</v>
      </c>
      <c r="R29" t="str">
        <f t="shared" si="8"/>
        <v>غينيا الاستوائية - غينيا بيساو</v>
      </c>
      <c r="S29" t="str">
        <f>VLOOKUP(Table1[[#This Row],[اللاعب]],Sheet1!$A$2:$B$8,2,FALSE)</f>
        <v>Mohamed Ramdan</v>
      </c>
      <c r="T29" t="str">
        <f>Table1[[#This Row],[النتيجة]]&amp;" - "&amp;Table1[[#This Row],[Column1]]</f>
        <v>1 - 1</v>
      </c>
      <c r="U29" t="str">
        <f>Table1[[#This Row],[Home]]&amp;" - "&amp;Table1[[#This Row],[Away]]</f>
        <v>4 - 2</v>
      </c>
    </row>
    <row r="30" spans="1:21" ht="18" customHeight="1" x14ac:dyDescent="0.3">
      <c r="A30" s="1" t="s">
        <v>38</v>
      </c>
      <c r="B30" s="4" t="s">
        <v>29</v>
      </c>
      <c r="C30" s="5">
        <v>45309</v>
      </c>
      <c r="D30" s="4" t="s">
        <v>0</v>
      </c>
      <c r="E30" s="4">
        <v>1</v>
      </c>
      <c r="F30" s="4">
        <v>0</v>
      </c>
      <c r="G30" s="4" t="s">
        <v>2</v>
      </c>
      <c r="H30" s="7">
        <f>VLOOKUP(A30,النتائج!$A$1:$F$100,4,FALSE)</f>
        <v>0</v>
      </c>
      <c r="I30" s="7">
        <f>VLOOKUP(A30,النتائج!$A$1:$F$100,5,FALSE)</f>
        <v>1</v>
      </c>
      <c r="J30" t="b">
        <f t="shared" si="3"/>
        <v>0</v>
      </c>
      <c r="K30">
        <f t="shared" si="4"/>
        <v>0</v>
      </c>
      <c r="L30">
        <f t="shared" si="0"/>
        <v>0</v>
      </c>
      <c r="M30">
        <f t="shared" si="1"/>
        <v>0</v>
      </c>
      <c r="N30">
        <f t="shared" si="2"/>
        <v>0</v>
      </c>
      <c r="O30">
        <f t="shared" si="5"/>
        <v>0</v>
      </c>
      <c r="P30">
        <f t="shared" si="6"/>
        <v>0</v>
      </c>
      <c r="Q30" t="b">
        <f t="shared" si="7"/>
        <v>1</v>
      </c>
      <c r="R30" t="str">
        <f t="shared" si="8"/>
        <v>كوت ديفوار - نيجيريا</v>
      </c>
      <c r="S30" t="str">
        <f>VLOOKUP(Table1[[#This Row],[اللاعب]],Sheet1!$A$2:$B$8,2,FALSE)</f>
        <v>Mohamed Ramdan</v>
      </c>
      <c r="T30" t="str">
        <f>Table1[[#This Row],[النتيجة]]&amp;" - "&amp;Table1[[#This Row],[Column1]]</f>
        <v>1 - 0</v>
      </c>
      <c r="U30" t="str">
        <f>Table1[[#This Row],[Home]]&amp;" - "&amp;Table1[[#This Row],[Away]]</f>
        <v>0 - 1</v>
      </c>
    </row>
    <row r="31" spans="1:21" ht="18" customHeight="1" x14ac:dyDescent="0.3">
      <c r="A31" s="1" t="s">
        <v>39</v>
      </c>
      <c r="B31" s="4" t="s">
        <v>29</v>
      </c>
      <c r="C31" s="5">
        <v>45309</v>
      </c>
      <c r="D31" s="4" t="s">
        <v>4</v>
      </c>
      <c r="E31" s="4">
        <v>0</v>
      </c>
      <c r="F31" s="4">
        <v>1</v>
      </c>
      <c r="G31" s="4" t="s">
        <v>6</v>
      </c>
      <c r="H31" s="7">
        <f>VLOOKUP(A31,النتائج!$A$1:$F$100,4,FALSE)</f>
        <v>2</v>
      </c>
      <c r="I31" s="7">
        <f>VLOOKUP(A31,النتائج!$A$1:$F$100,5,FALSE)</f>
        <v>2</v>
      </c>
      <c r="J31" t="b">
        <f t="shared" si="3"/>
        <v>0</v>
      </c>
      <c r="K31">
        <f t="shared" si="4"/>
        <v>0</v>
      </c>
      <c r="L31">
        <f t="shared" si="0"/>
        <v>0</v>
      </c>
      <c r="M31">
        <f t="shared" si="1"/>
        <v>0</v>
      </c>
      <c r="N31">
        <f t="shared" si="2"/>
        <v>0</v>
      </c>
      <c r="O31">
        <f t="shared" si="5"/>
        <v>0</v>
      </c>
      <c r="P31">
        <f t="shared" si="6"/>
        <v>0</v>
      </c>
      <c r="Q31" t="b">
        <f t="shared" si="7"/>
        <v>1</v>
      </c>
      <c r="R31" t="str">
        <f t="shared" si="8"/>
        <v>مصر - غانـــا</v>
      </c>
      <c r="S31" t="str">
        <f>VLOOKUP(Table1[[#This Row],[اللاعب]],Sheet1!$A$2:$B$8,2,FALSE)</f>
        <v>Mohamed Ramdan</v>
      </c>
      <c r="T31" t="str">
        <f>Table1[[#This Row],[النتيجة]]&amp;" - "&amp;Table1[[#This Row],[Column1]]</f>
        <v>0 - 1</v>
      </c>
      <c r="U31" t="str">
        <f>Table1[[#This Row],[Home]]&amp;" - "&amp;Table1[[#This Row],[Away]]</f>
        <v>2 - 2</v>
      </c>
    </row>
    <row r="32" spans="1:21" ht="18" customHeight="1" x14ac:dyDescent="0.3">
      <c r="A32" s="1" t="s">
        <v>40</v>
      </c>
      <c r="B32" s="4" t="s">
        <v>29</v>
      </c>
      <c r="C32" s="5">
        <v>45310</v>
      </c>
      <c r="D32" s="4" t="s">
        <v>7</v>
      </c>
      <c r="E32" s="4">
        <v>2</v>
      </c>
      <c r="F32" s="4">
        <v>0</v>
      </c>
      <c r="G32" s="4" t="s">
        <v>5</v>
      </c>
      <c r="H32" s="7">
        <f>VLOOKUP(A32,النتائج!$A$1:$F$100,4,FALSE)</f>
        <v>3</v>
      </c>
      <c r="I32" s="7">
        <f>VLOOKUP(A32,النتائج!$A$1:$F$100,5,FALSE)</f>
        <v>0</v>
      </c>
      <c r="J32" t="b">
        <f t="shared" si="3"/>
        <v>0</v>
      </c>
      <c r="K32">
        <f t="shared" si="4"/>
        <v>0</v>
      </c>
      <c r="L32">
        <f t="shared" si="0"/>
        <v>3</v>
      </c>
      <c r="M32">
        <f t="shared" si="1"/>
        <v>0</v>
      </c>
      <c r="N32">
        <f t="shared" si="2"/>
        <v>3</v>
      </c>
      <c r="O32">
        <f t="shared" si="5"/>
        <v>1</v>
      </c>
      <c r="P32">
        <f t="shared" si="6"/>
        <v>0</v>
      </c>
      <c r="Q32" t="b">
        <f t="shared" si="7"/>
        <v>1</v>
      </c>
      <c r="R32" t="str">
        <f t="shared" si="8"/>
        <v>كاب فيردي - موزمبيق</v>
      </c>
      <c r="S32" t="str">
        <f>VLOOKUP(Table1[[#This Row],[اللاعب]],Sheet1!$A$2:$B$8,2,FALSE)</f>
        <v>Mohamed Ramdan</v>
      </c>
      <c r="T32" t="str">
        <f>Table1[[#This Row],[النتيجة]]&amp;" - "&amp;Table1[[#This Row],[Column1]]</f>
        <v>2 - 0</v>
      </c>
      <c r="U32" t="str">
        <f>Table1[[#This Row],[Home]]&amp;" - "&amp;Table1[[#This Row],[Away]]</f>
        <v>3 - 0</v>
      </c>
    </row>
    <row r="33" spans="1:21" ht="18" customHeight="1" x14ac:dyDescent="0.3">
      <c r="A33" s="1" t="s">
        <v>41</v>
      </c>
      <c r="B33" s="4" t="s">
        <v>29</v>
      </c>
      <c r="C33" s="5">
        <v>45310</v>
      </c>
      <c r="D33" s="4" t="s">
        <v>8</v>
      </c>
      <c r="E33" s="4">
        <v>2</v>
      </c>
      <c r="F33" s="4">
        <v>0</v>
      </c>
      <c r="G33" s="4" t="s">
        <v>10</v>
      </c>
      <c r="H33" s="7">
        <f>VLOOKUP(A33,النتائج!$A$1:$F$100,4,FALSE)</f>
        <v>3</v>
      </c>
      <c r="I33" s="7">
        <f>VLOOKUP(A33,النتائج!$A$1:$F$100,5,FALSE)</f>
        <v>1</v>
      </c>
      <c r="J33" t="b">
        <f t="shared" si="3"/>
        <v>0</v>
      </c>
      <c r="K33">
        <f t="shared" si="4"/>
        <v>0</v>
      </c>
      <c r="L33">
        <f t="shared" si="0"/>
        <v>3</v>
      </c>
      <c r="M33">
        <f t="shared" si="1"/>
        <v>0</v>
      </c>
      <c r="N33">
        <f t="shared" si="2"/>
        <v>3</v>
      </c>
      <c r="O33">
        <f t="shared" si="5"/>
        <v>1</v>
      </c>
      <c r="P33">
        <f t="shared" si="6"/>
        <v>0</v>
      </c>
      <c r="Q33" t="b">
        <f t="shared" si="7"/>
        <v>1</v>
      </c>
      <c r="R33" t="str">
        <f t="shared" si="8"/>
        <v>السنغال - الكاميرون</v>
      </c>
      <c r="S33" t="str">
        <f>VLOOKUP(Table1[[#This Row],[اللاعب]],Sheet1!$A$2:$B$8,2,FALSE)</f>
        <v>Mohamed Ramdan</v>
      </c>
      <c r="T33" t="str">
        <f>Table1[[#This Row],[النتيجة]]&amp;" - "&amp;Table1[[#This Row],[Column1]]</f>
        <v>2 - 0</v>
      </c>
      <c r="U33" t="str">
        <f>Table1[[#This Row],[Home]]&amp;" - "&amp;Table1[[#This Row],[Away]]</f>
        <v>3 - 1</v>
      </c>
    </row>
    <row r="34" spans="1:21" ht="18" customHeight="1" x14ac:dyDescent="0.3">
      <c r="A34" s="1" t="s">
        <v>42</v>
      </c>
      <c r="B34" s="4" t="s">
        <v>29</v>
      </c>
      <c r="C34" s="5">
        <v>45310</v>
      </c>
      <c r="D34" s="4" t="s">
        <v>11</v>
      </c>
      <c r="E34" s="4">
        <v>3</v>
      </c>
      <c r="F34" s="4">
        <v>0</v>
      </c>
      <c r="G34" s="4" t="s">
        <v>9</v>
      </c>
      <c r="H34" s="7">
        <f>VLOOKUP(A34,النتائج!$A$1:$F$100,4,FALSE)</f>
        <v>1</v>
      </c>
      <c r="I34" s="7">
        <f>VLOOKUP(A34,النتائج!$A$1:$F$100,5,FALSE)</f>
        <v>0</v>
      </c>
      <c r="J34" t="b">
        <f t="shared" si="3"/>
        <v>0</v>
      </c>
      <c r="K34">
        <f t="shared" si="4"/>
        <v>0</v>
      </c>
      <c r="L34">
        <f t="shared" si="0"/>
        <v>3</v>
      </c>
      <c r="M34">
        <f t="shared" si="1"/>
        <v>0</v>
      </c>
      <c r="N34">
        <f t="shared" si="2"/>
        <v>3</v>
      </c>
      <c r="O34">
        <f t="shared" si="5"/>
        <v>1</v>
      </c>
      <c r="P34">
        <f t="shared" si="6"/>
        <v>0</v>
      </c>
      <c r="Q34" t="b">
        <f t="shared" si="7"/>
        <v>1</v>
      </c>
      <c r="R34" t="str">
        <f t="shared" si="8"/>
        <v>غينيا - جامبيا</v>
      </c>
      <c r="S34" t="str">
        <f>VLOOKUP(Table1[[#This Row],[اللاعب]],Sheet1!$A$2:$B$8,2,FALSE)</f>
        <v>Mohamed Ramdan</v>
      </c>
      <c r="T34" t="str">
        <f>Table1[[#This Row],[النتيجة]]&amp;" - "&amp;Table1[[#This Row],[Column1]]</f>
        <v>3 - 0</v>
      </c>
      <c r="U34" t="str">
        <f>Table1[[#This Row],[Home]]&amp;" - "&amp;Table1[[#This Row],[Away]]</f>
        <v>1 - 0</v>
      </c>
    </row>
    <row r="35" spans="1:21" ht="18" customHeight="1" x14ac:dyDescent="0.3">
      <c r="A35" s="1" t="s">
        <v>43</v>
      </c>
      <c r="B35" s="4" t="s">
        <v>29</v>
      </c>
      <c r="C35" s="5">
        <v>45311</v>
      </c>
      <c r="D35" s="4" t="s">
        <v>12</v>
      </c>
      <c r="E35" s="4">
        <v>1</v>
      </c>
      <c r="F35" s="4">
        <v>0</v>
      </c>
      <c r="G35" s="4" t="s">
        <v>14</v>
      </c>
      <c r="H35" s="7">
        <f>VLOOKUP(A35,النتائج!$A$1:$F$100,4,FALSE)</f>
        <v>2</v>
      </c>
      <c r="I35" s="7">
        <f>VLOOKUP(A35,النتائج!$A$1:$F$100,5,FALSE)</f>
        <v>2</v>
      </c>
      <c r="J35" t="b">
        <f t="shared" si="3"/>
        <v>0</v>
      </c>
      <c r="K35">
        <f t="shared" si="4"/>
        <v>0</v>
      </c>
      <c r="L35">
        <f t="shared" si="0"/>
        <v>0</v>
      </c>
      <c r="M35">
        <f t="shared" si="1"/>
        <v>0</v>
      </c>
      <c r="N35">
        <f t="shared" si="2"/>
        <v>0</v>
      </c>
      <c r="O35">
        <f t="shared" si="5"/>
        <v>0</v>
      </c>
      <c r="P35">
        <f t="shared" si="6"/>
        <v>0</v>
      </c>
      <c r="Q35" t="b">
        <f t="shared" si="7"/>
        <v>1</v>
      </c>
      <c r="R35" t="str">
        <f t="shared" si="8"/>
        <v>الجزائر - بوركينا فاسو</v>
      </c>
      <c r="S35" t="str">
        <f>VLOOKUP(Table1[[#This Row],[اللاعب]],Sheet1!$A$2:$B$8,2,FALSE)</f>
        <v>Mohamed Ramdan</v>
      </c>
      <c r="T35" t="str">
        <f>Table1[[#This Row],[النتيجة]]&amp;" - "&amp;Table1[[#This Row],[Column1]]</f>
        <v>1 - 0</v>
      </c>
      <c r="U35" t="str">
        <f>Table1[[#This Row],[Home]]&amp;" - "&amp;Table1[[#This Row],[Away]]</f>
        <v>2 - 2</v>
      </c>
    </row>
    <row r="36" spans="1:21" ht="18" customHeight="1" x14ac:dyDescent="0.3">
      <c r="A36" s="1" t="s">
        <v>44</v>
      </c>
      <c r="B36" s="4" t="s">
        <v>29</v>
      </c>
      <c r="C36" s="5">
        <v>45311</v>
      </c>
      <c r="D36" s="4" t="s">
        <v>15</v>
      </c>
      <c r="E36" s="4">
        <v>0</v>
      </c>
      <c r="F36" s="4">
        <v>2</v>
      </c>
      <c r="G36" s="4" t="s">
        <v>13</v>
      </c>
      <c r="H36" s="7">
        <f>VLOOKUP(A36,النتائج!$A$1:$F$100,4,FALSE)</f>
        <v>2</v>
      </c>
      <c r="I36" s="7">
        <f>VLOOKUP(A36,النتائج!$A$1:$F$100,5,FALSE)</f>
        <v>3</v>
      </c>
      <c r="J36" t="b">
        <f t="shared" si="3"/>
        <v>0</v>
      </c>
      <c r="K36">
        <f t="shared" si="4"/>
        <v>0</v>
      </c>
      <c r="L36">
        <f t="shared" si="0"/>
        <v>3</v>
      </c>
      <c r="M36">
        <f t="shared" si="1"/>
        <v>0</v>
      </c>
      <c r="N36">
        <f t="shared" si="2"/>
        <v>3</v>
      </c>
      <c r="O36">
        <f t="shared" si="5"/>
        <v>1</v>
      </c>
      <c r="P36">
        <f t="shared" si="6"/>
        <v>0</v>
      </c>
      <c r="Q36" t="b">
        <f t="shared" si="7"/>
        <v>1</v>
      </c>
      <c r="R36" t="str">
        <f t="shared" si="8"/>
        <v>موريتانيا - أنجـــــولا</v>
      </c>
      <c r="S36" t="str">
        <f>VLOOKUP(Table1[[#This Row],[اللاعب]],Sheet1!$A$2:$B$8,2,FALSE)</f>
        <v>Mohamed Ramdan</v>
      </c>
      <c r="T36" t="str">
        <f>Table1[[#This Row],[النتيجة]]&amp;" - "&amp;Table1[[#This Row],[Column1]]</f>
        <v>0 - 2</v>
      </c>
      <c r="U36" t="str">
        <f>Table1[[#This Row],[Home]]&amp;" - "&amp;Table1[[#This Row],[Away]]</f>
        <v>2 - 3</v>
      </c>
    </row>
    <row r="37" spans="1:21" ht="18" customHeight="1" x14ac:dyDescent="0.3">
      <c r="A37" s="1" t="s">
        <v>45</v>
      </c>
      <c r="B37" s="4" t="s">
        <v>29</v>
      </c>
      <c r="C37" s="5">
        <v>45311</v>
      </c>
      <c r="D37" s="4" t="s">
        <v>16</v>
      </c>
      <c r="E37" s="4">
        <v>2</v>
      </c>
      <c r="F37" s="4">
        <v>0</v>
      </c>
      <c r="G37" s="4" t="s">
        <v>18</v>
      </c>
      <c r="H37" s="7">
        <f>VLOOKUP(A37,النتائج!$A$1:$F$100,4,FALSE)</f>
        <v>1</v>
      </c>
      <c r="I37" s="7">
        <f>VLOOKUP(A37,النتائج!$A$1:$F$100,5,FALSE)</f>
        <v>1</v>
      </c>
      <c r="J37" t="b">
        <f t="shared" si="3"/>
        <v>0</v>
      </c>
      <c r="K37">
        <f t="shared" si="4"/>
        <v>0</v>
      </c>
      <c r="L37">
        <f t="shared" si="0"/>
        <v>0</v>
      </c>
      <c r="M37">
        <f t="shared" si="1"/>
        <v>0</v>
      </c>
      <c r="N37">
        <f t="shared" si="2"/>
        <v>0</v>
      </c>
      <c r="O37">
        <f t="shared" si="5"/>
        <v>0</v>
      </c>
      <c r="P37">
        <f t="shared" si="6"/>
        <v>0</v>
      </c>
      <c r="Q37" t="b">
        <f t="shared" si="7"/>
        <v>1</v>
      </c>
      <c r="R37" t="str">
        <f t="shared" si="8"/>
        <v>تونس - مالي</v>
      </c>
      <c r="S37" t="str">
        <f>VLOOKUP(Table1[[#This Row],[اللاعب]],Sheet1!$A$2:$B$8,2,FALSE)</f>
        <v>Mohamed Ramdan</v>
      </c>
      <c r="T37" t="str">
        <f>Table1[[#This Row],[النتيجة]]&amp;" - "&amp;Table1[[#This Row],[Column1]]</f>
        <v>2 - 0</v>
      </c>
      <c r="U37" t="str">
        <f>Table1[[#This Row],[Home]]&amp;" - "&amp;Table1[[#This Row],[Away]]</f>
        <v>1 - 1</v>
      </c>
    </row>
    <row r="38" spans="1:21" ht="18" customHeight="1" x14ac:dyDescent="0.3">
      <c r="A38" s="1" t="s">
        <v>37</v>
      </c>
      <c r="B38" s="4" t="s">
        <v>30</v>
      </c>
      <c r="C38" s="5">
        <v>45309</v>
      </c>
      <c r="D38" s="4" t="s">
        <v>3</v>
      </c>
      <c r="E38" s="4">
        <v>2</v>
      </c>
      <c r="F38" s="4">
        <v>1</v>
      </c>
      <c r="G38" s="4" t="s">
        <v>1</v>
      </c>
      <c r="H38" s="7">
        <f>VLOOKUP(A38,النتائج!$A$1:$F$100,4,FALSE)</f>
        <v>4</v>
      </c>
      <c r="I38" s="7">
        <f>VLOOKUP(A38,النتائج!$A$1:$F$100,5,FALSE)</f>
        <v>2</v>
      </c>
      <c r="J38" t="b">
        <f t="shared" si="3"/>
        <v>0</v>
      </c>
      <c r="K38">
        <f t="shared" si="4"/>
        <v>0</v>
      </c>
      <c r="L38">
        <f t="shared" si="0"/>
        <v>3</v>
      </c>
      <c r="M38">
        <f t="shared" si="1"/>
        <v>0</v>
      </c>
      <c r="N38">
        <f t="shared" si="2"/>
        <v>3</v>
      </c>
      <c r="O38">
        <f t="shared" si="5"/>
        <v>1</v>
      </c>
      <c r="P38">
        <f t="shared" si="6"/>
        <v>0</v>
      </c>
      <c r="Q38" t="b">
        <f t="shared" si="7"/>
        <v>1</v>
      </c>
      <c r="R38" t="str">
        <f t="shared" si="8"/>
        <v>غينيا الاستوائية - غينيا بيساو</v>
      </c>
      <c r="S38" t="str">
        <f>VLOOKUP(Table1[[#This Row],[اللاعب]],Sheet1!$A$2:$B$8,2,FALSE)</f>
        <v>Mohamed Zaki</v>
      </c>
      <c r="T38" t="str">
        <f>Table1[[#This Row],[النتيجة]]&amp;" - "&amp;Table1[[#This Row],[Column1]]</f>
        <v>2 - 1</v>
      </c>
      <c r="U38" t="str">
        <f>Table1[[#This Row],[Home]]&amp;" - "&amp;Table1[[#This Row],[Away]]</f>
        <v>4 - 2</v>
      </c>
    </row>
    <row r="39" spans="1:21" ht="18" customHeight="1" x14ac:dyDescent="0.3">
      <c r="A39" s="1" t="s">
        <v>38</v>
      </c>
      <c r="B39" s="4" t="s">
        <v>30</v>
      </c>
      <c r="C39" s="5">
        <v>45309</v>
      </c>
      <c r="D39" s="4" t="s">
        <v>0</v>
      </c>
      <c r="E39" s="4">
        <v>3</v>
      </c>
      <c r="F39" s="4">
        <v>2</v>
      </c>
      <c r="G39" s="4" t="s">
        <v>2</v>
      </c>
      <c r="H39" s="7">
        <f>VLOOKUP(A39,النتائج!$A$1:$F$100,4,FALSE)</f>
        <v>0</v>
      </c>
      <c r="I39" s="7">
        <f>VLOOKUP(A39,النتائج!$A$1:$F$100,5,FALSE)</f>
        <v>1</v>
      </c>
      <c r="J39" t="b">
        <f t="shared" si="3"/>
        <v>0</v>
      </c>
      <c r="K39">
        <f t="shared" si="4"/>
        <v>0</v>
      </c>
      <c r="L39">
        <f t="shared" si="0"/>
        <v>0</v>
      </c>
      <c r="M39">
        <f t="shared" si="1"/>
        <v>0</v>
      </c>
      <c r="N39">
        <f t="shared" si="2"/>
        <v>0</v>
      </c>
      <c r="O39">
        <f t="shared" si="5"/>
        <v>0</v>
      </c>
      <c r="P39">
        <f t="shared" si="6"/>
        <v>0</v>
      </c>
      <c r="Q39" t="b">
        <f t="shared" si="7"/>
        <v>1</v>
      </c>
      <c r="R39" t="str">
        <f t="shared" si="8"/>
        <v>كوت ديفوار - نيجيريا</v>
      </c>
      <c r="S39" t="str">
        <f>VLOOKUP(Table1[[#This Row],[اللاعب]],Sheet1!$A$2:$B$8,2,FALSE)</f>
        <v>Mohamed Zaki</v>
      </c>
      <c r="T39" t="str">
        <f>Table1[[#This Row],[النتيجة]]&amp;" - "&amp;Table1[[#This Row],[Column1]]</f>
        <v>3 - 2</v>
      </c>
      <c r="U39" t="str">
        <f>Table1[[#This Row],[Home]]&amp;" - "&amp;Table1[[#This Row],[Away]]</f>
        <v>0 - 1</v>
      </c>
    </row>
    <row r="40" spans="1:21" ht="18" customHeight="1" x14ac:dyDescent="0.3">
      <c r="A40" s="1" t="s">
        <v>39</v>
      </c>
      <c r="B40" s="4" t="s">
        <v>30</v>
      </c>
      <c r="C40" s="5">
        <v>45309</v>
      </c>
      <c r="D40" s="4" t="s">
        <v>4</v>
      </c>
      <c r="E40" s="4">
        <v>2</v>
      </c>
      <c r="F40" s="4">
        <v>1</v>
      </c>
      <c r="G40" s="4" t="s">
        <v>6</v>
      </c>
      <c r="H40" s="7">
        <f>VLOOKUP(A40,النتائج!$A$1:$F$100,4,FALSE)</f>
        <v>2</v>
      </c>
      <c r="I40" s="7">
        <f>VLOOKUP(A40,النتائج!$A$1:$F$100,5,FALSE)</f>
        <v>2</v>
      </c>
      <c r="J40" t="b">
        <f t="shared" si="3"/>
        <v>0</v>
      </c>
      <c r="K40">
        <f t="shared" si="4"/>
        <v>0</v>
      </c>
      <c r="L40">
        <f t="shared" si="0"/>
        <v>0</v>
      </c>
      <c r="M40">
        <f t="shared" si="1"/>
        <v>0</v>
      </c>
      <c r="N40">
        <f t="shared" si="2"/>
        <v>0</v>
      </c>
      <c r="O40">
        <f t="shared" si="5"/>
        <v>0</v>
      </c>
      <c r="P40">
        <f t="shared" si="6"/>
        <v>0</v>
      </c>
      <c r="Q40" t="b">
        <f t="shared" si="7"/>
        <v>1</v>
      </c>
      <c r="R40" t="str">
        <f t="shared" si="8"/>
        <v>مصر - غانـــا</v>
      </c>
      <c r="S40" t="str">
        <f>VLOOKUP(Table1[[#This Row],[اللاعب]],Sheet1!$A$2:$B$8,2,FALSE)</f>
        <v>Mohamed Zaki</v>
      </c>
      <c r="T40" t="str">
        <f>Table1[[#This Row],[النتيجة]]&amp;" - "&amp;Table1[[#This Row],[Column1]]</f>
        <v>2 - 1</v>
      </c>
      <c r="U40" t="str">
        <f>Table1[[#This Row],[Home]]&amp;" - "&amp;Table1[[#This Row],[Away]]</f>
        <v>2 - 2</v>
      </c>
    </row>
    <row r="41" spans="1:21" ht="18" customHeight="1" x14ac:dyDescent="0.3">
      <c r="A41" s="1" t="s">
        <v>40</v>
      </c>
      <c r="B41" s="4" t="s">
        <v>30</v>
      </c>
      <c r="C41" s="5">
        <v>45310</v>
      </c>
      <c r="D41" s="4" t="s">
        <v>7</v>
      </c>
      <c r="E41" s="4">
        <v>2</v>
      </c>
      <c r="F41" s="4">
        <v>1</v>
      </c>
      <c r="G41" s="4" t="s">
        <v>5</v>
      </c>
      <c r="H41" s="7">
        <f>VLOOKUP(A41,النتائج!$A$1:$F$100,4,FALSE)</f>
        <v>3</v>
      </c>
      <c r="I41" s="7">
        <f>VLOOKUP(A41,النتائج!$A$1:$F$100,5,FALSE)</f>
        <v>0</v>
      </c>
      <c r="J41" t="b">
        <f t="shared" si="3"/>
        <v>0</v>
      </c>
      <c r="K41">
        <f t="shared" si="4"/>
        <v>0</v>
      </c>
      <c r="L41">
        <f t="shared" si="0"/>
        <v>3</v>
      </c>
      <c r="M41">
        <f t="shared" si="1"/>
        <v>0</v>
      </c>
      <c r="N41">
        <f t="shared" si="2"/>
        <v>3</v>
      </c>
      <c r="O41">
        <f t="shared" si="5"/>
        <v>1</v>
      </c>
      <c r="P41">
        <f t="shared" si="6"/>
        <v>0</v>
      </c>
      <c r="Q41" t="b">
        <f t="shared" si="7"/>
        <v>1</v>
      </c>
      <c r="R41" t="str">
        <f t="shared" si="8"/>
        <v>كاب فيردي - موزمبيق</v>
      </c>
      <c r="S41" t="str">
        <f>VLOOKUP(Table1[[#This Row],[اللاعب]],Sheet1!$A$2:$B$8,2,FALSE)</f>
        <v>Mohamed Zaki</v>
      </c>
      <c r="T41" t="str">
        <f>Table1[[#This Row],[النتيجة]]&amp;" - "&amp;Table1[[#This Row],[Column1]]</f>
        <v>2 - 1</v>
      </c>
      <c r="U41" t="str">
        <f>Table1[[#This Row],[Home]]&amp;" - "&amp;Table1[[#This Row],[Away]]</f>
        <v>3 - 0</v>
      </c>
    </row>
    <row r="42" spans="1:21" ht="18" customHeight="1" x14ac:dyDescent="0.3">
      <c r="A42" s="1" t="s">
        <v>41</v>
      </c>
      <c r="B42" s="4" t="s">
        <v>30</v>
      </c>
      <c r="C42" s="5">
        <v>45310</v>
      </c>
      <c r="D42" s="4" t="s">
        <v>8</v>
      </c>
      <c r="E42" s="4">
        <v>1</v>
      </c>
      <c r="F42" s="4">
        <v>0</v>
      </c>
      <c r="G42" s="4" t="s">
        <v>10</v>
      </c>
      <c r="H42" s="7">
        <f>VLOOKUP(A42,النتائج!$A$1:$F$100,4,FALSE)</f>
        <v>3</v>
      </c>
      <c r="I42" s="7">
        <f>VLOOKUP(A42,النتائج!$A$1:$F$100,5,FALSE)</f>
        <v>1</v>
      </c>
      <c r="J42" t="b">
        <f t="shared" si="3"/>
        <v>0</v>
      </c>
      <c r="K42">
        <f t="shared" si="4"/>
        <v>0</v>
      </c>
      <c r="L42">
        <f t="shared" si="0"/>
        <v>3</v>
      </c>
      <c r="M42">
        <f t="shared" si="1"/>
        <v>0</v>
      </c>
      <c r="N42">
        <f t="shared" si="2"/>
        <v>3</v>
      </c>
      <c r="O42">
        <f t="shared" si="5"/>
        <v>1</v>
      </c>
      <c r="P42">
        <f t="shared" si="6"/>
        <v>0</v>
      </c>
      <c r="Q42" t="b">
        <f t="shared" si="7"/>
        <v>1</v>
      </c>
      <c r="R42" t="str">
        <f t="shared" si="8"/>
        <v>السنغال - الكاميرون</v>
      </c>
      <c r="S42" t="str">
        <f>VLOOKUP(Table1[[#This Row],[اللاعب]],Sheet1!$A$2:$B$8,2,FALSE)</f>
        <v>Mohamed Zaki</v>
      </c>
      <c r="T42" t="str">
        <f>Table1[[#This Row],[النتيجة]]&amp;" - "&amp;Table1[[#This Row],[Column1]]</f>
        <v>1 - 0</v>
      </c>
      <c r="U42" t="str">
        <f>Table1[[#This Row],[Home]]&amp;" - "&amp;Table1[[#This Row],[Away]]</f>
        <v>3 - 1</v>
      </c>
    </row>
    <row r="43" spans="1:21" ht="18" customHeight="1" x14ac:dyDescent="0.3">
      <c r="A43" s="1" t="s">
        <v>42</v>
      </c>
      <c r="B43" s="4" t="s">
        <v>30</v>
      </c>
      <c r="C43" s="5">
        <v>45310</v>
      </c>
      <c r="D43" s="4" t="s">
        <v>11</v>
      </c>
      <c r="E43" s="4">
        <v>1</v>
      </c>
      <c r="F43" s="4">
        <v>1</v>
      </c>
      <c r="G43" s="4" t="s">
        <v>9</v>
      </c>
      <c r="H43" s="7">
        <f>VLOOKUP(A43,النتائج!$A$1:$F$100,4,FALSE)</f>
        <v>1</v>
      </c>
      <c r="I43" s="7">
        <f>VLOOKUP(A43,النتائج!$A$1:$F$100,5,FALSE)</f>
        <v>0</v>
      </c>
      <c r="J43" t="b">
        <f t="shared" si="3"/>
        <v>0</v>
      </c>
      <c r="K43">
        <f t="shared" si="4"/>
        <v>0</v>
      </c>
      <c r="L43">
        <f t="shared" si="0"/>
        <v>0</v>
      </c>
      <c r="M43">
        <f t="shared" si="1"/>
        <v>0</v>
      </c>
      <c r="N43">
        <f t="shared" si="2"/>
        <v>0</v>
      </c>
      <c r="O43">
        <f t="shared" si="5"/>
        <v>0</v>
      </c>
      <c r="P43">
        <f t="shared" si="6"/>
        <v>0</v>
      </c>
      <c r="Q43" t="b">
        <f t="shared" si="7"/>
        <v>1</v>
      </c>
      <c r="R43" t="str">
        <f t="shared" si="8"/>
        <v>غينيا - جامبيا</v>
      </c>
      <c r="S43" t="str">
        <f>VLOOKUP(Table1[[#This Row],[اللاعب]],Sheet1!$A$2:$B$8,2,FALSE)</f>
        <v>Mohamed Zaki</v>
      </c>
      <c r="T43" t="str">
        <f>Table1[[#This Row],[النتيجة]]&amp;" - "&amp;Table1[[#This Row],[Column1]]</f>
        <v>1 - 1</v>
      </c>
      <c r="U43" t="str">
        <f>Table1[[#This Row],[Home]]&amp;" - "&amp;Table1[[#This Row],[Away]]</f>
        <v>1 - 0</v>
      </c>
    </row>
    <row r="44" spans="1:21" ht="18" customHeight="1" x14ac:dyDescent="0.3">
      <c r="A44" s="1" t="s">
        <v>43</v>
      </c>
      <c r="B44" s="4" t="s">
        <v>30</v>
      </c>
      <c r="C44" s="5">
        <v>45311</v>
      </c>
      <c r="D44" s="4" t="s">
        <v>12</v>
      </c>
      <c r="E44" s="4">
        <v>2</v>
      </c>
      <c r="F44" s="4">
        <v>1</v>
      </c>
      <c r="G44" s="4" t="s">
        <v>14</v>
      </c>
      <c r="H44" s="7">
        <f>VLOOKUP(A44,النتائج!$A$1:$F$100,4,FALSE)</f>
        <v>2</v>
      </c>
      <c r="I44" s="7">
        <f>VLOOKUP(A44,النتائج!$A$1:$F$100,5,FALSE)</f>
        <v>2</v>
      </c>
      <c r="J44" t="b">
        <f t="shared" si="3"/>
        <v>0</v>
      </c>
      <c r="K44">
        <f t="shared" si="4"/>
        <v>0</v>
      </c>
      <c r="L44">
        <f t="shared" si="0"/>
        <v>0</v>
      </c>
      <c r="M44">
        <f t="shared" si="1"/>
        <v>0</v>
      </c>
      <c r="N44">
        <f t="shared" si="2"/>
        <v>0</v>
      </c>
      <c r="O44">
        <f t="shared" si="5"/>
        <v>0</v>
      </c>
      <c r="P44">
        <f t="shared" si="6"/>
        <v>0</v>
      </c>
      <c r="Q44" t="b">
        <f t="shared" si="7"/>
        <v>1</v>
      </c>
      <c r="R44" t="str">
        <f t="shared" si="8"/>
        <v>الجزائر - بوركينا فاسو</v>
      </c>
      <c r="S44" t="str">
        <f>VLOOKUP(Table1[[#This Row],[اللاعب]],Sheet1!$A$2:$B$8,2,FALSE)</f>
        <v>Mohamed Zaki</v>
      </c>
      <c r="T44" t="str">
        <f>Table1[[#This Row],[النتيجة]]&amp;" - "&amp;Table1[[#This Row],[Column1]]</f>
        <v>2 - 1</v>
      </c>
      <c r="U44" t="str">
        <f>Table1[[#This Row],[Home]]&amp;" - "&amp;Table1[[#This Row],[Away]]</f>
        <v>2 - 2</v>
      </c>
    </row>
    <row r="45" spans="1:21" ht="18" customHeight="1" x14ac:dyDescent="0.3">
      <c r="A45" s="1" t="s">
        <v>44</v>
      </c>
      <c r="B45" s="4" t="s">
        <v>30</v>
      </c>
      <c r="C45" s="5">
        <v>45311</v>
      </c>
      <c r="D45" s="4" t="s">
        <v>15</v>
      </c>
      <c r="E45" s="4">
        <v>0</v>
      </c>
      <c r="F45" s="4">
        <v>2</v>
      </c>
      <c r="G45" s="4" t="s">
        <v>13</v>
      </c>
      <c r="H45" s="7">
        <f>VLOOKUP(A45,النتائج!$A$1:$F$100,4,FALSE)</f>
        <v>2</v>
      </c>
      <c r="I45" s="7">
        <f>VLOOKUP(A45,النتائج!$A$1:$F$100,5,FALSE)</f>
        <v>3</v>
      </c>
      <c r="J45" t="b">
        <f t="shared" si="3"/>
        <v>0</v>
      </c>
      <c r="K45">
        <f t="shared" si="4"/>
        <v>0</v>
      </c>
      <c r="L45">
        <f t="shared" si="0"/>
        <v>3</v>
      </c>
      <c r="M45">
        <f t="shared" si="1"/>
        <v>0</v>
      </c>
      <c r="N45">
        <f t="shared" si="2"/>
        <v>3</v>
      </c>
      <c r="O45">
        <f t="shared" si="5"/>
        <v>1</v>
      </c>
      <c r="P45">
        <f t="shared" si="6"/>
        <v>0</v>
      </c>
      <c r="Q45" t="b">
        <f t="shared" si="7"/>
        <v>1</v>
      </c>
      <c r="R45" t="str">
        <f t="shared" si="8"/>
        <v>موريتانيا - أنجـــــولا</v>
      </c>
      <c r="S45" t="str">
        <f>VLOOKUP(Table1[[#This Row],[اللاعب]],Sheet1!$A$2:$B$8,2,FALSE)</f>
        <v>Mohamed Zaki</v>
      </c>
      <c r="T45" t="str">
        <f>Table1[[#This Row],[النتيجة]]&amp;" - "&amp;Table1[[#This Row],[Column1]]</f>
        <v>0 - 2</v>
      </c>
      <c r="U45" t="str">
        <f>Table1[[#This Row],[Home]]&amp;" - "&amp;Table1[[#This Row],[Away]]</f>
        <v>2 - 3</v>
      </c>
    </row>
    <row r="46" spans="1:21" ht="18" customHeight="1" x14ac:dyDescent="0.3">
      <c r="A46" s="1" t="s">
        <v>45</v>
      </c>
      <c r="B46" s="4" t="s">
        <v>30</v>
      </c>
      <c r="C46" s="5">
        <v>45311</v>
      </c>
      <c r="D46" s="4" t="s">
        <v>16</v>
      </c>
      <c r="E46" s="4">
        <v>2</v>
      </c>
      <c r="F46" s="4">
        <v>2</v>
      </c>
      <c r="G46" s="4" t="s">
        <v>18</v>
      </c>
      <c r="H46" s="7">
        <f>VLOOKUP(A46,النتائج!$A$1:$F$100,4,FALSE)</f>
        <v>1</v>
      </c>
      <c r="I46" s="7">
        <f>VLOOKUP(A46,النتائج!$A$1:$F$100,5,FALSE)</f>
        <v>1</v>
      </c>
      <c r="J46" t="b">
        <f t="shared" si="3"/>
        <v>0</v>
      </c>
      <c r="K46">
        <f t="shared" si="4"/>
        <v>0</v>
      </c>
      <c r="L46">
        <f t="shared" si="0"/>
        <v>0</v>
      </c>
      <c r="M46">
        <f t="shared" si="1"/>
        <v>3</v>
      </c>
      <c r="N46">
        <f t="shared" si="2"/>
        <v>3</v>
      </c>
      <c r="O46">
        <f t="shared" si="5"/>
        <v>1</v>
      </c>
      <c r="P46">
        <f t="shared" si="6"/>
        <v>0</v>
      </c>
      <c r="Q46" t="b">
        <f t="shared" si="7"/>
        <v>1</v>
      </c>
      <c r="R46" t="str">
        <f t="shared" si="8"/>
        <v>تونس - مالي</v>
      </c>
      <c r="S46" t="str">
        <f>VLOOKUP(Table1[[#This Row],[اللاعب]],Sheet1!$A$2:$B$8,2,FALSE)</f>
        <v>Mohamed Zaki</v>
      </c>
      <c r="T46" t="str">
        <f>Table1[[#This Row],[النتيجة]]&amp;" - "&amp;Table1[[#This Row],[Column1]]</f>
        <v>2 - 2</v>
      </c>
      <c r="U46" t="str">
        <f>Table1[[#This Row],[Home]]&amp;" - "&amp;Table1[[#This Row],[Away]]</f>
        <v>1 - 1</v>
      </c>
    </row>
    <row r="47" spans="1:21" ht="18" customHeight="1" x14ac:dyDescent="0.3">
      <c r="A47" s="1" t="s">
        <v>37</v>
      </c>
      <c r="B47" s="4" t="s">
        <v>31</v>
      </c>
      <c r="C47" s="5">
        <v>45309</v>
      </c>
      <c r="D47" s="4" t="s">
        <v>3</v>
      </c>
      <c r="E47" s="4">
        <v>1</v>
      </c>
      <c r="F47" s="4">
        <v>1</v>
      </c>
      <c r="G47" s="4" t="s">
        <v>1</v>
      </c>
      <c r="H47" s="7">
        <f>VLOOKUP(A47,النتائج!$A$1:$F$100,4,FALSE)</f>
        <v>4</v>
      </c>
      <c r="I47" s="7">
        <f>VLOOKUP(A47,النتائج!$A$1:$F$100,5,FALSE)</f>
        <v>2</v>
      </c>
      <c r="J47" t="b">
        <f t="shared" si="3"/>
        <v>0</v>
      </c>
      <c r="K47">
        <f t="shared" si="4"/>
        <v>0</v>
      </c>
      <c r="L47">
        <f t="shared" si="0"/>
        <v>0</v>
      </c>
      <c r="M47">
        <f>IF(AND(E47=F47,H47=I47),3,0)</f>
        <v>0</v>
      </c>
      <c r="N47">
        <f t="shared" si="2"/>
        <v>0</v>
      </c>
      <c r="O47">
        <f t="shared" si="5"/>
        <v>0</v>
      </c>
      <c r="P47">
        <f t="shared" si="6"/>
        <v>0</v>
      </c>
      <c r="Q47" t="b">
        <f t="shared" si="7"/>
        <v>1</v>
      </c>
      <c r="R47" t="str">
        <f t="shared" si="8"/>
        <v>غينيا الاستوائية - غينيا بيساو</v>
      </c>
      <c r="S47" t="str">
        <f>VLOOKUP(Table1[[#This Row],[اللاعب]],Sheet1!$A$2:$B$8,2,FALSE)</f>
        <v>Mohamed Refat</v>
      </c>
      <c r="T47" t="str">
        <f>Table1[[#This Row],[النتيجة]]&amp;" - "&amp;Table1[[#This Row],[Column1]]</f>
        <v>1 - 1</v>
      </c>
      <c r="U47" t="str">
        <f>Table1[[#This Row],[Home]]&amp;" - "&amp;Table1[[#This Row],[Away]]</f>
        <v>4 - 2</v>
      </c>
    </row>
    <row r="48" spans="1:21" ht="18" customHeight="1" x14ac:dyDescent="0.3">
      <c r="A48" s="1" t="s">
        <v>38</v>
      </c>
      <c r="B48" s="4" t="s">
        <v>31</v>
      </c>
      <c r="C48" s="5">
        <v>45309</v>
      </c>
      <c r="D48" s="4" t="s">
        <v>0</v>
      </c>
      <c r="E48" s="4">
        <v>0</v>
      </c>
      <c r="F48" s="4">
        <v>1</v>
      </c>
      <c r="G48" s="4" t="s">
        <v>2</v>
      </c>
      <c r="H48" s="7">
        <f>VLOOKUP(A48,النتائج!$A$1:$F$100,4,FALSE)</f>
        <v>0</v>
      </c>
      <c r="I48" s="7">
        <f>VLOOKUP(A48,النتائج!$A$1:$F$100,5,FALSE)</f>
        <v>1</v>
      </c>
      <c r="J48" t="b">
        <f t="shared" si="3"/>
        <v>1</v>
      </c>
      <c r="K48">
        <f t="shared" si="4"/>
        <v>5</v>
      </c>
      <c r="L48">
        <f t="shared" si="0"/>
        <v>3</v>
      </c>
      <c r="M48">
        <f t="shared" ref="M48:M111" si="9">IF(AND(E48=F48,H48=I48),3,0)</f>
        <v>0</v>
      </c>
      <c r="N48">
        <f t="shared" si="2"/>
        <v>5</v>
      </c>
      <c r="O48">
        <f t="shared" si="5"/>
        <v>0</v>
      </c>
      <c r="P48">
        <f t="shared" si="6"/>
        <v>1</v>
      </c>
      <c r="Q48" t="b">
        <f t="shared" si="7"/>
        <v>1</v>
      </c>
      <c r="R48" t="str">
        <f t="shared" si="8"/>
        <v>كوت ديفوار - نيجيريا</v>
      </c>
      <c r="S48" t="str">
        <f>VLOOKUP(Table1[[#This Row],[اللاعب]],Sheet1!$A$2:$B$8,2,FALSE)</f>
        <v>Mohamed Refat</v>
      </c>
      <c r="T48" t="str">
        <f>Table1[[#This Row],[النتيجة]]&amp;" - "&amp;Table1[[#This Row],[Column1]]</f>
        <v>0 - 1</v>
      </c>
      <c r="U48" t="str">
        <f>Table1[[#This Row],[Home]]&amp;" - "&amp;Table1[[#This Row],[Away]]</f>
        <v>0 - 1</v>
      </c>
    </row>
    <row r="49" spans="1:21" ht="18" customHeight="1" x14ac:dyDescent="0.3">
      <c r="A49" s="1" t="s">
        <v>39</v>
      </c>
      <c r="B49" s="4" t="s">
        <v>31</v>
      </c>
      <c r="C49" s="5">
        <v>45309</v>
      </c>
      <c r="D49" s="4" t="s">
        <v>4</v>
      </c>
      <c r="E49" s="4">
        <v>3</v>
      </c>
      <c r="F49" s="4">
        <v>1</v>
      </c>
      <c r="G49" s="4" t="s">
        <v>6</v>
      </c>
      <c r="H49" s="7">
        <f>VLOOKUP(A49,النتائج!$A$1:$F$100,4,FALSE)</f>
        <v>2</v>
      </c>
      <c r="I49" s="7">
        <f>VLOOKUP(A49,النتائج!$A$1:$F$100,5,FALSE)</f>
        <v>2</v>
      </c>
      <c r="J49" t="b">
        <f t="shared" si="3"/>
        <v>0</v>
      </c>
      <c r="K49">
        <f t="shared" si="4"/>
        <v>0</v>
      </c>
      <c r="L49">
        <f t="shared" si="0"/>
        <v>0</v>
      </c>
      <c r="M49">
        <f t="shared" si="9"/>
        <v>0</v>
      </c>
      <c r="N49">
        <f t="shared" si="2"/>
        <v>0</v>
      </c>
      <c r="O49">
        <f t="shared" si="5"/>
        <v>0</v>
      </c>
      <c r="P49">
        <f t="shared" si="6"/>
        <v>0</v>
      </c>
      <c r="Q49" t="b">
        <f t="shared" si="7"/>
        <v>1</v>
      </c>
      <c r="R49" t="str">
        <f t="shared" si="8"/>
        <v>مصر - غانـــا</v>
      </c>
      <c r="S49" t="str">
        <f>VLOOKUP(Table1[[#This Row],[اللاعب]],Sheet1!$A$2:$B$8,2,FALSE)</f>
        <v>Mohamed Refat</v>
      </c>
      <c r="T49" t="str">
        <f>Table1[[#This Row],[النتيجة]]&amp;" - "&amp;Table1[[#This Row],[Column1]]</f>
        <v>3 - 1</v>
      </c>
      <c r="U49" t="str">
        <f>Table1[[#This Row],[Home]]&amp;" - "&amp;Table1[[#This Row],[Away]]</f>
        <v>2 - 2</v>
      </c>
    </row>
    <row r="50" spans="1:21" ht="18" customHeight="1" x14ac:dyDescent="0.3">
      <c r="A50" s="1" t="s">
        <v>40</v>
      </c>
      <c r="B50" s="4" t="s">
        <v>31</v>
      </c>
      <c r="C50" s="5">
        <v>45310</v>
      </c>
      <c r="D50" s="4" t="s">
        <v>7</v>
      </c>
      <c r="E50" s="4">
        <v>2</v>
      </c>
      <c r="F50" s="4">
        <v>0</v>
      </c>
      <c r="G50" s="4" t="s">
        <v>5</v>
      </c>
      <c r="H50" s="7">
        <f>VLOOKUP(A50,النتائج!$A$1:$F$100,4,FALSE)</f>
        <v>3</v>
      </c>
      <c r="I50" s="7">
        <f>VLOOKUP(A50,النتائج!$A$1:$F$100,5,FALSE)</f>
        <v>0</v>
      </c>
      <c r="J50" t="b">
        <f t="shared" si="3"/>
        <v>0</v>
      </c>
      <c r="K50">
        <f t="shared" si="4"/>
        <v>0</v>
      </c>
      <c r="L50">
        <f t="shared" si="0"/>
        <v>3</v>
      </c>
      <c r="M50">
        <f t="shared" si="9"/>
        <v>0</v>
      </c>
      <c r="N50">
        <f t="shared" si="2"/>
        <v>3</v>
      </c>
      <c r="O50">
        <f t="shared" si="5"/>
        <v>1</v>
      </c>
      <c r="P50">
        <f t="shared" si="6"/>
        <v>0</v>
      </c>
      <c r="Q50" t="b">
        <f t="shared" si="7"/>
        <v>1</v>
      </c>
      <c r="R50" t="str">
        <f t="shared" si="8"/>
        <v>كاب فيردي - موزمبيق</v>
      </c>
      <c r="S50" t="str">
        <f>VLOOKUP(Table1[[#This Row],[اللاعب]],Sheet1!$A$2:$B$8,2,FALSE)</f>
        <v>Mohamed Refat</v>
      </c>
      <c r="T50" t="str">
        <f>Table1[[#This Row],[النتيجة]]&amp;" - "&amp;Table1[[#This Row],[Column1]]</f>
        <v>2 - 0</v>
      </c>
      <c r="U50" t="str">
        <f>Table1[[#This Row],[Home]]&amp;" - "&amp;Table1[[#This Row],[Away]]</f>
        <v>3 - 0</v>
      </c>
    </row>
    <row r="51" spans="1:21" ht="18" customHeight="1" x14ac:dyDescent="0.3">
      <c r="A51" s="1" t="s">
        <v>41</v>
      </c>
      <c r="B51" s="4" t="s">
        <v>31</v>
      </c>
      <c r="C51" s="5">
        <v>45310</v>
      </c>
      <c r="D51" s="4" t="s">
        <v>8</v>
      </c>
      <c r="E51" s="4">
        <v>3</v>
      </c>
      <c r="F51" s="4">
        <v>3</v>
      </c>
      <c r="G51" s="4" t="s">
        <v>10</v>
      </c>
      <c r="H51" s="7">
        <f>VLOOKUP(A51,النتائج!$A$1:$F$100,4,FALSE)</f>
        <v>3</v>
      </c>
      <c r="I51" s="7">
        <f>VLOOKUP(A51,النتائج!$A$1:$F$100,5,FALSE)</f>
        <v>1</v>
      </c>
      <c r="J51" t="b">
        <f t="shared" si="3"/>
        <v>0</v>
      </c>
      <c r="K51">
        <f t="shared" si="4"/>
        <v>0</v>
      </c>
      <c r="L51">
        <f t="shared" si="0"/>
        <v>0</v>
      </c>
      <c r="M51">
        <f t="shared" si="9"/>
        <v>0</v>
      </c>
      <c r="N51">
        <f t="shared" si="2"/>
        <v>0</v>
      </c>
      <c r="O51">
        <f t="shared" si="5"/>
        <v>0</v>
      </c>
      <c r="P51">
        <f t="shared" si="6"/>
        <v>0</v>
      </c>
      <c r="Q51" t="b">
        <f t="shared" si="7"/>
        <v>1</v>
      </c>
      <c r="R51" t="str">
        <f t="shared" si="8"/>
        <v>السنغال - الكاميرون</v>
      </c>
      <c r="S51" t="str">
        <f>VLOOKUP(Table1[[#This Row],[اللاعب]],Sheet1!$A$2:$B$8,2,FALSE)</f>
        <v>Mohamed Refat</v>
      </c>
      <c r="T51" t="str">
        <f>Table1[[#This Row],[النتيجة]]&amp;" - "&amp;Table1[[#This Row],[Column1]]</f>
        <v>3 - 3</v>
      </c>
      <c r="U51" t="str">
        <f>Table1[[#This Row],[Home]]&amp;" - "&amp;Table1[[#This Row],[Away]]</f>
        <v>3 - 1</v>
      </c>
    </row>
    <row r="52" spans="1:21" ht="18" customHeight="1" x14ac:dyDescent="0.3">
      <c r="A52" s="1" t="s">
        <v>42</v>
      </c>
      <c r="B52" s="4" t="s">
        <v>31</v>
      </c>
      <c r="C52" s="5">
        <v>45310</v>
      </c>
      <c r="D52" s="4" t="s">
        <v>11</v>
      </c>
      <c r="E52" s="4">
        <v>0</v>
      </c>
      <c r="F52" s="4">
        <v>1</v>
      </c>
      <c r="G52" s="4" t="s">
        <v>9</v>
      </c>
      <c r="H52" s="7">
        <f>VLOOKUP(A52,النتائج!$A$1:$F$100,4,FALSE)</f>
        <v>1</v>
      </c>
      <c r="I52" s="7">
        <f>VLOOKUP(A52,النتائج!$A$1:$F$100,5,FALSE)</f>
        <v>0</v>
      </c>
      <c r="J52" t="b">
        <f t="shared" si="3"/>
        <v>0</v>
      </c>
      <c r="K52">
        <f t="shared" si="4"/>
        <v>0</v>
      </c>
      <c r="L52">
        <f t="shared" si="0"/>
        <v>0</v>
      </c>
      <c r="M52">
        <f t="shared" si="9"/>
        <v>0</v>
      </c>
      <c r="N52">
        <f t="shared" si="2"/>
        <v>0</v>
      </c>
      <c r="O52">
        <f t="shared" si="5"/>
        <v>0</v>
      </c>
      <c r="P52">
        <f t="shared" si="6"/>
        <v>0</v>
      </c>
      <c r="Q52" t="b">
        <f t="shared" si="7"/>
        <v>1</v>
      </c>
      <c r="R52" t="str">
        <f t="shared" si="8"/>
        <v>غينيا - جامبيا</v>
      </c>
      <c r="S52" t="str">
        <f>VLOOKUP(Table1[[#This Row],[اللاعب]],Sheet1!$A$2:$B$8,2,FALSE)</f>
        <v>Mohamed Refat</v>
      </c>
      <c r="T52" t="str">
        <f>Table1[[#This Row],[النتيجة]]&amp;" - "&amp;Table1[[#This Row],[Column1]]</f>
        <v>0 - 1</v>
      </c>
      <c r="U52" t="str">
        <f>Table1[[#This Row],[Home]]&amp;" - "&amp;Table1[[#This Row],[Away]]</f>
        <v>1 - 0</v>
      </c>
    </row>
    <row r="53" spans="1:21" ht="18" customHeight="1" x14ac:dyDescent="0.3">
      <c r="A53" s="1" t="s">
        <v>43</v>
      </c>
      <c r="B53" s="4" t="s">
        <v>31</v>
      </c>
      <c r="C53" s="5">
        <v>45311</v>
      </c>
      <c r="D53" s="4" t="s">
        <v>12</v>
      </c>
      <c r="E53" s="4">
        <v>3</v>
      </c>
      <c r="F53" s="4">
        <v>0</v>
      </c>
      <c r="G53" s="4" t="s">
        <v>14</v>
      </c>
      <c r="H53" s="7">
        <f>VLOOKUP(A53,النتائج!$A$1:$F$100,4,FALSE)</f>
        <v>2</v>
      </c>
      <c r="I53" s="7">
        <f>VLOOKUP(A53,النتائج!$A$1:$F$100,5,FALSE)</f>
        <v>2</v>
      </c>
      <c r="J53" t="b">
        <f t="shared" si="3"/>
        <v>0</v>
      </c>
      <c r="K53">
        <f t="shared" si="4"/>
        <v>0</v>
      </c>
      <c r="L53">
        <f t="shared" si="0"/>
        <v>0</v>
      </c>
      <c r="M53">
        <f t="shared" si="9"/>
        <v>0</v>
      </c>
      <c r="N53">
        <f t="shared" si="2"/>
        <v>0</v>
      </c>
      <c r="O53">
        <f t="shared" si="5"/>
        <v>0</v>
      </c>
      <c r="P53">
        <f t="shared" si="6"/>
        <v>0</v>
      </c>
      <c r="Q53" t="b">
        <f t="shared" si="7"/>
        <v>1</v>
      </c>
      <c r="R53" t="str">
        <f t="shared" si="8"/>
        <v>الجزائر - بوركينا فاسو</v>
      </c>
      <c r="S53" t="str">
        <f>VLOOKUP(Table1[[#This Row],[اللاعب]],Sheet1!$A$2:$B$8,2,FALSE)</f>
        <v>Mohamed Refat</v>
      </c>
      <c r="T53" t="str">
        <f>Table1[[#This Row],[النتيجة]]&amp;" - "&amp;Table1[[#This Row],[Column1]]</f>
        <v>3 - 0</v>
      </c>
      <c r="U53" t="str">
        <f>Table1[[#This Row],[Home]]&amp;" - "&amp;Table1[[#This Row],[Away]]</f>
        <v>2 - 2</v>
      </c>
    </row>
    <row r="54" spans="1:21" ht="18" customHeight="1" x14ac:dyDescent="0.3">
      <c r="A54" s="1" t="s">
        <v>44</v>
      </c>
      <c r="B54" s="4" t="s">
        <v>31</v>
      </c>
      <c r="C54" s="5">
        <v>45311</v>
      </c>
      <c r="D54" s="4" t="s">
        <v>15</v>
      </c>
      <c r="E54" s="4">
        <v>1</v>
      </c>
      <c r="F54" s="4">
        <v>0</v>
      </c>
      <c r="G54" s="4" t="s">
        <v>13</v>
      </c>
      <c r="H54" s="7">
        <f>VLOOKUP(A54,النتائج!$A$1:$F$100,4,FALSE)</f>
        <v>2</v>
      </c>
      <c r="I54" s="7">
        <f>VLOOKUP(A54,النتائج!$A$1:$F$100,5,FALSE)</f>
        <v>3</v>
      </c>
      <c r="J54" t="b">
        <f t="shared" si="3"/>
        <v>0</v>
      </c>
      <c r="K54">
        <f t="shared" si="4"/>
        <v>0</v>
      </c>
      <c r="L54">
        <f t="shared" si="0"/>
        <v>0</v>
      </c>
      <c r="M54">
        <f t="shared" si="9"/>
        <v>0</v>
      </c>
      <c r="N54">
        <f t="shared" si="2"/>
        <v>0</v>
      </c>
      <c r="O54">
        <f t="shared" si="5"/>
        <v>0</v>
      </c>
      <c r="P54">
        <f t="shared" si="6"/>
        <v>0</v>
      </c>
      <c r="Q54" t="b">
        <f t="shared" si="7"/>
        <v>1</v>
      </c>
      <c r="R54" t="str">
        <f t="shared" si="8"/>
        <v>موريتانيا - أنجـــــولا</v>
      </c>
      <c r="S54" t="str">
        <f>VLOOKUP(Table1[[#This Row],[اللاعب]],Sheet1!$A$2:$B$8,2,FALSE)</f>
        <v>Mohamed Refat</v>
      </c>
      <c r="T54" t="str">
        <f>Table1[[#This Row],[النتيجة]]&amp;" - "&amp;Table1[[#This Row],[Column1]]</f>
        <v>1 - 0</v>
      </c>
      <c r="U54" t="str">
        <f>Table1[[#This Row],[Home]]&amp;" - "&amp;Table1[[#This Row],[Away]]</f>
        <v>2 - 3</v>
      </c>
    </row>
    <row r="55" spans="1:21" ht="18" customHeight="1" x14ac:dyDescent="0.3">
      <c r="A55" s="1" t="s">
        <v>45</v>
      </c>
      <c r="B55" s="4" t="s">
        <v>31</v>
      </c>
      <c r="C55" s="5">
        <v>45311</v>
      </c>
      <c r="D55" s="4" t="s">
        <v>16</v>
      </c>
      <c r="E55" s="4">
        <v>1</v>
      </c>
      <c r="F55" s="4">
        <v>1</v>
      </c>
      <c r="G55" s="4" t="s">
        <v>18</v>
      </c>
      <c r="H55" s="7">
        <f>VLOOKUP(A55,النتائج!$A$1:$F$100,4,FALSE)</f>
        <v>1</v>
      </c>
      <c r="I55" s="7">
        <f>VLOOKUP(A55,النتائج!$A$1:$F$100,5,FALSE)</f>
        <v>1</v>
      </c>
      <c r="J55" t="b">
        <f t="shared" si="3"/>
        <v>1</v>
      </c>
      <c r="K55">
        <f t="shared" si="4"/>
        <v>5</v>
      </c>
      <c r="L55">
        <f t="shared" si="0"/>
        <v>0</v>
      </c>
      <c r="M55">
        <f t="shared" si="9"/>
        <v>3</v>
      </c>
      <c r="N55">
        <f t="shared" si="2"/>
        <v>5</v>
      </c>
      <c r="O55">
        <f t="shared" si="5"/>
        <v>0</v>
      </c>
      <c r="P55">
        <f t="shared" si="6"/>
        <v>1</v>
      </c>
      <c r="Q55" t="b">
        <f t="shared" si="7"/>
        <v>1</v>
      </c>
      <c r="R55" t="str">
        <f t="shared" si="8"/>
        <v>تونس - مالي</v>
      </c>
      <c r="S55" t="str">
        <f>VLOOKUP(Table1[[#This Row],[اللاعب]],Sheet1!$A$2:$B$8,2,FALSE)</f>
        <v>Mohamed Refat</v>
      </c>
      <c r="T55" t="str">
        <f>Table1[[#This Row],[النتيجة]]&amp;" - "&amp;Table1[[#This Row],[Column1]]</f>
        <v>1 - 1</v>
      </c>
      <c r="U55" t="str">
        <f>Table1[[#This Row],[Home]]&amp;" - "&amp;Table1[[#This Row],[Away]]</f>
        <v>1 - 1</v>
      </c>
    </row>
    <row r="56" spans="1:21" ht="18" customHeight="1" x14ac:dyDescent="0.3">
      <c r="A56" s="1" t="s">
        <v>37</v>
      </c>
      <c r="B56" s="4" t="s">
        <v>33</v>
      </c>
      <c r="C56" s="5">
        <v>45309</v>
      </c>
      <c r="D56" s="4" t="s">
        <v>3</v>
      </c>
      <c r="E56" s="4">
        <v>1</v>
      </c>
      <c r="F56" s="4">
        <v>1</v>
      </c>
      <c r="G56" s="4" t="s">
        <v>1</v>
      </c>
      <c r="H56" s="7">
        <f>VLOOKUP(A56,النتائج!$A$1:$F$100,4,FALSE)</f>
        <v>4</v>
      </c>
      <c r="I56" s="7">
        <f>VLOOKUP(A56,النتائج!$A$1:$F$100,5,FALSE)</f>
        <v>2</v>
      </c>
      <c r="J56" t="b">
        <f t="shared" si="3"/>
        <v>0</v>
      </c>
      <c r="K56">
        <f t="shared" si="4"/>
        <v>0</v>
      </c>
      <c r="L56">
        <f t="shared" si="0"/>
        <v>0</v>
      </c>
      <c r="M56">
        <f t="shared" si="9"/>
        <v>0</v>
      </c>
      <c r="N56">
        <f t="shared" si="2"/>
        <v>0</v>
      </c>
      <c r="O56">
        <f t="shared" si="5"/>
        <v>0</v>
      </c>
      <c r="P56">
        <f t="shared" si="6"/>
        <v>0</v>
      </c>
      <c r="Q56" t="b">
        <f t="shared" si="7"/>
        <v>1</v>
      </c>
      <c r="R56" t="str">
        <f t="shared" si="8"/>
        <v>غينيا الاستوائية - غينيا بيساو</v>
      </c>
      <c r="S56" t="str">
        <f>VLOOKUP(Table1[[#This Row],[اللاعب]],Sheet1!$A$2:$B$8,2,FALSE)</f>
        <v>Ahmed Hassan</v>
      </c>
      <c r="T56" t="str">
        <f>Table1[[#This Row],[النتيجة]]&amp;" - "&amp;Table1[[#This Row],[Column1]]</f>
        <v>1 - 1</v>
      </c>
      <c r="U56" t="str">
        <f>Table1[[#This Row],[Home]]&amp;" - "&amp;Table1[[#This Row],[Away]]</f>
        <v>4 - 2</v>
      </c>
    </row>
    <row r="57" spans="1:21" ht="18" customHeight="1" x14ac:dyDescent="0.3">
      <c r="A57" s="1" t="s">
        <v>38</v>
      </c>
      <c r="B57" s="4" t="s">
        <v>33</v>
      </c>
      <c r="C57" s="5">
        <v>45309</v>
      </c>
      <c r="D57" s="4" t="s">
        <v>0</v>
      </c>
      <c r="E57" s="4">
        <v>0</v>
      </c>
      <c r="F57" s="4">
        <v>1</v>
      </c>
      <c r="G57" s="4" t="s">
        <v>2</v>
      </c>
      <c r="H57" s="7">
        <f>VLOOKUP(A57,النتائج!$A$1:$F$100,4,FALSE)</f>
        <v>0</v>
      </c>
      <c r="I57" s="7">
        <f>VLOOKUP(A57,النتائج!$A$1:$F$100,5,FALSE)</f>
        <v>1</v>
      </c>
      <c r="J57" t="b">
        <f t="shared" si="3"/>
        <v>1</v>
      </c>
      <c r="K57">
        <f t="shared" si="4"/>
        <v>5</v>
      </c>
      <c r="L57">
        <f t="shared" si="0"/>
        <v>3</v>
      </c>
      <c r="M57">
        <f t="shared" si="9"/>
        <v>0</v>
      </c>
      <c r="N57">
        <f t="shared" si="2"/>
        <v>5</v>
      </c>
      <c r="O57">
        <f t="shared" si="5"/>
        <v>0</v>
      </c>
      <c r="P57">
        <f t="shared" si="6"/>
        <v>1</v>
      </c>
      <c r="Q57" t="b">
        <f t="shared" si="7"/>
        <v>1</v>
      </c>
      <c r="R57" t="str">
        <f t="shared" si="8"/>
        <v>كوت ديفوار - نيجيريا</v>
      </c>
      <c r="S57" t="str">
        <f>VLOOKUP(Table1[[#This Row],[اللاعب]],Sheet1!$A$2:$B$8,2,FALSE)</f>
        <v>Ahmed Hassan</v>
      </c>
      <c r="T57" t="str">
        <f>Table1[[#This Row],[النتيجة]]&amp;" - "&amp;Table1[[#This Row],[Column1]]</f>
        <v>0 - 1</v>
      </c>
      <c r="U57" t="str">
        <f>Table1[[#This Row],[Home]]&amp;" - "&amp;Table1[[#This Row],[Away]]</f>
        <v>0 - 1</v>
      </c>
    </row>
    <row r="58" spans="1:21" ht="18" customHeight="1" x14ac:dyDescent="0.3">
      <c r="A58" s="1" t="s">
        <v>39</v>
      </c>
      <c r="B58" s="4" t="s">
        <v>33</v>
      </c>
      <c r="C58" s="5">
        <v>45309</v>
      </c>
      <c r="D58" s="4" t="s">
        <v>4</v>
      </c>
      <c r="E58" s="4">
        <v>3</v>
      </c>
      <c r="F58" s="4">
        <v>1</v>
      </c>
      <c r="G58" s="4" t="s">
        <v>6</v>
      </c>
      <c r="H58" s="7">
        <f>VLOOKUP(A58,النتائج!$A$1:$F$100,4,FALSE)</f>
        <v>2</v>
      </c>
      <c r="I58" s="7">
        <f>VLOOKUP(A58,النتائج!$A$1:$F$100,5,FALSE)</f>
        <v>2</v>
      </c>
      <c r="J58" t="b">
        <f t="shared" si="3"/>
        <v>0</v>
      </c>
      <c r="K58">
        <f t="shared" si="4"/>
        <v>0</v>
      </c>
      <c r="L58">
        <f t="shared" si="0"/>
        <v>0</v>
      </c>
      <c r="M58">
        <f t="shared" si="9"/>
        <v>0</v>
      </c>
      <c r="N58">
        <f t="shared" si="2"/>
        <v>0</v>
      </c>
      <c r="O58">
        <f t="shared" si="5"/>
        <v>0</v>
      </c>
      <c r="P58">
        <f t="shared" si="6"/>
        <v>0</v>
      </c>
      <c r="Q58" t="b">
        <f t="shared" si="7"/>
        <v>1</v>
      </c>
      <c r="R58" t="str">
        <f t="shared" si="8"/>
        <v>مصر - غانـــا</v>
      </c>
      <c r="S58" t="str">
        <f>VLOOKUP(Table1[[#This Row],[اللاعب]],Sheet1!$A$2:$B$8,2,FALSE)</f>
        <v>Ahmed Hassan</v>
      </c>
      <c r="T58" t="str">
        <f>Table1[[#This Row],[النتيجة]]&amp;" - "&amp;Table1[[#This Row],[Column1]]</f>
        <v>3 - 1</v>
      </c>
      <c r="U58" t="str">
        <f>Table1[[#This Row],[Home]]&amp;" - "&amp;Table1[[#This Row],[Away]]</f>
        <v>2 - 2</v>
      </c>
    </row>
    <row r="59" spans="1:21" ht="18" customHeight="1" x14ac:dyDescent="0.3">
      <c r="A59" s="1" t="s">
        <v>40</v>
      </c>
      <c r="B59" s="4" t="s">
        <v>33</v>
      </c>
      <c r="C59" s="5">
        <v>45310</v>
      </c>
      <c r="D59" s="4" t="s">
        <v>7</v>
      </c>
      <c r="E59" s="4">
        <v>2</v>
      </c>
      <c r="F59" s="4">
        <v>0</v>
      </c>
      <c r="G59" s="4" t="s">
        <v>5</v>
      </c>
      <c r="H59" s="7">
        <f>VLOOKUP(A59,النتائج!$A$1:$F$100,4,FALSE)</f>
        <v>3</v>
      </c>
      <c r="I59" s="7">
        <f>VLOOKUP(A59,النتائج!$A$1:$F$100,5,FALSE)</f>
        <v>0</v>
      </c>
      <c r="J59" t="b">
        <f t="shared" si="3"/>
        <v>0</v>
      </c>
      <c r="K59">
        <f t="shared" si="4"/>
        <v>0</v>
      </c>
      <c r="L59">
        <f t="shared" si="0"/>
        <v>3</v>
      </c>
      <c r="M59">
        <f t="shared" si="9"/>
        <v>0</v>
      </c>
      <c r="N59">
        <f t="shared" si="2"/>
        <v>3</v>
      </c>
      <c r="O59">
        <f t="shared" si="5"/>
        <v>1</v>
      </c>
      <c r="P59">
        <f t="shared" si="6"/>
        <v>0</v>
      </c>
      <c r="Q59" t="b">
        <f t="shared" si="7"/>
        <v>1</v>
      </c>
      <c r="R59" t="str">
        <f t="shared" si="8"/>
        <v>كاب فيردي - موزمبيق</v>
      </c>
      <c r="S59" t="str">
        <f>VLOOKUP(Table1[[#This Row],[اللاعب]],Sheet1!$A$2:$B$8,2,FALSE)</f>
        <v>Ahmed Hassan</v>
      </c>
      <c r="T59" t="str">
        <f>Table1[[#This Row],[النتيجة]]&amp;" - "&amp;Table1[[#This Row],[Column1]]</f>
        <v>2 - 0</v>
      </c>
      <c r="U59" t="str">
        <f>Table1[[#This Row],[Home]]&amp;" - "&amp;Table1[[#This Row],[Away]]</f>
        <v>3 - 0</v>
      </c>
    </row>
    <row r="60" spans="1:21" ht="18" customHeight="1" x14ac:dyDescent="0.3">
      <c r="A60" s="1" t="s">
        <v>41</v>
      </c>
      <c r="B60" s="4" t="s">
        <v>33</v>
      </c>
      <c r="C60" s="5">
        <v>45310</v>
      </c>
      <c r="D60" s="4" t="s">
        <v>8</v>
      </c>
      <c r="E60" s="4">
        <v>3</v>
      </c>
      <c r="F60" s="4">
        <v>3</v>
      </c>
      <c r="G60" s="4" t="s">
        <v>10</v>
      </c>
      <c r="H60" s="7">
        <f>VLOOKUP(A60,النتائج!$A$1:$F$100,4,FALSE)</f>
        <v>3</v>
      </c>
      <c r="I60" s="7">
        <f>VLOOKUP(A60,النتائج!$A$1:$F$100,5,FALSE)</f>
        <v>1</v>
      </c>
      <c r="J60" t="b">
        <f t="shared" si="3"/>
        <v>0</v>
      </c>
      <c r="K60">
        <f t="shared" si="4"/>
        <v>0</v>
      </c>
      <c r="L60">
        <f t="shared" si="0"/>
        <v>0</v>
      </c>
      <c r="M60">
        <f t="shared" si="9"/>
        <v>0</v>
      </c>
      <c r="N60">
        <f t="shared" si="2"/>
        <v>0</v>
      </c>
      <c r="O60">
        <f t="shared" si="5"/>
        <v>0</v>
      </c>
      <c r="P60">
        <f t="shared" si="6"/>
        <v>0</v>
      </c>
      <c r="Q60" t="b">
        <f t="shared" si="7"/>
        <v>1</v>
      </c>
      <c r="R60" t="str">
        <f t="shared" si="8"/>
        <v>السنغال - الكاميرون</v>
      </c>
      <c r="S60" t="str">
        <f>VLOOKUP(Table1[[#This Row],[اللاعب]],Sheet1!$A$2:$B$8,2,FALSE)</f>
        <v>Ahmed Hassan</v>
      </c>
      <c r="T60" t="str">
        <f>Table1[[#This Row],[النتيجة]]&amp;" - "&amp;Table1[[#This Row],[Column1]]</f>
        <v>3 - 3</v>
      </c>
      <c r="U60" t="str">
        <f>Table1[[#This Row],[Home]]&amp;" - "&amp;Table1[[#This Row],[Away]]</f>
        <v>3 - 1</v>
      </c>
    </row>
    <row r="61" spans="1:21" ht="18" customHeight="1" x14ac:dyDescent="0.3">
      <c r="A61" s="1" t="s">
        <v>42</v>
      </c>
      <c r="B61" s="4" t="s">
        <v>33</v>
      </c>
      <c r="C61" s="5">
        <v>45310</v>
      </c>
      <c r="D61" s="4" t="s">
        <v>11</v>
      </c>
      <c r="E61" s="4">
        <v>0</v>
      </c>
      <c r="F61" s="4">
        <v>1</v>
      </c>
      <c r="G61" s="4" t="s">
        <v>9</v>
      </c>
      <c r="H61" s="7">
        <f>VLOOKUP(A61,النتائج!$A$1:$F$100,4,FALSE)</f>
        <v>1</v>
      </c>
      <c r="I61" s="7">
        <f>VLOOKUP(A61,النتائج!$A$1:$F$100,5,FALSE)</f>
        <v>0</v>
      </c>
      <c r="J61" t="b">
        <f t="shared" si="3"/>
        <v>0</v>
      </c>
      <c r="K61">
        <f t="shared" si="4"/>
        <v>0</v>
      </c>
      <c r="L61">
        <f t="shared" si="0"/>
        <v>0</v>
      </c>
      <c r="M61">
        <f t="shared" si="9"/>
        <v>0</v>
      </c>
      <c r="N61">
        <f t="shared" si="2"/>
        <v>0</v>
      </c>
      <c r="O61">
        <f t="shared" si="5"/>
        <v>0</v>
      </c>
      <c r="P61">
        <f t="shared" si="6"/>
        <v>0</v>
      </c>
      <c r="Q61" t="b">
        <f t="shared" si="7"/>
        <v>1</v>
      </c>
      <c r="R61" t="str">
        <f t="shared" si="8"/>
        <v>غينيا - جامبيا</v>
      </c>
      <c r="S61" t="str">
        <f>VLOOKUP(Table1[[#This Row],[اللاعب]],Sheet1!$A$2:$B$8,2,FALSE)</f>
        <v>Ahmed Hassan</v>
      </c>
      <c r="T61" t="str">
        <f>Table1[[#This Row],[النتيجة]]&amp;" - "&amp;Table1[[#This Row],[Column1]]</f>
        <v>0 - 1</v>
      </c>
      <c r="U61" t="str">
        <f>Table1[[#This Row],[Home]]&amp;" - "&amp;Table1[[#This Row],[Away]]</f>
        <v>1 - 0</v>
      </c>
    </row>
    <row r="62" spans="1:21" ht="18" customHeight="1" x14ac:dyDescent="0.3">
      <c r="A62" s="1" t="s">
        <v>43</v>
      </c>
      <c r="B62" s="4" t="s">
        <v>33</v>
      </c>
      <c r="C62" s="5">
        <v>45311</v>
      </c>
      <c r="D62" s="4" t="s">
        <v>12</v>
      </c>
      <c r="E62" s="4">
        <v>3</v>
      </c>
      <c r="F62" s="4">
        <v>1</v>
      </c>
      <c r="G62" s="4" t="s">
        <v>14</v>
      </c>
      <c r="H62" s="7">
        <f>VLOOKUP(A62,النتائج!$A$1:$F$100,4,FALSE)</f>
        <v>2</v>
      </c>
      <c r="I62" s="7">
        <f>VLOOKUP(A62,النتائج!$A$1:$F$100,5,FALSE)</f>
        <v>2</v>
      </c>
      <c r="J62" t="b">
        <f t="shared" si="3"/>
        <v>0</v>
      </c>
      <c r="K62">
        <f t="shared" si="4"/>
        <v>0</v>
      </c>
      <c r="L62">
        <f t="shared" si="0"/>
        <v>0</v>
      </c>
      <c r="M62">
        <f t="shared" si="9"/>
        <v>0</v>
      </c>
      <c r="N62">
        <f t="shared" si="2"/>
        <v>0</v>
      </c>
      <c r="O62">
        <f t="shared" si="5"/>
        <v>0</v>
      </c>
      <c r="P62">
        <f t="shared" si="6"/>
        <v>0</v>
      </c>
      <c r="Q62" t="b">
        <f t="shared" si="7"/>
        <v>1</v>
      </c>
      <c r="R62" t="str">
        <f t="shared" si="8"/>
        <v>الجزائر - بوركينا فاسو</v>
      </c>
      <c r="S62" t="str">
        <f>VLOOKUP(Table1[[#This Row],[اللاعب]],Sheet1!$A$2:$B$8,2,FALSE)</f>
        <v>Ahmed Hassan</v>
      </c>
      <c r="T62" t="str">
        <f>Table1[[#This Row],[النتيجة]]&amp;" - "&amp;Table1[[#This Row],[Column1]]</f>
        <v>3 - 1</v>
      </c>
      <c r="U62" t="str">
        <f>Table1[[#This Row],[Home]]&amp;" - "&amp;Table1[[#This Row],[Away]]</f>
        <v>2 - 2</v>
      </c>
    </row>
    <row r="63" spans="1:21" ht="18" customHeight="1" x14ac:dyDescent="0.3">
      <c r="A63" s="1" t="s">
        <v>44</v>
      </c>
      <c r="B63" s="4" t="s">
        <v>33</v>
      </c>
      <c r="C63" s="5">
        <v>45311</v>
      </c>
      <c r="D63" s="4" t="s">
        <v>15</v>
      </c>
      <c r="E63" s="4">
        <v>0</v>
      </c>
      <c r="F63" s="4">
        <v>1</v>
      </c>
      <c r="G63" s="4" t="s">
        <v>13</v>
      </c>
      <c r="H63" s="7">
        <f>VLOOKUP(A63,النتائج!$A$1:$F$100,4,FALSE)</f>
        <v>2</v>
      </c>
      <c r="I63" s="7">
        <f>VLOOKUP(A63,النتائج!$A$1:$F$100,5,FALSE)</f>
        <v>3</v>
      </c>
      <c r="J63" t="b">
        <f t="shared" si="3"/>
        <v>0</v>
      </c>
      <c r="K63">
        <f t="shared" si="4"/>
        <v>0</v>
      </c>
      <c r="L63">
        <f t="shared" si="0"/>
        <v>3</v>
      </c>
      <c r="M63">
        <f t="shared" si="9"/>
        <v>0</v>
      </c>
      <c r="N63">
        <f t="shared" si="2"/>
        <v>3</v>
      </c>
      <c r="O63">
        <f t="shared" si="5"/>
        <v>1</v>
      </c>
      <c r="P63">
        <f t="shared" si="6"/>
        <v>0</v>
      </c>
      <c r="Q63" t="b">
        <f t="shared" si="7"/>
        <v>1</v>
      </c>
      <c r="R63" t="str">
        <f t="shared" si="8"/>
        <v>موريتانيا - أنجـــــولا</v>
      </c>
      <c r="S63" t="str">
        <f>VLOOKUP(Table1[[#This Row],[اللاعب]],Sheet1!$A$2:$B$8,2,FALSE)</f>
        <v>Ahmed Hassan</v>
      </c>
      <c r="T63" t="str">
        <f>Table1[[#This Row],[النتيجة]]&amp;" - "&amp;Table1[[#This Row],[Column1]]</f>
        <v>0 - 1</v>
      </c>
      <c r="U63" t="str">
        <f>Table1[[#This Row],[Home]]&amp;" - "&amp;Table1[[#This Row],[Away]]</f>
        <v>2 - 3</v>
      </c>
    </row>
    <row r="64" spans="1:21" ht="18" customHeight="1" x14ac:dyDescent="0.3">
      <c r="A64" s="1" t="s">
        <v>45</v>
      </c>
      <c r="B64" s="4" t="s">
        <v>33</v>
      </c>
      <c r="C64" s="5">
        <v>45311</v>
      </c>
      <c r="D64" s="4" t="s">
        <v>16</v>
      </c>
      <c r="E64" s="4">
        <v>2</v>
      </c>
      <c r="F64" s="4">
        <v>1</v>
      </c>
      <c r="G64" s="4" t="s">
        <v>18</v>
      </c>
      <c r="H64" s="7">
        <f>VLOOKUP(A64,النتائج!$A$1:$F$100,4,FALSE)</f>
        <v>1</v>
      </c>
      <c r="I64" s="7">
        <f>VLOOKUP(A64,النتائج!$A$1:$F$100,5,FALSE)</f>
        <v>1</v>
      </c>
      <c r="J64" t="b">
        <f t="shared" si="3"/>
        <v>0</v>
      </c>
      <c r="K64">
        <f t="shared" si="4"/>
        <v>0</v>
      </c>
      <c r="L64">
        <f t="shared" si="0"/>
        <v>0</v>
      </c>
      <c r="M64">
        <f t="shared" si="9"/>
        <v>0</v>
      </c>
      <c r="N64">
        <f t="shared" si="2"/>
        <v>0</v>
      </c>
      <c r="O64">
        <f t="shared" si="5"/>
        <v>0</v>
      </c>
      <c r="P64">
        <f t="shared" si="6"/>
        <v>0</v>
      </c>
      <c r="Q64" t="b">
        <f t="shared" si="7"/>
        <v>1</v>
      </c>
      <c r="R64" t="str">
        <f t="shared" si="8"/>
        <v>تونس - مالي</v>
      </c>
      <c r="S64" t="str">
        <f>VLOOKUP(Table1[[#This Row],[اللاعب]],Sheet1!$A$2:$B$8,2,FALSE)</f>
        <v>Ahmed Hassan</v>
      </c>
      <c r="T64" t="str">
        <f>Table1[[#This Row],[النتيجة]]&amp;" - "&amp;Table1[[#This Row],[Column1]]</f>
        <v>2 - 1</v>
      </c>
      <c r="U64" t="str">
        <f>Table1[[#This Row],[Home]]&amp;" - "&amp;Table1[[#This Row],[Away]]</f>
        <v>1 - 1</v>
      </c>
    </row>
    <row r="65" spans="1:21" ht="18" customHeight="1" x14ac:dyDescent="0.3">
      <c r="A65" s="1" t="s">
        <v>62</v>
      </c>
      <c r="B65" s="4" t="s">
        <v>32</v>
      </c>
      <c r="C65" s="5">
        <v>45312</v>
      </c>
      <c r="D65" s="4" t="s">
        <v>20</v>
      </c>
      <c r="E65" s="4">
        <v>1</v>
      </c>
      <c r="F65" s="4">
        <v>0</v>
      </c>
      <c r="G65" s="4" t="s">
        <v>22</v>
      </c>
      <c r="H65" s="7">
        <f>VLOOKUP(A65,النتائج!$A$1:$F$100,4,FALSE)</f>
        <v>1</v>
      </c>
      <c r="I65" s="7">
        <f>VLOOKUP(A65,النتائج!$A$1:$F$100,5,FALSE)</f>
        <v>1</v>
      </c>
      <c r="J65" t="b">
        <f t="shared" ref="J65:J128" si="10">AND(E65=H65,F65=I65)</f>
        <v>0</v>
      </c>
      <c r="K65">
        <f t="shared" ref="K65:K128" si="11">IF(J65,5,0)</f>
        <v>0</v>
      </c>
      <c r="L65">
        <f t="shared" si="0"/>
        <v>0</v>
      </c>
      <c r="M65">
        <f t="shared" si="9"/>
        <v>0</v>
      </c>
      <c r="N65">
        <f t="shared" si="2"/>
        <v>0</v>
      </c>
      <c r="O65">
        <f t="shared" ref="O65:O128" si="12">IF(N65=3,1,0)</f>
        <v>0</v>
      </c>
      <c r="P65">
        <f t="shared" ref="P65:P128" si="13">IF(N65=5,1,0)</f>
        <v>0</v>
      </c>
      <c r="Q65" t="b">
        <f t="shared" si="7"/>
        <v>1</v>
      </c>
      <c r="R65" t="str">
        <f t="shared" si="8"/>
        <v>المغرب - الكونغو الديمقراطية</v>
      </c>
      <c r="S65" t="str">
        <f>VLOOKUP(Table1[[#This Row],[اللاعب]],Sheet1!$A$2:$B$8,2,FALSE)</f>
        <v>Amr Mohamed</v>
      </c>
      <c r="T65" t="str">
        <f>Table1[[#This Row],[النتيجة]]&amp;" - "&amp;Table1[[#This Row],[Column1]]</f>
        <v>1 - 0</v>
      </c>
      <c r="U65" t="str">
        <f>Table1[[#This Row],[Home]]&amp;" - "&amp;Table1[[#This Row],[Away]]</f>
        <v>1 - 1</v>
      </c>
    </row>
    <row r="66" spans="1:21" ht="18" customHeight="1" x14ac:dyDescent="0.3">
      <c r="A66" s="1" t="s">
        <v>63</v>
      </c>
      <c r="B66" s="4" t="s">
        <v>32</v>
      </c>
      <c r="C66" s="5">
        <v>45312</v>
      </c>
      <c r="D66" s="4" t="s">
        <v>79</v>
      </c>
      <c r="E66" s="4">
        <v>2</v>
      </c>
      <c r="F66" s="4">
        <v>1</v>
      </c>
      <c r="G66" s="4" t="s">
        <v>21</v>
      </c>
      <c r="H66" s="7">
        <f>VLOOKUP(A66,النتائج!$A$1:$F$100,4,FALSE)</f>
        <v>1</v>
      </c>
      <c r="I66" s="7">
        <f>VLOOKUP(A66,النتائج!$A$1:$F$100,5,FALSE)</f>
        <v>1</v>
      </c>
      <c r="J66" t="b">
        <f t="shared" si="10"/>
        <v>0</v>
      </c>
      <c r="K66">
        <f t="shared" si="11"/>
        <v>0</v>
      </c>
      <c r="L66">
        <f t="shared" ref="L66:L129" si="14">IF(OR(H66="",I66=""),0,IF(OR(AND(E66&gt;F66,H66&gt;I66),AND(F66&gt;E66,I66&gt;H66)),3,0))</f>
        <v>0</v>
      </c>
      <c r="M66">
        <f t="shared" si="9"/>
        <v>0</v>
      </c>
      <c r="N66">
        <f t="shared" ref="N66:N129" si="15">_xlfn.IFNA(MAX(K66:M66),0)</f>
        <v>0</v>
      </c>
      <c r="O66">
        <f t="shared" si="12"/>
        <v>0</v>
      </c>
      <c r="P66">
        <f t="shared" si="13"/>
        <v>0</v>
      </c>
      <c r="Q66" t="b">
        <f t="shared" si="7"/>
        <v>1</v>
      </c>
      <c r="R66" t="str">
        <f t="shared" si="8"/>
        <v>زامبيا - تنزانيا</v>
      </c>
      <c r="S66" t="str">
        <f>VLOOKUP(Table1[[#This Row],[اللاعب]],Sheet1!$A$2:$B$8,2,FALSE)</f>
        <v>Amr Mohamed</v>
      </c>
      <c r="T66" t="str">
        <f>Table1[[#This Row],[النتيجة]]&amp;" - "&amp;Table1[[#This Row],[Column1]]</f>
        <v>2 - 1</v>
      </c>
      <c r="U66" t="str">
        <f>Table1[[#This Row],[Home]]&amp;" - "&amp;Table1[[#This Row],[Away]]</f>
        <v>1 - 1</v>
      </c>
    </row>
    <row r="67" spans="1:21" ht="18" customHeight="1" x14ac:dyDescent="0.3">
      <c r="A67" s="1" t="s">
        <v>64</v>
      </c>
      <c r="B67" s="4" t="s">
        <v>32</v>
      </c>
      <c r="C67" s="5">
        <v>45312</v>
      </c>
      <c r="D67" s="4" t="s">
        <v>80</v>
      </c>
      <c r="E67" s="4">
        <v>2</v>
      </c>
      <c r="F67" s="4">
        <v>2</v>
      </c>
      <c r="G67" s="4" t="s">
        <v>17</v>
      </c>
      <c r="H67" s="7">
        <f>VLOOKUP(A67,النتائج!$A$1:$F$100,4,FALSE)</f>
        <v>4</v>
      </c>
      <c r="I67" s="7">
        <f>VLOOKUP(A67,النتائج!$A$1:$F$100,5,FALSE)</f>
        <v>0</v>
      </c>
      <c r="J67" t="b">
        <f t="shared" si="10"/>
        <v>0</v>
      </c>
      <c r="K67">
        <f t="shared" si="11"/>
        <v>0</v>
      </c>
      <c r="L67">
        <f t="shared" si="14"/>
        <v>0</v>
      </c>
      <c r="M67">
        <f t="shared" si="9"/>
        <v>0</v>
      </c>
      <c r="N67">
        <f t="shared" si="15"/>
        <v>0</v>
      </c>
      <c r="O67">
        <f t="shared" si="12"/>
        <v>0</v>
      </c>
      <c r="P67">
        <f t="shared" si="13"/>
        <v>0</v>
      </c>
      <c r="Q67" t="b">
        <f t="shared" ref="Q67:Q130" si="16">IF(OR(E67="",F67=""),FALSE,TRUE)</f>
        <v>1</v>
      </c>
      <c r="R67" t="str">
        <f t="shared" ref="R67:R130" si="17">D67&amp;" - "&amp;G67</f>
        <v>جنوب افريقيا - ناميبيا</v>
      </c>
      <c r="S67" t="str">
        <f>VLOOKUP(Table1[[#This Row],[اللاعب]],Sheet1!$A$2:$B$8,2,FALSE)</f>
        <v>Amr Mohamed</v>
      </c>
      <c r="T67" t="str">
        <f>Table1[[#This Row],[النتيجة]]&amp;" - "&amp;Table1[[#This Row],[Column1]]</f>
        <v>2 - 2</v>
      </c>
      <c r="U67" t="str">
        <f>Table1[[#This Row],[Home]]&amp;" - "&amp;Table1[[#This Row],[Away]]</f>
        <v>4 - 0</v>
      </c>
    </row>
    <row r="68" spans="1:21" ht="18" customHeight="1" x14ac:dyDescent="0.3">
      <c r="A68" s="1" t="s">
        <v>65</v>
      </c>
      <c r="B68" s="4" t="s">
        <v>32</v>
      </c>
      <c r="C68" s="5">
        <v>45313</v>
      </c>
      <c r="D68" s="4" t="s">
        <v>3</v>
      </c>
      <c r="E68" s="4">
        <v>1</v>
      </c>
      <c r="F68" s="4">
        <v>2</v>
      </c>
      <c r="G68" s="4" t="s">
        <v>0</v>
      </c>
      <c r="H68" s="7">
        <f>VLOOKUP(A68,النتائج!$A$1:$F$100,4,FALSE)</f>
        <v>4</v>
      </c>
      <c r="I68" s="7">
        <f>VLOOKUP(A68,النتائج!$A$1:$F$100,5,FALSE)</f>
        <v>0</v>
      </c>
      <c r="J68" t="b">
        <f t="shared" si="10"/>
        <v>0</v>
      </c>
      <c r="K68">
        <f t="shared" si="11"/>
        <v>0</v>
      </c>
      <c r="L68">
        <f t="shared" si="14"/>
        <v>0</v>
      </c>
      <c r="M68">
        <f t="shared" si="9"/>
        <v>0</v>
      </c>
      <c r="N68">
        <f t="shared" si="15"/>
        <v>0</v>
      </c>
      <c r="O68">
        <f t="shared" si="12"/>
        <v>0</v>
      </c>
      <c r="P68">
        <f t="shared" si="13"/>
        <v>0</v>
      </c>
      <c r="Q68" t="b">
        <f t="shared" si="16"/>
        <v>1</v>
      </c>
      <c r="R68" t="str">
        <f t="shared" si="17"/>
        <v>غينيا الاستوائية - كوت ديفوار</v>
      </c>
      <c r="S68" t="str">
        <f>VLOOKUP(Table1[[#This Row],[اللاعب]],Sheet1!$A$2:$B$8,2,FALSE)</f>
        <v>Amr Mohamed</v>
      </c>
      <c r="T68" t="str">
        <f>Table1[[#This Row],[النتيجة]]&amp;" - "&amp;Table1[[#This Row],[Column1]]</f>
        <v>1 - 2</v>
      </c>
      <c r="U68" t="str">
        <f>Table1[[#This Row],[Home]]&amp;" - "&amp;Table1[[#This Row],[Away]]</f>
        <v>4 - 0</v>
      </c>
    </row>
    <row r="69" spans="1:21" ht="18" customHeight="1" x14ac:dyDescent="0.3">
      <c r="A69" s="1" t="s">
        <v>66</v>
      </c>
      <c r="B69" s="4" t="s">
        <v>32</v>
      </c>
      <c r="C69" s="5">
        <v>45313</v>
      </c>
      <c r="D69" s="4" t="s">
        <v>1</v>
      </c>
      <c r="E69" s="4">
        <v>0</v>
      </c>
      <c r="F69" s="4">
        <v>2</v>
      </c>
      <c r="G69" s="4" t="s">
        <v>2</v>
      </c>
      <c r="H69" s="7">
        <f>VLOOKUP(A69,النتائج!$A$1:$F$100,4,FALSE)</f>
        <v>0</v>
      </c>
      <c r="I69" s="7">
        <f>VLOOKUP(A69,النتائج!$A$1:$F$100,5,FALSE)</f>
        <v>1</v>
      </c>
      <c r="J69" t="b">
        <f t="shared" si="10"/>
        <v>0</v>
      </c>
      <c r="K69">
        <f t="shared" si="11"/>
        <v>0</v>
      </c>
      <c r="L69">
        <f t="shared" si="14"/>
        <v>3</v>
      </c>
      <c r="M69">
        <f t="shared" si="9"/>
        <v>0</v>
      </c>
      <c r="N69">
        <f t="shared" si="15"/>
        <v>3</v>
      </c>
      <c r="O69">
        <f t="shared" si="12"/>
        <v>1</v>
      </c>
      <c r="P69">
        <f t="shared" si="13"/>
        <v>0</v>
      </c>
      <c r="Q69" t="b">
        <f t="shared" si="16"/>
        <v>1</v>
      </c>
      <c r="R69" t="str">
        <f t="shared" si="17"/>
        <v>غينيا بيساو - نيجيريا</v>
      </c>
      <c r="S69" t="str">
        <f>VLOOKUP(Table1[[#This Row],[اللاعب]],Sheet1!$A$2:$B$8,2,FALSE)</f>
        <v>Amr Mohamed</v>
      </c>
      <c r="T69" t="str">
        <f>Table1[[#This Row],[النتيجة]]&amp;" - "&amp;Table1[[#This Row],[Column1]]</f>
        <v>0 - 2</v>
      </c>
      <c r="U69" t="str">
        <f>Table1[[#This Row],[Home]]&amp;" - "&amp;Table1[[#This Row],[Away]]</f>
        <v>0 - 1</v>
      </c>
    </row>
    <row r="70" spans="1:21" ht="18" customHeight="1" x14ac:dyDescent="0.3">
      <c r="A70" s="1" t="s">
        <v>67</v>
      </c>
      <c r="B70" s="4" t="s">
        <v>32</v>
      </c>
      <c r="C70" s="5">
        <v>45313</v>
      </c>
      <c r="D70" s="4" t="s">
        <v>5</v>
      </c>
      <c r="E70" s="4">
        <v>1</v>
      </c>
      <c r="F70" s="4">
        <v>3</v>
      </c>
      <c r="G70" s="4" t="s">
        <v>6</v>
      </c>
      <c r="H70" s="7">
        <f>VLOOKUP(A70,النتائج!$A$1:$F$100,4,FALSE)</f>
        <v>2</v>
      </c>
      <c r="I70" s="7">
        <f>VLOOKUP(A70,النتائج!$A$1:$F$100,5,FALSE)</f>
        <v>2</v>
      </c>
      <c r="J70" t="b">
        <f t="shared" si="10"/>
        <v>0</v>
      </c>
      <c r="K70">
        <f t="shared" si="11"/>
        <v>0</v>
      </c>
      <c r="L70">
        <f t="shared" si="14"/>
        <v>0</v>
      </c>
      <c r="M70">
        <f t="shared" si="9"/>
        <v>0</v>
      </c>
      <c r="N70">
        <f t="shared" si="15"/>
        <v>0</v>
      </c>
      <c r="O70">
        <f t="shared" si="12"/>
        <v>0</v>
      </c>
      <c r="P70">
        <f t="shared" si="13"/>
        <v>0</v>
      </c>
      <c r="Q70" t="b">
        <f t="shared" si="16"/>
        <v>1</v>
      </c>
      <c r="R70" t="str">
        <f t="shared" si="17"/>
        <v>موزمبيق - غانـــا</v>
      </c>
      <c r="S70" t="str">
        <f>VLOOKUP(Table1[[#This Row],[اللاعب]],Sheet1!$A$2:$B$8,2,FALSE)</f>
        <v>Amr Mohamed</v>
      </c>
      <c r="T70" t="str">
        <f>Table1[[#This Row],[النتيجة]]&amp;" - "&amp;Table1[[#This Row],[Column1]]</f>
        <v>1 - 3</v>
      </c>
      <c r="U70" t="str">
        <f>Table1[[#This Row],[Home]]&amp;" - "&amp;Table1[[#This Row],[Away]]</f>
        <v>2 - 2</v>
      </c>
    </row>
    <row r="71" spans="1:21" ht="18" customHeight="1" x14ac:dyDescent="0.3">
      <c r="A71" s="1" t="s">
        <v>68</v>
      </c>
      <c r="B71" s="4" t="s">
        <v>32</v>
      </c>
      <c r="C71" s="5">
        <v>45313</v>
      </c>
      <c r="D71" s="4" t="s">
        <v>7</v>
      </c>
      <c r="E71" s="4">
        <v>0</v>
      </c>
      <c r="F71" s="4">
        <v>3</v>
      </c>
      <c r="G71" s="4" t="s">
        <v>4</v>
      </c>
      <c r="H71" s="7">
        <f>VLOOKUP(A71,النتائج!$A$1:$F$100,4,FALSE)</f>
        <v>2</v>
      </c>
      <c r="I71" s="7">
        <f>VLOOKUP(A71,النتائج!$A$1:$F$100,5,FALSE)</f>
        <v>2</v>
      </c>
      <c r="J71" t="b">
        <f t="shared" si="10"/>
        <v>0</v>
      </c>
      <c r="K71">
        <f t="shared" si="11"/>
        <v>0</v>
      </c>
      <c r="L71">
        <f t="shared" si="14"/>
        <v>0</v>
      </c>
      <c r="M71">
        <f t="shared" si="9"/>
        <v>0</v>
      </c>
      <c r="N71">
        <f t="shared" si="15"/>
        <v>0</v>
      </c>
      <c r="O71">
        <f t="shared" si="12"/>
        <v>0</v>
      </c>
      <c r="P71">
        <f t="shared" si="13"/>
        <v>0</v>
      </c>
      <c r="Q71" t="b">
        <f t="shared" si="16"/>
        <v>1</v>
      </c>
      <c r="R71" t="str">
        <f t="shared" si="17"/>
        <v>كاب فيردي - مصر</v>
      </c>
      <c r="S71" t="str">
        <f>VLOOKUP(Table1[[#This Row],[اللاعب]],Sheet1!$A$2:$B$8,2,FALSE)</f>
        <v>Amr Mohamed</v>
      </c>
      <c r="T71" t="str">
        <f>Table1[[#This Row],[النتيجة]]&amp;" - "&amp;Table1[[#This Row],[Column1]]</f>
        <v>0 - 3</v>
      </c>
      <c r="U71" t="str">
        <f>Table1[[#This Row],[Home]]&amp;" - "&amp;Table1[[#This Row],[Away]]</f>
        <v>2 - 2</v>
      </c>
    </row>
    <row r="72" spans="1:21" ht="18" customHeight="1" x14ac:dyDescent="0.3">
      <c r="A72" s="1" t="s">
        <v>69</v>
      </c>
      <c r="B72" s="4" t="s">
        <v>32</v>
      </c>
      <c r="C72" s="5">
        <v>45314</v>
      </c>
      <c r="D72" s="4" t="s">
        <v>11</v>
      </c>
      <c r="E72" s="4">
        <v>1</v>
      </c>
      <c r="F72" s="4">
        <v>2</v>
      </c>
      <c r="G72" s="4" t="s">
        <v>8</v>
      </c>
      <c r="H72" s="7">
        <f>VLOOKUP(A72,النتائج!$A$1:$F$100,4,FALSE)</f>
        <v>0</v>
      </c>
      <c r="I72" s="7">
        <f>VLOOKUP(A72,النتائج!$A$1:$F$100,5,FALSE)</f>
        <v>2</v>
      </c>
      <c r="J72" t="b">
        <f t="shared" si="10"/>
        <v>0</v>
      </c>
      <c r="K72">
        <f t="shared" si="11"/>
        <v>0</v>
      </c>
      <c r="L72">
        <f t="shared" si="14"/>
        <v>3</v>
      </c>
      <c r="M72">
        <f t="shared" si="9"/>
        <v>0</v>
      </c>
      <c r="N72">
        <f t="shared" si="15"/>
        <v>3</v>
      </c>
      <c r="O72">
        <f t="shared" si="12"/>
        <v>1</v>
      </c>
      <c r="P72">
        <f t="shared" si="13"/>
        <v>0</v>
      </c>
      <c r="Q72" t="b">
        <f t="shared" si="16"/>
        <v>1</v>
      </c>
      <c r="R72" t="str">
        <f t="shared" si="17"/>
        <v>غينيا - السنغال</v>
      </c>
      <c r="S72" t="str">
        <f>VLOOKUP(Table1[[#This Row],[اللاعب]],Sheet1!$A$2:$B$8,2,FALSE)</f>
        <v>Amr Mohamed</v>
      </c>
      <c r="T72" t="str">
        <f>Table1[[#This Row],[النتيجة]]&amp;" - "&amp;Table1[[#This Row],[Column1]]</f>
        <v>1 - 2</v>
      </c>
      <c r="U72" t="str">
        <f>Table1[[#This Row],[Home]]&amp;" - "&amp;Table1[[#This Row],[Away]]</f>
        <v>0 - 2</v>
      </c>
    </row>
    <row r="73" spans="1:21" ht="18" customHeight="1" x14ac:dyDescent="0.3">
      <c r="A73" s="1" t="s">
        <v>70</v>
      </c>
      <c r="B73" s="4" t="s">
        <v>32</v>
      </c>
      <c r="C73" s="5">
        <v>45314</v>
      </c>
      <c r="D73" s="4" t="s">
        <v>9</v>
      </c>
      <c r="E73" s="4">
        <v>0</v>
      </c>
      <c r="F73" s="4">
        <v>2</v>
      </c>
      <c r="G73" s="4" t="s">
        <v>10</v>
      </c>
      <c r="H73" s="7">
        <f>VLOOKUP(A73,النتائج!$A$1:$F$100,4,FALSE)</f>
        <v>2</v>
      </c>
      <c r="I73" s="7">
        <f>VLOOKUP(A73,النتائج!$A$1:$F$100,5,FALSE)</f>
        <v>3</v>
      </c>
      <c r="J73" t="b">
        <f t="shared" si="10"/>
        <v>0</v>
      </c>
      <c r="K73">
        <f t="shared" si="11"/>
        <v>0</v>
      </c>
      <c r="L73">
        <f t="shared" si="14"/>
        <v>3</v>
      </c>
      <c r="M73">
        <f t="shared" si="9"/>
        <v>0</v>
      </c>
      <c r="N73">
        <f t="shared" si="15"/>
        <v>3</v>
      </c>
      <c r="O73">
        <f t="shared" si="12"/>
        <v>1</v>
      </c>
      <c r="P73">
        <f t="shared" si="13"/>
        <v>0</v>
      </c>
      <c r="Q73" t="b">
        <f t="shared" si="16"/>
        <v>1</v>
      </c>
      <c r="R73" t="str">
        <f t="shared" si="17"/>
        <v>جامبيا - الكاميرون</v>
      </c>
      <c r="S73" t="str">
        <f>VLOOKUP(Table1[[#This Row],[اللاعب]],Sheet1!$A$2:$B$8,2,FALSE)</f>
        <v>Amr Mohamed</v>
      </c>
      <c r="T73" t="str">
        <f>Table1[[#This Row],[النتيجة]]&amp;" - "&amp;Table1[[#This Row],[Column1]]</f>
        <v>0 - 2</v>
      </c>
      <c r="U73" t="str">
        <f>Table1[[#This Row],[Home]]&amp;" - "&amp;Table1[[#This Row],[Away]]</f>
        <v>2 - 3</v>
      </c>
    </row>
    <row r="74" spans="1:21" ht="18" customHeight="1" x14ac:dyDescent="0.3">
      <c r="A74" s="1" t="s">
        <v>71</v>
      </c>
      <c r="B74" s="4" t="s">
        <v>32</v>
      </c>
      <c r="C74" s="5">
        <v>45314</v>
      </c>
      <c r="D74" s="4" t="s">
        <v>13</v>
      </c>
      <c r="E74" s="4">
        <v>2</v>
      </c>
      <c r="F74" s="4">
        <v>2</v>
      </c>
      <c r="G74" s="4" t="s">
        <v>14</v>
      </c>
      <c r="H74" s="7">
        <f>VLOOKUP(A74,النتائج!$A$1:$F$100,4,FALSE)</f>
        <v>2</v>
      </c>
      <c r="I74" s="7">
        <f>VLOOKUP(A74,النتائج!$A$1:$F$100,5,FALSE)</f>
        <v>0</v>
      </c>
      <c r="J74" t="b">
        <f t="shared" si="10"/>
        <v>0</v>
      </c>
      <c r="K74">
        <f t="shared" si="11"/>
        <v>0</v>
      </c>
      <c r="L74">
        <f t="shared" si="14"/>
        <v>0</v>
      </c>
      <c r="M74">
        <f t="shared" si="9"/>
        <v>0</v>
      </c>
      <c r="N74">
        <f t="shared" si="15"/>
        <v>0</v>
      </c>
      <c r="O74">
        <f t="shared" si="12"/>
        <v>0</v>
      </c>
      <c r="P74">
        <f t="shared" si="13"/>
        <v>0</v>
      </c>
      <c r="Q74" t="b">
        <f t="shared" si="16"/>
        <v>1</v>
      </c>
      <c r="R74" t="str">
        <f t="shared" si="17"/>
        <v>أنجـــــولا - بوركينا فاسو</v>
      </c>
      <c r="S74" t="str">
        <f>VLOOKUP(Table1[[#This Row],[اللاعب]],Sheet1!$A$2:$B$8,2,FALSE)</f>
        <v>Amr Mohamed</v>
      </c>
      <c r="T74" t="str">
        <f>Table1[[#This Row],[النتيجة]]&amp;" - "&amp;Table1[[#This Row],[Column1]]</f>
        <v>2 - 2</v>
      </c>
      <c r="U74" t="str">
        <f>Table1[[#This Row],[Home]]&amp;" - "&amp;Table1[[#This Row],[Away]]</f>
        <v>2 - 0</v>
      </c>
    </row>
    <row r="75" spans="1:21" ht="18" customHeight="1" x14ac:dyDescent="0.3">
      <c r="A75" s="1" t="s">
        <v>72</v>
      </c>
      <c r="B75" s="4" t="s">
        <v>32</v>
      </c>
      <c r="C75" s="5">
        <v>45314</v>
      </c>
      <c r="D75" s="4" t="s">
        <v>15</v>
      </c>
      <c r="E75" s="4">
        <v>1</v>
      </c>
      <c r="F75" s="4">
        <v>2</v>
      </c>
      <c r="G75" s="4" t="s">
        <v>12</v>
      </c>
      <c r="H75" s="7">
        <f>VLOOKUP(A75,النتائج!$A$1:$F$100,4,FALSE)</f>
        <v>1</v>
      </c>
      <c r="I75" s="7">
        <f>VLOOKUP(A75,النتائج!$A$1:$F$100,5,FALSE)</f>
        <v>0</v>
      </c>
      <c r="J75" t="b">
        <f t="shared" si="10"/>
        <v>0</v>
      </c>
      <c r="K75">
        <f t="shared" si="11"/>
        <v>0</v>
      </c>
      <c r="L75">
        <f t="shared" si="14"/>
        <v>0</v>
      </c>
      <c r="M75">
        <f t="shared" si="9"/>
        <v>0</v>
      </c>
      <c r="N75">
        <f t="shared" si="15"/>
        <v>0</v>
      </c>
      <c r="O75">
        <f t="shared" si="12"/>
        <v>0</v>
      </c>
      <c r="P75">
        <f t="shared" si="13"/>
        <v>0</v>
      </c>
      <c r="Q75" t="b">
        <f t="shared" si="16"/>
        <v>1</v>
      </c>
      <c r="R75" t="str">
        <f t="shared" si="17"/>
        <v>موريتانيا - الجزائر</v>
      </c>
      <c r="S75" t="str">
        <f>VLOOKUP(Table1[[#This Row],[اللاعب]],Sheet1!$A$2:$B$8,2,FALSE)</f>
        <v>Amr Mohamed</v>
      </c>
      <c r="T75" t="str">
        <f>Table1[[#This Row],[النتيجة]]&amp;" - "&amp;Table1[[#This Row],[Column1]]</f>
        <v>1 - 2</v>
      </c>
      <c r="U75" t="str">
        <f>Table1[[#This Row],[Home]]&amp;" - "&amp;Table1[[#This Row],[Away]]</f>
        <v>1 - 0</v>
      </c>
    </row>
    <row r="76" spans="1:21" ht="18" customHeight="1" x14ac:dyDescent="0.3">
      <c r="A76" s="1" t="s">
        <v>73</v>
      </c>
      <c r="B76" s="4" t="s">
        <v>32</v>
      </c>
      <c r="C76" s="5">
        <v>45315</v>
      </c>
      <c r="D76" s="4" t="s">
        <v>19</v>
      </c>
      <c r="E76" s="4"/>
      <c r="F76" s="4"/>
      <c r="G76" s="4" t="s">
        <v>16</v>
      </c>
      <c r="H76" s="7" t="str">
        <f>VLOOKUP(A76,النتائج!$A$1:$F$100,4,FALSE)</f>
        <v xml:space="preserve"> </v>
      </c>
      <c r="I76" s="7">
        <f>VLOOKUP(A76,النتائج!$A$1:$F$100,5,FALSE)</f>
        <v>0</v>
      </c>
      <c r="J76" t="b">
        <f t="shared" si="10"/>
        <v>0</v>
      </c>
      <c r="K76">
        <f t="shared" si="11"/>
        <v>0</v>
      </c>
      <c r="L76">
        <f t="shared" si="14"/>
        <v>0</v>
      </c>
      <c r="M76">
        <f t="shared" si="9"/>
        <v>0</v>
      </c>
      <c r="N76">
        <f t="shared" si="15"/>
        <v>0</v>
      </c>
      <c r="O76">
        <f t="shared" si="12"/>
        <v>0</v>
      </c>
      <c r="P76">
        <f t="shared" si="13"/>
        <v>0</v>
      </c>
      <c r="Q76" t="b">
        <f t="shared" si="16"/>
        <v>0</v>
      </c>
      <c r="R76" t="str">
        <f t="shared" si="17"/>
        <v>جنوب أفريقيا - تونس</v>
      </c>
      <c r="S76" t="str">
        <f>VLOOKUP(Table1[[#This Row],[اللاعب]],Sheet1!$A$2:$B$8,2,FALSE)</f>
        <v>Amr Mohamed</v>
      </c>
      <c r="T76" t="str">
        <f>Table1[[#This Row],[النتيجة]]&amp;" - "&amp;Table1[[#This Row],[Column1]]</f>
        <v xml:space="preserve"> - </v>
      </c>
      <c r="U76" t="str">
        <f>Table1[[#This Row],[Home]]&amp;" - "&amp;Table1[[#This Row],[Away]]</f>
        <v xml:space="preserve">  - 0</v>
      </c>
    </row>
    <row r="77" spans="1:21" ht="18" customHeight="1" x14ac:dyDescent="0.3">
      <c r="A77" s="1" t="s">
        <v>74</v>
      </c>
      <c r="B77" s="4" t="s">
        <v>32</v>
      </c>
      <c r="C77" s="5">
        <v>45315</v>
      </c>
      <c r="D77" s="4" t="s">
        <v>17</v>
      </c>
      <c r="E77" s="4"/>
      <c r="F77" s="4"/>
      <c r="G77" s="4" t="s">
        <v>18</v>
      </c>
      <c r="H77" s="7" t="str">
        <f>VLOOKUP(A77,النتائج!$A$1:$F$100,4,FALSE)</f>
        <v xml:space="preserve"> </v>
      </c>
      <c r="I77" s="7">
        <f>VLOOKUP(A77,النتائج!$A$1:$F$100,5,FALSE)</f>
        <v>0</v>
      </c>
      <c r="J77" t="b">
        <f t="shared" si="10"/>
        <v>0</v>
      </c>
      <c r="K77">
        <f t="shared" si="11"/>
        <v>0</v>
      </c>
      <c r="L77">
        <f t="shared" si="14"/>
        <v>0</v>
      </c>
      <c r="M77">
        <f t="shared" si="9"/>
        <v>0</v>
      </c>
      <c r="N77">
        <f t="shared" si="15"/>
        <v>0</v>
      </c>
      <c r="O77">
        <f t="shared" si="12"/>
        <v>0</v>
      </c>
      <c r="P77">
        <f t="shared" si="13"/>
        <v>0</v>
      </c>
      <c r="Q77" t="b">
        <f t="shared" si="16"/>
        <v>0</v>
      </c>
      <c r="R77" t="str">
        <f t="shared" si="17"/>
        <v>ناميبيا - مالي</v>
      </c>
      <c r="S77" t="str">
        <f>VLOOKUP(Table1[[#This Row],[اللاعب]],Sheet1!$A$2:$B$8,2,FALSE)</f>
        <v>Amr Mohamed</v>
      </c>
      <c r="T77" t="str">
        <f>Table1[[#This Row],[النتيجة]]&amp;" - "&amp;Table1[[#This Row],[Column1]]</f>
        <v xml:space="preserve"> - </v>
      </c>
      <c r="U77" t="str">
        <f>Table1[[#This Row],[Home]]&amp;" - "&amp;Table1[[#This Row],[Away]]</f>
        <v xml:space="preserve">  - 0</v>
      </c>
    </row>
    <row r="78" spans="1:21" ht="18" customHeight="1" x14ac:dyDescent="0.3">
      <c r="A78" s="1" t="s">
        <v>75</v>
      </c>
      <c r="B78" s="4" t="s">
        <v>32</v>
      </c>
      <c r="C78" s="5">
        <v>45315</v>
      </c>
      <c r="D78" s="4" t="s">
        <v>21</v>
      </c>
      <c r="E78" s="4"/>
      <c r="F78" s="4"/>
      <c r="G78" s="4" t="s">
        <v>22</v>
      </c>
      <c r="H78" s="7" t="str">
        <f>VLOOKUP(A78,النتائج!$A$1:$F$100,4,FALSE)</f>
        <v xml:space="preserve"> </v>
      </c>
      <c r="I78" s="7">
        <f>VLOOKUP(A78,النتائج!$A$1:$F$100,5,FALSE)</f>
        <v>0</v>
      </c>
      <c r="J78" t="b">
        <f t="shared" si="10"/>
        <v>0</v>
      </c>
      <c r="K78">
        <f t="shared" si="11"/>
        <v>0</v>
      </c>
      <c r="L78">
        <f t="shared" si="14"/>
        <v>0</v>
      </c>
      <c r="M78">
        <f t="shared" si="9"/>
        <v>0</v>
      </c>
      <c r="N78">
        <f t="shared" si="15"/>
        <v>0</v>
      </c>
      <c r="O78">
        <f t="shared" si="12"/>
        <v>0</v>
      </c>
      <c r="P78">
        <f t="shared" si="13"/>
        <v>0</v>
      </c>
      <c r="Q78" t="b">
        <f t="shared" si="16"/>
        <v>0</v>
      </c>
      <c r="R78" t="str">
        <f t="shared" si="17"/>
        <v>تنزانيا - الكونغو الديمقراطية</v>
      </c>
      <c r="S78" t="str">
        <f>VLOOKUP(Table1[[#This Row],[اللاعب]],Sheet1!$A$2:$B$8,2,FALSE)</f>
        <v>Amr Mohamed</v>
      </c>
      <c r="T78" t="str">
        <f>Table1[[#This Row],[النتيجة]]&amp;" - "&amp;Table1[[#This Row],[Column1]]</f>
        <v xml:space="preserve"> - </v>
      </c>
      <c r="U78" t="str">
        <f>Table1[[#This Row],[Home]]&amp;" - "&amp;Table1[[#This Row],[Away]]</f>
        <v xml:space="preserve">  - 0</v>
      </c>
    </row>
    <row r="79" spans="1:21" ht="18" customHeight="1" x14ac:dyDescent="0.3">
      <c r="A79" s="1" t="s">
        <v>76</v>
      </c>
      <c r="B79" s="4" t="s">
        <v>32</v>
      </c>
      <c r="C79" s="5">
        <v>45315</v>
      </c>
      <c r="D79" s="4" t="s">
        <v>79</v>
      </c>
      <c r="E79" s="4"/>
      <c r="F79" s="4"/>
      <c r="G79" s="4" t="s">
        <v>20</v>
      </c>
      <c r="H79" s="7" t="str">
        <f>VLOOKUP(A79,النتائج!$A$1:$F$100,4,FALSE)</f>
        <v xml:space="preserve"> </v>
      </c>
      <c r="I79" s="7">
        <f>VLOOKUP(A79,النتائج!$A$1:$F$100,5,FALSE)</f>
        <v>0</v>
      </c>
      <c r="J79" t="b">
        <f t="shared" si="10"/>
        <v>0</v>
      </c>
      <c r="K79">
        <f t="shared" si="11"/>
        <v>0</v>
      </c>
      <c r="L79">
        <f t="shared" si="14"/>
        <v>0</v>
      </c>
      <c r="M79">
        <f t="shared" si="9"/>
        <v>0</v>
      </c>
      <c r="N79">
        <f t="shared" si="15"/>
        <v>0</v>
      </c>
      <c r="O79">
        <f t="shared" si="12"/>
        <v>0</v>
      </c>
      <c r="P79">
        <f t="shared" si="13"/>
        <v>0</v>
      </c>
      <c r="Q79" t="b">
        <f t="shared" si="16"/>
        <v>0</v>
      </c>
      <c r="R79" t="str">
        <f t="shared" si="17"/>
        <v>زامبيا - المغرب</v>
      </c>
      <c r="S79" t="str">
        <f>VLOOKUP(Table1[[#This Row],[اللاعب]],Sheet1!$A$2:$B$8,2,FALSE)</f>
        <v>Amr Mohamed</v>
      </c>
      <c r="T79" t="str">
        <f>Table1[[#This Row],[النتيجة]]&amp;" - "&amp;Table1[[#This Row],[Column1]]</f>
        <v xml:space="preserve"> - </v>
      </c>
      <c r="U79" t="str">
        <f>Table1[[#This Row],[Home]]&amp;" - "&amp;Table1[[#This Row],[Away]]</f>
        <v xml:space="preserve">  - 0</v>
      </c>
    </row>
    <row r="80" spans="1:21" ht="18" customHeight="1" x14ac:dyDescent="0.3">
      <c r="A80" s="1" t="s">
        <v>62</v>
      </c>
      <c r="B80" s="4" t="s">
        <v>27</v>
      </c>
      <c r="C80" s="5">
        <v>45312</v>
      </c>
      <c r="D80" s="4" t="s">
        <v>20</v>
      </c>
      <c r="E80" s="4">
        <v>2</v>
      </c>
      <c r="F80" s="4">
        <v>0</v>
      </c>
      <c r="G80" s="4" t="s">
        <v>22</v>
      </c>
      <c r="H80" s="7">
        <f>VLOOKUP(A80,النتائج!$A$1:$F$100,4,FALSE)</f>
        <v>1</v>
      </c>
      <c r="I80" s="7">
        <f>VLOOKUP(A80,النتائج!$A$1:$F$100,5,FALSE)</f>
        <v>1</v>
      </c>
      <c r="J80" t="b">
        <f t="shared" si="10"/>
        <v>0</v>
      </c>
      <c r="K80">
        <f t="shared" si="11"/>
        <v>0</v>
      </c>
      <c r="L80">
        <f t="shared" si="14"/>
        <v>0</v>
      </c>
      <c r="M80">
        <f t="shared" si="9"/>
        <v>0</v>
      </c>
      <c r="N80">
        <f t="shared" si="15"/>
        <v>0</v>
      </c>
      <c r="O80">
        <f t="shared" si="12"/>
        <v>0</v>
      </c>
      <c r="P80">
        <f t="shared" si="13"/>
        <v>0</v>
      </c>
      <c r="Q80" t="b">
        <f t="shared" si="16"/>
        <v>1</v>
      </c>
      <c r="R80" t="str">
        <f t="shared" si="17"/>
        <v>المغرب - الكونغو الديمقراطية</v>
      </c>
      <c r="S80" t="str">
        <f>VLOOKUP(Table1[[#This Row],[اللاعب]],Sheet1!$A$2:$B$8,2,FALSE)</f>
        <v>Ahmed Wahib</v>
      </c>
      <c r="T80" t="str">
        <f>Table1[[#This Row],[النتيجة]]&amp;" - "&amp;Table1[[#This Row],[Column1]]</f>
        <v>2 - 0</v>
      </c>
      <c r="U80" t="str">
        <f>Table1[[#This Row],[Home]]&amp;" - "&amp;Table1[[#This Row],[Away]]</f>
        <v>1 - 1</v>
      </c>
    </row>
    <row r="81" spans="1:21" ht="18" customHeight="1" x14ac:dyDescent="0.3">
      <c r="A81" s="1" t="s">
        <v>63</v>
      </c>
      <c r="B81" s="4" t="s">
        <v>27</v>
      </c>
      <c r="C81" s="5">
        <v>45312</v>
      </c>
      <c r="D81" s="4" t="s">
        <v>79</v>
      </c>
      <c r="E81" s="4">
        <v>2</v>
      </c>
      <c r="F81" s="4">
        <v>0</v>
      </c>
      <c r="G81" s="4" t="s">
        <v>21</v>
      </c>
      <c r="H81" s="7">
        <f>VLOOKUP(A81,النتائج!$A$1:$F$100,4,FALSE)</f>
        <v>1</v>
      </c>
      <c r="I81" s="7">
        <f>VLOOKUP(A81,النتائج!$A$1:$F$100,5,FALSE)</f>
        <v>1</v>
      </c>
      <c r="J81" t="b">
        <f t="shared" si="10"/>
        <v>0</v>
      </c>
      <c r="K81">
        <f t="shared" si="11"/>
        <v>0</v>
      </c>
      <c r="L81">
        <f t="shared" si="14"/>
        <v>0</v>
      </c>
      <c r="M81">
        <f t="shared" si="9"/>
        <v>0</v>
      </c>
      <c r="N81">
        <f t="shared" si="15"/>
        <v>0</v>
      </c>
      <c r="O81">
        <f t="shared" si="12"/>
        <v>0</v>
      </c>
      <c r="P81">
        <f t="shared" si="13"/>
        <v>0</v>
      </c>
      <c r="Q81" t="b">
        <f t="shared" si="16"/>
        <v>1</v>
      </c>
      <c r="R81" t="str">
        <f t="shared" si="17"/>
        <v>زامبيا - تنزانيا</v>
      </c>
      <c r="S81" t="str">
        <f>VLOOKUP(Table1[[#This Row],[اللاعب]],Sheet1!$A$2:$B$8,2,FALSE)</f>
        <v>Ahmed Wahib</v>
      </c>
      <c r="T81" t="str">
        <f>Table1[[#This Row],[النتيجة]]&amp;" - "&amp;Table1[[#This Row],[Column1]]</f>
        <v>2 - 0</v>
      </c>
      <c r="U81" t="str">
        <f>Table1[[#This Row],[Home]]&amp;" - "&amp;Table1[[#This Row],[Away]]</f>
        <v>1 - 1</v>
      </c>
    </row>
    <row r="82" spans="1:21" ht="18" customHeight="1" x14ac:dyDescent="0.3">
      <c r="A82" s="1" t="s">
        <v>64</v>
      </c>
      <c r="B82" s="4" t="s">
        <v>27</v>
      </c>
      <c r="C82" s="5">
        <v>45312</v>
      </c>
      <c r="D82" s="4" t="s">
        <v>80</v>
      </c>
      <c r="E82" s="4">
        <v>2</v>
      </c>
      <c r="F82" s="4">
        <v>1</v>
      </c>
      <c r="G82" s="4" t="s">
        <v>17</v>
      </c>
      <c r="H82" s="7">
        <f>VLOOKUP(A82,النتائج!$A$1:$F$100,4,FALSE)</f>
        <v>4</v>
      </c>
      <c r="I82" s="7">
        <f>VLOOKUP(A82,النتائج!$A$1:$F$100,5,FALSE)</f>
        <v>0</v>
      </c>
      <c r="J82" t="b">
        <f t="shared" si="10"/>
        <v>0</v>
      </c>
      <c r="K82">
        <f t="shared" si="11"/>
        <v>0</v>
      </c>
      <c r="L82">
        <f t="shared" si="14"/>
        <v>3</v>
      </c>
      <c r="M82">
        <f t="shared" si="9"/>
        <v>0</v>
      </c>
      <c r="N82">
        <f t="shared" si="15"/>
        <v>3</v>
      </c>
      <c r="O82">
        <f t="shared" si="12"/>
        <v>1</v>
      </c>
      <c r="P82">
        <f t="shared" si="13"/>
        <v>0</v>
      </c>
      <c r="Q82" t="b">
        <f t="shared" si="16"/>
        <v>1</v>
      </c>
      <c r="R82" t="str">
        <f t="shared" si="17"/>
        <v>جنوب افريقيا - ناميبيا</v>
      </c>
      <c r="S82" t="str">
        <f>VLOOKUP(Table1[[#This Row],[اللاعب]],Sheet1!$A$2:$B$8,2,FALSE)</f>
        <v>Ahmed Wahib</v>
      </c>
      <c r="T82" t="str">
        <f>Table1[[#This Row],[النتيجة]]&amp;" - "&amp;Table1[[#This Row],[Column1]]</f>
        <v>2 - 1</v>
      </c>
      <c r="U82" t="str">
        <f>Table1[[#This Row],[Home]]&amp;" - "&amp;Table1[[#This Row],[Away]]</f>
        <v>4 - 0</v>
      </c>
    </row>
    <row r="83" spans="1:21" ht="18" customHeight="1" x14ac:dyDescent="0.3">
      <c r="A83" s="1" t="s">
        <v>65</v>
      </c>
      <c r="B83" s="4" t="s">
        <v>27</v>
      </c>
      <c r="C83" s="5">
        <v>45313</v>
      </c>
      <c r="D83" s="4" t="s">
        <v>3</v>
      </c>
      <c r="E83" s="4">
        <v>1</v>
      </c>
      <c r="F83" s="4">
        <v>2</v>
      </c>
      <c r="G83" s="4" t="s">
        <v>0</v>
      </c>
      <c r="H83" s="7">
        <f>VLOOKUP(A83,النتائج!$A$1:$F$100,4,FALSE)</f>
        <v>4</v>
      </c>
      <c r="I83" s="7">
        <f>VLOOKUP(A83,النتائج!$A$1:$F$100,5,FALSE)</f>
        <v>0</v>
      </c>
      <c r="J83" t="b">
        <f t="shared" si="10"/>
        <v>0</v>
      </c>
      <c r="K83">
        <f t="shared" si="11"/>
        <v>0</v>
      </c>
      <c r="L83">
        <f t="shared" si="14"/>
        <v>0</v>
      </c>
      <c r="M83">
        <f t="shared" si="9"/>
        <v>0</v>
      </c>
      <c r="N83">
        <f t="shared" si="15"/>
        <v>0</v>
      </c>
      <c r="O83">
        <f t="shared" si="12"/>
        <v>0</v>
      </c>
      <c r="P83">
        <f t="shared" si="13"/>
        <v>0</v>
      </c>
      <c r="Q83" t="b">
        <f t="shared" si="16"/>
        <v>1</v>
      </c>
      <c r="R83" t="str">
        <f t="shared" si="17"/>
        <v>غينيا الاستوائية - كوت ديفوار</v>
      </c>
      <c r="S83" t="str">
        <f>VLOOKUP(Table1[[#This Row],[اللاعب]],Sheet1!$A$2:$B$8,2,FALSE)</f>
        <v>Ahmed Wahib</v>
      </c>
      <c r="T83" t="str">
        <f>Table1[[#This Row],[النتيجة]]&amp;" - "&amp;Table1[[#This Row],[Column1]]</f>
        <v>1 - 2</v>
      </c>
      <c r="U83" t="str">
        <f>Table1[[#This Row],[Home]]&amp;" - "&amp;Table1[[#This Row],[Away]]</f>
        <v>4 - 0</v>
      </c>
    </row>
    <row r="84" spans="1:21" ht="18" customHeight="1" x14ac:dyDescent="0.3">
      <c r="A84" s="1" t="s">
        <v>66</v>
      </c>
      <c r="B84" s="4" t="s">
        <v>27</v>
      </c>
      <c r="C84" s="5">
        <v>45313</v>
      </c>
      <c r="D84" s="4" t="s">
        <v>1</v>
      </c>
      <c r="E84" s="4">
        <v>0</v>
      </c>
      <c r="F84" s="4">
        <v>2</v>
      </c>
      <c r="G84" s="4" t="s">
        <v>2</v>
      </c>
      <c r="H84" s="7">
        <f>VLOOKUP(A84,النتائج!$A$1:$F$100,4,FALSE)</f>
        <v>0</v>
      </c>
      <c r="I84" s="7">
        <f>VLOOKUP(A84,النتائج!$A$1:$F$100,5,FALSE)</f>
        <v>1</v>
      </c>
      <c r="J84" t="b">
        <f t="shared" si="10"/>
        <v>0</v>
      </c>
      <c r="K84">
        <f t="shared" si="11"/>
        <v>0</v>
      </c>
      <c r="L84">
        <f t="shared" si="14"/>
        <v>3</v>
      </c>
      <c r="M84">
        <f t="shared" si="9"/>
        <v>0</v>
      </c>
      <c r="N84">
        <f t="shared" si="15"/>
        <v>3</v>
      </c>
      <c r="O84">
        <f t="shared" si="12"/>
        <v>1</v>
      </c>
      <c r="P84">
        <f t="shared" si="13"/>
        <v>0</v>
      </c>
      <c r="Q84" t="b">
        <f t="shared" si="16"/>
        <v>1</v>
      </c>
      <c r="R84" t="str">
        <f t="shared" si="17"/>
        <v>غينيا بيساو - نيجيريا</v>
      </c>
      <c r="S84" t="str">
        <f>VLOOKUP(Table1[[#This Row],[اللاعب]],Sheet1!$A$2:$B$8,2,FALSE)</f>
        <v>Ahmed Wahib</v>
      </c>
      <c r="T84" t="str">
        <f>Table1[[#This Row],[النتيجة]]&amp;" - "&amp;Table1[[#This Row],[Column1]]</f>
        <v>0 - 2</v>
      </c>
      <c r="U84" t="str">
        <f>Table1[[#This Row],[Home]]&amp;" - "&amp;Table1[[#This Row],[Away]]</f>
        <v>0 - 1</v>
      </c>
    </row>
    <row r="85" spans="1:21" ht="18" customHeight="1" x14ac:dyDescent="0.3">
      <c r="A85" s="1" t="s">
        <v>67</v>
      </c>
      <c r="B85" s="4" t="s">
        <v>27</v>
      </c>
      <c r="C85" s="5">
        <v>45313</v>
      </c>
      <c r="D85" s="4" t="s">
        <v>5</v>
      </c>
      <c r="E85" s="4">
        <v>0</v>
      </c>
      <c r="F85" s="4">
        <v>2</v>
      </c>
      <c r="G85" s="4" t="s">
        <v>6</v>
      </c>
      <c r="H85" s="7">
        <f>VLOOKUP(A85,النتائج!$A$1:$F$100,4,FALSE)</f>
        <v>2</v>
      </c>
      <c r="I85" s="7">
        <f>VLOOKUP(A85,النتائج!$A$1:$F$100,5,FALSE)</f>
        <v>2</v>
      </c>
      <c r="J85" t="b">
        <f t="shared" si="10"/>
        <v>0</v>
      </c>
      <c r="K85">
        <f t="shared" si="11"/>
        <v>0</v>
      </c>
      <c r="L85">
        <f t="shared" si="14"/>
        <v>0</v>
      </c>
      <c r="M85">
        <f t="shared" si="9"/>
        <v>0</v>
      </c>
      <c r="N85">
        <f t="shared" si="15"/>
        <v>0</v>
      </c>
      <c r="O85">
        <f t="shared" si="12"/>
        <v>0</v>
      </c>
      <c r="P85">
        <f t="shared" si="13"/>
        <v>0</v>
      </c>
      <c r="Q85" t="b">
        <f t="shared" si="16"/>
        <v>1</v>
      </c>
      <c r="R85" t="str">
        <f t="shared" si="17"/>
        <v>موزمبيق - غانـــا</v>
      </c>
      <c r="S85" t="str">
        <f>VLOOKUP(Table1[[#This Row],[اللاعب]],Sheet1!$A$2:$B$8,2,FALSE)</f>
        <v>Ahmed Wahib</v>
      </c>
      <c r="T85" t="str">
        <f>Table1[[#This Row],[النتيجة]]&amp;" - "&amp;Table1[[#This Row],[Column1]]</f>
        <v>0 - 2</v>
      </c>
      <c r="U85" t="str">
        <f>Table1[[#This Row],[Home]]&amp;" - "&amp;Table1[[#This Row],[Away]]</f>
        <v>2 - 2</v>
      </c>
    </row>
    <row r="86" spans="1:21" ht="18" customHeight="1" x14ac:dyDescent="0.3">
      <c r="A86" s="1" t="s">
        <v>68</v>
      </c>
      <c r="B86" s="4" t="s">
        <v>27</v>
      </c>
      <c r="C86" s="5">
        <v>45313</v>
      </c>
      <c r="D86" s="4" t="s">
        <v>7</v>
      </c>
      <c r="E86" s="4">
        <v>0</v>
      </c>
      <c r="F86" s="4">
        <v>2</v>
      </c>
      <c r="G86" s="4" t="s">
        <v>4</v>
      </c>
      <c r="H86" s="7">
        <f>VLOOKUP(A86,النتائج!$A$1:$F$100,4,FALSE)</f>
        <v>2</v>
      </c>
      <c r="I86" s="7">
        <f>VLOOKUP(A86,النتائج!$A$1:$F$100,5,FALSE)</f>
        <v>2</v>
      </c>
      <c r="J86" t="b">
        <f t="shared" si="10"/>
        <v>0</v>
      </c>
      <c r="K86">
        <f t="shared" si="11"/>
        <v>0</v>
      </c>
      <c r="L86">
        <f t="shared" si="14"/>
        <v>0</v>
      </c>
      <c r="M86">
        <f t="shared" si="9"/>
        <v>0</v>
      </c>
      <c r="N86">
        <f t="shared" si="15"/>
        <v>0</v>
      </c>
      <c r="O86">
        <f t="shared" si="12"/>
        <v>0</v>
      </c>
      <c r="P86">
        <f t="shared" si="13"/>
        <v>0</v>
      </c>
      <c r="Q86" t="b">
        <f t="shared" si="16"/>
        <v>1</v>
      </c>
      <c r="R86" t="str">
        <f t="shared" si="17"/>
        <v>كاب فيردي - مصر</v>
      </c>
      <c r="S86" t="str">
        <f>VLOOKUP(Table1[[#This Row],[اللاعب]],Sheet1!$A$2:$B$8,2,FALSE)</f>
        <v>Ahmed Wahib</v>
      </c>
      <c r="T86" t="str">
        <f>Table1[[#This Row],[النتيجة]]&amp;" - "&amp;Table1[[#This Row],[Column1]]</f>
        <v>0 - 2</v>
      </c>
      <c r="U86" t="str">
        <f>Table1[[#This Row],[Home]]&amp;" - "&amp;Table1[[#This Row],[Away]]</f>
        <v>2 - 2</v>
      </c>
    </row>
    <row r="87" spans="1:21" ht="18" customHeight="1" x14ac:dyDescent="0.3">
      <c r="A87" s="1" t="s">
        <v>69</v>
      </c>
      <c r="B87" s="4" t="s">
        <v>27</v>
      </c>
      <c r="C87" s="5">
        <v>45314</v>
      </c>
      <c r="D87" s="4" t="s">
        <v>11</v>
      </c>
      <c r="E87" s="4">
        <v>2</v>
      </c>
      <c r="F87" s="4">
        <v>3</v>
      </c>
      <c r="G87" s="4" t="s">
        <v>8</v>
      </c>
      <c r="H87" s="7">
        <f>VLOOKUP(A87,النتائج!$A$1:$F$100,4,FALSE)</f>
        <v>0</v>
      </c>
      <c r="I87" s="7">
        <f>VLOOKUP(A87,النتائج!$A$1:$F$100,5,FALSE)</f>
        <v>2</v>
      </c>
      <c r="J87" t="b">
        <f t="shared" si="10"/>
        <v>0</v>
      </c>
      <c r="K87">
        <f t="shared" si="11"/>
        <v>0</v>
      </c>
      <c r="L87">
        <f t="shared" si="14"/>
        <v>3</v>
      </c>
      <c r="M87">
        <f t="shared" si="9"/>
        <v>0</v>
      </c>
      <c r="N87">
        <f t="shared" si="15"/>
        <v>3</v>
      </c>
      <c r="O87">
        <f t="shared" si="12"/>
        <v>1</v>
      </c>
      <c r="P87">
        <f t="shared" si="13"/>
        <v>0</v>
      </c>
      <c r="Q87" t="b">
        <f t="shared" si="16"/>
        <v>1</v>
      </c>
      <c r="R87" t="str">
        <f t="shared" si="17"/>
        <v>غينيا - السنغال</v>
      </c>
      <c r="S87" t="str">
        <f>VLOOKUP(Table1[[#This Row],[اللاعب]],Sheet1!$A$2:$B$8,2,FALSE)</f>
        <v>Ahmed Wahib</v>
      </c>
      <c r="T87" t="str">
        <f>Table1[[#This Row],[النتيجة]]&amp;" - "&amp;Table1[[#This Row],[Column1]]</f>
        <v>2 - 3</v>
      </c>
      <c r="U87" t="str">
        <f>Table1[[#This Row],[Home]]&amp;" - "&amp;Table1[[#This Row],[Away]]</f>
        <v>0 - 2</v>
      </c>
    </row>
    <row r="88" spans="1:21" ht="18" customHeight="1" x14ac:dyDescent="0.3">
      <c r="A88" s="1" t="s">
        <v>70</v>
      </c>
      <c r="B88" s="4" t="s">
        <v>27</v>
      </c>
      <c r="C88" s="5">
        <v>45314</v>
      </c>
      <c r="D88" s="4" t="s">
        <v>9</v>
      </c>
      <c r="E88" s="4">
        <v>0</v>
      </c>
      <c r="F88" s="4">
        <v>2</v>
      </c>
      <c r="G88" s="4" t="s">
        <v>10</v>
      </c>
      <c r="H88" s="7">
        <f>VLOOKUP(A88,النتائج!$A$1:$F$100,4,FALSE)</f>
        <v>2</v>
      </c>
      <c r="I88" s="7">
        <f>VLOOKUP(A88,النتائج!$A$1:$F$100,5,FALSE)</f>
        <v>3</v>
      </c>
      <c r="J88" t="b">
        <f t="shared" si="10"/>
        <v>0</v>
      </c>
      <c r="K88">
        <f t="shared" si="11"/>
        <v>0</v>
      </c>
      <c r="L88">
        <f t="shared" si="14"/>
        <v>3</v>
      </c>
      <c r="M88">
        <f t="shared" si="9"/>
        <v>0</v>
      </c>
      <c r="N88">
        <f t="shared" si="15"/>
        <v>3</v>
      </c>
      <c r="O88">
        <f t="shared" si="12"/>
        <v>1</v>
      </c>
      <c r="P88">
        <f t="shared" si="13"/>
        <v>0</v>
      </c>
      <c r="Q88" t="b">
        <f t="shared" si="16"/>
        <v>1</v>
      </c>
      <c r="R88" t="str">
        <f t="shared" si="17"/>
        <v>جامبيا - الكاميرون</v>
      </c>
      <c r="S88" t="str">
        <f>VLOOKUP(Table1[[#This Row],[اللاعب]],Sheet1!$A$2:$B$8,2,FALSE)</f>
        <v>Ahmed Wahib</v>
      </c>
      <c r="T88" t="str">
        <f>Table1[[#This Row],[النتيجة]]&amp;" - "&amp;Table1[[#This Row],[Column1]]</f>
        <v>0 - 2</v>
      </c>
      <c r="U88" t="str">
        <f>Table1[[#This Row],[Home]]&amp;" - "&amp;Table1[[#This Row],[Away]]</f>
        <v>2 - 3</v>
      </c>
    </row>
    <row r="89" spans="1:21" ht="18" customHeight="1" x14ac:dyDescent="0.3">
      <c r="A89" s="1" t="s">
        <v>71</v>
      </c>
      <c r="B89" s="4" t="s">
        <v>27</v>
      </c>
      <c r="C89" s="5">
        <v>45314</v>
      </c>
      <c r="D89" s="4" t="s">
        <v>13</v>
      </c>
      <c r="E89" s="4">
        <v>1</v>
      </c>
      <c r="F89" s="4">
        <v>2</v>
      </c>
      <c r="G89" s="4" t="s">
        <v>14</v>
      </c>
      <c r="H89" s="7">
        <f>VLOOKUP(A89,النتائج!$A$1:$F$100,4,FALSE)</f>
        <v>2</v>
      </c>
      <c r="I89" s="7">
        <f>VLOOKUP(A89,النتائج!$A$1:$F$100,5,FALSE)</f>
        <v>0</v>
      </c>
      <c r="J89" t="b">
        <f t="shared" si="10"/>
        <v>0</v>
      </c>
      <c r="K89">
        <f t="shared" si="11"/>
        <v>0</v>
      </c>
      <c r="L89">
        <f t="shared" si="14"/>
        <v>0</v>
      </c>
      <c r="M89">
        <f t="shared" si="9"/>
        <v>0</v>
      </c>
      <c r="N89">
        <f t="shared" si="15"/>
        <v>0</v>
      </c>
      <c r="O89">
        <f t="shared" si="12"/>
        <v>0</v>
      </c>
      <c r="P89">
        <f t="shared" si="13"/>
        <v>0</v>
      </c>
      <c r="Q89" t="b">
        <f t="shared" si="16"/>
        <v>1</v>
      </c>
      <c r="R89" t="str">
        <f t="shared" si="17"/>
        <v>أنجـــــولا - بوركينا فاسو</v>
      </c>
      <c r="S89" t="str">
        <f>VLOOKUP(Table1[[#This Row],[اللاعب]],Sheet1!$A$2:$B$8,2,FALSE)</f>
        <v>Ahmed Wahib</v>
      </c>
      <c r="T89" t="str">
        <f>Table1[[#This Row],[النتيجة]]&amp;" - "&amp;Table1[[#This Row],[Column1]]</f>
        <v>1 - 2</v>
      </c>
      <c r="U89" t="str">
        <f>Table1[[#This Row],[Home]]&amp;" - "&amp;Table1[[#This Row],[Away]]</f>
        <v>2 - 0</v>
      </c>
    </row>
    <row r="90" spans="1:21" ht="18" customHeight="1" x14ac:dyDescent="0.3">
      <c r="A90" s="1" t="s">
        <v>72</v>
      </c>
      <c r="B90" s="4" t="s">
        <v>27</v>
      </c>
      <c r="C90" s="5">
        <v>45314</v>
      </c>
      <c r="D90" s="4" t="s">
        <v>15</v>
      </c>
      <c r="E90" s="4">
        <v>0</v>
      </c>
      <c r="F90" s="4">
        <v>2</v>
      </c>
      <c r="G90" s="4" t="s">
        <v>12</v>
      </c>
      <c r="H90" s="7">
        <f>VLOOKUP(A90,النتائج!$A$1:$F$100,4,FALSE)</f>
        <v>1</v>
      </c>
      <c r="I90" s="7">
        <f>VLOOKUP(A90,النتائج!$A$1:$F$100,5,FALSE)</f>
        <v>0</v>
      </c>
      <c r="J90" t="b">
        <f t="shared" si="10"/>
        <v>0</v>
      </c>
      <c r="K90">
        <f t="shared" si="11"/>
        <v>0</v>
      </c>
      <c r="L90">
        <f t="shared" si="14"/>
        <v>0</v>
      </c>
      <c r="M90">
        <f t="shared" si="9"/>
        <v>0</v>
      </c>
      <c r="N90">
        <f t="shared" si="15"/>
        <v>0</v>
      </c>
      <c r="O90">
        <f t="shared" si="12"/>
        <v>0</v>
      </c>
      <c r="P90">
        <f t="shared" si="13"/>
        <v>0</v>
      </c>
      <c r="Q90" t="b">
        <f t="shared" si="16"/>
        <v>1</v>
      </c>
      <c r="R90" t="str">
        <f t="shared" si="17"/>
        <v>موريتانيا - الجزائر</v>
      </c>
      <c r="S90" t="str">
        <f>VLOOKUP(Table1[[#This Row],[اللاعب]],Sheet1!$A$2:$B$8,2,FALSE)</f>
        <v>Ahmed Wahib</v>
      </c>
      <c r="T90" t="str">
        <f>Table1[[#This Row],[النتيجة]]&amp;" - "&amp;Table1[[#This Row],[Column1]]</f>
        <v>0 - 2</v>
      </c>
      <c r="U90" t="str">
        <f>Table1[[#This Row],[Home]]&amp;" - "&amp;Table1[[#This Row],[Away]]</f>
        <v>1 - 0</v>
      </c>
    </row>
    <row r="91" spans="1:21" ht="18" customHeight="1" x14ac:dyDescent="0.3">
      <c r="A91" s="1" t="s">
        <v>73</v>
      </c>
      <c r="B91" s="4" t="s">
        <v>27</v>
      </c>
      <c r="C91" s="5">
        <v>45315</v>
      </c>
      <c r="D91" s="4" t="s">
        <v>19</v>
      </c>
      <c r="E91" s="4"/>
      <c r="F91" s="4"/>
      <c r="G91" s="4" t="s">
        <v>16</v>
      </c>
      <c r="H91" s="7" t="str">
        <f>VLOOKUP(A91,النتائج!$A$1:$F$100,4,FALSE)</f>
        <v xml:space="preserve"> </v>
      </c>
      <c r="I91" s="7">
        <f>VLOOKUP(A91,النتائج!$A$1:$F$100,5,FALSE)</f>
        <v>0</v>
      </c>
      <c r="J91" t="b">
        <f t="shared" si="10"/>
        <v>0</v>
      </c>
      <c r="K91">
        <f t="shared" si="11"/>
        <v>0</v>
      </c>
      <c r="L91">
        <f t="shared" si="14"/>
        <v>0</v>
      </c>
      <c r="M91">
        <f t="shared" si="9"/>
        <v>0</v>
      </c>
      <c r="N91">
        <f t="shared" si="15"/>
        <v>0</v>
      </c>
      <c r="O91">
        <f t="shared" si="12"/>
        <v>0</v>
      </c>
      <c r="P91">
        <f t="shared" si="13"/>
        <v>0</v>
      </c>
      <c r="Q91" t="b">
        <f t="shared" si="16"/>
        <v>0</v>
      </c>
      <c r="R91" t="str">
        <f t="shared" si="17"/>
        <v>جنوب أفريقيا - تونس</v>
      </c>
      <c r="S91" t="str">
        <f>VLOOKUP(Table1[[#This Row],[اللاعب]],Sheet1!$A$2:$B$8,2,FALSE)</f>
        <v>Ahmed Wahib</v>
      </c>
      <c r="T91" t="str">
        <f>Table1[[#This Row],[النتيجة]]&amp;" - "&amp;Table1[[#This Row],[Column1]]</f>
        <v xml:space="preserve"> - </v>
      </c>
      <c r="U91" t="str">
        <f>Table1[[#This Row],[Home]]&amp;" - "&amp;Table1[[#This Row],[Away]]</f>
        <v xml:space="preserve">  - 0</v>
      </c>
    </row>
    <row r="92" spans="1:21" ht="18" customHeight="1" x14ac:dyDescent="0.3">
      <c r="A92" s="1" t="s">
        <v>74</v>
      </c>
      <c r="B92" s="4" t="s">
        <v>27</v>
      </c>
      <c r="C92" s="5">
        <v>45315</v>
      </c>
      <c r="D92" s="4" t="s">
        <v>17</v>
      </c>
      <c r="E92" s="4"/>
      <c r="F92" s="4"/>
      <c r="G92" s="4" t="s">
        <v>18</v>
      </c>
      <c r="H92" s="7" t="str">
        <f>VLOOKUP(A92,النتائج!$A$1:$F$100,4,FALSE)</f>
        <v xml:space="preserve"> </v>
      </c>
      <c r="I92" s="7">
        <f>VLOOKUP(A92,النتائج!$A$1:$F$100,5,FALSE)</f>
        <v>0</v>
      </c>
      <c r="J92" t="b">
        <f t="shared" si="10"/>
        <v>0</v>
      </c>
      <c r="K92">
        <f t="shared" si="11"/>
        <v>0</v>
      </c>
      <c r="L92">
        <f t="shared" si="14"/>
        <v>0</v>
      </c>
      <c r="M92">
        <f t="shared" si="9"/>
        <v>0</v>
      </c>
      <c r="N92">
        <f t="shared" si="15"/>
        <v>0</v>
      </c>
      <c r="O92">
        <f t="shared" si="12"/>
        <v>0</v>
      </c>
      <c r="P92">
        <f t="shared" si="13"/>
        <v>0</v>
      </c>
      <c r="Q92" t="b">
        <f t="shared" si="16"/>
        <v>0</v>
      </c>
      <c r="R92" t="str">
        <f t="shared" si="17"/>
        <v>ناميبيا - مالي</v>
      </c>
      <c r="S92" t="str">
        <f>VLOOKUP(Table1[[#This Row],[اللاعب]],Sheet1!$A$2:$B$8,2,FALSE)</f>
        <v>Ahmed Wahib</v>
      </c>
      <c r="T92" t="str">
        <f>Table1[[#This Row],[النتيجة]]&amp;" - "&amp;Table1[[#This Row],[Column1]]</f>
        <v xml:space="preserve"> - </v>
      </c>
      <c r="U92" t="str">
        <f>Table1[[#This Row],[Home]]&amp;" - "&amp;Table1[[#This Row],[Away]]</f>
        <v xml:space="preserve">  - 0</v>
      </c>
    </row>
    <row r="93" spans="1:21" ht="18" customHeight="1" x14ac:dyDescent="0.3">
      <c r="A93" s="1" t="s">
        <v>75</v>
      </c>
      <c r="B93" s="4" t="s">
        <v>27</v>
      </c>
      <c r="C93" s="5">
        <v>45315</v>
      </c>
      <c r="D93" s="4" t="s">
        <v>21</v>
      </c>
      <c r="E93" s="4"/>
      <c r="F93" s="4"/>
      <c r="G93" s="4" t="s">
        <v>22</v>
      </c>
      <c r="H93" s="7" t="str">
        <f>VLOOKUP(A93,النتائج!$A$1:$F$100,4,FALSE)</f>
        <v xml:space="preserve"> </v>
      </c>
      <c r="I93" s="7">
        <f>VLOOKUP(A93,النتائج!$A$1:$F$100,5,FALSE)</f>
        <v>0</v>
      </c>
      <c r="J93" t="b">
        <f t="shared" si="10"/>
        <v>0</v>
      </c>
      <c r="K93">
        <f t="shared" si="11"/>
        <v>0</v>
      </c>
      <c r="L93">
        <f t="shared" si="14"/>
        <v>0</v>
      </c>
      <c r="M93">
        <f t="shared" si="9"/>
        <v>0</v>
      </c>
      <c r="N93">
        <f t="shared" si="15"/>
        <v>0</v>
      </c>
      <c r="O93">
        <f t="shared" si="12"/>
        <v>0</v>
      </c>
      <c r="P93">
        <f t="shared" si="13"/>
        <v>0</v>
      </c>
      <c r="Q93" t="b">
        <f t="shared" si="16"/>
        <v>0</v>
      </c>
      <c r="R93" t="str">
        <f t="shared" si="17"/>
        <v>تنزانيا - الكونغو الديمقراطية</v>
      </c>
      <c r="S93" t="str">
        <f>VLOOKUP(Table1[[#This Row],[اللاعب]],Sheet1!$A$2:$B$8,2,FALSE)</f>
        <v>Ahmed Wahib</v>
      </c>
      <c r="T93" t="str">
        <f>Table1[[#This Row],[النتيجة]]&amp;" - "&amp;Table1[[#This Row],[Column1]]</f>
        <v xml:space="preserve"> - </v>
      </c>
      <c r="U93" t="str">
        <f>Table1[[#This Row],[Home]]&amp;" - "&amp;Table1[[#This Row],[Away]]</f>
        <v xml:space="preserve">  - 0</v>
      </c>
    </row>
    <row r="94" spans="1:21" ht="18" customHeight="1" x14ac:dyDescent="0.3">
      <c r="A94" s="1" t="s">
        <v>76</v>
      </c>
      <c r="B94" s="4" t="s">
        <v>27</v>
      </c>
      <c r="C94" s="5">
        <v>45315</v>
      </c>
      <c r="D94" s="4" t="s">
        <v>79</v>
      </c>
      <c r="E94" s="4"/>
      <c r="F94" s="4"/>
      <c r="G94" s="4" t="s">
        <v>20</v>
      </c>
      <c r="H94" s="7" t="str">
        <f>VLOOKUP(A94,النتائج!$A$1:$F$100,4,FALSE)</f>
        <v xml:space="preserve"> </v>
      </c>
      <c r="I94" s="7">
        <f>VLOOKUP(A94,النتائج!$A$1:$F$100,5,FALSE)</f>
        <v>0</v>
      </c>
      <c r="J94" t="b">
        <f t="shared" si="10"/>
        <v>0</v>
      </c>
      <c r="K94">
        <f t="shared" si="11"/>
        <v>0</v>
      </c>
      <c r="L94">
        <f t="shared" si="14"/>
        <v>0</v>
      </c>
      <c r="M94">
        <f t="shared" si="9"/>
        <v>0</v>
      </c>
      <c r="N94">
        <f t="shared" si="15"/>
        <v>0</v>
      </c>
      <c r="O94">
        <f t="shared" si="12"/>
        <v>0</v>
      </c>
      <c r="P94">
        <f t="shared" si="13"/>
        <v>0</v>
      </c>
      <c r="Q94" t="b">
        <f t="shared" si="16"/>
        <v>0</v>
      </c>
      <c r="R94" t="str">
        <f t="shared" si="17"/>
        <v>زامبيا - المغرب</v>
      </c>
      <c r="S94" t="str">
        <f>VLOOKUP(Table1[[#This Row],[اللاعب]],Sheet1!$A$2:$B$8,2,FALSE)</f>
        <v>Ahmed Wahib</v>
      </c>
      <c r="T94" t="str">
        <f>Table1[[#This Row],[النتيجة]]&amp;" - "&amp;Table1[[#This Row],[Column1]]</f>
        <v xml:space="preserve"> - </v>
      </c>
      <c r="U94" t="str">
        <f>Table1[[#This Row],[Home]]&amp;" - "&amp;Table1[[#This Row],[Away]]</f>
        <v xml:space="preserve">  - 0</v>
      </c>
    </row>
    <row r="95" spans="1:21" ht="18" customHeight="1" x14ac:dyDescent="0.3">
      <c r="A95" s="1" t="s">
        <v>62</v>
      </c>
      <c r="B95" s="4" t="s">
        <v>28</v>
      </c>
      <c r="C95" s="5">
        <v>45312</v>
      </c>
      <c r="D95" s="4" t="s">
        <v>20</v>
      </c>
      <c r="E95" s="4">
        <v>2</v>
      </c>
      <c r="F95" s="4">
        <v>0</v>
      </c>
      <c r="G95" s="4" t="s">
        <v>22</v>
      </c>
      <c r="H95" s="7">
        <f>VLOOKUP(A95,النتائج!$A$1:$F$100,4,FALSE)</f>
        <v>1</v>
      </c>
      <c r="I95" s="7">
        <f>VLOOKUP(A95,النتائج!$A$1:$F$100,5,FALSE)</f>
        <v>1</v>
      </c>
      <c r="J95" t="b">
        <f t="shared" si="10"/>
        <v>0</v>
      </c>
      <c r="K95">
        <f t="shared" si="11"/>
        <v>0</v>
      </c>
      <c r="L95">
        <f t="shared" si="14"/>
        <v>0</v>
      </c>
      <c r="M95">
        <f t="shared" si="9"/>
        <v>0</v>
      </c>
      <c r="N95">
        <f t="shared" si="15"/>
        <v>0</v>
      </c>
      <c r="O95">
        <f t="shared" si="12"/>
        <v>0</v>
      </c>
      <c r="P95">
        <f t="shared" si="13"/>
        <v>0</v>
      </c>
      <c r="Q95" t="b">
        <f t="shared" si="16"/>
        <v>1</v>
      </c>
      <c r="R95" t="str">
        <f t="shared" si="17"/>
        <v>المغرب - الكونغو الديمقراطية</v>
      </c>
      <c r="S95" t="str">
        <f>VLOOKUP(Table1[[#This Row],[اللاعب]],Sheet1!$A$2:$B$8,2,FALSE)</f>
        <v>Mohamed Abdo</v>
      </c>
      <c r="T95" t="str">
        <f>Table1[[#This Row],[النتيجة]]&amp;" - "&amp;Table1[[#This Row],[Column1]]</f>
        <v>2 - 0</v>
      </c>
      <c r="U95" t="str">
        <f>Table1[[#This Row],[Home]]&amp;" - "&amp;Table1[[#This Row],[Away]]</f>
        <v>1 - 1</v>
      </c>
    </row>
    <row r="96" spans="1:21" ht="18" customHeight="1" x14ac:dyDescent="0.3">
      <c r="A96" s="1" t="s">
        <v>63</v>
      </c>
      <c r="B96" s="4" t="s">
        <v>28</v>
      </c>
      <c r="C96" s="5">
        <v>45312</v>
      </c>
      <c r="D96" s="4" t="s">
        <v>79</v>
      </c>
      <c r="E96" s="4">
        <v>2</v>
      </c>
      <c r="F96" s="4">
        <v>1</v>
      </c>
      <c r="G96" s="4" t="s">
        <v>21</v>
      </c>
      <c r="H96" s="7">
        <f>VLOOKUP(A96,النتائج!$A$1:$F$100,4,FALSE)</f>
        <v>1</v>
      </c>
      <c r="I96" s="7">
        <f>VLOOKUP(A96,النتائج!$A$1:$F$100,5,FALSE)</f>
        <v>1</v>
      </c>
      <c r="J96" t="b">
        <f t="shared" si="10"/>
        <v>0</v>
      </c>
      <c r="K96">
        <f t="shared" si="11"/>
        <v>0</v>
      </c>
      <c r="L96">
        <f t="shared" si="14"/>
        <v>0</v>
      </c>
      <c r="M96">
        <f t="shared" si="9"/>
        <v>0</v>
      </c>
      <c r="N96">
        <f t="shared" si="15"/>
        <v>0</v>
      </c>
      <c r="O96">
        <f t="shared" si="12"/>
        <v>0</v>
      </c>
      <c r="P96">
        <f t="shared" si="13"/>
        <v>0</v>
      </c>
      <c r="Q96" t="b">
        <f t="shared" si="16"/>
        <v>1</v>
      </c>
      <c r="R96" t="str">
        <f t="shared" si="17"/>
        <v>زامبيا - تنزانيا</v>
      </c>
      <c r="S96" t="str">
        <f>VLOOKUP(Table1[[#This Row],[اللاعب]],Sheet1!$A$2:$B$8,2,FALSE)</f>
        <v>Mohamed Abdo</v>
      </c>
      <c r="T96" t="str">
        <f>Table1[[#This Row],[النتيجة]]&amp;" - "&amp;Table1[[#This Row],[Column1]]</f>
        <v>2 - 1</v>
      </c>
      <c r="U96" t="str">
        <f>Table1[[#This Row],[Home]]&amp;" - "&amp;Table1[[#This Row],[Away]]</f>
        <v>1 - 1</v>
      </c>
    </row>
    <row r="97" spans="1:21" ht="18" customHeight="1" x14ac:dyDescent="0.3">
      <c r="A97" s="1" t="s">
        <v>64</v>
      </c>
      <c r="B97" s="4" t="s">
        <v>28</v>
      </c>
      <c r="C97" s="5">
        <v>45312</v>
      </c>
      <c r="D97" s="4" t="s">
        <v>80</v>
      </c>
      <c r="E97" s="4">
        <v>1</v>
      </c>
      <c r="F97" s="4">
        <v>0</v>
      </c>
      <c r="G97" s="4" t="s">
        <v>17</v>
      </c>
      <c r="H97" s="7">
        <f>VLOOKUP(A97,النتائج!$A$1:$F$100,4,FALSE)</f>
        <v>4</v>
      </c>
      <c r="I97" s="7">
        <f>VLOOKUP(A97,النتائج!$A$1:$F$100,5,FALSE)</f>
        <v>0</v>
      </c>
      <c r="J97" t="b">
        <f t="shared" si="10"/>
        <v>0</v>
      </c>
      <c r="K97">
        <f t="shared" si="11"/>
        <v>0</v>
      </c>
      <c r="L97">
        <f t="shared" si="14"/>
        <v>3</v>
      </c>
      <c r="M97">
        <f t="shared" si="9"/>
        <v>0</v>
      </c>
      <c r="N97">
        <f t="shared" si="15"/>
        <v>3</v>
      </c>
      <c r="O97">
        <f t="shared" si="12"/>
        <v>1</v>
      </c>
      <c r="P97">
        <f t="shared" si="13"/>
        <v>0</v>
      </c>
      <c r="Q97" t="b">
        <f t="shared" si="16"/>
        <v>1</v>
      </c>
      <c r="R97" t="str">
        <f t="shared" si="17"/>
        <v>جنوب افريقيا - ناميبيا</v>
      </c>
      <c r="S97" t="str">
        <f>VLOOKUP(Table1[[#This Row],[اللاعب]],Sheet1!$A$2:$B$8,2,FALSE)</f>
        <v>Mohamed Abdo</v>
      </c>
      <c r="T97" t="str">
        <f>Table1[[#This Row],[النتيجة]]&amp;" - "&amp;Table1[[#This Row],[Column1]]</f>
        <v>1 - 0</v>
      </c>
      <c r="U97" t="str">
        <f>Table1[[#This Row],[Home]]&amp;" - "&amp;Table1[[#This Row],[Away]]</f>
        <v>4 - 0</v>
      </c>
    </row>
    <row r="98" spans="1:21" ht="18" customHeight="1" x14ac:dyDescent="0.3">
      <c r="A98" s="1" t="s">
        <v>65</v>
      </c>
      <c r="B98" s="4" t="s">
        <v>28</v>
      </c>
      <c r="C98" s="5">
        <v>45313</v>
      </c>
      <c r="D98" s="4" t="s">
        <v>3</v>
      </c>
      <c r="E98" s="4">
        <v>1</v>
      </c>
      <c r="F98" s="4">
        <v>2</v>
      </c>
      <c r="G98" s="4" t="s">
        <v>0</v>
      </c>
      <c r="H98" s="7">
        <f>VLOOKUP(A98,النتائج!$A$1:$F$100,4,FALSE)</f>
        <v>4</v>
      </c>
      <c r="I98" s="7">
        <f>VLOOKUP(A98,النتائج!$A$1:$F$100,5,FALSE)</f>
        <v>0</v>
      </c>
      <c r="J98" t="b">
        <f t="shared" si="10"/>
        <v>0</v>
      </c>
      <c r="K98">
        <f t="shared" si="11"/>
        <v>0</v>
      </c>
      <c r="L98">
        <f t="shared" si="14"/>
        <v>0</v>
      </c>
      <c r="M98">
        <f t="shared" si="9"/>
        <v>0</v>
      </c>
      <c r="N98">
        <f t="shared" si="15"/>
        <v>0</v>
      </c>
      <c r="O98">
        <f t="shared" si="12"/>
        <v>0</v>
      </c>
      <c r="P98">
        <f t="shared" si="13"/>
        <v>0</v>
      </c>
      <c r="Q98" t="b">
        <f t="shared" si="16"/>
        <v>1</v>
      </c>
      <c r="R98" t="str">
        <f t="shared" si="17"/>
        <v>غينيا الاستوائية - كوت ديفوار</v>
      </c>
      <c r="S98" t="str">
        <f>VLOOKUP(Table1[[#This Row],[اللاعب]],Sheet1!$A$2:$B$8,2,FALSE)</f>
        <v>Mohamed Abdo</v>
      </c>
      <c r="T98" t="str">
        <f>Table1[[#This Row],[النتيجة]]&amp;" - "&amp;Table1[[#This Row],[Column1]]</f>
        <v>1 - 2</v>
      </c>
      <c r="U98" t="str">
        <f>Table1[[#This Row],[Home]]&amp;" - "&amp;Table1[[#This Row],[Away]]</f>
        <v>4 - 0</v>
      </c>
    </row>
    <row r="99" spans="1:21" ht="18" customHeight="1" x14ac:dyDescent="0.3">
      <c r="A99" s="1" t="s">
        <v>66</v>
      </c>
      <c r="B99" s="4" t="s">
        <v>28</v>
      </c>
      <c r="C99" s="5">
        <v>45313</v>
      </c>
      <c r="D99" s="4" t="s">
        <v>1</v>
      </c>
      <c r="E99" s="4">
        <v>1</v>
      </c>
      <c r="F99" s="4">
        <v>2</v>
      </c>
      <c r="G99" s="4" t="s">
        <v>2</v>
      </c>
      <c r="H99" s="7">
        <f>VLOOKUP(A99,النتائج!$A$1:$F$100,4,FALSE)</f>
        <v>0</v>
      </c>
      <c r="I99" s="7">
        <f>VLOOKUP(A99,النتائج!$A$1:$F$100,5,FALSE)</f>
        <v>1</v>
      </c>
      <c r="J99" t="b">
        <f t="shared" si="10"/>
        <v>0</v>
      </c>
      <c r="K99">
        <f t="shared" si="11"/>
        <v>0</v>
      </c>
      <c r="L99">
        <f t="shared" si="14"/>
        <v>3</v>
      </c>
      <c r="M99">
        <f t="shared" si="9"/>
        <v>0</v>
      </c>
      <c r="N99">
        <f t="shared" si="15"/>
        <v>3</v>
      </c>
      <c r="O99">
        <f t="shared" si="12"/>
        <v>1</v>
      </c>
      <c r="P99">
        <f t="shared" si="13"/>
        <v>0</v>
      </c>
      <c r="Q99" t="b">
        <f t="shared" si="16"/>
        <v>1</v>
      </c>
      <c r="R99" t="str">
        <f t="shared" si="17"/>
        <v>غينيا بيساو - نيجيريا</v>
      </c>
      <c r="S99" t="str">
        <f>VLOOKUP(Table1[[#This Row],[اللاعب]],Sheet1!$A$2:$B$8,2,FALSE)</f>
        <v>Mohamed Abdo</v>
      </c>
      <c r="T99" t="str">
        <f>Table1[[#This Row],[النتيجة]]&amp;" - "&amp;Table1[[#This Row],[Column1]]</f>
        <v>1 - 2</v>
      </c>
      <c r="U99" t="str">
        <f>Table1[[#This Row],[Home]]&amp;" - "&amp;Table1[[#This Row],[Away]]</f>
        <v>0 - 1</v>
      </c>
    </row>
    <row r="100" spans="1:21" ht="18" customHeight="1" x14ac:dyDescent="0.3">
      <c r="A100" s="1" t="s">
        <v>67</v>
      </c>
      <c r="B100" s="4" t="s">
        <v>28</v>
      </c>
      <c r="C100" s="5">
        <v>45313</v>
      </c>
      <c r="D100" s="4" t="s">
        <v>5</v>
      </c>
      <c r="E100" s="4">
        <v>0</v>
      </c>
      <c r="F100" s="4">
        <v>1</v>
      </c>
      <c r="G100" s="4" t="s">
        <v>6</v>
      </c>
      <c r="H100" s="7">
        <f>VLOOKUP(A100,النتائج!$A$1:$F$100,4,FALSE)</f>
        <v>2</v>
      </c>
      <c r="I100" s="7">
        <f>VLOOKUP(A100,النتائج!$A$1:$F$100,5,FALSE)</f>
        <v>2</v>
      </c>
      <c r="J100" t="b">
        <f t="shared" si="10"/>
        <v>0</v>
      </c>
      <c r="K100">
        <f t="shared" si="11"/>
        <v>0</v>
      </c>
      <c r="L100">
        <f t="shared" si="14"/>
        <v>0</v>
      </c>
      <c r="M100">
        <f t="shared" si="9"/>
        <v>0</v>
      </c>
      <c r="N100">
        <f t="shared" si="15"/>
        <v>0</v>
      </c>
      <c r="O100">
        <f t="shared" si="12"/>
        <v>0</v>
      </c>
      <c r="P100">
        <f t="shared" si="13"/>
        <v>0</v>
      </c>
      <c r="Q100" t="b">
        <f t="shared" si="16"/>
        <v>1</v>
      </c>
      <c r="R100" t="str">
        <f t="shared" si="17"/>
        <v>موزمبيق - غانـــا</v>
      </c>
      <c r="S100" t="str">
        <f>VLOOKUP(Table1[[#This Row],[اللاعب]],Sheet1!$A$2:$B$8,2,FALSE)</f>
        <v>Mohamed Abdo</v>
      </c>
      <c r="T100" t="str">
        <f>Table1[[#This Row],[النتيجة]]&amp;" - "&amp;Table1[[#This Row],[Column1]]</f>
        <v>0 - 1</v>
      </c>
      <c r="U100" t="str">
        <f>Table1[[#This Row],[Home]]&amp;" - "&amp;Table1[[#This Row],[Away]]</f>
        <v>2 - 2</v>
      </c>
    </row>
    <row r="101" spans="1:21" ht="18" customHeight="1" x14ac:dyDescent="0.3">
      <c r="A101" s="1" t="s">
        <v>68</v>
      </c>
      <c r="B101" s="4" t="s">
        <v>28</v>
      </c>
      <c r="C101" s="5">
        <v>45313</v>
      </c>
      <c r="D101" s="4" t="s">
        <v>7</v>
      </c>
      <c r="E101" s="4">
        <v>0</v>
      </c>
      <c r="F101" s="4">
        <v>2</v>
      </c>
      <c r="G101" s="4" t="s">
        <v>4</v>
      </c>
      <c r="H101" s="7">
        <f>VLOOKUP(A101,النتائج!$A$1:$F$100,4,FALSE)</f>
        <v>2</v>
      </c>
      <c r="I101" s="7">
        <f>VLOOKUP(A101,النتائج!$A$1:$F$100,5,FALSE)</f>
        <v>2</v>
      </c>
      <c r="J101" t="b">
        <f t="shared" si="10"/>
        <v>0</v>
      </c>
      <c r="K101">
        <f t="shared" si="11"/>
        <v>0</v>
      </c>
      <c r="L101">
        <f t="shared" si="14"/>
        <v>0</v>
      </c>
      <c r="M101">
        <f t="shared" si="9"/>
        <v>0</v>
      </c>
      <c r="N101">
        <f t="shared" si="15"/>
        <v>0</v>
      </c>
      <c r="O101">
        <f t="shared" si="12"/>
        <v>0</v>
      </c>
      <c r="P101">
        <f t="shared" si="13"/>
        <v>0</v>
      </c>
      <c r="Q101" t="b">
        <f t="shared" si="16"/>
        <v>1</v>
      </c>
      <c r="R101" t="str">
        <f t="shared" si="17"/>
        <v>كاب فيردي - مصر</v>
      </c>
      <c r="S101" t="str">
        <f>VLOOKUP(Table1[[#This Row],[اللاعب]],Sheet1!$A$2:$B$8,2,FALSE)</f>
        <v>Mohamed Abdo</v>
      </c>
      <c r="T101" t="str">
        <f>Table1[[#This Row],[النتيجة]]&amp;" - "&amp;Table1[[#This Row],[Column1]]</f>
        <v>0 - 2</v>
      </c>
      <c r="U101" t="str">
        <f>Table1[[#This Row],[Home]]&amp;" - "&amp;Table1[[#This Row],[Away]]</f>
        <v>2 - 2</v>
      </c>
    </row>
    <row r="102" spans="1:21" ht="18" customHeight="1" x14ac:dyDescent="0.3">
      <c r="A102" s="1" t="s">
        <v>69</v>
      </c>
      <c r="B102" s="4" t="s">
        <v>28</v>
      </c>
      <c r="C102" s="5">
        <v>45314</v>
      </c>
      <c r="D102" s="4" t="s">
        <v>11</v>
      </c>
      <c r="E102" s="4">
        <v>0</v>
      </c>
      <c r="F102" s="4">
        <v>2</v>
      </c>
      <c r="G102" s="4" t="s">
        <v>8</v>
      </c>
      <c r="H102" s="7">
        <f>VLOOKUP(A102,النتائج!$A$1:$F$100,4,FALSE)</f>
        <v>0</v>
      </c>
      <c r="I102" s="7">
        <f>VLOOKUP(A102,النتائج!$A$1:$F$100,5,FALSE)</f>
        <v>2</v>
      </c>
      <c r="J102" t="b">
        <f t="shared" si="10"/>
        <v>1</v>
      </c>
      <c r="K102">
        <f t="shared" si="11"/>
        <v>5</v>
      </c>
      <c r="L102">
        <f t="shared" si="14"/>
        <v>3</v>
      </c>
      <c r="M102">
        <f t="shared" si="9"/>
        <v>0</v>
      </c>
      <c r="N102">
        <f t="shared" si="15"/>
        <v>5</v>
      </c>
      <c r="O102">
        <f t="shared" si="12"/>
        <v>0</v>
      </c>
      <c r="P102">
        <f t="shared" si="13"/>
        <v>1</v>
      </c>
      <c r="Q102" t="b">
        <f t="shared" si="16"/>
        <v>1</v>
      </c>
      <c r="R102" t="str">
        <f t="shared" si="17"/>
        <v>غينيا - السنغال</v>
      </c>
      <c r="S102" t="str">
        <f>VLOOKUP(Table1[[#This Row],[اللاعب]],Sheet1!$A$2:$B$8,2,FALSE)</f>
        <v>Mohamed Abdo</v>
      </c>
      <c r="T102" t="str">
        <f>Table1[[#This Row],[النتيجة]]&amp;" - "&amp;Table1[[#This Row],[Column1]]</f>
        <v>0 - 2</v>
      </c>
      <c r="U102" t="str">
        <f>Table1[[#This Row],[Home]]&amp;" - "&amp;Table1[[#This Row],[Away]]</f>
        <v>0 - 2</v>
      </c>
    </row>
    <row r="103" spans="1:21" ht="18" customHeight="1" x14ac:dyDescent="0.3">
      <c r="A103" s="1" t="s">
        <v>70</v>
      </c>
      <c r="B103" s="4" t="s">
        <v>28</v>
      </c>
      <c r="C103" s="5">
        <v>45314</v>
      </c>
      <c r="D103" s="4" t="s">
        <v>9</v>
      </c>
      <c r="E103" s="4">
        <v>0</v>
      </c>
      <c r="F103" s="4">
        <v>2</v>
      </c>
      <c r="G103" s="4" t="s">
        <v>10</v>
      </c>
      <c r="H103" s="7">
        <f>VLOOKUP(A103,النتائج!$A$1:$F$100,4,FALSE)</f>
        <v>2</v>
      </c>
      <c r="I103" s="7">
        <f>VLOOKUP(A103,النتائج!$A$1:$F$100,5,FALSE)</f>
        <v>3</v>
      </c>
      <c r="J103" t="b">
        <f t="shared" si="10"/>
        <v>0</v>
      </c>
      <c r="K103">
        <f t="shared" si="11"/>
        <v>0</v>
      </c>
      <c r="L103">
        <f t="shared" si="14"/>
        <v>3</v>
      </c>
      <c r="M103">
        <f t="shared" si="9"/>
        <v>0</v>
      </c>
      <c r="N103">
        <f t="shared" si="15"/>
        <v>3</v>
      </c>
      <c r="O103">
        <f t="shared" si="12"/>
        <v>1</v>
      </c>
      <c r="P103">
        <f t="shared" si="13"/>
        <v>0</v>
      </c>
      <c r="Q103" t="b">
        <f t="shared" si="16"/>
        <v>1</v>
      </c>
      <c r="R103" t="str">
        <f t="shared" si="17"/>
        <v>جامبيا - الكاميرون</v>
      </c>
      <c r="S103" t="str">
        <f>VLOOKUP(Table1[[#This Row],[اللاعب]],Sheet1!$A$2:$B$8,2,FALSE)</f>
        <v>Mohamed Abdo</v>
      </c>
      <c r="T103" t="str">
        <f>Table1[[#This Row],[النتيجة]]&amp;" - "&amp;Table1[[#This Row],[Column1]]</f>
        <v>0 - 2</v>
      </c>
      <c r="U103" t="str">
        <f>Table1[[#This Row],[Home]]&amp;" - "&amp;Table1[[#This Row],[Away]]</f>
        <v>2 - 3</v>
      </c>
    </row>
    <row r="104" spans="1:21" ht="18" customHeight="1" x14ac:dyDescent="0.3">
      <c r="A104" s="1" t="s">
        <v>71</v>
      </c>
      <c r="B104" s="4" t="s">
        <v>28</v>
      </c>
      <c r="C104" s="5">
        <v>45314</v>
      </c>
      <c r="D104" s="4" t="s">
        <v>13</v>
      </c>
      <c r="E104" s="4">
        <v>0</v>
      </c>
      <c r="F104" s="4">
        <v>2</v>
      </c>
      <c r="G104" s="4" t="s">
        <v>14</v>
      </c>
      <c r="H104" s="7">
        <f>VLOOKUP(A104,النتائج!$A$1:$F$100,4,FALSE)</f>
        <v>2</v>
      </c>
      <c r="I104" s="7">
        <f>VLOOKUP(A104,النتائج!$A$1:$F$100,5,FALSE)</f>
        <v>0</v>
      </c>
      <c r="J104" t="b">
        <f t="shared" si="10"/>
        <v>0</v>
      </c>
      <c r="K104">
        <f t="shared" si="11"/>
        <v>0</v>
      </c>
      <c r="L104">
        <f t="shared" si="14"/>
        <v>0</v>
      </c>
      <c r="M104">
        <f t="shared" si="9"/>
        <v>0</v>
      </c>
      <c r="N104">
        <f t="shared" si="15"/>
        <v>0</v>
      </c>
      <c r="O104">
        <f t="shared" si="12"/>
        <v>0</v>
      </c>
      <c r="P104">
        <f t="shared" si="13"/>
        <v>0</v>
      </c>
      <c r="Q104" t="b">
        <f t="shared" si="16"/>
        <v>1</v>
      </c>
      <c r="R104" t="str">
        <f t="shared" si="17"/>
        <v>أنجـــــولا - بوركينا فاسو</v>
      </c>
      <c r="S104" t="str">
        <f>VLOOKUP(Table1[[#This Row],[اللاعب]],Sheet1!$A$2:$B$8,2,FALSE)</f>
        <v>Mohamed Abdo</v>
      </c>
      <c r="T104" t="str">
        <f>Table1[[#This Row],[النتيجة]]&amp;" - "&amp;Table1[[#This Row],[Column1]]</f>
        <v>0 - 2</v>
      </c>
      <c r="U104" t="str">
        <f>Table1[[#This Row],[Home]]&amp;" - "&amp;Table1[[#This Row],[Away]]</f>
        <v>2 - 0</v>
      </c>
    </row>
    <row r="105" spans="1:21" ht="18" customHeight="1" x14ac:dyDescent="0.3">
      <c r="A105" s="1" t="s">
        <v>72</v>
      </c>
      <c r="B105" s="4" t="s">
        <v>28</v>
      </c>
      <c r="C105" s="5">
        <v>45314</v>
      </c>
      <c r="D105" s="4" t="s">
        <v>15</v>
      </c>
      <c r="E105" s="4">
        <v>0</v>
      </c>
      <c r="F105" s="4">
        <v>2</v>
      </c>
      <c r="G105" s="4" t="s">
        <v>12</v>
      </c>
      <c r="H105" s="7">
        <f>VLOOKUP(A105,النتائج!$A$1:$F$100,4,FALSE)</f>
        <v>1</v>
      </c>
      <c r="I105" s="7">
        <f>VLOOKUP(A105,النتائج!$A$1:$F$100,5,FALSE)</f>
        <v>0</v>
      </c>
      <c r="J105" t="b">
        <f t="shared" si="10"/>
        <v>0</v>
      </c>
      <c r="K105">
        <f t="shared" si="11"/>
        <v>0</v>
      </c>
      <c r="L105">
        <f t="shared" si="14"/>
        <v>0</v>
      </c>
      <c r="M105">
        <f t="shared" si="9"/>
        <v>0</v>
      </c>
      <c r="N105">
        <f t="shared" si="15"/>
        <v>0</v>
      </c>
      <c r="O105">
        <f t="shared" si="12"/>
        <v>0</v>
      </c>
      <c r="P105">
        <f t="shared" si="13"/>
        <v>0</v>
      </c>
      <c r="Q105" t="b">
        <f t="shared" si="16"/>
        <v>1</v>
      </c>
      <c r="R105" t="str">
        <f t="shared" si="17"/>
        <v>موريتانيا - الجزائر</v>
      </c>
      <c r="S105" t="str">
        <f>VLOOKUP(Table1[[#This Row],[اللاعب]],Sheet1!$A$2:$B$8,2,FALSE)</f>
        <v>Mohamed Abdo</v>
      </c>
      <c r="T105" t="str">
        <f>Table1[[#This Row],[النتيجة]]&amp;" - "&amp;Table1[[#This Row],[Column1]]</f>
        <v>0 - 2</v>
      </c>
      <c r="U105" t="str">
        <f>Table1[[#This Row],[Home]]&amp;" - "&amp;Table1[[#This Row],[Away]]</f>
        <v>1 - 0</v>
      </c>
    </row>
    <row r="106" spans="1:21" ht="18" customHeight="1" x14ac:dyDescent="0.3">
      <c r="A106" s="1" t="s">
        <v>73</v>
      </c>
      <c r="B106" s="4" t="s">
        <v>28</v>
      </c>
      <c r="C106" s="5">
        <v>45315</v>
      </c>
      <c r="D106" s="4" t="s">
        <v>19</v>
      </c>
      <c r="E106" s="4"/>
      <c r="F106" s="4"/>
      <c r="G106" s="4" t="s">
        <v>16</v>
      </c>
      <c r="H106" s="7" t="str">
        <f>VLOOKUP(A106,النتائج!$A$1:$F$100,4,FALSE)</f>
        <v xml:space="preserve"> </v>
      </c>
      <c r="I106" s="7">
        <f>VLOOKUP(A106,النتائج!$A$1:$F$100,5,FALSE)</f>
        <v>0</v>
      </c>
      <c r="J106" t="b">
        <f t="shared" si="10"/>
        <v>0</v>
      </c>
      <c r="K106">
        <f t="shared" si="11"/>
        <v>0</v>
      </c>
      <c r="L106">
        <f t="shared" si="14"/>
        <v>0</v>
      </c>
      <c r="M106">
        <f t="shared" si="9"/>
        <v>0</v>
      </c>
      <c r="N106">
        <f t="shared" si="15"/>
        <v>0</v>
      </c>
      <c r="O106">
        <f t="shared" si="12"/>
        <v>0</v>
      </c>
      <c r="P106">
        <f t="shared" si="13"/>
        <v>0</v>
      </c>
      <c r="Q106" t="b">
        <f t="shared" si="16"/>
        <v>0</v>
      </c>
      <c r="R106" t="str">
        <f t="shared" si="17"/>
        <v>جنوب أفريقيا - تونس</v>
      </c>
      <c r="S106" t="str">
        <f>VLOOKUP(Table1[[#This Row],[اللاعب]],Sheet1!$A$2:$B$8,2,FALSE)</f>
        <v>Mohamed Abdo</v>
      </c>
      <c r="T106" t="str">
        <f>Table1[[#This Row],[النتيجة]]&amp;" - "&amp;Table1[[#This Row],[Column1]]</f>
        <v xml:space="preserve"> - </v>
      </c>
      <c r="U106" t="str">
        <f>Table1[[#This Row],[Home]]&amp;" - "&amp;Table1[[#This Row],[Away]]</f>
        <v xml:space="preserve">  - 0</v>
      </c>
    </row>
    <row r="107" spans="1:21" ht="18" customHeight="1" x14ac:dyDescent="0.3">
      <c r="A107" s="1" t="s">
        <v>74</v>
      </c>
      <c r="B107" s="4" t="s">
        <v>28</v>
      </c>
      <c r="C107" s="5">
        <v>45315</v>
      </c>
      <c r="D107" s="4" t="s">
        <v>17</v>
      </c>
      <c r="E107" s="4"/>
      <c r="F107" s="4"/>
      <c r="G107" s="4" t="s">
        <v>18</v>
      </c>
      <c r="H107" s="7" t="str">
        <f>VLOOKUP(A107,النتائج!$A$1:$F$100,4,FALSE)</f>
        <v xml:space="preserve"> </v>
      </c>
      <c r="I107" s="7">
        <f>VLOOKUP(A107,النتائج!$A$1:$F$100,5,FALSE)</f>
        <v>0</v>
      </c>
      <c r="J107" t="b">
        <f t="shared" si="10"/>
        <v>0</v>
      </c>
      <c r="K107">
        <f t="shared" si="11"/>
        <v>0</v>
      </c>
      <c r="L107">
        <f t="shared" si="14"/>
        <v>0</v>
      </c>
      <c r="M107">
        <f t="shared" si="9"/>
        <v>0</v>
      </c>
      <c r="N107">
        <f t="shared" si="15"/>
        <v>0</v>
      </c>
      <c r="O107">
        <f t="shared" si="12"/>
        <v>0</v>
      </c>
      <c r="P107">
        <f t="shared" si="13"/>
        <v>0</v>
      </c>
      <c r="Q107" t="b">
        <f t="shared" si="16"/>
        <v>0</v>
      </c>
      <c r="R107" t="str">
        <f t="shared" si="17"/>
        <v>ناميبيا - مالي</v>
      </c>
      <c r="S107" t="str">
        <f>VLOOKUP(Table1[[#This Row],[اللاعب]],Sheet1!$A$2:$B$8,2,FALSE)</f>
        <v>Mohamed Abdo</v>
      </c>
      <c r="T107" t="str">
        <f>Table1[[#This Row],[النتيجة]]&amp;" - "&amp;Table1[[#This Row],[Column1]]</f>
        <v xml:space="preserve"> - </v>
      </c>
      <c r="U107" t="str">
        <f>Table1[[#This Row],[Home]]&amp;" - "&amp;Table1[[#This Row],[Away]]</f>
        <v xml:space="preserve">  - 0</v>
      </c>
    </row>
    <row r="108" spans="1:21" ht="18" customHeight="1" x14ac:dyDescent="0.3">
      <c r="A108" s="1" t="s">
        <v>75</v>
      </c>
      <c r="B108" s="4" t="s">
        <v>28</v>
      </c>
      <c r="C108" s="5">
        <v>45315</v>
      </c>
      <c r="D108" s="4" t="s">
        <v>21</v>
      </c>
      <c r="E108" s="4"/>
      <c r="F108" s="4"/>
      <c r="G108" s="4" t="s">
        <v>22</v>
      </c>
      <c r="H108" s="7" t="str">
        <f>VLOOKUP(A108,النتائج!$A$1:$F$100,4,FALSE)</f>
        <v xml:space="preserve"> </v>
      </c>
      <c r="I108" s="7">
        <f>VLOOKUP(A108,النتائج!$A$1:$F$100,5,FALSE)</f>
        <v>0</v>
      </c>
      <c r="J108" t="b">
        <f t="shared" si="10"/>
        <v>0</v>
      </c>
      <c r="K108">
        <f t="shared" si="11"/>
        <v>0</v>
      </c>
      <c r="L108">
        <f t="shared" si="14"/>
        <v>0</v>
      </c>
      <c r="M108">
        <f t="shared" si="9"/>
        <v>0</v>
      </c>
      <c r="N108">
        <f t="shared" si="15"/>
        <v>0</v>
      </c>
      <c r="O108">
        <f t="shared" si="12"/>
        <v>0</v>
      </c>
      <c r="P108">
        <f t="shared" si="13"/>
        <v>0</v>
      </c>
      <c r="Q108" t="b">
        <f t="shared" si="16"/>
        <v>0</v>
      </c>
      <c r="R108" t="str">
        <f t="shared" si="17"/>
        <v>تنزانيا - الكونغو الديمقراطية</v>
      </c>
      <c r="S108" t="str">
        <f>VLOOKUP(Table1[[#This Row],[اللاعب]],Sheet1!$A$2:$B$8,2,FALSE)</f>
        <v>Mohamed Abdo</v>
      </c>
      <c r="T108" t="str">
        <f>Table1[[#This Row],[النتيجة]]&amp;" - "&amp;Table1[[#This Row],[Column1]]</f>
        <v xml:space="preserve"> - </v>
      </c>
      <c r="U108" t="str">
        <f>Table1[[#This Row],[Home]]&amp;" - "&amp;Table1[[#This Row],[Away]]</f>
        <v xml:space="preserve">  - 0</v>
      </c>
    </row>
    <row r="109" spans="1:21" ht="18" customHeight="1" x14ac:dyDescent="0.3">
      <c r="A109" s="1" t="s">
        <v>76</v>
      </c>
      <c r="B109" s="4" t="s">
        <v>28</v>
      </c>
      <c r="C109" s="5">
        <v>45315</v>
      </c>
      <c r="D109" s="4" t="s">
        <v>79</v>
      </c>
      <c r="E109" s="4"/>
      <c r="F109" s="4"/>
      <c r="G109" s="4" t="s">
        <v>20</v>
      </c>
      <c r="H109" s="7" t="str">
        <f>VLOOKUP(A109,النتائج!$A$1:$F$100,4,FALSE)</f>
        <v xml:space="preserve"> </v>
      </c>
      <c r="I109" s="7">
        <f>VLOOKUP(A109,النتائج!$A$1:$F$100,5,FALSE)</f>
        <v>0</v>
      </c>
      <c r="J109" t="b">
        <f t="shared" si="10"/>
        <v>0</v>
      </c>
      <c r="K109">
        <f t="shared" si="11"/>
        <v>0</v>
      </c>
      <c r="L109">
        <f t="shared" si="14"/>
        <v>0</v>
      </c>
      <c r="M109">
        <f t="shared" si="9"/>
        <v>0</v>
      </c>
      <c r="N109">
        <f t="shared" si="15"/>
        <v>0</v>
      </c>
      <c r="O109">
        <f t="shared" si="12"/>
        <v>0</v>
      </c>
      <c r="P109">
        <f t="shared" si="13"/>
        <v>0</v>
      </c>
      <c r="Q109" t="b">
        <f t="shared" si="16"/>
        <v>0</v>
      </c>
      <c r="R109" t="str">
        <f t="shared" si="17"/>
        <v>زامبيا - المغرب</v>
      </c>
      <c r="S109" t="str">
        <f>VLOOKUP(Table1[[#This Row],[اللاعب]],Sheet1!$A$2:$B$8,2,FALSE)</f>
        <v>Mohamed Abdo</v>
      </c>
      <c r="T109" t="str">
        <f>Table1[[#This Row],[النتيجة]]&amp;" - "&amp;Table1[[#This Row],[Column1]]</f>
        <v xml:space="preserve"> - </v>
      </c>
      <c r="U109" t="str">
        <f>Table1[[#This Row],[Home]]&amp;" - "&amp;Table1[[#This Row],[Away]]</f>
        <v xml:space="preserve">  - 0</v>
      </c>
    </row>
    <row r="110" spans="1:21" ht="18" customHeight="1" x14ac:dyDescent="0.3">
      <c r="A110" s="1" t="s">
        <v>62</v>
      </c>
      <c r="B110" s="4" t="s">
        <v>29</v>
      </c>
      <c r="C110" s="5">
        <v>45312</v>
      </c>
      <c r="D110" s="4" t="s">
        <v>20</v>
      </c>
      <c r="E110" s="4">
        <v>3</v>
      </c>
      <c r="F110" s="4">
        <v>0</v>
      </c>
      <c r="G110" s="4" t="s">
        <v>22</v>
      </c>
      <c r="H110" s="7">
        <f>VLOOKUP(A110,النتائج!$A$1:$F$100,4,FALSE)</f>
        <v>1</v>
      </c>
      <c r="I110" s="7">
        <f>VLOOKUP(A110,النتائج!$A$1:$F$100,5,FALSE)</f>
        <v>1</v>
      </c>
      <c r="J110" t="b">
        <f t="shared" si="10"/>
        <v>0</v>
      </c>
      <c r="K110">
        <f t="shared" si="11"/>
        <v>0</v>
      </c>
      <c r="L110">
        <f t="shared" si="14"/>
        <v>0</v>
      </c>
      <c r="M110">
        <f t="shared" si="9"/>
        <v>0</v>
      </c>
      <c r="N110">
        <f t="shared" si="15"/>
        <v>0</v>
      </c>
      <c r="O110">
        <f t="shared" si="12"/>
        <v>0</v>
      </c>
      <c r="P110">
        <f t="shared" si="13"/>
        <v>0</v>
      </c>
      <c r="Q110" t="b">
        <f t="shared" si="16"/>
        <v>1</v>
      </c>
      <c r="R110" t="str">
        <f t="shared" si="17"/>
        <v>المغرب - الكونغو الديمقراطية</v>
      </c>
      <c r="S110" t="str">
        <f>VLOOKUP(Table1[[#This Row],[اللاعب]],Sheet1!$A$2:$B$8,2,FALSE)</f>
        <v>Mohamed Ramdan</v>
      </c>
      <c r="T110" t="str">
        <f>Table1[[#This Row],[النتيجة]]&amp;" - "&amp;Table1[[#This Row],[Column1]]</f>
        <v>3 - 0</v>
      </c>
      <c r="U110" t="str">
        <f>Table1[[#This Row],[Home]]&amp;" - "&amp;Table1[[#This Row],[Away]]</f>
        <v>1 - 1</v>
      </c>
    </row>
    <row r="111" spans="1:21" ht="18" customHeight="1" x14ac:dyDescent="0.3">
      <c r="A111" s="1" t="s">
        <v>63</v>
      </c>
      <c r="B111" s="4" t="s">
        <v>29</v>
      </c>
      <c r="C111" s="5">
        <v>45312</v>
      </c>
      <c r="D111" s="4" t="s">
        <v>79</v>
      </c>
      <c r="E111" s="4">
        <v>2</v>
      </c>
      <c r="F111" s="4">
        <v>0</v>
      </c>
      <c r="G111" s="4" t="s">
        <v>21</v>
      </c>
      <c r="H111" s="7">
        <f>VLOOKUP(A111,النتائج!$A$1:$F$100,4,FALSE)</f>
        <v>1</v>
      </c>
      <c r="I111" s="7">
        <f>VLOOKUP(A111,النتائج!$A$1:$F$100,5,FALSE)</f>
        <v>1</v>
      </c>
      <c r="J111" t="b">
        <f t="shared" si="10"/>
        <v>0</v>
      </c>
      <c r="K111">
        <f t="shared" si="11"/>
        <v>0</v>
      </c>
      <c r="L111">
        <f t="shared" si="14"/>
        <v>0</v>
      </c>
      <c r="M111">
        <f t="shared" si="9"/>
        <v>0</v>
      </c>
      <c r="N111">
        <f t="shared" si="15"/>
        <v>0</v>
      </c>
      <c r="O111">
        <f t="shared" si="12"/>
        <v>0</v>
      </c>
      <c r="P111">
        <f t="shared" si="13"/>
        <v>0</v>
      </c>
      <c r="Q111" t="b">
        <f t="shared" si="16"/>
        <v>1</v>
      </c>
      <c r="R111" t="str">
        <f t="shared" si="17"/>
        <v>زامبيا - تنزانيا</v>
      </c>
      <c r="S111" t="str">
        <f>VLOOKUP(Table1[[#This Row],[اللاعب]],Sheet1!$A$2:$B$8,2,FALSE)</f>
        <v>Mohamed Ramdan</v>
      </c>
      <c r="T111" t="str">
        <f>Table1[[#This Row],[النتيجة]]&amp;" - "&amp;Table1[[#This Row],[Column1]]</f>
        <v>2 - 0</v>
      </c>
      <c r="U111" t="str">
        <f>Table1[[#This Row],[Home]]&amp;" - "&amp;Table1[[#This Row],[Away]]</f>
        <v>1 - 1</v>
      </c>
    </row>
    <row r="112" spans="1:21" ht="18" customHeight="1" x14ac:dyDescent="0.3">
      <c r="A112" s="1" t="s">
        <v>64</v>
      </c>
      <c r="B112" s="4" t="s">
        <v>29</v>
      </c>
      <c r="C112" s="5">
        <v>45312</v>
      </c>
      <c r="D112" s="4" t="s">
        <v>80</v>
      </c>
      <c r="E112" s="4">
        <v>2</v>
      </c>
      <c r="F112" s="4">
        <v>1</v>
      </c>
      <c r="G112" s="4" t="s">
        <v>17</v>
      </c>
      <c r="H112" s="7">
        <f>VLOOKUP(A112,النتائج!$A$1:$F$100,4,FALSE)</f>
        <v>4</v>
      </c>
      <c r="I112" s="7">
        <f>VLOOKUP(A112,النتائج!$A$1:$F$100,5,FALSE)</f>
        <v>0</v>
      </c>
      <c r="J112" t="b">
        <f t="shared" si="10"/>
        <v>0</v>
      </c>
      <c r="K112">
        <f t="shared" si="11"/>
        <v>0</v>
      </c>
      <c r="L112">
        <f t="shared" si="14"/>
        <v>3</v>
      </c>
      <c r="M112">
        <f t="shared" ref="M112:M175" si="18">IF(AND(E112=F112,H112=I112),3,0)</f>
        <v>0</v>
      </c>
      <c r="N112">
        <f t="shared" si="15"/>
        <v>3</v>
      </c>
      <c r="O112">
        <f t="shared" si="12"/>
        <v>1</v>
      </c>
      <c r="P112">
        <f t="shared" si="13"/>
        <v>0</v>
      </c>
      <c r="Q112" t="b">
        <f t="shared" si="16"/>
        <v>1</v>
      </c>
      <c r="R112" t="str">
        <f t="shared" si="17"/>
        <v>جنوب افريقيا - ناميبيا</v>
      </c>
      <c r="S112" t="str">
        <f>VLOOKUP(Table1[[#This Row],[اللاعب]],Sheet1!$A$2:$B$8,2,FALSE)</f>
        <v>Mohamed Ramdan</v>
      </c>
      <c r="T112" t="str">
        <f>Table1[[#This Row],[النتيجة]]&amp;" - "&amp;Table1[[#This Row],[Column1]]</f>
        <v>2 - 1</v>
      </c>
      <c r="U112" t="str">
        <f>Table1[[#This Row],[Home]]&amp;" - "&amp;Table1[[#This Row],[Away]]</f>
        <v>4 - 0</v>
      </c>
    </row>
    <row r="113" spans="1:21" ht="18" customHeight="1" x14ac:dyDescent="0.3">
      <c r="A113" s="1" t="s">
        <v>65</v>
      </c>
      <c r="B113" s="4" t="s">
        <v>29</v>
      </c>
      <c r="C113" s="5">
        <v>45313</v>
      </c>
      <c r="D113" s="4" t="s">
        <v>3</v>
      </c>
      <c r="E113" s="4">
        <v>0</v>
      </c>
      <c r="F113" s="4">
        <v>2</v>
      </c>
      <c r="G113" s="4" t="s">
        <v>0</v>
      </c>
      <c r="H113" s="7">
        <f>VLOOKUP(A113,النتائج!$A$1:$F$100,4,FALSE)</f>
        <v>4</v>
      </c>
      <c r="I113" s="7">
        <f>VLOOKUP(A113,النتائج!$A$1:$F$100,5,FALSE)</f>
        <v>0</v>
      </c>
      <c r="J113" t="b">
        <f t="shared" si="10"/>
        <v>0</v>
      </c>
      <c r="K113">
        <f t="shared" si="11"/>
        <v>0</v>
      </c>
      <c r="L113">
        <f t="shared" si="14"/>
        <v>0</v>
      </c>
      <c r="M113">
        <f t="shared" si="18"/>
        <v>0</v>
      </c>
      <c r="N113">
        <f t="shared" si="15"/>
        <v>0</v>
      </c>
      <c r="O113">
        <f t="shared" si="12"/>
        <v>0</v>
      </c>
      <c r="P113">
        <f t="shared" si="13"/>
        <v>0</v>
      </c>
      <c r="Q113" t="b">
        <f t="shared" si="16"/>
        <v>1</v>
      </c>
      <c r="R113" t="str">
        <f t="shared" si="17"/>
        <v>غينيا الاستوائية - كوت ديفوار</v>
      </c>
      <c r="S113" t="str">
        <f>VLOOKUP(Table1[[#This Row],[اللاعب]],Sheet1!$A$2:$B$8,2,FALSE)</f>
        <v>Mohamed Ramdan</v>
      </c>
      <c r="T113" t="str">
        <f>Table1[[#This Row],[النتيجة]]&amp;" - "&amp;Table1[[#This Row],[Column1]]</f>
        <v>0 - 2</v>
      </c>
      <c r="U113" t="str">
        <f>Table1[[#This Row],[Home]]&amp;" - "&amp;Table1[[#This Row],[Away]]</f>
        <v>4 - 0</v>
      </c>
    </row>
    <row r="114" spans="1:21" ht="18" customHeight="1" x14ac:dyDescent="0.3">
      <c r="A114" s="1" t="s">
        <v>66</v>
      </c>
      <c r="B114" s="4" t="s">
        <v>29</v>
      </c>
      <c r="C114" s="5">
        <v>45313</v>
      </c>
      <c r="D114" s="4" t="s">
        <v>1</v>
      </c>
      <c r="E114" s="4">
        <v>0</v>
      </c>
      <c r="F114" s="4">
        <v>2</v>
      </c>
      <c r="G114" s="4" t="s">
        <v>2</v>
      </c>
      <c r="H114" s="7">
        <f>VLOOKUP(A114,النتائج!$A$1:$F$100,4,FALSE)</f>
        <v>0</v>
      </c>
      <c r="I114" s="7">
        <f>VLOOKUP(A114,النتائج!$A$1:$F$100,5,FALSE)</f>
        <v>1</v>
      </c>
      <c r="J114" t="b">
        <f t="shared" si="10"/>
        <v>0</v>
      </c>
      <c r="K114">
        <f t="shared" si="11"/>
        <v>0</v>
      </c>
      <c r="L114">
        <f t="shared" si="14"/>
        <v>3</v>
      </c>
      <c r="M114">
        <f t="shared" si="18"/>
        <v>0</v>
      </c>
      <c r="N114">
        <f t="shared" si="15"/>
        <v>3</v>
      </c>
      <c r="O114">
        <f t="shared" si="12"/>
        <v>1</v>
      </c>
      <c r="P114">
        <f t="shared" si="13"/>
        <v>0</v>
      </c>
      <c r="Q114" t="b">
        <f t="shared" si="16"/>
        <v>1</v>
      </c>
      <c r="R114" t="str">
        <f t="shared" si="17"/>
        <v>غينيا بيساو - نيجيريا</v>
      </c>
      <c r="S114" t="str">
        <f>VLOOKUP(Table1[[#This Row],[اللاعب]],Sheet1!$A$2:$B$8,2,FALSE)</f>
        <v>Mohamed Ramdan</v>
      </c>
      <c r="T114" t="str">
        <f>Table1[[#This Row],[النتيجة]]&amp;" - "&amp;Table1[[#This Row],[Column1]]</f>
        <v>0 - 2</v>
      </c>
      <c r="U114" t="str">
        <f>Table1[[#This Row],[Home]]&amp;" - "&amp;Table1[[#This Row],[Away]]</f>
        <v>0 - 1</v>
      </c>
    </row>
    <row r="115" spans="1:21" ht="18" customHeight="1" x14ac:dyDescent="0.3">
      <c r="A115" s="1" t="s">
        <v>67</v>
      </c>
      <c r="B115" s="4" t="s">
        <v>29</v>
      </c>
      <c r="C115" s="5">
        <v>45313</v>
      </c>
      <c r="D115" s="4" t="s">
        <v>5</v>
      </c>
      <c r="E115" s="4">
        <v>0</v>
      </c>
      <c r="F115" s="4">
        <v>3</v>
      </c>
      <c r="G115" s="4" t="s">
        <v>6</v>
      </c>
      <c r="H115" s="7">
        <f>VLOOKUP(A115,النتائج!$A$1:$F$100,4,FALSE)</f>
        <v>2</v>
      </c>
      <c r="I115" s="7">
        <f>VLOOKUP(A115,النتائج!$A$1:$F$100,5,FALSE)</f>
        <v>2</v>
      </c>
      <c r="J115" t="b">
        <f t="shared" si="10"/>
        <v>0</v>
      </c>
      <c r="K115">
        <f t="shared" si="11"/>
        <v>0</v>
      </c>
      <c r="L115">
        <f t="shared" si="14"/>
        <v>0</v>
      </c>
      <c r="M115">
        <f t="shared" si="18"/>
        <v>0</v>
      </c>
      <c r="N115">
        <f t="shared" si="15"/>
        <v>0</v>
      </c>
      <c r="O115">
        <f t="shared" si="12"/>
        <v>0</v>
      </c>
      <c r="P115">
        <f t="shared" si="13"/>
        <v>0</v>
      </c>
      <c r="Q115" t="b">
        <f t="shared" si="16"/>
        <v>1</v>
      </c>
      <c r="R115" t="str">
        <f t="shared" si="17"/>
        <v>موزمبيق - غانـــا</v>
      </c>
      <c r="S115" t="str">
        <f>VLOOKUP(Table1[[#This Row],[اللاعب]],Sheet1!$A$2:$B$8,2,FALSE)</f>
        <v>Mohamed Ramdan</v>
      </c>
      <c r="T115" t="str">
        <f>Table1[[#This Row],[النتيجة]]&amp;" - "&amp;Table1[[#This Row],[Column1]]</f>
        <v>0 - 3</v>
      </c>
      <c r="U115" t="str">
        <f>Table1[[#This Row],[Home]]&amp;" - "&amp;Table1[[#This Row],[Away]]</f>
        <v>2 - 2</v>
      </c>
    </row>
    <row r="116" spans="1:21" ht="18" customHeight="1" x14ac:dyDescent="0.3">
      <c r="A116" s="1" t="s">
        <v>68</v>
      </c>
      <c r="B116" s="4" t="s">
        <v>29</v>
      </c>
      <c r="C116" s="5">
        <v>45313</v>
      </c>
      <c r="D116" s="4" t="s">
        <v>7</v>
      </c>
      <c r="E116" s="4">
        <v>0</v>
      </c>
      <c r="F116" s="4">
        <v>2</v>
      </c>
      <c r="G116" s="4" t="s">
        <v>4</v>
      </c>
      <c r="H116" s="7">
        <f>VLOOKUP(A116,النتائج!$A$1:$F$100,4,FALSE)</f>
        <v>2</v>
      </c>
      <c r="I116" s="7">
        <f>VLOOKUP(A116,النتائج!$A$1:$F$100,5,FALSE)</f>
        <v>2</v>
      </c>
      <c r="J116" t="b">
        <f t="shared" si="10"/>
        <v>0</v>
      </c>
      <c r="K116">
        <f t="shared" si="11"/>
        <v>0</v>
      </c>
      <c r="L116">
        <f t="shared" si="14"/>
        <v>0</v>
      </c>
      <c r="M116">
        <f t="shared" si="18"/>
        <v>0</v>
      </c>
      <c r="N116">
        <f t="shared" si="15"/>
        <v>0</v>
      </c>
      <c r="O116">
        <f t="shared" si="12"/>
        <v>0</v>
      </c>
      <c r="P116">
        <f t="shared" si="13"/>
        <v>0</v>
      </c>
      <c r="Q116" t="b">
        <f t="shared" si="16"/>
        <v>1</v>
      </c>
      <c r="R116" t="str">
        <f t="shared" si="17"/>
        <v>كاب فيردي - مصر</v>
      </c>
      <c r="S116" t="str">
        <f>VLOOKUP(Table1[[#This Row],[اللاعب]],Sheet1!$A$2:$B$8,2,FALSE)</f>
        <v>Mohamed Ramdan</v>
      </c>
      <c r="T116" t="str">
        <f>Table1[[#This Row],[النتيجة]]&amp;" - "&amp;Table1[[#This Row],[Column1]]</f>
        <v>0 - 2</v>
      </c>
      <c r="U116" t="str">
        <f>Table1[[#This Row],[Home]]&amp;" - "&amp;Table1[[#This Row],[Away]]</f>
        <v>2 - 2</v>
      </c>
    </row>
    <row r="117" spans="1:21" ht="18" customHeight="1" x14ac:dyDescent="0.3">
      <c r="A117" s="1" t="s">
        <v>69</v>
      </c>
      <c r="B117" s="4" t="s">
        <v>29</v>
      </c>
      <c r="C117" s="5">
        <v>45314</v>
      </c>
      <c r="D117" s="4" t="s">
        <v>11</v>
      </c>
      <c r="E117" s="4">
        <v>1</v>
      </c>
      <c r="F117" s="4">
        <v>2</v>
      </c>
      <c r="G117" s="4" t="s">
        <v>8</v>
      </c>
      <c r="H117" s="7">
        <f>VLOOKUP(A117,النتائج!$A$1:$F$100,4,FALSE)</f>
        <v>0</v>
      </c>
      <c r="I117" s="7">
        <f>VLOOKUP(A117,النتائج!$A$1:$F$100,5,FALSE)</f>
        <v>2</v>
      </c>
      <c r="J117" t="b">
        <f t="shared" si="10"/>
        <v>0</v>
      </c>
      <c r="K117">
        <f t="shared" si="11"/>
        <v>0</v>
      </c>
      <c r="L117">
        <f t="shared" si="14"/>
        <v>3</v>
      </c>
      <c r="M117">
        <f t="shared" si="18"/>
        <v>0</v>
      </c>
      <c r="N117">
        <f t="shared" si="15"/>
        <v>3</v>
      </c>
      <c r="O117">
        <f t="shared" si="12"/>
        <v>1</v>
      </c>
      <c r="P117">
        <f t="shared" si="13"/>
        <v>0</v>
      </c>
      <c r="Q117" t="b">
        <f t="shared" si="16"/>
        <v>1</v>
      </c>
      <c r="R117" t="str">
        <f t="shared" si="17"/>
        <v>غينيا - السنغال</v>
      </c>
      <c r="S117" t="str">
        <f>VLOOKUP(Table1[[#This Row],[اللاعب]],Sheet1!$A$2:$B$8,2,FALSE)</f>
        <v>Mohamed Ramdan</v>
      </c>
      <c r="T117" t="str">
        <f>Table1[[#This Row],[النتيجة]]&amp;" - "&amp;Table1[[#This Row],[Column1]]</f>
        <v>1 - 2</v>
      </c>
      <c r="U117" t="str">
        <f>Table1[[#This Row],[Home]]&amp;" - "&amp;Table1[[#This Row],[Away]]</f>
        <v>0 - 2</v>
      </c>
    </row>
    <row r="118" spans="1:21" ht="18" customHeight="1" x14ac:dyDescent="0.3">
      <c r="A118" s="1" t="s">
        <v>70</v>
      </c>
      <c r="B118" s="4" t="s">
        <v>29</v>
      </c>
      <c r="C118" s="5">
        <v>45314</v>
      </c>
      <c r="D118" s="4" t="s">
        <v>9</v>
      </c>
      <c r="E118" s="4">
        <v>0</v>
      </c>
      <c r="F118" s="4">
        <v>2</v>
      </c>
      <c r="G118" s="4" t="s">
        <v>10</v>
      </c>
      <c r="H118" s="7">
        <f>VLOOKUP(A118,النتائج!$A$1:$F$100,4,FALSE)</f>
        <v>2</v>
      </c>
      <c r="I118" s="7">
        <f>VLOOKUP(A118,النتائج!$A$1:$F$100,5,FALSE)</f>
        <v>3</v>
      </c>
      <c r="J118" t="b">
        <f t="shared" si="10"/>
        <v>0</v>
      </c>
      <c r="K118">
        <f t="shared" si="11"/>
        <v>0</v>
      </c>
      <c r="L118">
        <f t="shared" si="14"/>
        <v>3</v>
      </c>
      <c r="M118">
        <f t="shared" si="18"/>
        <v>0</v>
      </c>
      <c r="N118">
        <f t="shared" si="15"/>
        <v>3</v>
      </c>
      <c r="O118">
        <f t="shared" si="12"/>
        <v>1</v>
      </c>
      <c r="P118">
        <f t="shared" si="13"/>
        <v>0</v>
      </c>
      <c r="Q118" t="b">
        <f t="shared" si="16"/>
        <v>1</v>
      </c>
      <c r="R118" t="str">
        <f t="shared" si="17"/>
        <v>جامبيا - الكاميرون</v>
      </c>
      <c r="S118" t="str">
        <f>VLOOKUP(Table1[[#This Row],[اللاعب]],Sheet1!$A$2:$B$8,2,FALSE)</f>
        <v>Mohamed Ramdan</v>
      </c>
      <c r="T118" t="str">
        <f>Table1[[#This Row],[النتيجة]]&amp;" - "&amp;Table1[[#This Row],[Column1]]</f>
        <v>0 - 2</v>
      </c>
      <c r="U118" t="str">
        <f>Table1[[#This Row],[Home]]&amp;" - "&amp;Table1[[#This Row],[Away]]</f>
        <v>2 - 3</v>
      </c>
    </row>
    <row r="119" spans="1:21" ht="18" customHeight="1" x14ac:dyDescent="0.3">
      <c r="A119" s="1" t="s">
        <v>71</v>
      </c>
      <c r="B119" s="4" t="s">
        <v>29</v>
      </c>
      <c r="C119" s="5">
        <v>45314</v>
      </c>
      <c r="D119" s="4" t="s">
        <v>13</v>
      </c>
      <c r="E119" s="4">
        <v>1</v>
      </c>
      <c r="F119" s="4">
        <v>2</v>
      </c>
      <c r="G119" s="4" t="s">
        <v>14</v>
      </c>
      <c r="H119" s="7">
        <f>VLOOKUP(A119,النتائج!$A$1:$F$100,4,FALSE)</f>
        <v>2</v>
      </c>
      <c r="I119" s="7">
        <f>VLOOKUP(A119,النتائج!$A$1:$F$100,5,FALSE)</f>
        <v>0</v>
      </c>
      <c r="J119" t="b">
        <f t="shared" si="10"/>
        <v>0</v>
      </c>
      <c r="K119">
        <f t="shared" si="11"/>
        <v>0</v>
      </c>
      <c r="L119">
        <f t="shared" si="14"/>
        <v>0</v>
      </c>
      <c r="M119">
        <f t="shared" si="18"/>
        <v>0</v>
      </c>
      <c r="N119">
        <f t="shared" si="15"/>
        <v>0</v>
      </c>
      <c r="O119">
        <f t="shared" si="12"/>
        <v>0</v>
      </c>
      <c r="P119">
        <f t="shared" si="13"/>
        <v>0</v>
      </c>
      <c r="Q119" t="b">
        <f t="shared" si="16"/>
        <v>1</v>
      </c>
      <c r="R119" t="str">
        <f t="shared" si="17"/>
        <v>أنجـــــولا - بوركينا فاسو</v>
      </c>
      <c r="S119" t="str">
        <f>VLOOKUP(Table1[[#This Row],[اللاعب]],Sheet1!$A$2:$B$8,2,FALSE)</f>
        <v>Mohamed Ramdan</v>
      </c>
      <c r="T119" t="str">
        <f>Table1[[#This Row],[النتيجة]]&amp;" - "&amp;Table1[[#This Row],[Column1]]</f>
        <v>1 - 2</v>
      </c>
      <c r="U119" t="str">
        <f>Table1[[#This Row],[Home]]&amp;" - "&amp;Table1[[#This Row],[Away]]</f>
        <v>2 - 0</v>
      </c>
    </row>
    <row r="120" spans="1:21" ht="18" customHeight="1" x14ac:dyDescent="0.3">
      <c r="A120" s="1" t="s">
        <v>72</v>
      </c>
      <c r="B120" s="4" t="s">
        <v>29</v>
      </c>
      <c r="C120" s="5">
        <v>45314</v>
      </c>
      <c r="D120" s="4" t="s">
        <v>15</v>
      </c>
      <c r="E120" s="4">
        <v>1</v>
      </c>
      <c r="F120" s="4">
        <v>2</v>
      </c>
      <c r="G120" s="4" t="s">
        <v>12</v>
      </c>
      <c r="H120" s="7">
        <f>VLOOKUP(A120,النتائج!$A$1:$F$100,4,FALSE)</f>
        <v>1</v>
      </c>
      <c r="I120" s="7">
        <f>VLOOKUP(A120,النتائج!$A$1:$F$100,5,FALSE)</f>
        <v>0</v>
      </c>
      <c r="J120" t="b">
        <f t="shared" si="10"/>
        <v>0</v>
      </c>
      <c r="K120">
        <f t="shared" si="11"/>
        <v>0</v>
      </c>
      <c r="L120">
        <f t="shared" si="14"/>
        <v>0</v>
      </c>
      <c r="M120">
        <f t="shared" si="18"/>
        <v>0</v>
      </c>
      <c r="N120">
        <f t="shared" si="15"/>
        <v>0</v>
      </c>
      <c r="O120">
        <f t="shared" si="12"/>
        <v>0</v>
      </c>
      <c r="P120">
        <f t="shared" si="13"/>
        <v>0</v>
      </c>
      <c r="Q120" t="b">
        <f t="shared" si="16"/>
        <v>1</v>
      </c>
      <c r="R120" t="str">
        <f t="shared" si="17"/>
        <v>موريتانيا - الجزائر</v>
      </c>
      <c r="S120" t="str">
        <f>VLOOKUP(Table1[[#This Row],[اللاعب]],Sheet1!$A$2:$B$8,2,FALSE)</f>
        <v>Mohamed Ramdan</v>
      </c>
      <c r="T120" t="str">
        <f>Table1[[#This Row],[النتيجة]]&amp;" - "&amp;Table1[[#This Row],[Column1]]</f>
        <v>1 - 2</v>
      </c>
      <c r="U120" t="str">
        <f>Table1[[#This Row],[Home]]&amp;" - "&amp;Table1[[#This Row],[Away]]</f>
        <v>1 - 0</v>
      </c>
    </row>
    <row r="121" spans="1:21" ht="18" customHeight="1" x14ac:dyDescent="0.3">
      <c r="A121" s="1" t="s">
        <v>73</v>
      </c>
      <c r="B121" s="4" t="s">
        <v>29</v>
      </c>
      <c r="C121" s="5">
        <v>45315</v>
      </c>
      <c r="D121" s="4" t="s">
        <v>19</v>
      </c>
      <c r="E121" s="4"/>
      <c r="F121" s="4"/>
      <c r="G121" s="4" t="s">
        <v>16</v>
      </c>
      <c r="H121" s="7" t="str">
        <f>VLOOKUP(A121,النتائج!$A$1:$F$100,4,FALSE)</f>
        <v xml:space="preserve"> </v>
      </c>
      <c r="I121" s="7">
        <f>VLOOKUP(A121,النتائج!$A$1:$F$100,5,FALSE)</f>
        <v>0</v>
      </c>
      <c r="J121" t="b">
        <f t="shared" si="10"/>
        <v>0</v>
      </c>
      <c r="K121">
        <f t="shared" si="11"/>
        <v>0</v>
      </c>
      <c r="L121">
        <f t="shared" si="14"/>
        <v>0</v>
      </c>
      <c r="M121">
        <f t="shared" si="18"/>
        <v>0</v>
      </c>
      <c r="N121">
        <f t="shared" si="15"/>
        <v>0</v>
      </c>
      <c r="O121">
        <f t="shared" si="12"/>
        <v>0</v>
      </c>
      <c r="P121">
        <f t="shared" si="13"/>
        <v>0</v>
      </c>
      <c r="Q121" t="b">
        <f t="shared" si="16"/>
        <v>0</v>
      </c>
      <c r="R121" t="str">
        <f t="shared" si="17"/>
        <v>جنوب أفريقيا - تونس</v>
      </c>
      <c r="S121" t="str">
        <f>VLOOKUP(Table1[[#This Row],[اللاعب]],Sheet1!$A$2:$B$8,2,FALSE)</f>
        <v>Mohamed Ramdan</v>
      </c>
      <c r="T121" t="str">
        <f>Table1[[#This Row],[النتيجة]]&amp;" - "&amp;Table1[[#This Row],[Column1]]</f>
        <v xml:space="preserve"> - </v>
      </c>
      <c r="U121" t="str">
        <f>Table1[[#This Row],[Home]]&amp;" - "&amp;Table1[[#This Row],[Away]]</f>
        <v xml:space="preserve">  - 0</v>
      </c>
    </row>
    <row r="122" spans="1:21" ht="18" customHeight="1" x14ac:dyDescent="0.3">
      <c r="A122" s="1" t="s">
        <v>74</v>
      </c>
      <c r="B122" s="4" t="s">
        <v>29</v>
      </c>
      <c r="C122" s="5">
        <v>45315</v>
      </c>
      <c r="D122" s="4" t="s">
        <v>17</v>
      </c>
      <c r="E122" s="4"/>
      <c r="F122" s="4"/>
      <c r="G122" s="4" t="s">
        <v>18</v>
      </c>
      <c r="H122" s="7" t="str">
        <f>VLOOKUP(A122,النتائج!$A$1:$F$100,4,FALSE)</f>
        <v xml:space="preserve"> </v>
      </c>
      <c r="I122" s="7">
        <f>VLOOKUP(A122,النتائج!$A$1:$F$100,5,FALSE)</f>
        <v>0</v>
      </c>
      <c r="J122" t="b">
        <f t="shared" si="10"/>
        <v>0</v>
      </c>
      <c r="K122">
        <f t="shared" si="11"/>
        <v>0</v>
      </c>
      <c r="L122">
        <f t="shared" si="14"/>
        <v>0</v>
      </c>
      <c r="M122">
        <f t="shared" si="18"/>
        <v>0</v>
      </c>
      <c r="N122">
        <f t="shared" si="15"/>
        <v>0</v>
      </c>
      <c r="O122">
        <f t="shared" si="12"/>
        <v>0</v>
      </c>
      <c r="P122">
        <f t="shared" si="13"/>
        <v>0</v>
      </c>
      <c r="Q122" t="b">
        <f t="shared" si="16"/>
        <v>0</v>
      </c>
      <c r="R122" t="str">
        <f t="shared" si="17"/>
        <v>ناميبيا - مالي</v>
      </c>
      <c r="S122" t="str">
        <f>VLOOKUP(Table1[[#This Row],[اللاعب]],Sheet1!$A$2:$B$8,2,FALSE)</f>
        <v>Mohamed Ramdan</v>
      </c>
      <c r="T122" t="str">
        <f>Table1[[#This Row],[النتيجة]]&amp;" - "&amp;Table1[[#This Row],[Column1]]</f>
        <v xml:space="preserve"> - </v>
      </c>
      <c r="U122" t="str">
        <f>Table1[[#This Row],[Home]]&amp;" - "&amp;Table1[[#This Row],[Away]]</f>
        <v xml:space="preserve">  - 0</v>
      </c>
    </row>
    <row r="123" spans="1:21" ht="18" customHeight="1" x14ac:dyDescent="0.3">
      <c r="A123" s="1" t="s">
        <v>75</v>
      </c>
      <c r="B123" s="4" t="s">
        <v>29</v>
      </c>
      <c r="C123" s="5">
        <v>45315</v>
      </c>
      <c r="D123" s="4" t="s">
        <v>21</v>
      </c>
      <c r="E123" s="4"/>
      <c r="F123" s="4"/>
      <c r="G123" s="4" t="s">
        <v>22</v>
      </c>
      <c r="H123" s="7" t="str">
        <f>VLOOKUP(A123,النتائج!$A$1:$F$100,4,FALSE)</f>
        <v xml:space="preserve"> </v>
      </c>
      <c r="I123" s="7">
        <f>VLOOKUP(A123,النتائج!$A$1:$F$100,5,FALSE)</f>
        <v>0</v>
      </c>
      <c r="J123" t="b">
        <f t="shared" si="10"/>
        <v>0</v>
      </c>
      <c r="K123">
        <f t="shared" si="11"/>
        <v>0</v>
      </c>
      <c r="L123">
        <f t="shared" si="14"/>
        <v>0</v>
      </c>
      <c r="M123">
        <f t="shared" si="18"/>
        <v>0</v>
      </c>
      <c r="N123">
        <f t="shared" si="15"/>
        <v>0</v>
      </c>
      <c r="O123">
        <f t="shared" si="12"/>
        <v>0</v>
      </c>
      <c r="P123">
        <f t="shared" si="13"/>
        <v>0</v>
      </c>
      <c r="Q123" t="b">
        <f t="shared" si="16"/>
        <v>0</v>
      </c>
      <c r="R123" t="str">
        <f t="shared" si="17"/>
        <v>تنزانيا - الكونغو الديمقراطية</v>
      </c>
      <c r="S123" t="str">
        <f>VLOOKUP(Table1[[#This Row],[اللاعب]],Sheet1!$A$2:$B$8,2,FALSE)</f>
        <v>Mohamed Ramdan</v>
      </c>
      <c r="T123" t="str">
        <f>Table1[[#This Row],[النتيجة]]&amp;" - "&amp;Table1[[#This Row],[Column1]]</f>
        <v xml:space="preserve"> - </v>
      </c>
      <c r="U123" t="str">
        <f>Table1[[#This Row],[Home]]&amp;" - "&amp;Table1[[#This Row],[Away]]</f>
        <v xml:space="preserve">  - 0</v>
      </c>
    </row>
    <row r="124" spans="1:21" ht="18" customHeight="1" x14ac:dyDescent="0.3">
      <c r="A124" s="1" t="s">
        <v>76</v>
      </c>
      <c r="B124" s="4" t="s">
        <v>29</v>
      </c>
      <c r="C124" s="5">
        <v>45315</v>
      </c>
      <c r="D124" s="4" t="s">
        <v>79</v>
      </c>
      <c r="E124" s="4"/>
      <c r="F124" s="4"/>
      <c r="G124" s="4" t="s">
        <v>20</v>
      </c>
      <c r="H124" s="7" t="str">
        <f>VLOOKUP(A124,النتائج!$A$1:$F$100,4,FALSE)</f>
        <v xml:space="preserve"> </v>
      </c>
      <c r="I124" s="7">
        <f>VLOOKUP(A124,النتائج!$A$1:$F$100,5,FALSE)</f>
        <v>0</v>
      </c>
      <c r="J124" t="b">
        <f t="shared" si="10"/>
        <v>0</v>
      </c>
      <c r="K124">
        <f t="shared" si="11"/>
        <v>0</v>
      </c>
      <c r="L124">
        <f t="shared" si="14"/>
        <v>0</v>
      </c>
      <c r="M124">
        <f t="shared" si="18"/>
        <v>0</v>
      </c>
      <c r="N124">
        <f t="shared" si="15"/>
        <v>0</v>
      </c>
      <c r="O124">
        <f t="shared" si="12"/>
        <v>0</v>
      </c>
      <c r="P124">
        <f t="shared" si="13"/>
        <v>0</v>
      </c>
      <c r="Q124" t="b">
        <f t="shared" si="16"/>
        <v>0</v>
      </c>
      <c r="R124" t="str">
        <f t="shared" si="17"/>
        <v>زامبيا - المغرب</v>
      </c>
      <c r="S124" t="str">
        <f>VLOOKUP(Table1[[#This Row],[اللاعب]],Sheet1!$A$2:$B$8,2,FALSE)</f>
        <v>Mohamed Ramdan</v>
      </c>
      <c r="T124" t="str">
        <f>Table1[[#This Row],[النتيجة]]&amp;" - "&amp;Table1[[#This Row],[Column1]]</f>
        <v xml:space="preserve"> - </v>
      </c>
      <c r="U124" t="str">
        <f>Table1[[#This Row],[Home]]&amp;" - "&amp;Table1[[#This Row],[Away]]</f>
        <v xml:space="preserve">  - 0</v>
      </c>
    </row>
    <row r="125" spans="1:21" ht="18" customHeight="1" x14ac:dyDescent="0.3">
      <c r="A125" s="1" t="s">
        <v>62</v>
      </c>
      <c r="B125" s="4" t="s">
        <v>30</v>
      </c>
      <c r="C125" s="5">
        <v>45312</v>
      </c>
      <c r="D125" s="4" t="s">
        <v>20</v>
      </c>
      <c r="E125" s="4">
        <v>2</v>
      </c>
      <c r="F125" s="4">
        <v>1</v>
      </c>
      <c r="G125" s="4" t="s">
        <v>22</v>
      </c>
      <c r="H125" s="7">
        <f>VLOOKUP(A125,النتائج!$A$1:$F$100,4,FALSE)</f>
        <v>1</v>
      </c>
      <c r="I125" s="7">
        <f>VLOOKUP(A125,النتائج!$A$1:$F$100,5,FALSE)</f>
        <v>1</v>
      </c>
      <c r="J125" t="b">
        <f t="shared" si="10"/>
        <v>0</v>
      </c>
      <c r="K125">
        <f t="shared" si="11"/>
        <v>0</v>
      </c>
      <c r="L125">
        <f t="shared" si="14"/>
        <v>0</v>
      </c>
      <c r="M125">
        <f t="shared" si="18"/>
        <v>0</v>
      </c>
      <c r="N125">
        <f t="shared" si="15"/>
        <v>0</v>
      </c>
      <c r="O125">
        <f t="shared" si="12"/>
        <v>0</v>
      </c>
      <c r="P125">
        <f t="shared" si="13"/>
        <v>0</v>
      </c>
      <c r="Q125" t="b">
        <f t="shared" si="16"/>
        <v>1</v>
      </c>
      <c r="R125" t="str">
        <f t="shared" si="17"/>
        <v>المغرب - الكونغو الديمقراطية</v>
      </c>
      <c r="S125" t="str">
        <f>VLOOKUP(Table1[[#This Row],[اللاعب]],Sheet1!$A$2:$B$8,2,FALSE)</f>
        <v>Mohamed Zaki</v>
      </c>
      <c r="T125" t="str">
        <f>Table1[[#This Row],[النتيجة]]&amp;" - "&amp;Table1[[#This Row],[Column1]]</f>
        <v>2 - 1</v>
      </c>
      <c r="U125" t="str">
        <f>Table1[[#This Row],[Home]]&amp;" - "&amp;Table1[[#This Row],[Away]]</f>
        <v>1 - 1</v>
      </c>
    </row>
    <row r="126" spans="1:21" ht="18" customHeight="1" x14ac:dyDescent="0.3">
      <c r="A126" s="1" t="s">
        <v>63</v>
      </c>
      <c r="B126" s="4" t="s">
        <v>30</v>
      </c>
      <c r="C126" s="5">
        <v>45312</v>
      </c>
      <c r="D126" s="4" t="s">
        <v>79</v>
      </c>
      <c r="E126" s="4">
        <v>1</v>
      </c>
      <c r="F126" s="4">
        <v>0</v>
      </c>
      <c r="G126" s="4" t="s">
        <v>21</v>
      </c>
      <c r="H126" s="7">
        <f>VLOOKUP(A126,النتائج!$A$1:$F$100,4,FALSE)</f>
        <v>1</v>
      </c>
      <c r="I126" s="7">
        <f>VLOOKUP(A126,النتائج!$A$1:$F$100,5,FALSE)</f>
        <v>1</v>
      </c>
      <c r="J126" t="b">
        <f t="shared" si="10"/>
        <v>0</v>
      </c>
      <c r="K126">
        <f t="shared" si="11"/>
        <v>0</v>
      </c>
      <c r="L126">
        <f t="shared" si="14"/>
        <v>0</v>
      </c>
      <c r="M126">
        <f t="shared" si="18"/>
        <v>0</v>
      </c>
      <c r="N126">
        <f t="shared" si="15"/>
        <v>0</v>
      </c>
      <c r="O126">
        <f t="shared" si="12"/>
        <v>0</v>
      </c>
      <c r="P126">
        <f t="shared" si="13"/>
        <v>0</v>
      </c>
      <c r="Q126" t="b">
        <f t="shared" si="16"/>
        <v>1</v>
      </c>
      <c r="R126" t="str">
        <f t="shared" si="17"/>
        <v>زامبيا - تنزانيا</v>
      </c>
      <c r="S126" t="str">
        <f>VLOOKUP(Table1[[#This Row],[اللاعب]],Sheet1!$A$2:$B$8,2,FALSE)</f>
        <v>Mohamed Zaki</v>
      </c>
      <c r="T126" t="str">
        <f>Table1[[#This Row],[النتيجة]]&amp;" - "&amp;Table1[[#This Row],[Column1]]</f>
        <v>1 - 0</v>
      </c>
      <c r="U126" t="str">
        <f>Table1[[#This Row],[Home]]&amp;" - "&amp;Table1[[#This Row],[Away]]</f>
        <v>1 - 1</v>
      </c>
    </row>
    <row r="127" spans="1:21" ht="18" customHeight="1" x14ac:dyDescent="0.3">
      <c r="A127" s="1" t="s">
        <v>64</v>
      </c>
      <c r="B127" s="4" t="s">
        <v>30</v>
      </c>
      <c r="C127" s="5">
        <v>45312</v>
      </c>
      <c r="D127" s="4" t="s">
        <v>80</v>
      </c>
      <c r="E127" s="4">
        <v>2</v>
      </c>
      <c r="F127" s="4">
        <v>0</v>
      </c>
      <c r="G127" s="4" t="s">
        <v>17</v>
      </c>
      <c r="H127" s="7">
        <f>VLOOKUP(A127,النتائج!$A$1:$F$100,4,FALSE)</f>
        <v>4</v>
      </c>
      <c r="I127" s="7">
        <f>VLOOKUP(A127,النتائج!$A$1:$F$100,5,FALSE)</f>
        <v>0</v>
      </c>
      <c r="J127" t="b">
        <f t="shared" si="10"/>
        <v>0</v>
      </c>
      <c r="K127">
        <f t="shared" si="11"/>
        <v>0</v>
      </c>
      <c r="L127">
        <f t="shared" si="14"/>
        <v>3</v>
      </c>
      <c r="M127">
        <f t="shared" si="18"/>
        <v>0</v>
      </c>
      <c r="N127">
        <f t="shared" si="15"/>
        <v>3</v>
      </c>
      <c r="O127">
        <f t="shared" si="12"/>
        <v>1</v>
      </c>
      <c r="P127">
        <f t="shared" si="13"/>
        <v>0</v>
      </c>
      <c r="Q127" t="b">
        <f t="shared" si="16"/>
        <v>1</v>
      </c>
      <c r="R127" t="str">
        <f t="shared" si="17"/>
        <v>جنوب افريقيا - ناميبيا</v>
      </c>
      <c r="S127" t="str">
        <f>VLOOKUP(Table1[[#This Row],[اللاعب]],Sheet1!$A$2:$B$8,2,FALSE)</f>
        <v>Mohamed Zaki</v>
      </c>
      <c r="T127" t="str">
        <f>Table1[[#This Row],[النتيجة]]&amp;" - "&amp;Table1[[#This Row],[Column1]]</f>
        <v>2 - 0</v>
      </c>
      <c r="U127" t="str">
        <f>Table1[[#This Row],[Home]]&amp;" - "&amp;Table1[[#This Row],[Away]]</f>
        <v>4 - 0</v>
      </c>
    </row>
    <row r="128" spans="1:21" ht="18" customHeight="1" x14ac:dyDescent="0.3">
      <c r="A128" s="1" t="s">
        <v>65</v>
      </c>
      <c r="B128" s="4" t="s">
        <v>30</v>
      </c>
      <c r="C128" s="5">
        <v>45313</v>
      </c>
      <c r="D128" s="4" t="s">
        <v>3</v>
      </c>
      <c r="E128" s="4">
        <v>2</v>
      </c>
      <c r="F128" s="4">
        <v>3</v>
      </c>
      <c r="G128" s="4" t="s">
        <v>0</v>
      </c>
      <c r="H128" s="7">
        <f>VLOOKUP(A128,النتائج!$A$1:$F$100,4,FALSE)</f>
        <v>4</v>
      </c>
      <c r="I128" s="7">
        <f>VLOOKUP(A128,النتائج!$A$1:$F$100,5,FALSE)</f>
        <v>0</v>
      </c>
      <c r="J128" t="b">
        <f t="shared" si="10"/>
        <v>0</v>
      </c>
      <c r="K128">
        <f t="shared" si="11"/>
        <v>0</v>
      </c>
      <c r="L128">
        <f t="shared" si="14"/>
        <v>0</v>
      </c>
      <c r="M128">
        <f t="shared" si="18"/>
        <v>0</v>
      </c>
      <c r="N128">
        <f t="shared" si="15"/>
        <v>0</v>
      </c>
      <c r="O128">
        <f t="shared" si="12"/>
        <v>0</v>
      </c>
      <c r="P128">
        <f t="shared" si="13"/>
        <v>0</v>
      </c>
      <c r="Q128" t="b">
        <f t="shared" si="16"/>
        <v>1</v>
      </c>
      <c r="R128" t="str">
        <f t="shared" si="17"/>
        <v>غينيا الاستوائية - كوت ديفوار</v>
      </c>
      <c r="S128" t="str">
        <f>VLOOKUP(Table1[[#This Row],[اللاعب]],Sheet1!$A$2:$B$8,2,FALSE)</f>
        <v>Mohamed Zaki</v>
      </c>
      <c r="T128" t="str">
        <f>Table1[[#This Row],[النتيجة]]&amp;" - "&amp;Table1[[#This Row],[Column1]]</f>
        <v>2 - 3</v>
      </c>
      <c r="U128" t="str">
        <f>Table1[[#This Row],[Home]]&amp;" - "&amp;Table1[[#This Row],[Away]]</f>
        <v>4 - 0</v>
      </c>
    </row>
    <row r="129" spans="1:21" ht="18" customHeight="1" x14ac:dyDescent="0.3">
      <c r="A129" s="1" t="s">
        <v>66</v>
      </c>
      <c r="B129" s="4" t="s">
        <v>30</v>
      </c>
      <c r="C129" s="5">
        <v>45313</v>
      </c>
      <c r="D129" s="4" t="s">
        <v>1</v>
      </c>
      <c r="E129" s="4">
        <v>0</v>
      </c>
      <c r="F129" s="4">
        <v>3</v>
      </c>
      <c r="G129" s="4" t="s">
        <v>2</v>
      </c>
      <c r="H129" s="7">
        <f>VLOOKUP(A129,النتائج!$A$1:$F$100,4,FALSE)</f>
        <v>0</v>
      </c>
      <c r="I129" s="7">
        <f>VLOOKUP(A129,النتائج!$A$1:$F$100,5,FALSE)</f>
        <v>1</v>
      </c>
      <c r="J129" t="b">
        <f t="shared" ref="J129:J192" si="19">AND(E129=H129,F129=I129)</f>
        <v>0</v>
      </c>
      <c r="K129">
        <f t="shared" ref="K129:K192" si="20">IF(J129,5,0)</f>
        <v>0</v>
      </c>
      <c r="L129">
        <f t="shared" si="14"/>
        <v>3</v>
      </c>
      <c r="M129">
        <f t="shared" si="18"/>
        <v>0</v>
      </c>
      <c r="N129">
        <f t="shared" si="15"/>
        <v>3</v>
      </c>
      <c r="O129">
        <f t="shared" ref="O129:O192" si="21">IF(N129=3,1,0)</f>
        <v>1</v>
      </c>
      <c r="P129">
        <f t="shared" ref="P129:P192" si="22">IF(N129=5,1,0)</f>
        <v>0</v>
      </c>
      <c r="Q129" t="b">
        <f t="shared" si="16"/>
        <v>1</v>
      </c>
      <c r="R129" t="str">
        <f t="shared" si="17"/>
        <v>غينيا بيساو - نيجيريا</v>
      </c>
      <c r="S129" t="str">
        <f>VLOOKUP(Table1[[#This Row],[اللاعب]],Sheet1!$A$2:$B$8,2,FALSE)</f>
        <v>Mohamed Zaki</v>
      </c>
      <c r="T129" t="str">
        <f>Table1[[#This Row],[النتيجة]]&amp;" - "&amp;Table1[[#This Row],[Column1]]</f>
        <v>0 - 3</v>
      </c>
      <c r="U129" t="str">
        <f>Table1[[#This Row],[Home]]&amp;" - "&amp;Table1[[#This Row],[Away]]</f>
        <v>0 - 1</v>
      </c>
    </row>
    <row r="130" spans="1:21" ht="18" customHeight="1" x14ac:dyDescent="0.3">
      <c r="A130" s="1" t="s">
        <v>67</v>
      </c>
      <c r="B130" s="4" t="s">
        <v>30</v>
      </c>
      <c r="C130" s="5">
        <v>45313</v>
      </c>
      <c r="D130" s="4" t="s">
        <v>5</v>
      </c>
      <c r="E130" s="4">
        <v>0</v>
      </c>
      <c r="F130" s="4">
        <v>1</v>
      </c>
      <c r="G130" s="4" t="s">
        <v>6</v>
      </c>
      <c r="H130" s="7">
        <f>VLOOKUP(A130,النتائج!$A$1:$F$100,4,FALSE)</f>
        <v>2</v>
      </c>
      <c r="I130" s="7">
        <f>VLOOKUP(A130,النتائج!$A$1:$F$100,5,FALSE)</f>
        <v>2</v>
      </c>
      <c r="J130" t="b">
        <f t="shared" si="19"/>
        <v>0</v>
      </c>
      <c r="K130">
        <f t="shared" si="20"/>
        <v>0</v>
      </c>
      <c r="L130">
        <f t="shared" ref="L130:L193" si="23">IF(OR(H130="",I130=""),0,IF(OR(AND(E130&gt;F130,H130&gt;I130),AND(F130&gt;E130,I130&gt;H130)),3,0))</f>
        <v>0</v>
      </c>
      <c r="M130">
        <f t="shared" si="18"/>
        <v>0</v>
      </c>
      <c r="N130">
        <f t="shared" ref="N130:N193" si="24">_xlfn.IFNA(MAX(K130:M130),0)</f>
        <v>0</v>
      </c>
      <c r="O130">
        <f t="shared" si="21"/>
        <v>0</v>
      </c>
      <c r="P130">
        <f t="shared" si="22"/>
        <v>0</v>
      </c>
      <c r="Q130" t="b">
        <f t="shared" si="16"/>
        <v>1</v>
      </c>
      <c r="R130" t="str">
        <f t="shared" si="17"/>
        <v>موزمبيق - غانـــا</v>
      </c>
      <c r="S130" t="str">
        <f>VLOOKUP(Table1[[#This Row],[اللاعب]],Sheet1!$A$2:$B$8,2,FALSE)</f>
        <v>Mohamed Zaki</v>
      </c>
      <c r="T130" t="str">
        <f>Table1[[#This Row],[النتيجة]]&amp;" - "&amp;Table1[[#This Row],[Column1]]</f>
        <v>0 - 1</v>
      </c>
      <c r="U130" t="str">
        <f>Table1[[#This Row],[Home]]&amp;" - "&amp;Table1[[#This Row],[Away]]</f>
        <v>2 - 2</v>
      </c>
    </row>
    <row r="131" spans="1:21" ht="18" customHeight="1" x14ac:dyDescent="0.3">
      <c r="A131" s="1" t="s">
        <v>68</v>
      </c>
      <c r="B131" s="4" t="s">
        <v>30</v>
      </c>
      <c r="C131" s="5">
        <v>45313</v>
      </c>
      <c r="D131" s="4" t="s">
        <v>7</v>
      </c>
      <c r="E131" s="4">
        <v>1</v>
      </c>
      <c r="F131" s="4">
        <v>2</v>
      </c>
      <c r="G131" s="4" t="s">
        <v>4</v>
      </c>
      <c r="H131" s="7">
        <f>VLOOKUP(A131,النتائج!$A$1:$F$100,4,FALSE)</f>
        <v>2</v>
      </c>
      <c r="I131" s="7">
        <f>VLOOKUP(A131,النتائج!$A$1:$F$100,5,FALSE)</f>
        <v>2</v>
      </c>
      <c r="J131" t="b">
        <f t="shared" si="19"/>
        <v>0</v>
      </c>
      <c r="K131">
        <f t="shared" si="20"/>
        <v>0</v>
      </c>
      <c r="L131">
        <f t="shared" si="23"/>
        <v>0</v>
      </c>
      <c r="M131">
        <f t="shared" si="18"/>
        <v>0</v>
      </c>
      <c r="N131">
        <f t="shared" si="24"/>
        <v>0</v>
      </c>
      <c r="O131">
        <f t="shared" si="21"/>
        <v>0</v>
      </c>
      <c r="P131">
        <f t="shared" si="22"/>
        <v>0</v>
      </c>
      <c r="Q131" t="b">
        <f t="shared" ref="Q131:Q194" si="25">IF(OR(E131="",F131=""),FALSE,TRUE)</f>
        <v>1</v>
      </c>
      <c r="R131" t="str">
        <f t="shared" ref="R131:R194" si="26">D131&amp;" - "&amp;G131</f>
        <v>كاب فيردي - مصر</v>
      </c>
      <c r="S131" t="str">
        <f>VLOOKUP(Table1[[#This Row],[اللاعب]],Sheet1!$A$2:$B$8,2,FALSE)</f>
        <v>Mohamed Zaki</v>
      </c>
      <c r="T131" t="str">
        <f>Table1[[#This Row],[النتيجة]]&amp;" - "&amp;Table1[[#This Row],[Column1]]</f>
        <v>1 - 2</v>
      </c>
      <c r="U131" t="str">
        <f>Table1[[#This Row],[Home]]&amp;" - "&amp;Table1[[#This Row],[Away]]</f>
        <v>2 - 2</v>
      </c>
    </row>
    <row r="132" spans="1:21" ht="18" customHeight="1" x14ac:dyDescent="0.3">
      <c r="A132" s="1" t="s">
        <v>69</v>
      </c>
      <c r="B132" s="4" t="s">
        <v>30</v>
      </c>
      <c r="C132" s="5">
        <v>45314</v>
      </c>
      <c r="D132" s="4" t="s">
        <v>11</v>
      </c>
      <c r="E132" s="4">
        <v>1</v>
      </c>
      <c r="F132" s="4">
        <v>3</v>
      </c>
      <c r="G132" s="4" t="s">
        <v>8</v>
      </c>
      <c r="H132" s="7">
        <f>VLOOKUP(A132,النتائج!$A$1:$F$100,4,FALSE)</f>
        <v>0</v>
      </c>
      <c r="I132" s="7">
        <f>VLOOKUP(A132,النتائج!$A$1:$F$100,5,FALSE)</f>
        <v>2</v>
      </c>
      <c r="J132" t="b">
        <f t="shared" si="19"/>
        <v>0</v>
      </c>
      <c r="K132">
        <f t="shared" si="20"/>
        <v>0</v>
      </c>
      <c r="L132">
        <f t="shared" si="23"/>
        <v>3</v>
      </c>
      <c r="M132">
        <f t="shared" si="18"/>
        <v>0</v>
      </c>
      <c r="N132">
        <f t="shared" si="24"/>
        <v>3</v>
      </c>
      <c r="O132">
        <f t="shared" si="21"/>
        <v>1</v>
      </c>
      <c r="P132">
        <f t="shared" si="22"/>
        <v>0</v>
      </c>
      <c r="Q132" t="b">
        <f t="shared" si="25"/>
        <v>1</v>
      </c>
      <c r="R132" t="str">
        <f t="shared" si="26"/>
        <v>غينيا - السنغال</v>
      </c>
      <c r="S132" t="str">
        <f>VLOOKUP(Table1[[#This Row],[اللاعب]],Sheet1!$A$2:$B$8,2,FALSE)</f>
        <v>Mohamed Zaki</v>
      </c>
      <c r="T132" t="str">
        <f>Table1[[#This Row],[النتيجة]]&amp;" - "&amp;Table1[[#This Row],[Column1]]</f>
        <v>1 - 3</v>
      </c>
      <c r="U132" t="str">
        <f>Table1[[#This Row],[Home]]&amp;" - "&amp;Table1[[#This Row],[Away]]</f>
        <v>0 - 2</v>
      </c>
    </row>
    <row r="133" spans="1:21" ht="18" customHeight="1" x14ac:dyDescent="0.3">
      <c r="A133" s="1" t="s">
        <v>70</v>
      </c>
      <c r="B133" s="4" t="s">
        <v>30</v>
      </c>
      <c r="C133" s="5">
        <v>45314</v>
      </c>
      <c r="D133" s="4" t="s">
        <v>9</v>
      </c>
      <c r="E133" s="4">
        <v>0</v>
      </c>
      <c r="F133" s="4">
        <v>1</v>
      </c>
      <c r="G133" s="4" t="s">
        <v>10</v>
      </c>
      <c r="H133" s="7">
        <f>VLOOKUP(A133,النتائج!$A$1:$F$100,4,FALSE)</f>
        <v>2</v>
      </c>
      <c r="I133" s="7">
        <f>VLOOKUP(A133,النتائج!$A$1:$F$100,5,FALSE)</f>
        <v>3</v>
      </c>
      <c r="J133" t="b">
        <f t="shared" si="19"/>
        <v>0</v>
      </c>
      <c r="K133">
        <f t="shared" si="20"/>
        <v>0</v>
      </c>
      <c r="L133">
        <f t="shared" si="23"/>
        <v>3</v>
      </c>
      <c r="M133">
        <f t="shared" si="18"/>
        <v>0</v>
      </c>
      <c r="N133">
        <f t="shared" si="24"/>
        <v>3</v>
      </c>
      <c r="O133">
        <f t="shared" si="21"/>
        <v>1</v>
      </c>
      <c r="P133">
        <f t="shared" si="22"/>
        <v>0</v>
      </c>
      <c r="Q133" t="b">
        <f t="shared" si="25"/>
        <v>1</v>
      </c>
      <c r="R133" t="str">
        <f t="shared" si="26"/>
        <v>جامبيا - الكاميرون</v>
      </c>
      <c r="S133" t="str">
        <f>VLOOKUP(Table1[[#This Row],[اللاعب]],Sheet1!$A$2:$B$8,2,FALSE)</f>
        <v>Mohamed Zaki</v>
      </c>
      <c r="T133" t="str">
        <f>Table1[[#This Row],[النتيجة]]&amp;" - "&amp;Table1[[#This Row],[Column1]]</f>
        <v>0 - 1</v>
      </c>
      <c r="U133" t="str">
        <f>Table1[[#This Row],[Home]]&amp;" - "&amp;Table1[[#This Row],[Away]]</f>
        <v>2 - 3</v>
      </c>
    </row>
    <row r="134" spans="1:21" ht="18" customHeight="1" x14ac:dyDescent="0.3">
      <c r="A134" s="1" t="s">
        <v>71</v>
      </c>
      <c r="B134" s="4" t="s">
        <v>30</v>
      </c>
      <c r="C134" s="5">
        <v>45314</v>
      </c>
      <c r="D134" s="4" t="s">
        <v>13</v>
      </c>
      <c r="E134" s="4">
        <v>1</v>
      </c>
      <c r="F134" s="4">
        <v>2</v>
      </c>
      <c r="G134" s="4" t="s">
        <v>14</v>
      </c>
      <c r="H134" s="7">
        <f>VLOOKUP(A134,النتائج!$A$1:$F$100,4,FALSE)</f>
        <v>2</v>
      </c>
      <c r="I134" s="7">
        <f>VLOOKUP(A134,النتائج!$A$1:$F$100,5,FALSE)</f>
        <v>0</v>
      </c>
      <c r="J134" t="b">
        <f t="shared" si="19"/>
        <v>0</v>
      </c>
      <c r="K134">
        <f t="shared" si="20"/>
        <v>0</v>
      </c>
      <c r="L134">
        <f t="shared" si="23"/>
        <v>0</v>
      </c>
      <c r="M134">
        <f t="shared" si="18"/>
        <v>0</v>
      </c>
      <c r="N134">
        <f t="shared" si="24"/>
        <v>0</v>
      </c>
      <c r="O134">
        <f t="shared" si="21"/>
        <v>0</v>
      </c>
      <c r="P134">
        <f t="shared" si="22"/>
        <v>0</v>
      </c>
      <c r="Q134" t="b">
        <f t="shared" si="25"/>
        <v>1</v>
      </c>
      <c r="R134" t="str">
        <f t="shared" si="26"/>
        <v>أنجـــــولا - بوركينا فاسو</v>
      </c>
      <c r="S134" t="str">
        <f>VLOOKUP(Table1[[#This Row],[اللاعب]],Sheet1!$A$2:$B$8,2,FALSE)</f>
        <v>Mohamed Zaki</v>
      </c>
      <c r="T134" t="str">
        <f>Table1[[#This Row],[النتيجة]]&amp;" - "&amp;Table1[[#This Row],[Column1]]</f>
        <v>1 - 2</v>
      </c>
      <c r="U134" t="str">
        <f>Table1[[#This Row],[Home]]&amp;" - "&amp;Table1[[#This Row],[Away]]</f>
        <v>2 - 0</v>
      </c>
    </row>
    <row r="135" spans="1:21" ht="18" customHeight="1" x14ac:dyDescent="0.3">
      <c r="A135" s="1" t="s">
        <v>72</v>
      </c>
      <c r="B135" s="4" t="s">
        <v>30</v>
      </c>
      <c r="C135" s="5">
        <v>45314</v>
      </c>
      <c r="D135" s="4" t="s">
        <v>15</v>
      </c>
      <c r="E135" s="4">
        <v>1</v>
      </c>
      <c r="F135" s="4">
        <v>3</v>
      </c>
      <c r="G135" s="4" t="s">
        <v>12</v>
      </c>
      <c r="H135" s="7">
        <f>VLOOKUP(A135,النتائج!$A$1:$F$100,4,FALSE)</f>
        <v>1</v>
      </c>
      <c r="I135" s="7">
        <f>VLOOKUP(A135,النتائج!$A$1:$F$100,5,FALSE)</f>
        <v>0</v>
      </c>
      <c r="J135" t="b">
        <f t="shared" si="19"/>
        <v>0</v>
      </c>
      <c r="K135">
        <f t="shared" si="20"/>
        <v>0</v>
      </c>
      <c r="L135">
        <f t="shared" si="23"/>
        <v>0</v>
      </c>
      <c r="M135">
        <f t="shared" si="18"/>
        <v>0</v>
      </c>
      <c r="N135">
        <f t="shared" si="24"/>
        <v>0</v>
      </c>
      <c r="O135">
        <f t="shared" si="21"/>
        <v>0</v>
      </c>
      <c r="P135">
        <f t="shared" si="22"/>
        <v>0</v>
      </c>
      <c r="Q135" t="b">
        <f t="shared" si="25"/>
        <v>1</v>
      </c>
      <c r="R135" t="str">
        <f t="shared" si="26"/>
        <v>موريتانيا - الجزائر</v>
      </c>
      <c r="S135" t="str">
        <f>VLOOKUP(Table1[[#This Row],[اللاعب]],Sheet1!$A$2:$B$8,2,FALSE)</f>
        <v>Mohamed Zaki</v>
      </c>
      <c r="T135" t="str">
        <f>Table1[[#This Row],[النتيجة]]&amp;" - "&amp;Table1[[#This Row],[Column1]]</f>
        <v>1 - 3</v>
      </c>
      <c r="U135" t="str">
        <f>Table1[[#This Row],[Home]]&amp;" - "&amp;Table1[[#This Row],[Away]]</f>
        <v>1 - 0</v>
      </c>
    </row>
    <row r="136" spans="1:21" ht="18" customHeight="1" x14ac:dyDescent="0.3">
      <c r="A136" s="1" t="s">
        <v>73</v>
      </c>
      <c r="B136" s="4" t="s">
        <v>30</v>
      </c>
      <c r="C136" s="5">
        <v>45315</v>
      </c>
      <c r="D136" s="4" t="s">
        <v>19</v>
      </c>
      <c r="E136" s="4"/>
      <c r="F136" s="4"/>
      <c r="G136" s="4" t="s">
        <v>16</v>
      </c>
      <c r="H136" s="7" t="str">
        <f>VLOOKUP(A136,النتائج!$A$1:$F$100,4,FALSE)</f>
        <v xml:space="preserve"> </v>
      </c>
      <c r="I136" s="7">
        <f>VLOOKUP(A136,النتائج!$A$1:$F$100,5,FALSE)</f>
        <v>0</v>
      </c>
      <c r="J136" t="b">
        <f t="shared" si="19"/>
        <v>0</v>
      </c>
      <c r="K136">
        <f t="shared" si="20"/>
        <v>0</v>
      </c>
      <c r="L136">
        <f t="shared" si="23"/>
        <v>0</v>
      </c>
      <c r="M136">
        <f t="shared" si="18"/>
        <v>0</v>
      </c>
      <c r="N136">
        <f t="shared" si="24"/>
        <v>0</v>
      </c>
      <c r="O136">
        <f t="shared" si="21"/>
        <v>0</v>
      </c>
      <c r="P136">
        <f t="shared" si="22"/>
        <v>0</v>
      </c>
      <c r="Q136" t="b">
        <f t="shared" si="25"/>
        <v>0</v>
      </c>
      <c r="R136" t="str">
        <f t="shared" si="26"/>
        <v>جنوب أفريقيا - تونس</v>
      </c>
      <c r="S136" t="str">
        <f>VLOOKUP(Table1[[#This Row],[اللاعب]],Sheet1!$A$2:$B$8,2,FALSE)</f>
        <v>Mohamed Zaki</v>
      </c>
      <c r="T136" t="str">
        <f>Table1[[#This Row],[النتيجة]]&amp;" - "&amp;Table1[[#This Row],[Column1]]</f>
        <v xml:space="preserve"> - </v>
      </c>
      <c r="U136" t="str">
        <f>Table1[[#This Row],[Home]]&amp;" - "&amp;Table1[[#This Row],[Away]]</f>
        <v xml:space="preserve">  - 0</v>
      </c>
    </row>
    <row r="137" spans="1:21" ht="18" customHeight="1" x14ac:dyDescent="0.3">
      <c r="A137" s="1" t="s">
        <v>74</v>
      </c>
      <c r="B137" s="4" t="s">
        <v>30</v>
      </c>
      <c r="C137" s="5">
        <v>45315</v>
      </c>
      <c r="D137" s="4" t="s">
        <v>17</v>
      </c>
      <c r="E137" s="4"/>
      <c r="F137" s="4"/>
      <c r="G137" s="4" t="s">
        <v>18</v>
      </c>
      <c r="H137" s="7" t="str">
        <f>VLOOKUP(A137,النتائج!$A$1:$F$100,4,FALSE)</f>
        <v xml:space="preserve"> </v>
      </c>
      <c r="I137" s="7">
        <f>VLOOKUP(A137,النتائج!$A$1:$F$100,5,FALSE)</f>
        <v>0</v>
      </c>
      <c r="J137" t="b">
        <f t="shared" si="19"/>
        <v>0</v>
      </c>
      <c r="K137">
        <f t="shared" si="20"/>
        <v>0</v>
      </c>
      <c r="L137">
        <f t="shared" si="23"/>
        <v>0</v>
      </c>
      <c r="M137">
        <f t="shared" si="18"/>
        <v>0</v>
      </c>
      <c r="N137">
        <f t="shared" si="24"/>
        <v>0</v>
      </c>
      <c r="O137">
        <f t="shared" si="21"/>
        <v>0</v>
      </c>
      <c r="P137">
        <f t="shared" si="22"/>
        <v>0</v>
      </c>
      <c r="Q137" t="b">
        <f t="shared" si="25"/>
        <v>0</v>
      </c>
      <c r="R137" t="str">
        <f t="shared" si="26"/>
        <v>ناميبيا - مالي</v>
      </c>
      <c r="S137" t="str">
        <f>VLOOKUP(Table1[[#This Row],[اللاعب]],Sheet1!$A$2:$B$8,2,FALSE)</f>
        <v>Mohamed Zaki</v>
      </c>
      <c r="T137" t="str">
        <f>Table1[[#This Row],[النتيجة]]&amp;" - "&amp;Table1[[#This Row],[Column1]]</f>
        <v xml:space="preserve"> - </v>
      </c>
      <c r="U137" t="str">
        <f>Table1[[#This Row],[Home]]&amp;" - "&amp;Table1[[#This Row],[Away]]</f>
        <v xml:space="preserve">  - 0</v>
      </c>
    </row>
    <row r="138" spans="1:21" ht="18" customHeight="1" x14ac:dyDescent="0.3">
      <c r="A138" s="1" t="s">
        <v>75</v>
      </c>
      <c r="B138" s="4" t="s">
        <v>30</v>
      </c>
      <c r="C138" s="5">
        <v>45315</v>
      </c>
      <c r="D138" s="4" t="s">
        <v>21</v>
      </c>
      <c r="E138" s="4"/>
      <c r="F138" s="4"/>
      <c r="G138" s="4" t="s">
        <v>22</v>
      </c>
      <c r="H138" s="7" t="str">
        <f>VLOOKUP(A138,النتائج!$A$1:$F$100,4,FALSE)</f>
        <v xml:space="preserve"> </v>
      </c>
      <c r="I138" s="7">
        <f>VLOOKUP(A138,النتائج!$A$1:$F$100,5,FALSE)</f>
        <v>0</v>
      </c>
      <c r="J138" t="b">
        <f t="shared" si="19"/>
        <v>0</v>
      </c>
      <c r="K138">
        <f t="shared" si="20"/>
        <v>0</v>
      </c>
      <c r="L138">
        <f t="shared" si="23"/>
        <v>0</v>
      </c>
      <c r="M138">
        <f t="shared" si="18"/>
        <v>0</v>
      </c>
      <c r="N138">
        <f t="shared" si="24"/>
        <v>0</v>
      </c>
      <c r="O138">
        <f t="shared" si="21"/>
        <v>0</v>
      </c>
      <c r="P138">
        <f t="shared" si="22"/>
        <v>0</v>
      </c>
      <c r="Q138" t="b">
        <f t="shared" si="25"/>
        <v>0</v>
      </c>
      <c r="R138" t="str">
        <f t="shared" si="26"/>
        <v>تنزانيا - الكونغو الديمقراطية</v>
      </c>
      <c r="S138" t="str">
        <f>VLOOKUP(Table1[[#This Row],[اللاعب]],Sheet1!$A$2:$B$8,2,FALSE)</f>
        <v>Mohamed Zaki</v>
      </c>
      <c r="T138" t="str">
        <f>Table1[[#This Row],[النتيجة]]&amp;" - "&amp;Table1[[#This Row],[Column1]]</f>
        <v xml:space="preserve"> - </v>
      </c>
      <c r="U138" t="str">
        <f>Table1[[#This Row],[Home]]&amp;" - "&amp;Table1[[#This Row],[Away]]</f>
        <v xml:space="preserve">  - 0</v>
      </c>
    </row>
    <row r="139" spans="1:21" ht="18" customHeight="1" x14ac:dyDescent="0.3">
      <c r="A139" s="1" t="s">
        <v>76</v>
      </c>
      <c r="B139" s="4" t="s">
        <v>30</v>
      </c>
      <c r="C139" s="5">
        <v>45315</v>
      </c>
      <c r="D139" s="4" t="s">
        <v>79</v>
      </c>
      <c r="E139" s="4"/>
      <c r="F139" s="4"/>
      <c r="G139" s="4" t="s">
        <v>20</v>
      </c>
      <c r="H139" s="7" t="str">
        <f>VLOOKUP(A139,النتائج!$A$1:$F$100,4,FALSE)</f>
        <v xml:space="preserve"> </v>
      </c>
      <c r="I139" s="7">
        <f>VLOOKUP(A139,النتائج!$A$1:$F$100,5,FALSE)</f>
        <v>0</v>
      </c>
      <c r="J139" t="b">
        <f t="shared" si="19"/>
        <v>0</v>
      </c>
      <c r="K139">
        <f t="shared" si="20"/>
        <v>0</v>
      </c>
      <c r="L139">
        <f t="shared" si="23"/>
        <v>0</v>
      </c>
      <c r="M139">
        <f t="shared" si="18"/>
        <v>0</v>
      </c>
      <c r="N139">
        <f t="shared" si="24"/>
        <v>0</v>
      </c>
      <c r="O139">
        <f t="shared" si="21"/>
        <v>0</v>
      </c>
      <c r="P139">
        <f t="shared" si="22"/>
        <v>0</v>
      </c>
      <c r="Q139" t="b">
        <f t="shared" si="25"/>
        <v>0</v>
      </c>
      <c r="R139" t="str">
        <f t="shared" si="26"/>
        <v>زامبيا - المغرب</v>
      </c>
      <c r="S139" t="str">
        <f>VLOOKUP(Table1[[#This Row],[اللاعب]],Sheet1!$A$2:$B$8,2,FALSE)</f>
        <v>Mohamed Zaki</v>
      </c>
      <c r="T139" t="str">
        <f>Table1[[#This Row],[النتيجة]]&amp;" - "&amp;Table1[[#This Row],[Column1]]</f>
        <v xml:space="preserve"> - </v>
      </c>
      <c r="U139" t="str">
        <f>Table1[[#This Row],[Home]]&amp;" - "&amp;Table1[[#This Row],[Away]]</f>
        <v xml:space="preserve">  - 0</v>
      </c>
    </row>
    <row r="140" spans="1:21" ht="18" customHeight="1" x14ac:dyDescent="0.3">
      <c r="A140" s="1" t="s">
        <v>62</v>
      </c>
      <c r="B140" s="4" t="s">
        <v>31</v>
      </c>
      <c r="C140" s="5">
        <v>45312</v>
      </c>
      <c r="D140" s="4" t="s">
        <v>20</v>
      </c>
      <c r="E140" s="4">
        <v>2</v>
      </c>
      <c r="F140" s="4">
        <v>0</v>
      </c>
      <c r="G140" s="4" t="s">
        <v>22</v>
      </c>
      <c r="H140" s="7">
        <f>VLOOKUP(A140,النتائج!$A$1:$F$100,4,FALSE)</f>
        <v>1</v>
      </c>
      <c r="I140" s="7">
        <f>VLOOKUP(A140,النتائج!$A$1:$F$100,5,FALSE)</f>
        <v>1</v>
      </c>
      <c r="J140" t="b">
        <f t="shared" si="19"/>
        <v>0</v>
      </c>
      <c r="K140">
        <f t="shared" si="20"/>
        <v>0</v>
      </c>
      <c r="L140">
        <f t="shared" si="23"/>
        <v>0</v>
      </c>
      <c r="M140">
        <f t="shared" si="18"/>
        <v>0</v>
      </c>
      <c r="N140">
        <f t="shared" si="24"/>
        <v>0</v>
      </c>
      <c r="O140">
        <f t="shared" si="21"/>
        <v>0</v>
      </c>
      <c r="P140">
        <f t="shared" si="22"/>
        <v>0</v>
      </c>
      <c r="Q140" t="b">
        <f t="shared" si="25"/>
        <v>1</v>
      </c>
      <c r="R140" t="str">
        <f t="shared" si="26"/>
        <v>المغرب - الكونغو الديمقراطية</v>
      </c>
      <c r="S140" t="str">
        <f>VLOOKUP(Table1[[#This Row],[اللاعب]],Sheet1!$A$2:$B$8,2,FALSE)</f>
        <v>Mohamed Refat</v>
      </c>
      <c r="T140" t="str">
        <f>Table1[[#This Row],[النتيجة]]&amp;" - "&amp;Table1[[#This Row],[Column1]]</f>
        <v>2 - 0</v>
      </c>
      <c r="U140" t="str">
        <f>Table1[[#This Row],[Home]]&amp;" - "&amp;Table1[[#This Row],[Away]]</f>
        <v>1 - 1</v>
      </c>
    </row>
    <row r="141" spans="1:21" ht="18" customHeight="1" x14ac:dyDescent="0.3">
      <c r="A141" s="1" t="s">
        <v>63</v>
      </c>
      <c r="B141" s="4" t="s">
        <v>31</v>
      </c>
      <c r="C141" s="5">
        <v>45312</v>
      </c>
      <c r="D141" s="4" t="s">
        <v>79</v>
      </c>
      <c r="E141" s="4">
        <v>2</v>
      </c>
      <c r="F141" s="4">
        <v>0</v>
      </c>
      <c r="G141" s="4" t="s">
        <v>21</v>
      </c>
      <c r="H141" s="7">
        <f>VLOOKUP(A141,النتائج!$A$1:$F$100,4,FALSE)</f>
        <v>1</v>
      </c>
      <c r="I141" s="7">
        <f>VLOOKUP(A141,النتائج!$A$1:$F$100,5,FALSE)</f>
        <v>1</v>
      </c>
      <c r="J141" t="b">
        <f t="shared" si="19"/>
        <v>0</v>
      </c>
      <c r="K141">
        <f t="shared" si="20"/>
        <v>0</v>
      </c>
      <c r="L141">
        <f t="shared" si="23"/>
        <v>0</v>
      </c>
      <c r="M141">
        <f t="shared" si="18"/>
        <v>0</v>
      </c>
      <c r="N141">
        <f t="shared" si="24"/>
        <v>0</v>
      </c>
      <c r="O141">
        <f t="shared" si="21"/>
        <v>0</v>
      </c>
      <c r="P141">
        <f t="shared" si="22"/>
        <v>0</v>
      </c>
      <c r="Q141" t="b">
        <f t="shared" si="25"/>
        <v>1</v>
      </c>
      <c r="R141" t="str">
        <f t="shared" si="26"/>
        <v>زامبيا - تنزانيا</v>
      </c>
      <c r="S141" t="str">
        <f>VLOOKUP(Table1[[#This Row],[اللاعب]],Sheet1!$A$2:$B$8,2,FALSE)</f>
        <v>Mohamed Refat</v>
      </c>
      <c r="T141" t="str">
        <f>Table1[[#This Row],[النتيجة]]&amp;" - "&amp;Table1[[#This Row],[Column1]]</f>
        <v>2 - 0</v>
      </c>
      <c r="U141" t="str">
        <f>Table1[[#This Row],[Home]]&amp;" - "&amp;Table1[[#This Row],[Away]]</f>
        <v>1 - 1</v>
      </c>
    </row>
    <row r="142" spans="1:21" ht="18" customHeight="1" x14ac:dyDescent="0.3">
      <c r="A142" s="1" t="s">
        <v>64</v>
      </c>
      <c r="B142" s="4" t="s">
        <v>31</v>
      </c>
      <c r="C142" s="5">
        <v>45312</v>
      </c>
      <c r="D142" s="4" t="s">
        <v>80</v>
      </c>
      <c r="E142" s="4">
        <v>3</v>
      </c>
      <c r="F142" s="4">
        <v>0</v>
      </c>
      <c r="G142" s="4" t="s">
        <v>17</v>
      </c>
      <c r="H142" s="7">
        <f>VLOOKUP(A142,النتائج!$A$1:$F$100,4,FALSE)</f>
        <v>4</v>
      </c>
      <c r="I142" s="7">
        <f>VLOOKUP(A142,النتائج!$A$1:$F$100,5,FALSE)</f>
        <v>0</v>
      </c>
      <c r="J142" t="b">
        <f t="shared" si="19"/>
        <v>0</v>
      </c>
      <c r="K142">
        <f t="shared" si="20"/>
        <v>0</v>
      </c>
      <c r="L142">
        <f t="shared" si="23"/>
        <v>3</v>
      </c>
      <c r="M142">
        <f t="shared" si="18"/>
        <v>0</v>
      </c>
      <c r="N142">
        <f t="shared" si="24"/>
        <v>3</v>
      </c>
      <c r="O142">
        <f t="shared" si="21"/>
        <v>1</v>
      </c>
      <c r="P142">
        <f t="shared" si="22"/>
        <v>0</v>
      </c>
      <c r="Q142" t="b">
        <f t="shared" si="25"/>
        <v>1</v>
      </c>
      <c r="R142" t="str">
        <f t="shared" si="26"/>
        <v>جنوب افريقيا - ناميبيا</v>
      </c>
      <c r="S142" t="str">
        <f>VLOOKUP(Table1[[#This Row],[اللاعب]],Sheet1!$A$2:$B$8,2,FALSE)</f>
        <v>Mohamed Refat</v>
      </c>
      <c r="T142" t="str">
        <f>Table1[[#This Row],[النتيجة]]&amp;" - "&amp;Table1[[#This Row],[Column1]]</f>
        <v>3 - 0</v>
      </c>
      <c r="U142" t="str">
        <f>Table1[[#This Row],[Home]]&amp;" - "&amp;Table1[[#This Row],[Away]]</f>
        <v>4 - 0</v>
      </c>
    </row>
    <row r="143" spans="1:21" ht="18" customHeight="1" x14ac:dyDescent="0.3">
      <c r="A143" s="1" t="s">
        <v>65</v>
      </c>
      <c r="B143" s="4" t="s">
        <v>31</v>
      </c>
      <c r="C143" s="5">
        <v>45313</v>
      </c>
      <c r="D143" s="4" t="s">
        <v>3</v>
      </c>
      <c r="E143" s="4">
        <v>0</v>
      </c>
      <c r="F143" s="4">
        <v>3</v>
      </c>
      <c r="G143" s="4" t="s">
        <v>0</v>
      </c>
      <c r="H143" s="7">
        <f>VLOOKUP(A143,النتائج!$A$1:$F$100,4,FALSE)</f>
        <v>4</v>
      </c>
      <c r="I143" s="7">
        <f>VLOOKUP(A143,النتائج!$A$1:$F$100,5,FALSE)</f>
        <v>0</v>
      </c>
      <c r="J143" t="b">
        <f t="shared" si="19"/>
        <v>0</v>
      </c>
      <c r="K143">
        <f t="shared" si="20"/>
        <v>0</v>
      </c>
      <c r="L143">
        <f t="shared" si="23"/>
        <v>0</v>
      </c>
      <c r="M143">
        <f t="shared" si="18"/>
        <v>0</v>
      </c>
      <c r="N143">
        <f t="shared" si="24"/>
        <v>0</v>
      </c>
      <c r="O143">
        <f t="shared" si="21"/>
        <v>0</v>
      </c>
      <c r="P143">
        <f t="shared" si="22"/>
        <v>0</v>
      </c>
      <c r="Q143" t="b">
        <f t="shared" si="25"/>
        <v>1</v>
      </c>
      <c r="R143" t="str">
        <f t="shared" si="26"/>
        <v>غينيا الاستوائية - كوت ديفوار</v>
      </c>
      <c r="S143" t="str">
        <f>VLOOKUP(Table1[[#This Row],[اللاعب]],Sheet1!$A$2:$B$8,2,FALSE)</f>
        <v>Mohamed Refat</v>
      </c>
      <c r="T143" t="str">
        <f>Table1[[#This Row],[النتيجة]]&amp;" - "&amp;Table1[[#This Row],[Column1]]</f>
        <v>0 - 3</v>
      </c>
      <c r="U143" t="str">
        <f>Table1[[#This Row],[Home]]&amp;" - "&amp;Table1[[#This Row],[Away]]</f>
        <v>4 - 0</v>
      </c>
    </row>
    <row r="144" spans="1:21" ht="18" customHeight="1" x14ac:dyDescent="0.3">
      <c r="A144" s="1" t="s">
        <v>66</v>
      </c>
      <c r="B144" s="4" t="s">
        <v>31</v>
      </c>
      <c r="C144" s="5">
        <v>45313</v>
      </c>
      <c r="D144" s="4" t="s">
        <v>1</v>
      </c>
      <c r="E144" s="4">
        <v>0</v>
      </c>
      <c r="F144" s="4">
        <v>2</v>
      </c>
      <c r="G144" s="4" t="s">
        <v>2</v>
      </c>
      <c r="H144" s="7">
        <f>VLOOKUP(A144,النتائج!$A$1:$F$100,4,FALSE)</f>
        <v>0</v>
      </c>
      <c r="I144" s="7">
        <f>VLOOKUP(A144,النتائج!$A$1:$F$100,5,FALSE)</f>
        <v>1</v>
      </c>
      <c r="J144" t="b">
        <f t="shared" si="19"/>
        <v>0</v>
      </c>
      <c r="K144">
        <f t="shared" si="20"/>
        <v>0</v>
      </c>
      <c r="L144">
        <f t="shared" si="23"/>
        <v>3</v>
      </c>
      <c r="M144">
        <f t="shared" si="18"/>
        <v>0</v>
      </c>
      <c r="N144">
        <f t="shared" si="24"/>
        <v>3</v>
      </c>
      <c r="O144">
        <f t="shared" si="21"/>
        <v>1</v>
      </c>
      <c r="P144">
        <f t="shared" si="22"/>
        <v>0</v>
      </c>
      <c r="Q144" t="b">
        <f t="shared" si="25"/>
        <v>1</v>
      </c>
      <c r="R144" t="str">
        <f t="shared" si="26"/>
        <v>غينيا بيساو - نيجيريا</v>
      </c>
      <c r="S144" t="str">
        <f>VLOOKUP(Table1[[#This Row],[اللاعب]],Sheet1!$A$2:$B$8,2,FALSE)</f>
        <v>Mohamed Refat</v>
      </c>
      <c r="T144" t="str">
        <f>Table1[[#This Row],[النتيجة]]&amp;" - "&amp;Table1[[#This Row],[Column1]]</f>
        <v>0 - 2</v>
      </c>
      <c r="U144" t="str">
        <f>Table1[[#This Row],[Home]]&amp;" - "&amp;Table1[[#This Row],[Away]]</f>
        <v>0 - 1</v>
      </c>
    </row>
    <row r="145" spans="1:21" ht="18" customHeight="1" x14ac:dyDescent="0.3">
      <c r="A145" s="1" t="s">
        <v>67</v>
      </c>
      <c r="B145" s="4" t="s">
        <v>31</v>
      </c>
      <c r="C145" s="5">
        <v>45313</v>
      </c>
      <c r="D145" s="4" t="s">
        <v>5</v>
      </c>
      <c r="E145" s="4">
        <v>0</v>
      </c>
      <c r="F145" s="4">
        <v>2</v>
      </c>
      <c r="G145" s="4" t="s">
        <v>6</v>
      </c>
      <c r="H145" s="7">
        <f>VLOOKUP(A145,النتائج!$A$1:$F$100,4,FALSE)</f>
        <v>2</v>
      </c>
      <c r="I145" s="7">
        <f>VLOOKUP(A145,النتائج!$A$1:$F$100,5,FALSE)</f>
        <v>2</v>
      </c>
      <c r="J145" t="b">
        <f t="shared" si="19"/>
        <v>0</v>
      </c>
      <c r="K145">
        <f t="shared" si="20"/>
        <v>0</v>
      </c>
      <c r="L145">
        <f t="shared" si="23"/>
        <v>0</v>
      </c>
      <c r="M145">
        <f t="shared" si="18"/>
        <v>0</v>
      </c>
      <c r="N145">
        <f t="shared" si="24"/>
        <v>0</v>
      </c>
      <c r="O145">
        <f t="shared" si="21"/>
        <v>0</v>
      </c>
      <c r="P145">
        <f t="shared" si="22"/>
        <v>0</v>
      </c>
      <c r="Q145" t="b">
        <f t="shared" si="25"/>
        <v>1</v>
      </c>
      <c r="R145" t="str">
        <f t="shared" si="26"/>
        <v>موزمبيق - غانـــا</v>
      </c>
      <c r="S145" t="str">
        <f>VLOOKUP(Table1[[#This Row],[اللاعب]],Sheet1!$A$2:$B$8,2,FALSE)</f>
        <v>Mohamed Refat</v>
      </c>
      <c r="T145" t="str">
        <f>Table1[[#This Row],[النتيجة]]&amp;" - "&amp;Table1[[#This Row],[Column1]]</f>
        <v>0 - 2</v>
      </c>
      <c r="U145" t="str">
        <f>Table1[[#This Row],[Home]]&amp;" - "&amp;Table1[[#This Row],[Away]]</f>
        <v>2 - 2</v>
      </c>
    </row>
    <row r="146" spans="1:21" ht="18" customHeight="1" x14ac:dyDescent="0.3">
      <c r="A146" s="1" t="s">
        <v>68</v>
      </c>
      <c r="B146" s="4" t="s">
        <v>31</v>
      </c>
      <c r="C146" s="5">
        <v>45313</v>
      </c>
      <c r="D146" s="4" t="s">
        <v>7</v>
      </c>
      <c r="E146" s="4">
        <v>1</v>
      </c>
      <c r="F146" s="4">
        <v>2</v>
      </c>
      <c r="G146" s="4" t="s">
        <v>4</v>
      </c>
      <c r="H146" s="7">
        <f>VLOOKUP(A146,النتائج!$A$1:$F$100,4,FALSE)</f>
        <v>2</v>
      </c>
      <c r="I146" s="7">
        <f>VLOOKUP(A146,النتائج!$A$1:$F$100,5,FALSE)</f>
        <v>2</v>
      </c>
      <c r="J146" t="b">
        <f t="shared" si="19"/>
        <v>0</v>
      </c>
      <c r="K146">
        <f t="shared" si="20"/>
        <v>0</v>
      </c>
      <c r="L146">
        <f t="shared" si="23"/>
        <v>0</v>
      </c>
      <c r="M146">
        <f t="shared" si="18"/>
        <v>0</v>
      </c>
      <c r="N146">
        <f t="shared" si="24"/>
        <v>0</v>
      </c>
      <c r="O146">
        <f t="shared" si="21"/>
        <v>0</v>
      </c>
      <c r="P146">
        <f t="shared" si="22"/>
        <v>0</v>
      </c>
      <c r="Q146" t="b">
        <f t="shared" si="25"/>
        <v>1</v>
      </c>
      <c r="R146" t="str">
        <f t="shared" si="26"/>
        <v>كاب فيردي - مصر</v>
      </c>
      <c r="S146" t="str">
        <f>VLOOKUP(Table1[[#This Row],[اللاعب]],Sheet1!$A$2:$B$8,2,FALSE)</f>
        <v>Mohamed Refat</v>
      </c>
      <c r="T146" t="str">
        <f>Table1[[#This Row],[النتيجة]]&amp;" - "&amp;Table1[[#This Row],[Column1]]</f>
        <v>1 - 2</v>
      </c>
      <c r="U146" t="str">
        <f>Table1[[#This Row],[Home]]&amp;" - "&amp;Table1[[#This Row],[Away]]</f>
        <v>2 - 2</v>
      </c>
    </row>
    <row r="147" spans="1:21" ht="18" customHeight="1" x14ac:dyDescent="0.3">
      <c r="A147" s="1" t="s">
        <v>69</v>
      </c>
      <c r="B147" s="4" t="s">
        <v>31</v>
      </c>
      <c r="C147" s="5">
        <v>45314</v>
      </c>
      <c r="D147" s="4" t="s">
        <v>11</v>
      </c>
      <c r="E147" s="4">
        <v>0</v>
      </c>
      <c r="F147" s="4">
        <v>2</v>
      </c>
      <c r="G147" s="4" t="s">
        <v>8</v>
      </c>
      <c r="H147" s="7">
        <f>VLOOKUP(A147,النتائج!$A$1:$F$100,4,FALSE)</f>
        <v>0</v>
      </c>
      <c r="I147" s="7">
        <f>VLOOKUP(A147,النتائج!$A$1:$F$100,5,FALSE)</f>
        <v>2</v>
      </c>
      <c r="J147" t="b">
        <f t="shared" si="19"/>
        <v>1</v>
      </c>
      <c r="K147">
        <f t="shared" si="20"/>
        <v>5</v>
      </c>
      <c r="L147">
        <f t="shared" si="23"/>
        <v>3</v>
      </c>
      <c r="M147">
        <f t="shared" si="18"/>
        <v>0</v>
      </c>
      <c r="N147">
        <f t="shared" si="24"/>
        <v>5</v>
      </c>
      <c r="O147">
        <f t="shared" si="21"/>
        <v>0</v>
      </c>
      <c r="P147">
        <f t="shared" si="22"/>
        <v>1</v>
      </c>
      <c r="Q147" t="b">
        <f t="shared" si="25"/>
        <v>1</v>
      </c>
      <c r="R147" t="str">
        <f t="shared" si="26"/>
        <v>غينيا - السنغال</v>
      </c>
      <c r="S147" t="str">
        <f>VLOOKUP(Table1[[#This Row],[اللاعب]],Sheet1!$A$2:$B$8,2,FALSE)</f>
        <v>Mohamed Refat</v>
      </c>
      <c r="T147" t="str">
        <f>Table1[[#This Row],[النتيجة]]&amp;" - "&amp;Table1[[#This Row],[Column1]]</f>
        <v>0 - 2</v>
      </c>
      <c r="U147" t="str">
        <f>Table1[[#This Row],[Home]]&amp;" - "&amp;Table1[[#This Row],[Away]]</f>
        <v>0 - 2</v>
      </c>
    </row>
    <row r="148" spans="1:21" ht="18" customHeight="1" x14ac:dyDescent="0.3">
      <c r="A148" s="1" t="s">
        <v>70</v>
      </c>
      <c r="B148" s="4" t="s">
        <v>31</v>
      </c>
      <c r="C148" s="5">
        <v>45314</v>
      </c>
      <c r="D148" s="4" t="s">
        <v>9</v>
      </c>
      <c r="E148" s="4">
        <v>1</v>
      </c>
      <c r="F148" s="4">
        <v>1</v>
      </c>
      <c r="G148" s="4" t="s">
        <v>10</v>
      </c>
      <c r="H148" s="7">
        <f>VLOOKUP(A148,النتائج!$A$1:$F$100,4,FALSE)</f>
        <v>2</v>
      </c>
      <c r="I148" s="7">
        <f>VLOOKUP(A148,النتائج!$A$1:$F$100,5,FALSE)</f>
        <v>3</v>
      </c>
      <c r="J148" t="b">
        <f t="shared" si="19"/>
        <v>0</v>
      </c>
      <c r="K148">
        <f t="shared" si="20"/>
        <v>0</v>
      </c>
      <c r="L148">
        <f t="shared" si="23"/>
        <v>0</v>
      </c>
      <c r="M148">
        <f t="shared" si="18"/>
        <v>0</v>
      </c>
      <c r="N148">
        <f t="shared" si="24"/>
        <v>0</v>
      </c>
      <c r="O148">
        <f t="shared" si="21"/>
        <v>0</v>
      </c>
      <c r="P148">
        <f t="shared" si="22"/>
        <v>0</v>
      </c>
      <c r="Q148" t="b">
        <f t="shared" si="25"/>
        <v>1</v>
      </c>
      <c r="R148" t="str">
        <f t="shared" si="26"/>
        <v>جامبيا - الكاميرون</v>
      </c>
      <c r="S148" t="str">
        <f>VLOOKUP(Table1[[#This Row],[اللاعب]],Sheet1!$A$2:$B$8,2,FALSE)</f>
        <v>Mohamed Refat</v>
      </c>
      <c r="T148" t="str">
        <f>Table1[[#This Row],[النتيجة]]&amp;" - "&amp;Table1[[#This Row],[Column1]]</f>
        <v>1 - 1</v>
      </c>
      <c r="U148" t="str">
        <f>Table1[[#This Row],[Home]]&amp;" - "&amp;Table1[[#This Row],[Away]]</f>
        <v>2 - 3</v>
      </c>
    </row>
    <row r="149" spans="1:21" ht="18" customHeight="1" x14ac:dyDescent="0.3">
      <c r="A149" s="1" t="s">
        <v>71</v>
      </c>
      <c r="B149" s="4" t="s">
        <v>31</v>
      </c>
      <c r="C149" s="5">
        <v>45314</v>
      </c>
      <c r="D149" s="4" t="s">
        <v>13</v>
      </c>
      <c r="E149" s="4">
        <v>3</v>
      </c>
      <c r="F149" s="4">
        <v>3</v>
      </c>
      <c r="G149" s="4" t="s">
        <v>14</v>
      </c>
      <c r="H149" s="7">
        <f>VLOOKUP(A149,النتائج!$A$1:$F$100,4,FALSE)</f>
        <v>2</v>
      </c>
      <c r="I149" s="7">
        <f>VLOOKUP(A149,النتائج!$A$1:$F$100,5,FALSE)</f>
        <v>0</v>
      </c>
      <c r="J149" t="b">
        <f t="shared" si="19"/>
        <v>0</v>
      </c>
      <c r="K149">
        <f t="shared" si="20"/>
        <v>0</v>
      </c>
      <c r="L149">
        <f t="shared" si="23"/>
        <v>0</v>
      </c>
      <c r="M149">
        <f t="shared" si="18"/>
        <v>0</v>
      </c>
      <c r="N149">
        <f t="shared" si="24"/>
        <v>0</v>
      </c>
      <c r="O149">
        <f t="shared" si="21"/>
        <v>0</v>
      </c>
      <c r="P149">
        <f t="shared" si="22"/>
        <v>0</v>
      </c>
      <c r="Q149" t="b">
        <f t="shared" si="25"/>
        <v>1</v>
      </c>
      <c r="R149" t="str">
        <f t="shared" si="26"/>
        <v>أنجـــــولا - بوركينا فاسو</v>
      </c>
      <c r="S149" t="str">
        <f>VLOOKUP(Table1[[#This Row],[اللاعب]],Sheet1!$A$2:$B$8,2,FALSE)</f>
        <v>Mohamed Refat</v>
      </c>
      <c r="T149" t="str">
        <f>Table1[[#This Row],[النتيجة]]&amp;" - "&amp;Table1[[#This Row],[Column1]]</f>
        <v>3 - 3</v>
      </c>
      <c r="U149" t="str">
        <f>Table1[[#This Row],[Home]]&amp;" - "&amp;Table1[[#This Row],[Away]]</f>
        <v>2 - 0</v>
      </c>
    </row>
    <row r="150" spans="1:21" ht="18" customHeight="1" x14ac:dyDescent="0.3">
      <c r="A150" s="1" t="s">
        <v>72</v>
      </c>
      <c r="B150" s="4" t="s">
        <v>31</v>
      </c>
      <c r="C150" s="5">
        <v>45314</v>
      </c>
      <c r="D150" s="4" t="s">
        <v>15</v>
      </c>
      <c r="E150" s="4">
        <v>0</v>
      </c>
      <c r="F150" s="4">
        <v>2</v>
      </c>
      <c r="G150" s="4" t="s">
        <v>12</v>
      </c>
      <c r="H150" s="7">
        <f>VLOOKUP(A150,النتائج!$A$1:$F$100,4,FALSE)</f>
        <v>1</v>
      </c>
      <c r="I150" s="7">
        <f>VLOOKUP(A150,النتائج!$A$1:$F$100,5,FALSE)</f>
        <v>0</v>
      </c>
      <c r="J150" t="b">
        <f t="shared" si="19"/>
        <v>0</v>
      </c>
      <c r="K150">
        <f t="shared" si="20"/>
        <v>0</v>
      </c>
      <c r="L150">
        <f t="shared" si="23"/>
        <v>0</v>
      </c>
      <c r="M150">
        <f t="shared" si="18"/>
        <v>0</v>
      </c>
      <c r="N150">
        <f t="shared" si="24"/>
        <v>0</v>
      </c>
      <c r="O150">
        <f t="shared" si="21"/>
        <v>0</v>
      </c>
      <c r="P150">
        <f t="shared" si="22"/>
        <v>0</v>
      </c>
      <c r="Q150" t="b">
        <f t="shared" si="25"/>
        <v>1</v>
      </c>
      <c r="R150" t="str">
        <f t="shared" si="26"/>
        <v>موريتانيا - الجزائر</v>
      </c>
      <c r="S150" t="str">
        <f>VLOOKUP(Table1[[#This Row],[اللاعب]],Sheet1!$A$2:$B$8,2,FALSE)</f>
        <v>Mohamed Refat</v>
      </c>
      <c r="T150" t="str">
        <f>Table1[[#This Row],[النتيجة]]&amp;" - "&amp;Table1[[#This Row],[Column1]]</f>
        <v>0 - 2</v>
      </c>
      <c r="U150" t="str">
        <f>Table1[[#This Row],[Home]]&amp;" - "&amp;Table1[[#This Row],[Away]]</f>
        <v>1 - 0</v>
      </c>
    </row>
    <row r="151" spans="1:21" ht="18" customHeight="1" x14ac:dyDescent="0.3">
      <c r="A151" s="1" t="s">
        <v>73</v>
      </c>
      <c r="B151" s="4" t="s">
        <v>31</v>
      </c>
      <c r="C151" s="5">
        <v>45315</v>
      </c>
      <c r="D151" s="4" t="s">
        <v>19</v>
      </c>
      <c r="E151" s="4"/>
      <c r="F151" s="4"/>
      <c r="G151" s="4" t="s">
        <v>16</v>
      </c>
      <c r="H151" s="7" t="str">
        <f>VLOOKUP(A151,النتائج!$A$1:$F$100,4,FALSE)</f>
        <v xml:space="preserve"> </v>
      </c>
      <c r="I151" s="7">
        <f>VLOOKUP(A151,النتائج!$A$1:$F$100,5,FALSE)</f>
        <v>0</v>
      </c>
      <c r="J151" t="b">
        <f t="shared" si="19"/>
        <v>0</v>
      </c>
      <c r="K151">
        <f t="shared" si="20"/>
        <v>0</v>
      </c>
      <c r="L151">
        <f t="shared" si="23"/>
        <v>0</v>
      </c>
      <c r="M151">
        <f t="shared" si="18"/>
        <v>0</v>
      </c>
      <c r="N151">
        <f t="shared" si="24"/>
        <v>0</v>
      </c>
      <c r="O151">
        <f t="shared" si="21"/>
        <v>0</v>
      </c>
      <c r="P151">
        <f t="shared" si="22"/>
        <v>0</v>
      </c>
      <c r="Q151" t="b">
        <f t="shared" si="25"/>
        <v>0</v>
      </c>
      <c r="R151" t="str">
        <f t="shared" si="26"/>
        <v>جنوب أفريقيا - تونس</v>
      </c>
      <c r="S151" t="str">
        <f>VLOOKUP(Table1[[#This Row],[اللاعب]],Sheet1!$A$2:$B$8,2,FALSE)</f>
        <v>Mohamed Refat</v>
      </c>
      <c r="T151" t="str">
        <f>Table1[[#This Row],[النتيجة]]&amp;" - "&amp;Table1[[#This Row],[Column1]]</f>
        <v xml:space="preserve"> - </v>
      </c>
      <c r="U151" t="str">
        <f>Table1[[#This Row],[Home]]&amp;" - "&amp;Table1[[#This Row],[Away]]</f>
        <v xml:space="preserve">  - 0</v>
      </c>
    </row>
    <row r="152" spans="1:21" ht="18" customHeight="1" x14ac:dyDescent="0.3">
      <c r="A152" s="1" t="s">
        <v>74</v>
      </c>
      <c r="B152" s="4" t="s">
        <v>31</v>
      </c>
      <c r="C152" s="5">
        <v>45315</v>
      </c>
      <c r="D152" s="4" t="s">
        <v>17</v>
      </c>
      <c r="E152" s="4"/>
      <c r="F152" s="4"/>
      <c r="G152" s="4" t="s">
        <v>18</v>
      </c>
      <c r="H152" s="7" t="str">
        <f>VLOOKUP(A152,النتائج!$A$1:$F$100,4,FALSE)</f>
        <v xml:space="preserve"> </v>
      </c>
      <c r="I152" s="7">
        <f>VLOOKUP(A152,النتائج!$A$1:$F$100,5,FALSE)</f>
        <v>0</v>
      </c>
      <c r="J152" t="b">
        <f t="shared" si="19"/>
        <v>0</v>
      </c>
      <c r="K152">
        <f t="shared" si="20"/>
        <v>0</v>
      </c>
      <c r="L152">
        <f t="shared" si="23"/>
        <v>0</v>
      </c>
      <c r="M152">
        <f t="shared" si="18"/>
        <v>0</v>
      </c>
      <c r="N152">
        <f t="shared" si="24"/>
        <v>0</v>
      </c>
      <c r="O152">
        <f t="shared" si="21"/>
        <v>0</v>
      </c>
      <c r="P152">
        <f t="shared" si="22"/>
        <v>0</v>
      </c>
      <c r="Q152" t="b">
        <f t="shared" si="25"/>
        <v>0</v>
      </c>
      <c r="R152" t="str">
        <f t="shared" si="26"/>
        <v>ناميبيا - مالي</v>
      </c>
      <c r="S152" t="str">
        <f>VLOOKUP(Table1[[#This Row],[اللاعب]],Sheet1!$A$2:$B$8,2,FALSE)</f>
        <v>Mohamed Refat</v>
      </c>
      <c r="T152" t="str">
        <f>Table1[[#This Row],[النتيجة]]&amp;" - "&amp;Table1[[#This Row],[Column1]]</f>
        <v xml:space="preserve"> - </v>
      </c>
      <c r="U152" t="str">
        <f>Table1[[#This Row],[Home]]&amp;" - "&amp;Table1[[#This Row],[Away]]</f>
        <v xml:space="preserve">  - 0</v>
      </c>
    </row>
    <row r="153" spans="1:21" ht="18" customHeight="1" x14ac:dyDescent="0.3">
      <c r="A153" s="1" t="s">
        <v>75</v>
      </c>
      <c r="B153" s="4" t="s">
        <v>31</v>
      </c>
      <c r="C153" s="5">
        <v>45315</v>
      </c>
      <c r="D153" s="4" t="s">
        <v>21</v>
      </c>
      <c r="E153" s="4"/>
      <c r="F153" s="4"/>
      <c r="G153" s="4" t="s">
        <v>22</v>
      </c>
      <c r="H153" s="7" t="str">
        <f>VLOOKUP(A153,النتائج!$A$1:$F$100,4,FALSE)</f>
        <v xml:space="preserve"> </v>
      </c>
      <c r="I153" s="7">
        <f>VLOOKUP(A153,النتائج!$A$1:$F$100,5,FALSE)</f>
        <v>0</v>
      </c>
      <c r="J153" t="b">
        <f t="shared" si="19"/>
        <v>0</v>
      </c>
      <c r="K153">
        <f t="shared" si="20"/>
        <v>0</v>
      </c>
      <c r="L153">
        <f t="shared" si="23"/>
        <v>0</v>
      </c>
      <c r="M153">
        <f t="shared" si="18"/>
        <v>0</v>
      </c>
      <c r="N153">
        <f t="shared" si="24"/>
        <v>0</v>
      </c>
      <c r="O153">
        <f t="shared" si="21"/>
        <v>0</v>
      </c>
      <c r="P153">
        <f t="shared" si="22"/>
        <v>0</v>
      </c>
      <c r="Q153" t="b">
        <f t="shared" si="25"/>
        <v>0</v>
      </c>
      <c r="R153" t="str">
        <f t="shared" si="26"/>
        <v>تنزانيا - الكونغو الديمقراطية</v>
      </c>
      <c r="S153" t="str">
        <f>VLOOKUP(Table1[[#This Row],[اللاعب]],Sheet1!$A$2:$B$8,2,FALSE)</f>
        <v>Mohamed Refat</v>
      </c>
      <c r="T153" t="str">
        <f>Table1[[#This Row],[النتيجة]]&amp;" - "&amp;Table1[[#This Row],[Column1]]</f>
        <v xml:space="preserve"> - </v>
      </c>
      <c r="U153" t="str">
        <f>Table1[[#This Row],[Home]]&amp;" - "&amp;Table1[[#This Row],[Away]]</f>
        <v xml:space="preserve">  - 0</v>
      </c>
    </row>
    <row r="154" spans="1:21" ht="18" customHeight="1" x14ac:dyDescent="0.3">
      <c r="A154" s="1" t="s">
        <v>76</v>
      </c>
      <c r="B154" s="4" t="s">
        <v>31</v>
      </c>
      <c r="C154" s="5">
        <v>45315</v>
      </c>
      <c r="D154" s="4" t="s">
        <v>79</v>
      </c>
      <c r="E154" s="4"/>
      <c r="F154" s="4"/>
      <c r="G154" s="4" t="s">
        <v>20</v>
      </c>
      <c r="H154" s="7" t="str">
        <f>VLOOKUP(A154,النتائج!$A$1:$F$100,4,FALSE)</f>
        <v xml:space="preserve"> </v>
      </c>
      <c r="I154" s="7">
        <f>VLOOKUP(A154,النتائج!$A$1:$F$100,5,FALSE)</f>
        <v>0</v>
      </c>
      <c r="J154" t="b">
        <f t="shared" si="19"/>
        <v>0</v>
      </c>
      <c r="K154">
        <f t="shared" si="20"/>
        <v>0</v>
      </c>
      <c r="L154">
        <f t="shared" si="23"/>
        <v>0</v>
      </c>
      <c r="M154">
        <f t="shared" si="18"/>
        <v>0</v>
      </c>
      <c r="N154">
        <f t="shared" si="24"/>
        <v>0</v>
      </c>
      <c r="O154">
        <f t="shared" si="21"/>
        <v>0</v>
      </c>
      <c r="P154">
        <f t="shared" si="22"/>
        <v>0</v>
      </c>
      <c r="Q154" t="b">
        <f t="shared" si="25"/>
        <v>0</v>
      </c>
      <c r="R154" t="str">
        <f t="shared" si="26"/>
        <v>زامبيا - المغرب</v>
      </c>
      <c r="S154" t="str">
        <f>VLOOKUP(Table1[[#This Row],[اللاعب]],Sheet1!$A$2:$B$8,2,FALSE)</f>
        <v>Mohamed Refat</v>
      </c>
      <c r="T154" t="str">
        <f>Table1[[#This Row],[النتيجة]]&amp;" - "&amp;Table1[[#This Row],[Column1]]</f>
        <v xml:space="preserve"> - </v>
      </c>
      <c r="U154" t="str">
        <f>Table1[[#This Row],[Home]]&amp;" - "&amp;Table1[[#This Row],[Away]]</f>
        <v xml:space="preserve">  - 0</v>
      </c>
    </row>
    <row r="155" spans="1:21" ht="18" customHeight="1" x14ac:dyDescent="0.3">
      <c r="A155" s="1" t="s">
        <v>62</v>
      </c>
      <c r="B155" s="4" t="s">
        <v>33</v>
      </c>
      <c r="C155" s="5">
        <v>45312</v>
      </c>
      <c r="D155" s="4" t="s">
        <v>20</v>
      </c>
      <c r="E155" s="4">
        <v>1</v>
      </c>
      <c r="F155" s="4">
        <v>0</v>
      </c>
      <c r="G155" s="4" t="s">
        <v>22</v>
      </c>
      <c r="H155" s="7">
        <f>VLOOKUP(A155,النتائج!$A$1:$F$100,4,FALSE)</f>
        <v>1</v>
      </c>
      <c r="I155" s="7">
        <f>VLOOKUP(A155,النتائج!$A$1:$F$100,5,FALSE)</f>
        <v>1</v>
      </c>
      <c r="J155" t="b">
        <f t="shared" si="19"/>
        <v>0</v>
      </c>
      <c r="K155">
        <f t="shared" si="20"/>
        <v>0</v>
      </c>
      <c r="L155">
        <f t="shared" si="23"/>
        <v>0</v>
      </c>
      <c r="M155">
        <f t="shared" si="18"/>
        <v>0</v>
      </c>
      <c r="N155">
        <f t="shared" si="24"/>
        <v>0</v>
      </c>
      <c r="O155">
        <f t="shared" si="21"/>
        <v>0</v>
      </c>
      <c r="P155">
        <f t="shared" si="22"/>
        <v>0</v>
      </c>
      <c r="Q155" t="b">
        <f t="shared" si="25"/>
        <v>1</v>
      </c>
      <c r="R155" t="str">
        <f t="shared" si="26"/>
        <v>المغرب - الكونغو الديمقراطية</v>
      </c>
      <c r="S155" t="str">
        <f>VLOOKUP(Table1[[#This Row],[اللاعب]],Sheet1!$A$2:$B$8,2,FALSE)</f>
        <v>Ahmed Hassan</v>
      </c>
      <c r="T155" t="str">
        <f>Table1[[#This Row],[النتيجة]]&amp;" - "&amp;Table1[[#This Row],[Column1]]</f>
        <v>1 - 0</v>
      </c>
      <c r="U155" t="str">
        <f>Table1[[#This Row],[Home]]&amp;" - "&amp;Table1[[#This Row],[Away]]</f>
        <v>1 - 1</v>
      </c>
    </row>
    <row r="156" spans="1:21" ht="18" customHeight="1" x14ac:dyDescent="0.3">
      <c r="A156" s="1" t="s">
        <v>63</v>
      </c>
      <c r="B156" s="4" t="s">
        <v>33</v>
      </c>
      <c r="C156" s="5">
        <v>45312</v>
      </c>
      <c r="D156" s="4" t="s">
        <v>79</v>
      </c>
      <c r="E156" s="4">
        <v>2</v>
      </c>
      <c r="F156" s="4">
        <v>1</v>
      </c>
      <c r="G156" s="4" t="s">
        <v>21</v>
      </c>
      <c r="H156" s="7">
        <f>VLOOKUP(A156,النتائج!$A$1:$F$100,4,FALSE)</f>
        <v>1</v>
      </c>
      <c r="I156" s="7">
        <f>VLOOKUP(A156,النتائج!$A$1:$F$100,5,FALSE)</f>
        <v>1</v>
      </c>
      <c r="J156" t="b">
        <f t="shared" si="19"/>
        <v>0</v>
      </c>
      <c r="K156">
        <f t="shared" si="20"/>
        <v>0</v>
      </c>
      <c r="L156">
        <f t="shared" si="23"/>
        <v>0</v>
      </c>
      <c r="M156">
        <f t="shared" si="18"/>
        <v>0</v>
      </c>
      <c r="N156">
        <f t="shared" si="24"/>
        <v>0</v>
      </c>
      <c r="O156">
        <f t="shared" si="21"/>
        <v>0</v>
      </c>
      <c r="P156">
        <f t="shared" si="22"/>
        <v>0</v>
      </c>
      <c r="Q156" t="b">
        <f t="shared" si="25"/>
        <v>1</v>
      </c>
      <c r="R156" t="str">
        <f t="shared" si="26"/>
        <v>زامبيا - تنزانيا</v>
      </c>
      <c r="S156" t="str">
        <f>VLOOKUP(Table1[[#This Row],[اللاعب]],Sheet1!$A$2:$B$8,2,FALSE)</f>
        <v>Ahmed Hassan</v>
      </c>
      <c r="T156" t="str">
        <f>Table1[[#This Row],[النتيجة]]&amp;" - "&amp;Table1[[#This Row],[Column1]]</f>
        <v>2 - 1</v>
      </c>
      <c r="U156" t="str">
        <f>Table1[[#This Row],[Home]]&amp;" - "&amp;Table1[[#This Row],[Away]]</f>
        <v>1 - 1</v>
      </c>
    </row>
    <row r="157" spans="1:21" ht="18" customHeight="1" x14ac:dyDescent="0.3">
      <c r="A157" s="1" t="s">
        <v>64</v>
      </c>
      <c r="B157" s="4" t="s">
        <v>33</v>
      </c>
      <c r="C157" s="5">
        <v>45312</v>
      </c>
      <c r="D157" s="4" t="s">
        <v>80</v>
      </c>
      <c r="E157" s="4">
        <v>1</v>
      </c>
      <c r="F157" s="4">
        <v>0</v>
      </c>
      <c r="G157" s="4" t="s">
        <v>17</v>
      </c>
      <c r="H157" s="7">
        <f>VLOOKUP(A157,النتائج!$A$1:$F$100,4,FALSE)</f>
        <v>4</v>
      </c>
      <c r="I157" s="7">
        <f>VLOOKUP(A157,النتائج!$A$1:$F$100,5,FALSE)</f>
        <v>0</v>
      </c>
      <c r="J157" t="b">
        <f t="shared" si="19"/>
        <v>0</v>
      </c>
      <c r="K157">
        <f t="shared" si="20"/>
        <v>0</v>
      </c>
      <c r="L157">
        <f t="shared" si="23"/>
        <v>3</v>
      </c>
      <c r="M157">
        <f t="shared" si="18"/>
        <v>0</v>
      </c>
      <c r="N157">
        <f t="shared" si="24"/>
        <v>3</v>
      </c>
      <c r="O157">
        <f t="shared" si="21"/>
        <v>1</v>
      </c>
      <c r="P157">
        <f t="shared" si="22"/>
        <v>0</v>
      </c>
      <c r="Q157" t="b">
        <f t="shared" si="25"/>
        <v>1</v>
      </c>
      <c r="R157" t="str">
        <f t="shared" si="26"/>
        <v>جنوب افريقيا - ناميبيا</v>
      </c>
      <c r="S157" t="str">
        <f>VLOOKUP(Table1[[#This Row],[اللاعب]],Sheet1!$A$2:$B$8,2,FALSE)</f>
        <v>Ahmed Hassan</v>
      </c>
      <c r="T157" t="str">
        <f>Table1[[#This Row],[النتيجة]]&amp;" - "&amp;Table1[[#This Row],[Column1]]</f>
        <v>1 - 0</v>
      </c>
      <c r="U157" t="str">
        <f>Table1[[#This Row],[Home]]&amp;" - "&amp;Table1[[#This Row],[Away]]</f>
        <v>4 - 0</v>
      </c>
    </row>
    <row r="158" spans="1:21" ht="18" customHeight="1" x14ac:dyDescent="0.3">
      <c r="A158" s="1" t="s">
        <v>65</v>
      </c>
      <c r="B158" s="4" t="s">
        <v>33</v>
      </c>
      <c r="C158" s="5">
        <v>45313</v>
      </c>
      <c r="D158" s="4" t="s">
        <v>3</v>
      </c>
      <c r="E158" s="4">
        <v>1</v>
      </c>
      <c r="F158" s="4">
        <v>3</v>
      </c>
      <c r="G158" s="4" t="s">
        <v>0</v>
      </c>
      <c r="H158" s="7">
        <f>VLOOKUP(A158,النتائج!$A$1:$F$100,4,FALSE)</f>
        <v>4</v>
      </c>
      <c r="I158" s="7">
        <f>VLOOKUP(A158,النتائج!$A$1:$F$100,5,FALSE)</f>
        <v>0</v>
      </c>
      <c r="J158" t="b">
        <f t="shared" si="19"/>
        <v>0</v>
      </c>
      <c r="K158">
        <f t="shared" si="20"/>
        <v>0</v>
      </c>
      <c r="L158">
        <f t="shared" si="23"/>
        <v>0</v>
      </c>
      <c r="M158">
        <f t="shared" si="18"/>
        <v>0</v>
      </c>
      <c r="N158">
        <f t="shared" si="24"/>
        <v>0</v>
      </c>
      <c r="O158">
        <f t="shared" si="21"/>
        <v>0</v>
      </c>
      <c r="P158">
        <f t="shared" si="22"/>
        <v>0</v>
      </c>
      <c r="Q158" t="b">
        <f t="shared" si="25"/>
        <v>1</v>
      </c>
      <c r="R158" t="str">
        <f t="shared" si="26"/>
        <v>غينيا الاستوائية - كوت ديفوار</v>
      </c>
      <c r="S158" t="str">
        <f>VLOOKUP(Table1[[#This Row],[اللاعب]],Sheet1!$A$2:$B$8,2,FALSE)</f>
        <v>Ahmed Hassan</v>
      </c>
      <c r="T158" t="str">
        <f>Table1[[#This Row],[النتيجة]]&amp;" - "&amp;Table1[[#This Row],[Column1]]</f>
        <v>1 - 3</v>
      </c>
      <c r="U158" t="str">
        <f>Table1[[#This Row],[Home]]&amp;" - "&amp;Table1[[#This Row],[Away]]</f>
        <v>4 - 0</v>
      </c>
    </row>
    <row r="159" spans="1:21" ht="18" customHeight="1" x14ac:dyDescent="0.3">
      <c r="A159" s="1" t="s">
        <v>66</v>
      </c>
      <c r="B159" s="4" t="s">
        <v>33</v>
      </c>
      <c r="C159" s="5">
        <v>45313</v>
      </c>
      <c r="D159" s="4" t="s">
        <v>1</v>
      </c>
      <c r="E159" s="4">
        <v>1</v>
      </c>
      <c r="F159" s="4">
        <v>2</v>
      </c>
      <c r="G159" s="4" t="s">
        <v>2</v>
      </c>
      <c r="H159" s="7">
        <f>VLOOKUP(A159,النتائج!$A$1:$F$100,4,FALSE)</f>
        <v>0</v>
      </c>
      <c r="I159" s="7">
        <f>VLOOKUP(A159,النتائج!$A$1:$F$100,5,FALSE)</f>
        <v>1</v>
      </c>
      <c r="J159" t="b">
        <f t="shared" si="19"/>
        <v>0</v>
      </c>
      <c r="K159">
        <f t="shared" si="20"/>
        <v>0</v>
      </c>
      <c r="L159">
        <f t="shared" si="23"/>
        <v>3</v>
      </c>
      <c r="M159">
        <f t="shared" si="18"/>
        <v>0</v>
      </c>
      <c r="N159">
        <f t="shared" si="24"/>
        <v>3</v>
      </c>
      <c r="O159">
        <f t="shared" si="21"/>
        <v>1</v>
      </c>
      <c r="P159">
        <f t="shared" si="22"/>
        <v>0</v>
      </c>
      <c r="Q159" t="b">
        <f t="shared" si="25"/>
        <v>1</v>
      </c>
      <c r="R159" t="str">
        <f t="shared" si="26"/>
        <v>غينيا بيساو - نيجيريا</v>
      </c>
      <c r="S159" t="str">
        <f>VLOOKUP(Table1[[#This Row],[اللاعب]],Sheet1!$A$2:$B$8,2,FALSE)</f>
        <v>Ahmed Hassan</v>
      </c>
      <c r="T159" t="str">
        <f>Table1[[#This Row],[النتيجة]]&amp;" - "&amp;Table1[[#This Row],[Column1]]</f>
        <v>1 - 2</v>
      </c>
      <c r="U159" t="str">
        <f>Table1[[#This Row],[Home]]&amp;" - "&amp;Table1[[#This Row],[Away]]</f>
        <v>0 - 1</v>
      </c>
    </row>
    <row r="160" spans="1:21" ht="18" customHeight="1" x14ac:dyDescent="0.3">
      <c r="A160" s="1" t="s">
        <v>67</v>
      </c>
      <c r="B160" s="4" t="s">
        <v>33</v>
      </c>
      <c r="C160" s="5">
        <v>45313</v>
      </c>
      <c r="D160" s="4" t="s">
        <v>5</v>
      </c>
      <c r="E160" s="4">
        <v>1</v>
      </c>
      <c r="F160" s="4">
        <v>2</v>
      </c>
      <c r="G160" s="4" t="s">
        <v>6</v>
      </c>
      <c r="H160" s="7">
        <f>VLOOKUP(A160,النتائج!$A$1:$F$100,4,FALSE)</f>
        <v>2</v>
      </c>
      <c r="I160" s="7">
        <f>VLOOKUP(A160,النتائج!$A$1:$F$100,5,FALSE)</f>
        <v>2</v>
      </c>
      <c r="J160" t="b">
        <f t="shared" si="19"/>
        <v>0</v>
      </c>
      <c r="K160">
        <f t="shared" si="20"/>
        <v>0</v>
      </c>
      <c r="L160">
        <f t="shared" si="23"/>
        <v>0</v>
      </c>
      <c r="M160">
        <f t="shared" si="18"/>
        <v>0</v>
      </c>
      <c r="N160">
        <f t="shared" si="24"/>
        <v>0</v>
      </c>
      <c r="O160">
        <f t="shared" si="21"/>
        <v>0</v>
      </c>
      <c r="P160">
        <f t="shared" si="22"/>
        <v>0</v>
      </c>
      <c r="Q160" t="b">
        <f t="shared" si="25"/>
        <v>1</v>
      </c>
      <c r="R160" t="str">
        <f t="shared" si="26"/>
        <v>موزمبيق - غانـــا</v>
      </c>
      <c r="S160" t="str">
        <f>VLOOKUP(Table1[[#This Row],[اللاعب]],Sheet1!$A$2:$B$8,2,FALSE)</f>
        <v>Ahmed Hassan</v>
      </c>
      <c r="T160" t="str">
        <f>Table1[[#This Row],[النتيجة]]&amp;" - "&amp;Table1[[#This Row],[Column1]]</f>
        <v>1 - 2</v>
      </c>
      <c r="U160" t="str">
        <f>Table1[[#This Row],[Home]]&amp;" - "&amp;Table1[[#This Row],[Away]]</f>
        <v>2 - 2</v>
      </c>
    </row>
    <row r="161" spans="1:21" ht="18" customHeight="1" x14ac:dyDescent="0.3">
      <c r="A161" s="1" t="s">
        <v>68</v>
      </c>
      <c r="B161" s="4" t="s">
        <v>33</v>
      </c>
      <c r="C161" s="5">
        <v>45313</v>
      </c>
      <c r="D161" s="4" t="s">
        <v>7</v>
      </c>
      <c r="E161" s="4">
        <v>2</v>
      </c>
      <c r="F161" s="4">
        <v>3</v>
      </c>
      <c r="G161" s="4" t="s">
        <v>4</v>
      </c>
      <c r="H161" s="7">
        <f>VLOOKUP(A161,النتائج!$A$1:$F$100,4,FALSE)</f>
        <v>2</v>
      </c>
      <c r="I161" s="7">
        <f>VLOOKUP(A161,النتائج!$A$1:$F$100,5,FALSE)</f>
        <v>2</v>
      </c>
      <c r="J161" t="b">
        <f t="shared" si="19"/>
        <v>0</v>
      </c>
      <c r="K161">
        <f t="shared" si="20"/>
        <v>0</v>
      </c>
      <c r="L161">
        <f t="shared" si="23"/>
        <v>0</v>
      </c>
      <c r="M161">
        <f t="shared" si="18"/>
        <v>0</v>
      </c>
      <c r="N161">
        <f t="shared" si="24"/>
        <v>0</v>
      </c>
      <c r="O161">
        <f t="shared" si="21"/>
        <v>0</v>
      </c>
      <c r="P161">
        <f t="shared" si="22"/>
        <v>0</v>
      </c>
      <c r="Q161" t="b">
        <f t="shared" si="25"/>
        <v>1</v>
      </c>
      <c r="R161" t="str">
        <f t="shared" si="26"/>
        <v>كاب فيردي - مصر</v>
      </c>
      <c r="S161" t="str">
        <f>VLOOKUP(Table1[[#This Row],[اللاعب]],Sheet1!$A$2:$B$8,2,FALSE)</f>
        <v>Ahmed Hassan</v>
      </c>
      <c r="T161" t="str">
        <f>Table1[[#This Row],[النتيجة]]&amp;" - "&amp;Table1[[#This Row],[Column1]]</f>
        <v>2 - 3</v>
      </c>
      <c r="U161" t="str">
        <f>Table1[[#This Row],[Home]]&amp;" - "&amp;Table1[[#This Row],[Away]]</f>
        <v>2 - 2</v>
      </c>
    </row>
    <row r="162" spans="1:21" ht="18" customHeight="1" x14ac:dyDescent="0.3">
      <c r="A162" s="1" t="s">
        <v>69</v>
      </c>
      <c r="B162" s="4" t="s">
        <v>33</v>
      </c>
      <c r="C162" s="5">
        <v>45314</v>
      </c>
      <c r="D162" s="4" t="s">
        <v>11</v>
      </c>
      <c r="E162" s="4">
        <v>1</v>
      </c>
      <c r="F162" s="4">
        <v>1</v>
      </c>
      <c r="G162" s="4" t="s">
        <v>8</v>
      </c>
      <c r="H162" s="7">
        <f>VLOOKUP(A162,النتائج!$A$1:$F$100,4,FALSE)</f>
        <v>0</v>
      </c>
      <c r="I162" s="7">
        <f>VLOOKUP(A162,النتائج!$A$1:$F$100,5,FALSE)</f>
        <v>2</v>
      </c>
      <c r="J162" t="b">
        <f t="shared" si="19"/>
        <v>0</v>
      </c>
      <c r="K162">
        <f t="shared" si="20"/>
        <v>0</v>
      </c>
      <c r="L162">
        <f t="shared" si="23"/>
        <v>0</v>
      </c>
      <c r="M162">
        <f t="shared" si="18"/>
        <v>0</v>
      </c>
      <c r="N162">
        <f t="shared" si="24"/>
        <v>0</v>
      </c>
      <c r="O162">
        <f t="shared" si="21"/>
        <v>0</v>
      </c>
      <c r="P162">
        <f t="shared" si="22"/>
        <v>0</v>
      </c>
      <c r="Q162" t="b">
        <f t="shared" si="25"/>
        <v>1</v>
      </c>
      <c r="R162" t="str">
        <f t="shared" si="26"/>
        <v>غينيا - السنغال</v>
      </c>
      <c r="S162" t="str">
        <f>VLOOKUP(Table1[[#This Row],[اللاعب]],Sheet1!$A$2:$B$8,2,FALSE)</f>
        <v>Ahmed Hassan</v>
      </c>
      <c r="T162" t="str">
        <f>Table1[[#This Row],[النتيجة]]&amp;" - "&amp;Table1[[#This Row],[Column1]]</f>
        <v>1 - 1</v>
      </c>
      <c r="U162" t="str">
        <f>Table1[[#This Row],[Home]]&amp;" - "&amp;Table1[[#This Row],[Away]]</f>
        <v>0 - 2</v>
      </c>
    </row>
    <row r="163" spans="1:21" ht="18" customHeight="1" x14ac:dyDescent="0.3">
      <c r="A163" s="1" t="s">
        <v>70</v>
      </c>
      <c r="B163" s="4" t="s">
        <v>33</v>
      </c>
      <c r="C163" s="5">
        <v>45314</v>
      </c>
      <c r="D163" s="4" t="s">
        <v>9</v>
      </c>
      <c r="E163" s="4">
        <v>0</v>
      </c>
      <c r="F163" s="4">
        <v>1</v>
      </c>
      <c r="G163" s="4" t="s">
        <v>10</v>
      </c>
      <c r="H163" s="7">
        <f>VLOOKUP(A163,النتائج!$A$1:$F$100,4,FALSE)</f>
        <v>2</v>
      </c>
      <c r="I163" s="7">
        <f>VLOOKUP(A163,النتائج!$A$1:$F$100,5,FALSE)</f>
        <v>3</v>
      </c>
      <c r="J163" t="b">
        <f t="shared" si="19"/>
        <v>0</v>
      </c>
      <c r="K163">
        <f t="shared" si="20"/>
        <v>0</v>
      </c>
      <c r="L163">
        <f t="shared" si="23"/>
        <v>3</v>
      </c>
      <c r="M163">
        <f t="shared" si="18"/>
        <v>0</v>
      </c>
      <c r="N163">
        <f t="shared" si="24"/>
        <v>3</v>
      </c>
      <c r="O163">
        <f t="shared" si="21"/>
        <v>1</v>
      </c>
      <c r="P163">
        <f t="shared" si="22"/>
        <v>0</v>
      </c>
      <c r="Q163" t="b">
        <f t="shared" si="25"/>
        <v>1</v>
      </c>
      <c r="R163" t="str">
        <f t="shared" si="26"/>
        <v>جامبيا - الكاميرون</v>
      </c>
      <c r="S163" t="str">
        <f>VLOOKUP(Table1[[#This Row],[اللاعب]],Sheet1!$A$2:$B$8,2,FALSE)</f>
        <v>Ahmed Hassan</v>
      </c>
      <c r="T163" t="str">
        <f>Table1[[#This Row],[النتيجة]]&amp;" - "&amp;Table1[[#This Row],[Column1]]</f>
        <v>0 - 1</v>
      </c>
      <c r="U163" t="str">
        <f>Table1[[#This Row],[Home]]&amp;" - "&amp;Table1[[#This Row],[Away]]</f>
        <v>2 - 3</v>
      </c>
    </row>
    <row r="164" spans="1:21" ht="18" customHeight="1" x14ac:dyDescent="0.3">
      <c r="A164" s="1" t="s">
        <v>71</v>
      </c>
      <c r="B164" s="4" t="s">
        <v>33</v>
      </c>
      <c r="C164" s="5">
        <v>45314</v>
      </c>
      <c r="D164" s="4" t="s">
        <v>13</v>
      </c>
      <c r="E164" s="4">
        <v>2</v>
      </c>
      <c r="F164" s="4">
        <v>1</v>
      </c>
      <c r="G164" s="4" t="s">
        <v>14</v>
      </c>
      <c r="H164" s="7">
        <f>VLOOKUP(A164,النتائج!$A$1:$F$100,4,FALSE)</f>
        <v>2</v>
      </c>
      <c r="I164" s="7">
        <f>VLOOKUP(A164,النتائج!$A$1:$F$100,5,FALSE)</f>
        <v>0</v>
      </c>
      <c r="J164" t="b">
        <f t="shared" si="19"/>
        <v>0</v>
      </c>
      <c r="K164">
        <f t="shared" si="20"/>
        <v>0</v>
      </c>
      <c r="L164">
        <f t="shared" si="23"/>
        <v>3</v>
      </c>
      <c r="M164">
        <f t="shared" si="18"/>
        <v>0</v>
      </c>
      <c r="N164">
        <f t="shared" si="24"/>
        <v>3</v>
      </c>
      <c r="O164">
        <f t="shared" si="21"/>
        <v>1</v>
      </c>
      <c r="P164">
        <f t="shared" si="22"/>
        <v>0</v>
      </c>
      <c r="Q164" t="b">
        <f t="shared" si="25"/>
        <v>1</v>
      </c>
      <c r="R164" t="str">
        <f t="shared" si="26"/>
        <v>أنجـــــولا - بوركينا فاسو</v>
      </c>
      <c r="S164" t="str">
        <f>VLOOKUP(Table1[[#This Row],[اللاعب]],Sheet1!$A$2:$B$8,2,FALSE)</f>
        <v>Ahmed Hassan</v>
      </c>
      <c r="T164" t="str">
        <f>Table1[[#This Row],[النتيجة]]&amp;" - "&amp;Table1[[#This Row],[Column1]]</f>
        <v>2 - 1</v>
      </c>
      <c r="U164" t="str">
        <f>Table1[[#This Row],[Home]]&amp;" - "&amp;Table1[[#This Row],[Away]]</f>
        <v>2 - 0</v>
      </c>
    </row>
    <row r="165" spans="1:21" ht="18" customHeight="1" x14ac:dyDescent="0.3">
      <c r="A165" s="1" t="s">
        <v>72</v>
      </c>
      <c r="B165" s="4" t="s">
        <v>33</v>
      </c>
      <c r="C165" s="5">
        <v>45314</v>
      </c>
      <c r="D165" s="4" t="s">
        <v>15</v>
      </c>
      <c r="E165" s="4">
        <v>1</v>
      </c>
      <c r="F165" s="4">
        <v>2</v>
      </c>
      <c r="G165" s="4" t="s">
        <v>12</v>
      </c>
      <c r="H165" s="7">
        <f>VLOOKUP(A165,النتائج!$A$1:$F$100,4,FALSE)</f>
        <v>1</v>
      </c>
      <c r="I165" s="7">
        <f>VLOOKUP(A165,النتائج!$A$1:$F$100,5,FALSE)</f>
        <v>0</v>
      </c>
      <c r="J165" t="b">
        <f t="shared" si="19"/>
        <v>0</v>
      </c>
      <c r="K165">
        <f t="shared" si="20"/>
        <v>0</v>
      </c>
      <c r="L165">
        <f t="shared" si="23"/>
        <v>0</v>
      </c>
      <c r="M165">
        <f t="shared" si="18"/>
        <v>0</v>
      </c>
      <c r="N165">
        <f t="shared" si="24"/>
        <v>0</v>
      </c>
      <c r="O165">
        <f t="shared" si="21"/>
        <v>0</v>
      </c>
      <c r="P165">
        <f t="shared" si="22"/>
        <v>0</v>
      </c>
      <c r="Q165" t="b">
        <f t="shared" si="25"/>
        <v>1</v>
      </c>
      <c r="R165" t="str">
        <f t="shared" si="26"/>
        <v>موريتانيا - الجزائر</v>
      </c>
      <c r="S165" t="str">
        <f>VLOOKUP(Table1[[#This Row],[اللاعب]],Sheet1!$A$2:$B$8,2,FALSE)</f>
        <v>Ahmed Hassan</v>
      </c>
      <c r="T165" t="str">
        <f>Table1[[#This Row],[النتيجة]]&amp;" - "&amp;Table1[[#This Row],[Column1]]</f>
        <v>1 - 2</v>
      </c>
      <c r="U165" t="str">
        <f>Table1[[#This Row],[Home]]&amp;" - "&amp;Table1[[#This Row],[Away]]</f>
        <v>1 - 0</v>
      </c>
    </row>
    <row r="166" spans="1:21" ht="18" customHeight="1" x14ac:dyDescent="0.3">
      <c r="A166" s="1" t="s">
        <v>73</v>
      </c>
      <c r="B166" s="4" t="s">
        <v>33</v>
      </c>
      <c r="C166" s="5">
        <v>45315</v>
      </c>
      <c r="D166" s="4" t="s">
        <v>19</v>
      </c>
      <c r="E166" s="4"/>
      <c r="F166" s="4"/>
      <c r="G166" s="4" t="s">
        <v>16</v>
      </c>
      <c r="H166" s="7" t="str">
        <f>VLOOKUP(A166,النتائج!$A$1:$F$100,4,FALSE)</f>
        <v xml:space="preserve"> </v>
      </c>
      <c r="I166" s="7">
        <f>VLOOKUP(A166,النتائج!$A$1:$F$100,5,FALSE)</f>
        <v>0</v>
      </c>
      <c r="J166" t="b">
        <f t="shared" si="19"/>
        <v>0</v>
      </c>
      <c r="K166">
        <f t="shared" si="20"/>
        <v>0</v>
      </c>
      <c r="L166">
        <f t="shared" si="23"/>
        <v>0</v>
      </c>
      <c r="M166">
        <f t="shared" si="18"/>
        <v>0</v>
      </c>
      <c r="N166">
        <f t="shared" si="24"/>
        <v>0</v>
      </c>
      <c r="O166">
        <f t="shared" si="21"/>
        <v>0</v>
      </c>
      <c r="P166">
        <f t="shared" si="22"/>
        <v>0</v>
      </c>
      <c r="Q166" t="b">
        <f t="shared" si="25"/>
        <v>0</v>
      </c>
      <c r="R166" t="str">
        <f t="shared" si="26"/>
        <v>جنوب أفريقيا - تونس</v>
      </c>
      <c r="S166" t="str">
        <f>VLOOKUP(Table1[[#This Row],[اللاعب]],Sheet1!$A$2:$B$8,2,FALSE)</f>
        <v>Ahmed Hassan</v>
      </c>
      <c r="T166" t="str">
        <f>Table1[[#This Row],[النتيجة]]&amp;" - "&amp;Table1[[#This Row],[Column1]]</f>
        <v xml:space="preserve"> - </v>
      </c>
      <c r="U166" t="str">
        <f>Table1[[#This Row],[Home]]&amp;" - "&amp;Table1[[#This Row],[Away]]</f>
        <v xml:space="preserve">  - 0</v>
      </c>
    </row>
    <row r="167" spans="1:21" ht="18" customHeight="1" x14ac:dyDescent="0.3">
      <c r="A167" s="1" t="s">
        <v>74</v>
      </c>
      <c r="B167" s="4" t="s">
        <v>33</v>
      </c>
      <c r="C167" s="5">
        <v>45315</v>
      </c>
      <c r="D167" s="4" t="s">
        <v>17</v>
      </c>
      <c r="E167" s="4"/>
      <c r="F167" s="4"/>
      <c r="G167" s="4" t="s">
        <v>18</v>
      </c>
      <c r="H167" s="7" t="str">
        <f>VLOOKUP(A167,النتائج!$A$1:$F$100,4,FALSE)</f>
        <v xml:space="preserve"> </v>
      </c>
      <c r="I167" s="7">
        <f>VLOOKUP(A167,النتائج!$A$1:$F$100,5,FALSE)</f>
        <v>0</v>
      </c>
      <c r="J167" t="b">
        <f t="shared" si="19"/>
        <v>0</v>
      </c>
      <c r="K167">
        <f t="shared" si="20"/>
        <v>0</v>
      </c>
      <c r="L167">
        <f t="shared" si="23"/>
        <v>0</v>
      </c>
      <c r="M167">
        <f t="shared" si="18"/>
        <v>0</v>
      </c>
      <c r="N167">
        <f t="shared" si="24"/>
        <v>0</v>
      </c>
      <c r="O167">
        <f t="shared" si="21"/>
        <v>0</v>
      </c>
      <c r="P167">
        <f t="shared" si="22"/>
        <v>0</v>
      </c>
      <c r="Q167" t="b">
        <f t="shared" si="25"/>
        <v>0</v>
      </c>
      <c r="R167" t="str">
        <f t="shared" si="26"/>
        <v>ناميبيا - مالي</v>
      </c>
      <c r="S167" t="str">
        <f>VLOOKUP(Table1[[#This Row],[اللاعب]],Sheet1!$A$2:$B$8,2,FALSE)</f>
        <v>Ahmed Hassan</v>
      </c>
      <c r="T167" t="str">
        <f>Table1[[#This Row],[النتيجة]]&amp;" - "&amp;Table1[[#This Row],[Column1]]</f>
        <v xml:space="preserve"> - </v>
      </c>
      <c r="U167" t="str">
        <f>Table1[[#This Row],[Home]]&amp;" - "&amp;Table1[[#This Row],[Away]]</f>
        <v xml:space="preserve">  - 0</v>
      </c>
    </row>
    <row r="168" spans="1:21" ht="18" customHeight="1" x14ac:dyDescent="0.3">
      <c r="A168" s="1" t="s">
        <v>75</v>
      </c>
      <c r="B168" s="4" t="s">
        <v>33</v>
      </c>
      <c r="C168" s="5">
        <v>45315</v>
      </c>
      <c r="D168" s="4" t="s">
        <v>21</v>
      </c>
      <c r="E168" s="4"/>
      <c r="F168" s="4"/>
      <c r="G168" s="4" t="s">
        <v>22</v>
      </c>
      <c r="H168" s="7" t="str">
        <f>VLOOKUP(A168,النتائج!$A$1:$F$100,4,FALSE)</f>
        <v xml:space="preserve"> </v>
      </c>
      <c r="I168" s="7">
        <f>VLOOKUP(A168,النتائج!$A$1:$F$100,5,FALSE)</f>
        <v>0</v>
      </c>
      <c r="J168" t="b">
        <f t="shared" si="19"/>
        <v>0</v>
      </c>
      <c r="K168">
        <f t="shared" si="20"/>
        <v>0</v>
      </c>
      <c r="L168">
        <f t="shared" si="23"/>
        <v>0</v>
      </c>
      <c r="M168">
        <f t="shared" si="18"/>
        <v>0</v>
      </c>
      <c r="N168">
        <f t="shared" si="24"/>
        <v>0</v>
      </c>
      <c r="O168">
        <f t="shared" si="21"/>
        <v>0</v>
      </c>
      <c r="P168">
        <f t="shared" si="22"/>
        <v>0</v>
      </c>
      <c r="Q168" t="b">
        <f t="shared" si="25"/>
        <v>0</v>
      </c>
      <c r="R168" t="str">
        <f t="shared" si="26"/>
        <v>تنزانيا - الكونغو الديمقراطية</v>
      </c>
      <c r="S168" t="str">
        <f>VLOOKUP(Table1[[#This Row],[اللاعب]],Sheet1!$A$2:$B$8,2,FALSE)</f>
        <v>Ahmed Hassan</v>
      </c>
      <c r="T168" t="str">
        <f>Table1[[#This Row],[النتيجة]]&amp;" - "&amp;Table1[[#This Row],[Column1]]</f>
        <v xml:space="preserve"> - </v>
      </c>
      <c r="U168" t="str">
        <f>Table1[[#This Row],[Home]]&amp;" - "&amp;Table1[[#This Row],[Away]]</f>
        <v xml:space="preserve">  - 0</v>
      </c>
    </row>
    <row r="169" spans="1:21" ht="18" customHeight="1" x14ac:dyDescent="0.3">
      <c r="A169" s="1" t="s">
        <v>76</v>
      </c>
      <c r="B169" s="4" t="s">
        <v>33</v>
      </c>
      <c r="C169" s="5">
        <v>45315</v>
      </c>
      <c r="D169" s="4" t="s">
        <v>79</v>
      </c>
      <c r="E169" s="4"/>
      <c r="F169" s="4"/>
      <c r="G169" s="4" t="s">
        <v>20</v>
      </c>
      <c r="H169" s="7" t="str">
        <f>VLOOKUP(A169,النتائج!$A$1:$F$100,4,FALSE)</f>
        <v xml:space="preserve"> </v>
      </c>
      <c r="I169" s="7">
        <f>VLOOKUP(A169,النتائج!$A$1:$F$100,5,FALSE)</f>
        <v>0</v>
      </c>
      <c r="J169" t="b">
        <f t="shared" si="19"/>
        <v>0</v>
      </c>
      <c r="K169">
        <f t="shared" si="20"/>
        <v>0</v>
      </c>
      <c r="L169">
        <f t="shared" si="23"/>
        <v>0</v>
      </c>
      <c r="M169">
        <f t="shared" si="18"/>
        <v>0</v>
      </c>
      <c r="N169">
        <f t="shared" si="24"/>
        <v>0</v>
      </c>
      <c r="O169">
        <f t="shared" si="21"/>
        <v>0</v>
      </c>
      <c r="P169">
        <f t="shared" si="22"/>
        <v>0</v>
      </c>
      <c r="Q169" t="b">
        <f t="shared" si="25"/>
        <v>0</v>
      </c>
      <c r="R169" t="str">
        <f t="shared" si="26"/>
        <v>زامبيا - المغرب</v>
      </c>
      <c r="S169" t="str">
        <f>VLOOKUP(Table1[[#This Row],[اللاعب]],Sheet1!$A$2:$B$8,2,FALSE)</f>
        <v>Ahmed Hassan</v>
      </c>
      <c r="T169" t="str">
        <f>Table1[[#This Row],[النتيجة]]&amp;" - "&amp;Table1[[#This Row],[Column1]]</f>
        <v xml:space="preserve"> - </v>
      </c>
      <c r="U169" t="str">
        <f>Table1[[#This Row],[Home]]&amp;" - "&amp;Table1[[#This Row],[Away]]</f>
        <v xml:space="preserve">  - 0</v>
      </c>
    </row>
    <row r="170" spans="1:21" ht="18" customHeight="1" x14ac:dyDescent="0.3">
      <c r="B170" s="4"/>
      <c r="C170" s="5"/>
      <c r="D170" s="4"/>
      <c r="E170" s="4"/>
      <c r="F170" s="4"/>
      <c r="G170" s="4"/>
      <c r="H170" s="7" t="e">
        <f>VLOOKUP(A170,النتائج!$A$1:$F$100,4,FALSE)</f>
        <v>#N/A</v>
      </c>
      <c r="I170" s="7" t="e">
        <f>VLOOKUP(A170,النتائج!$A$1:$F$100,5,FALSE)</f>
        <v>#N/A</v>
      </c>
      <c r="J170" t="e">
        <f t="shared" si="19"/>
        <v>#N/A</v>
      </c>
      <c r="K170" t="e">
        <f t="shared" si="20"/>
        <v>#N/A</v>
      </c>
      <c r="L170" t="e">
        <f t="shared" si="23"/>
        <v>#N/A</v>
      </c>
      <c r="M170" t="e">
        <f t="shared" si="18"/>
        <v>#N/A</v>
      </c>
      <c r="N170">
        <f t="shared" si="24"/>
        <v>0</v>
      </c>
      <c r="O170">
        <f t="shared" si="21"/>
        <v>0</v>
      </c>
      <c r="P170">
        <f t="shared" si="22"/>
        <v>0</v>
      </c>
      <c r="Q170" t="b">
        <f t="shared" si="25"/>
        <v>0</v>
      </c>
      <c r="R170" t="str">
        <f t="shared" si="26"/>
        <v xml:space="preserve"> - </v>
      </c>
      <c r="S170" t="e">
        <f>VLOOKUP(Table1[[#This Row],[اللاعب]],Sheet1!$A$2:$B$8,2,FALSE)</f>
        <v>#N/A</v>
      </c>
      <c r="T170" t="str">
        <f>Table1[[#This Row],[النتيجة]]&amp;" - "&amp;Table1[[#This Row],[Column1]]</f>
        <v xml:space="preserve"> - </v>
      </c>
      <c r="U170" t="e">
        <f>Table1[[#This Row],[Home]]&amp;" - "&amp;Table1[[#This Row],[Away]]</f>
        <v>#N/A</v>
      </c>
    </row>
    <row r="171" spans="1:21" ht="18" customHeight="1" x14ac:dyDescent="0.3">
      <c r="B171" s="4"/>
      <c r="C171" s="5"/>
      <c r="D171" s="4"/>
      <c r="E171" s="4"/>
      <c r="F171" s="4"/>
      <c r="G171" s="4"/>
      <c r="H171" s="7" t="e">
        <f>VLOOKUP(A171,النتائج!$A$1:$F$100,4,FALSE)</f>
        <v>#N/A</v>
      </c>
      <c r="I171" s="7" t="e">
        <f>VLOOKUP(A171,النتائج!$A$1:$F$100,5,FALSE)</f>
        <v>#N/A</v>
      </c>
      <c r="J171" t="e">
        <f t="shared" si="19"/>
        <v>#N/A</v>
      </c>
      <c r="K171" t="e">
        <f t="shared" si="20"/>
        <v>#N/A</v>
      </c>
      <c r="L171" t="e">
        <f t="shared" si="23"/>
        <v>#N/A</v>
      </c>
      <c r="M171" t="e">
        <f t="shared" si="18"/>
        <v>#N/A</v>
      </c>
      <c r="N171">
        <f t="shared" si="24"/>
        <v>0</v>
      </c>
      <c r="O171">
        <f t="shared" si="21"/>
        <v>0</v>
      </c>
      <c r="P171">
        <f t="shared" si="22"/>
        <v>0</v>
      </c>
      <c r="Q171" t="b">
        <f t="shared" si="25"/>
        <v>0</v>
      </c>
      <c r="R171" t="str">
        <f t="shared" si="26"/>
        <v xml:space="preserve"> - </v>
      </c>
      <c r="S171" t="e">
        <f>VLOOKUP(Table1[[#This Row],[اللاعب]],Sheet1!$A$2:$B$8,2,FALSE)</f>
        <v>#N/A</v>
      </c>
      <c r="T171" t="str">
        <f>Table1[[#This Row],[النتيجة]]&amp;" - "&amp;Table1[[#This Row],[Column1]]</f>
        <v xml:space="preserve"> - </v>
      </c>
      <c r="U171" t="e">
        <f>Table1[[#This Row],[Home]]&amp;" - "&amp;Table1[[#This Row],[Away]]</f>
        <v>#N/A</v>
      </c>
    </row>
    <row r="172" spans="1:21" ht="18" customHeight="1" x14ac:dyDescent="0.3">
      <c r="B172" s="4"/>
      <c r="C172" s="5"/>
      <c r="D172" s="4"/>
      <c r="E172" s="4"/>
      <c r="F172" s="4"/>
      <c r="G172" s="4"/>
      <c r="H172" s="7" t="e">
        <f>VLOOKUP(A172,النتائج!$A$1:$F$100,4,FALSE)</f>
        <v>#N/A</v>
      </c>
      <c r="I172" s="7" t="e">
        <f>VLOOKUP(A172,النتائج!$A$1:$F$100,5,FALSE)</f>
        <v>#N/A</v>
      </c>
      <c r="J172" t="e">
        <f t="shared" si="19"/>
        <v>#N/A</v>
      </c>
      <c r="K172" t="e">
        <f t="shared" si="20"/>
        <v>#N/A</v>
      </c>
      <c r="L172" t="e">
        <f t="shared" si="23"/>
        <v>#N/A</v>
      </c>
      <c r="M172" t="e">
        <f t="shared" si="18"/>
        <v>#N/A</v>
      </c>
      <c r="N172">
        <f t="shared" si="24"/>
        <v>0</v>
      </c>
      <c r="O172">
        <f t="shared" si="21"/>
        <v>0</v>
      </c>
      <c r="P172">
        <f t="shared" si="22"/>
        <v>0</v>
      </c>
      <c r="Q172" t="b">
        <f t="shared" si="25"/>
        <v>0</v>
      </c>
      <c r="R172" t="str">
        <f t="shared" si="26"/>
        <v xml:space="preserve"> - </v>
      </c>
      <c r="S172" t="e">
        <f>VLOOKUP(Table1[[#This Row],[اللاعب]],Sheet1!$A$2:$B$8,2,FALSE)</f>
        <v>#N/A</v>
      </c>
      <c r="T172" t="str">
        <f>Table1[[#This Row],[النتيجة]]&amp;" - "&amp;Table1[[#This Row],[Column1]]</f>
        <v xml:space="preserve"> - </v>
      </c>
      <c r="U172" t="e">
        <f>Table1[[#This Row],[Home]]&amp;" - "&amp;Table1[[#This Row],[Away]]</f>
        <v>#N/A</v>
      </c>
    </row>
    <row r="173" spans="1:21" ht="18" customHeight="1" x14ac:dyDescent="0.3">
      <c r="B173" s="4"/>
      <c r="C173" s="5"/>
      <c r="D173" s="4"/>
      <c r="E173" s="4"/>
      <c r="F173" s="4"/>
      <c r="G173" s="4"/>
      <c r="H173" s="7" t="e">
        <f>VLOOKUP(A173,النتائج!$A$1:$F$100,4,FALSE)</f>
        <v>#N/A</v>
      </c>
      <c r="I173" s="7" t="e">
        <f>VLOOKUP(A173,النتائج!$A$1:$F$100,5,FALSE)</f>
        <v>#N/A</v>
      </c>
      <c r="J173" t="e">
        <f t="shared" si="19"/>
        <v>#N/A</v>
      </c>
      <c r="K173" t="e">
        <f t="shared" si="20"/>
        <v>#N/A</v>
      </c>
      <c r="L173" t="e">
        <f t="shared" si="23"/>
        <v>#N/A</v>
      </c>
      <c r="M173" t="e">
        <f t="shared" si="18"/>
        <v>#N/A</v>
      </c>
      <c r="N173">
        <f t="shared" si="24"/>
        <v>0</v>
      </c>
      <c r="O173">
        <f t="shared" si="21"/>
        <v>0</v>
      </c>
      <c r="P173">
        <f t="shared" si="22"/>
        <v>0</v>
      </c>
      <c r="Q173" t="b">
        <f t="shared" si="25"/>
        <v>0</v>
      </c>
      <c r="R173" t="str">
        <f t="shared" si="26"/>
        <v xml:space="preserve"> - </v>
      </c>
      <c r="S173" t="e">
        <f>VLOOKUP(Table1[[#This Row],[اللاعب]],Sheet1!$A$2:$B$8,2,FALSE)</f>
        <v>#N/A</v>
      </c>
      <c r="T173" t="str">
        <f>Table1[[#This Row],[النتيجة]]&amp;" - "&amp;Table1[[#This Row],[Column1]]</f>
        <v xml:space="preserve"> - </v>
      </c>
      <c r="U173" t="e">
        <f>Table1[[#This Row],[Home]]&amp;" - "&amp;Table1[[#This Row],[Away]]</f>
        <v>#N/A</v>
      </c>
    </row>
    <row r="174" spans="1:21" ht="18" customHeight="1" x14ac:dyDescent="0.3">
      <c r="B174" s="4"/>
      <c r="C174" s="5"/>
      <c r="D174" s="4"/>
      <c r="E174" s="4"/>
      <c r="F174" s="4"/>
      <c r="G174" s="4"/>
      <c r="H174" s="7" t="e">
        <f>VLOOKUP(A174,النتائج!$A$1:$F$100,4,FALSE)</f>
        <v>#N/A</v>
      </c>
      <c r="I174" s="7" t="e">
        <f>VLOOKUP(A174,النتائج!$A$1:$F$100,5,FALSE)</f>
        <v>#N/A</v>
      </c>
      <c r="J174" t="e">
        <f t="shared" si="19"/>
        <v>#N/A</v>
      </c>
      <c r="K174" t="e">
        <f t="shared" si="20"/>
        <v>#N/A</v>
      </c>
      <c r="L174" t="e">
        <f t="shared" si="23"/>
        <v>#N/A</v>
      </c>
      <c r="M174" t="e">
        <f t="shared" si="18"/>
        <v>#N/A</v>
      </c>
      <c r="N174">
        <f t="shared" si="24"/>
        <v>0</v>
      </c>
      <c r="O174">
        <f t="shared" si="21"/>
        <v>0</v>
      </c>
      <c r="P174">
        <f t="shared" si="22"/>
        <v>0</v>
      </c>
      <c r="Q174" t="b">
        <f t="shared" si="25"/>
        <v>0</v>
      </c>
      <c r="R174" t="str">
        <f t="shared" si="26"/>
        <v xml:space="preserve"> - </v>
      </c>
      <c r="S174" t="e">
        <f>VLOOKUP(Table1[[#This Row],[اللاعب]],Sheet1!$A$2:$B$8,2,FALSE)</f>
        <v>#N/A</v>
      </c>
      <c r="T174" t="str">
        <f>Table1[[#This Row],[النتيجة]]&amp;" - "&amp;Table1[[#This Row],[Column1]]</f>
        <v xml:space="preserve"> - </v>
      </c>
      <c r="U174" t="e">
        <f>Table1[[#This Row],[Home]]&amp;" - "&amp;Table1[[#This Row],[Away]]</f>
        <v>#N/A</v>
      </c>
    </row>
    <row r="175" spans="1:21" ht="18" customHeight="1" x14ac:dyDescent="0.3">
      <c r="B175" s="4"/>
      <c r="C175" s="5"/>
      <c r="D175" s="4"/>
      <c r="E175" s="4"/>
      <c r="F175" s="4"/>
      <c r="G175" s="4"/>
      <c r="H175" s="7" t="e">
        <f>VLOOKUP(A175,النتائج!$A$1:$F$100,4,FALSE)</f>
        <v>#N/A</v>
      </c>
      <c r="I175" s="7" t="e">
        <f>VLOOKUP(A175,النتائج!$A$1:$F$100,5,FALSE)</f>
        <v>#N/A</v>
      </c>
      <c r="J175" t="e">
        <f t="shared" si="19"/>
        <v>#N/A</v>
      </c>
      <c r="K175" t="e">
        <f t="shared" si="20"/>
        <v>#N/A</v>
      </c>
      <c r="L175" t="e">
        <f t="shared" si="23"/>
        <v>#N/A</v>
      </c>
      <c r="M175" t="e">
        <f t="shared" si="18"/>
        <v>#N/A</v>
      </c>
      <c r="N175">
        <f t="shared" si="24"/>
        <v>0</v>
      </c>
      <c r="O175">
        <f t="shared" si="21"/>
        <v>0</v>
      </c>
      <c r="P175">
        <f t="shared" si="22"/>
        <v>0</v>
      </c>
      <c r="Q175" t="b">
        <f t="shared" si="25"/>
        <v>0</v>
      </c>
      <c r="R175" t="str">
        <f t="shared" si="26"/>
        <v xml:space="preserve"> - </v>
      </c>
      <c r="S175" t="e">
        <f>VLOOKUP(Table1[[#This Row],[اللاعب]],Sheet1!$A$2:$B$8,2,FALSE)</f>
        <v>#N/A</v>
      </c>
      <c r="T175" t="str">
        <f>Table1[[#This Row],[النتيجة]]&amp;" - "&amp;Table1[[#This Row],[Column1]]</f>
        <v xml:space="preserve"> - </v>
      </c>
      <c r="U175" t="e">
        <f>Table1[[#This Row],[Home]]&amp;" - "&amp;Table1[[#This Row],[Away]]</f>
        <v>#N/A</v>
      </c>
    </row>
    <row r="176" spans="1:21" ht="18" customHeight="1" x14ac:dyDescent="0.3">
      <c r="B176" s="4"/>
      <c r="C176" s="5"/>
      <c r="D176" s="4"/>
      <c r="E176" s="4"/>
      <c r="F176" s="4"/>
      <c r="G176" s="4"/>
      <c r="H176" s="7" t="e">
        <f>VLOOKUP(A176,النتائج!$A$1:$F$100,4,FALSE)</f>
        <v>#N/A</v>
      </c>
      <c r="I176" s="7" t="e">
        <f>VLOOKUP(A176,النتائج!$A$1:$F$100,5,FALSE)</f>
        <v>#N/A</v>
      </c>
      <c r="J176" t="e">
        <f t="shared" si="19"/>
        <v>#N/A</v>
      </c>
      <c r="K176" t="e">
        <f t="shared" si="20"/>
        <v>#N/A</v>
      </c>
      <c r="L176" t="e">
        <f t="shared" si="23"/>
        <v>#N/A</v>
      </c>
      <c r="M176" t="e">
        <f t="shared" ref="M176:M239" si="27">IF(AND(E176=F176,H176=I176),3,0)</f>
        <v>#N/A</v>
      </c>
      <c r="N176">
        <f t="shared" si="24"/>
        <v>0</v>
      </c>
      <c r="O176">
        <f t="shared" si="21"/>
        <v>0</v>
      </c>
      <c r="P176">
        <f t="shared" si="22"/>
        <v>0</v>
      </c>
      <c r="Q176" t="b">
        <f t="shared" si="25"/>
        <v>0</v>
      </c>
      <c r="R176" t="str">
        <f t="shared" si="26"/>
        <v xml:space="preserve"> - </v>
      </c>
      <c r="S176" t="e">
        <f>VLOOKUP(Table1[[#This Row],[اللاعب]],Sheet1!$A$2:$B$8,2,FALSE)</f>
        <v>#N/A</v>
      </c>
      <c r="T176" t="str">
        <f>Table1[[#This Row],[النتيجة]]&amp;" - "&amp;Table1[[#This Row],[Column1]]</f>
        <v xml:space="preserve"> - </v>
      </c>
      <c r="U176" t="e">
        <f>Table1[[#This Row],[Home]]&amp;" - "&amp;Table1[[#This Row],[Away]]</f>
        <v>#N/A</v>
      </c>
    </row>
    <row r="177" spans="2:21" ht="18" customHeight="1" x14ac:dyDescent="0.3">
      <c r="B177" s="4"/>
      <c r="C177" s="5"/>
      <c r="D177" s="4"/>
      <c r="E177" s="4"/>
      <c r="F177" s="4"/>
      <c r="G177" s="4"/>
      <c r="H177" s="7" t="e">
        <f>VLOOKUP(A177,النتائج!$A$1:$F$100,4,FALSE)</f>
        <v>#N/A</v>
      </c>
      <c r="I177" s="7" t="e">
        <f>VLOOKUP(A177,النتائج!$A$1:$F$100,5,FALSE)</f>
        <v>#N/A</v>
      </c>
      <c r="J177" t="e">
        <f t="shared" si="19"/>
        <v>#N/A</v>
      </c>
      <c r="K177" t="e">
        <f t="shared" si="20"/>
        <v>#N/A</v>
      </c>
      <c r="L177" t="e">
        <f t="shared" si="23"/>
        <v>#N/A</v>
      </c>
      <c r="M177" t="e">
        <f t="shared" si="27"/>
        <v>#N/A</v>
      </c>
      <c r="N177">
        <f t="shared" si="24"/>
        <v>0</v>
      </c>
      <c r="O177">
        <f t="shared" si="21"/>
        <v>0</v>
      </c>
      <c r="P177">
        <f t="shared" si="22"/>
        <v>0</v>
      </c>
      <c r="Q177" t="b">
        <f t="shared" si="25"/>
        <v>0</v>
      </c>
      <c r="R177" t="str">
        <f t="shared" si="26"/>
        <v xml:space="preserve"> - </v>
      </c>
      <c r="S177" t="e">
        <f>VLOOKUP(Table1[[#This Row],[اللاعب]],Sheet1!$A$2:$B$8,2,FALSE)</f>
        <v>#N/A</v>
      </c>
      <c r="T177" t="str">
        <f>Table1[[#This Row],[النتيجة]]&amp;" - "&amp;Table1[[#This Row],[Column1]]</f>
        <v xml:space="preserve"> - </v>
      </c>
      <c r="U177" t="e">
        <f>Table1[[#This Row],[Home]]&amp;" - "&amp;Table1[[#This Row],[Away]]</f>
        <v>#N/A</v>
      </c>
    </row>
    <row r="178" spans="2:21" ht="18" customHeight="1" x14ac:dyDescent="0.3">
      <c r="B178" s="4"/>
      <c r="C178" s="5"/>
      <c r="D178" s="4"/>
      <c r="E178" s="4"/>
      <c r="F178" s="4"/>
      <c r="G178" s="4"/>
      <c r="H178" s="7" t="e">
        <f>VLOOKUP(A178,النتائج!$A$1:$F$100,4,FALSE)</f>
        <v>#N/A</v>
      </c>
      <c r="I178" s="7" t="e">
        <f>VLOOKUP(A178,النتائج!$A$1:$F$100,5,FALSE)</f>
        <v>#N/A</v>
      </c>
      <c r="J178" t="e">
        <f t="shared" si="19"/>
        <v>#N/A</v>
      </c>
      <c r="K178" t="e">
        <f t="shared" si="20"/>
        <v>#N/A</v>
      </c>
      <c r="L178" t="e">
        <f t="shared" si="23"/>
        <v>#N/A</v>
      </c>
      <c r="M178" t="e">
        <f t="shared" si="27"/>
        <v>#N/A</v>
      </c>
      <c r="N178">
        <f t="shared" si="24"/>
        <v>0</v>
      </c>
      <c r="O178">
        <f t="shared" si="21"/>
        <v>0</v>
      </c>
      <c r="P178">
        <f t="shared" si="22"/>
        <v>0</v>
      </c>
      <c r="Q178" t="b">
        <f t="shared" si="25"/>
        <v>0</v>
      </c>
      <c r="R178" t="str">
        <f t="shared" si="26"/>
        <v xml:space="preserve"> - </v>
      </c>
      <c r="S178" t="e">
        <f>VLOOKUP(Table1[[#This Row],[اللاعب]],Sheet1!$A$2:$B$8,2,FALSE)</f>
        <v>#N/A</v>
      </c>
      <c r="T178" t="str">
        <f>Table1[[#This Row],[النتيجة]]&amp;" - "&amp;Table1[[#This Row],[Column1]]</f>
        <v xml:space="preserve"> - </v>
      </c>
      <c r="U178" t="e">
        <f>Table1[[#This Row],[Home]]&amp;" - "&amp;Table1[[#This Row],[Away]]</f>
        <v>#N/A</v>
      </c>
    </row>
    <row r="179" spans="2:21" ht="18" customHeight="1" x14ac:dyDescent="0.3">
      <c r="B179" s="4"/>
      <c r="C179" s="5"/>
      <c r="D179" s="4"/>
      <c r="E179" s="4"/>
      <c r="F179" s="4"/>
      <c r="G179" s="4"/>
      <c r="H179" s="7" t="e">
        <f>VLOOKUP(A179,النتائج!$A$1:$F$100,4,FALSE)</f>
        <v>#N/A</v>
      </c>
      <c r="I179" s="7" t="e">
        <f>VLOOKUP(A179,النتائج!$A$1:$F$100,5,FALSE)</f>
        <v>#N/A</v>
      </c>
      <c r="J179" t="e">
        <f t="shared" si="19"/>
        <v>#N/A</v>
      </c>
      <c r="K179" t="e">
        <f t="shared" si="20"/>
        <v>#N/A</v>
      </c>
      <c r="L179" t="e">
        <f t="shared" si="23"/>
        <v>#N/A</v>
      </c>
      <c r="M179" t="e">
        <f t="shared" si="27"/>
        <v>#N/A</v>
      </c>
      <c r="N179">
        <f t="shared" si="24"/>
        <v>0</v>
      </c>
      <c r="O179">
        <f t="shared" si="21"/>
        <v>0</v>
      </c>
      <c r="P179">
        <f t="shared" si="22"/>
        <v>0</v>
      </c>
      <c r="Q179" t="b">
        <f t="shared" si="25"/>
        <v>0</v>
      </c>
      <c r="R179" t="str">
        <f t="shared" si="26"/>
        <v xml:space="preserve"> - </v>
      </c>
      <c r="S179" t="e">
        <f>VLOOKUP(Table1[[#This Row],[اللاعب]],Sheet1!$A$2:$B$8,2,FALSE)</f>
        <v>#N/A</v>
      </c>
      <c r="T179" t="str">
        <f>Table1[[#This Row],[النتيجة]]&amp;" - "&amp;Table1[[#This Row],[Column1]]</f>
        <v xml:space="preserve"> - </v>
      </c>
      <c r="U179" t="e">
        <f>Table1[[#This Row],[Home]]&amp;" - "&amp;Table1[[#This Row],[Away]]</f>
        <v>#N/A</v>
      </c>
    </row>
    <row r="180" spans="2:21" ht="18" customHeight="1" x14ac:dyDescent="0.3">
      <c r="B180" s="4"/>
      <c r="C180" s="5"/>
      <c r="D180" s="4"/>
      <c r="E180" s="4"/>
      <c r="F180" s="4"/>
      <c r="G180" s="4"/>
      <c r="H180" s="7" t="e">
        <f>VLOOKUP(A180,النتائج!$A$1:$F$100,4,FALSE)</f>
        <v>#N/A</v>
      </c>
      <c r="I180" s="7" t="e">
        <f>VLOOKUP(A180,النتائج!$A$1:$F$100,5,FALSE)</f>
        <v>#N/A</v>
      </c>
      <c r="J180" t="e">
        <f t="shared" si="19"/>
        <v>#N/A</v>
      </c>
      <c r="K180" t="e">
        <f t="shared" si="20"/>
        <v>#N/A</v>
      </c>
      <c r="L180" t="e">
        <f t="shared" si="23"/>
        <v>#N/A</v>
      </c>
      <c r="M180" t="e">
        <f t="shared" si="27"/>
        <v>#N/A</v>
      </c>
      <c r="N180">
        <f t="shared" si="24"/>
        <v>0</v>
      </c>
      <c r="O180">
        <f t="shared" si="21"/>
        <v>0</v>
      </c>
      <c r="P180">
        <f t="shared" si="22"/>
        <v>0</v>
      </c>
      <c r="Q180" t="b">
        <f t="shared" si="25"/>
        <v>0</v>
      </c>
      <c r="R180" t="str">
        <f t="shared" si="26"/>
        <v xml:space="preserve"> - </v>
      </c>
      <c r="S180" t="e">
        <f>VLOOKUP(Table1[[#This Row],[اللاعب]],Sheet1!$A$2:$B$8,2,FALSE)</f>
        <v>#N/A</v>
      </c>
      <c r="T180" t="str">
        <f>Table1[[#This Row],[النتيجة]]&amp;" - "&amp;Table1[[#This Row],[Column1]]</f>
        <v xml:space="preserve"> - </v>
      </c>
      <c r="U180" t="e">
        <f>Table1[[#This Row],[Home]]&amp;" - "&amp;Table1[[#This Row],[Away]]</f>
        <v>#N/A</v>
      </c>
    </row>
    <row r="181" spans="2:21" ht="18" customHeight="1" x14ac:dyDescent="0.3">
      <c r="B181" s="4"/>
      <c r="C181" s="5"/>
      <c r="D181" s="4"/>
      <c r="E181" s="4"/>
      <c r="F181" s="4"/>
      <c r="G181" s="4"/>
      <c r="H181" s="7" t="e">
        <f>VLOOKUP(A181,النتائج!$A$1:$F$100,4,FALSE)</f>
        <v>#N/A</v>
      </c>
      <c r="I181" s="7" t="e">
        <f>VLOOKUP(A181,النتائج!$A$1:$F$100,5,FALSE)</f>
        <v>#N/A</v>
      </c>
      <c r="J181" t="e">
        <f t="shared" si="19"/>
        <v>#N/A</v>
      </c>
      <c r="K181" t="e">
        <f t="shared" si="20"/>
        <v>#N/A</v>
      </c>
      <c r="L181" t="e">
        <f t="shared" si="23"/>
        <v>#N/A</v>
      </c>
      <c r="M181" t="e">
        <f t="shared" si="27"/>
        <v>#N/A</v>
      </c>
      <c r="N181">
        <f t="shared" si="24"/>
        <v>0</v>
      </c>
      <c r="O181">
        <f t="shared" si="21"/>
        <v>0</v>
      </c>
      <c r="P181">
        <f t="shared" si="22"/>
        <v>0</v>
      </c>
      <c r="Q181" t="b">
        <f t="shared" si="25"/>
        <v>0</v>
      </c>
      <c r="R181" t="str">
        <f t="shared" si="26"/>
        <v xml:space="preserve"> - </v>
      </c>
      <c r="S181" t="e">
        <f>VLOOKUP(Table1[[#This Row],[اللاعب]],Sheet1!$A$2:$B$8,2,FALSE)</f>
        <v>#N/A</v>
      </c>
      <c r="T181" t="str">
        <f>Table1[[#This Row],[النتيجة]]&amp;" - "&amp;Table1[[#This Row],[Column1]]</f>
        <v xml:space="preserve"> - </v>
      </c>
      <c r="U181" t="e">
        <f>Table1[[#This Row],[Home]]&amp;" - "&amp;Table1[[#This Row],[Away]]</f>
        <v>#N/A</v>
      </c>
    </row>
    <row r="182" spans="2:21" ht="18" customHeight="1" x14ac:dyDescent="0.3">
      <c r="B182" s="4"/>
      <c r="C182" s="5"/>
      <c r="D182" s="4"/>
      <c r="E182" s="4"/>
      <c r="F182" s="4"/>
      <c r="G182" s="4"/>
      <c r="H182" s="7" t="e">
        <f>VLOOKUP(A182,النتائج!$A$1:$F$100,4,FALSE)</f>
        <v>#N/A</v>
      </c>
      <c r="I182" s="7" t="e">
        <f>VLOOKUP(A182,النتائج!$A$1:$F$100,5,FALSE)</f>
        <v>#N/A</v>
      </c>
      <c r="J182" t="e">
        <f t="shared" si="19"/>
        <v>#N/A</v>
      </c>
      <c r="K182" t="e">
        <f t="shared" si="20"/>
        <v>#N/A</v>
      </c>
      <c r="L182" t="e">
        <f t="shared" si="23"/>
        <v>#N/A</v>
      </c>
      <c r="M182" t="e">
        <f t="shared" si="27"/>
        <v>#N/A</v>
      </c>
      <c r="N182">
        <f t="shared" si="24"/>
        <v>0</v>
      </c>
      <c r="O182">
        <f t="shared" si="21"/>
        <v>0</v>
      </c>
      <c r="P182">
        <f t="shared" si="22"/>
        <v>0</v>
      </c>
      <c r="Q182" t="b">
        <f t="shared" si="25"/>
        <v>0</v>
      </c>
      <c r="R182" t="str">
        <f t="shared" si="26"/>
        <v xml:space="preserve"> - </v>
      </c>
      <c r="S182" t="e">
        <f>VLOOKUP(Table1[[#This Row],[اللاعب]],Sheet1!$A$2:$B$8,2,FALSE)</f>
        <v>#N/A</v>
      </c>
      <c r="T182" t="str">
        <f>Table1[[#This Row],[النتيجة]]&amp;" - "&amp;Table1[[#This Row],[Column1]]</f>
        <v xml:space="preserve"> - </v>
      </c>
      <c r="U182" t="e">
        <f>Table1[[#This Row],[Home]]&amp;" - "&amp;Table1[[#This Row],[Away]]</f>
        <v>#N/A</v>
      </c>
    </row>
    <row r="183" spans="2:21" ht="18" customHeight="1" x14ac:dyDescent="0.3">
      <c r="B183" s="4"/>
      <c r="C183" s="5"/>
      <c r="D183" s="4"/>
      <c r="E183" s="4"/>
      <c r="F183" s="4"/>
      <c r="G183" s="4"/>
      <c r="H183" s="7" t="e">
        <f>VLOOKUP(A183,النتائج!$A$1:$F$100,4,FALSE)</f>
        <v>#N/A</v>
      </c>
      <c r="I183" s="7" t="e">
        <f>VLOOKUP(A183,النتائج!$A$1:$F$100,5,FALSE)</f>
        <v>#N/A</v>
      </c>
      <c r="J183" t="e">
        <f t="shared" si="19"/>
        <v>#N/A</v>
      </c>
      <c r="K183" t="e">
        <f t="shared" si="20"/>
        <v>#N/A</v>
      </c>
      <c r="L183" t="e">
        <f t="shared" si="23"/>
        <v>#N/A</v>
      </c>
      <c r="M183" t="e">
        <f t="shared" si="27"/>
        <v>#N/A</v>
      </c>
      <c r="N183">
        <f t="shared" si="24"/>
        <v>0</v>
      </c>
      <c r="O183">
        <f t="shared" si="21"/>
        <v>0</v>
      </c>
      <c r="P183">
        <f t="shared" si="22"/>
        <v>0</v>
      </c>
      <c r="Q183" t="b">
        <f t="shared" si="25"/>
        <v>0</v>
      </c>
      <c r="R183" t="str">
        <f t="shared" si="26"/>
        <v xml:space="preserve"> - </v>
      </c>
      <c r="S183" t="e">
        <f>VLOOKUP(Table1[[#This Row],[اللاعب]],Sheet1!$A$2:$B$8,2,FALSE)</f>
        <v>#N/A</v>
      </c>
      <c r="T183" t="str">
        <f>Table1[[#This Row],[النتيجة]]&amp;" - "&amp;Table1[[#This Row],[Column1]]</f>
        <v xml:space="preserve"> - </v>
      </c>
      <c r="U183" t="e">
        <f>Table1[[#This Row],[Home]]&amp;" - "&amp;Table1[[#This Row],[Away]]</f>
        <v>#N/A</v>
      </c>
    </row>
    <row r="184" spans="2:21" ht="18" customHeight="1" x14ac:dyDescent="0.3">
      <c r="B184" s="4"/>
      <c r="C184" s="5"/>
      <c r="D184" s="4"/>
      <c r="E184" s="4"/>
      <c r="F184" s="4"/>
      <c r="G184" s="4"/>
      <c r="H184" s="7" t="e">
        <f>VLOOKUP(A184,النتائج!$A$1:$F$100,4,FALSE)</f>
        <v>#N/A</v>
      </c>
      <c r="I184" s="7" t="e">
        <f>VLOOKUP(A184,النتائج!$A$1:$F$100,5,FALSE)</f>
        <v>#N/A</v>
      </c>
      <c r="J184" t="e">
        <f t="shared" si="19"/>
        <v>#N/A</v>
      </c>
      <c r="K184" t="e">
        <f t="shared" si="20"/>
        <v>#N/A</v>
      </c>
      <c r="L184" t="e">
        <f t="shared" si="23"/>
        <v>#N/A</v>
      </c>
      <c r="M184" t="e">
        <f t="shared" si="27"/>
        <v>#N/A</v>
      </c>
      <c r="N184">
        <f t="shared" si="24"/>
        <v>0</v>
      </c>
      <c r="O184">
        <f t="shared" si="21"/>
        <v>0</v>
      </c>
      <c r="P184">
        <f t="shared" si="22"/>
        <v>0</v>
      </c>
      <c r="Q184" t="b">
        <f t="shared" si="25"/>
        <v>0</v>
      </c>
      <c r="R184" t="str">
        <f t="shared" si="26"/>
        <v xml:space="preserve"> - </v>
      </c>
      <c r="S184" t="e">
        <f>VLOOKUP(Table1[[#This Row],[اللاعب]],Sheet1!$A$2:$B$8,2,FALSE)</f>
        <v>#N/A</v>
      </c>
      <c r="T184" t="str">
        <f>Table1[[#This Row],[النتيجة]]&amp;" - "&amp;Table1[[#This Row],[Column1]]</f>
        <v xml:space="preserve"> - </v>
      </c>
      <c r="U184" t="e">
        <f>Table1[[#This Row],[Home]]&amp;" - "&amp;Table1[[#This Row],[Away]]</f>
        <v>#N/A</v>
      </c>
    </row>
    <row r="185" spans="2:21" ht="18" customHeight="1" x14ac:dyDescent="0.3">
      <c r="B185" s="4"/>
      <c r="C185" s="5"/>
      <c r="D185" s="4"/>
      <c r="E185" s="4"/>
      <c r="F185" s="4"/>
      <c r="G185" s="4"/>
      <c r="H185" s="7" t="e">
        <f>VLOOKUP(A185,النتائج!$A$1:$F$100,4,FALSE)</f>
        <v>#N/A</v>
      </c>
      <c r="I185" s="7" t="e">
        <f>VLOOKUP(A185,النتائج!$A$1:$F$100,5,FALSE)</f>
        <v>#N/A</v>
      </c>
      <c r="J185" t="e">
        <f t="shared" si="19"/>
        <v>#N/A</v>
      </c>
      <c r="K185" t="e">
        <f t="shared" si="20"/>
        <v>#N/A</v>
      </c>
      <c r="L185" t="e">
        <f t="shared" si="23"/>
        <v>#N/A</v>
      </c>
      <c r="M185" t="e">
        <f t="shared" si="27"/>
        <v>#N/A</v>
      </c>
      <c r="N185">
        <f t="shared" si="24"/>
        <v>0</v>
      </c>
      <c r="O185">
        <f t="shared" si="21"/>
        <v>0</v>
      </c>
      <c r="P185">
        <f t="shared" si="22"/>
        <v>0</v>
      </c>
      <c r="Q185" t="b">
        <f t="shared" si="25"/>
        <v>0</v>
      </c>
      <c r="R185" t="str">
        <f t="shared" si="26"/>
        <v xml:space="preserve"> - </v>
      </c>
      <c r="S185" t="e">
        <f>VLOOKUP(Table1[[#This Row],[اللاعب]],Sheet1!$A$2:$B$8,2,FALSE)</f>
        <v>#N/A</v>
      </c>
      <c r="T185" t="str">
        <f>Table1[[#This Row],[النتيجة]]&amp;" - "&amp;Table1[[#This Row],[Column1]]</f>
        <v xml:space="preserve"> - </v>
      </c>
      <c r="U185" t="e">
        <f>Table1[[#This Row],[Home]]&amp;" - "&amp;Table1[[#This Row],[Away]]</f>
        <v>#N/A</v>
      </c>
    </row>
    <row r="186" spans="2:21" ht="18" customHeight="1" x14ac:dyDescent="0.3">
      <c r="B186" s="4"/>
      <c r="C186" s="5"/>
      <c r="D186" s="4"/>
      <c r="E186" s="4"/>
      <c r="F186" s="4"/>
      <c r="G186" s="4"/>
      <c r="H186" s="7" t="e">
        <f>VLOOKUP(A186,النتائج!$A$1:$F$100,4,FALSE)</f>
        <v>#N/A</v>
      </c>
      <c r="I186" s="7" t="e">
        <f>VLOOKUP(A186,النتائج!$A$1:$F$100,5,FALSE)</f>
        <v>#N/A</v>
      </c>
      <c r="J186" t="e">
        <f t="shared" si="19"/>
        <v>#N/A</v>
      </c>
      <c r="K186" t="e">
        <f t="shared" si="20"/>
        <v>#N/A</v>
      </c>
      <c r="L186" t="e">
        <f t="shared" si="23"/>
        <v>#N/A</v>
      </c>
      <c r="M186" t="e">
        <f t="shared" si="27"/>
        <v>#N/A</v>
      </c>
      <c r="N186">
        <f t="shared" si="24"/>
        <v>0</v>
      </c>
      <c r="O186">
        <f t="shared" si="21"/>
        <v>0</v>
      </c>
      <c r="P186">
        <f t="shared" si="22"/>
        <v>0</v>
      </c>
      <c r="Q186" t="b">
        <f t="shared" si="25"/>
        <v>0</v>
      </c>
      <c r="R186" t="str">
        <f t="shared" si="26"/>
        <v xml:space="preserve"> - </v>
      </c>
      <c r="S186" t="e">
        <f>VLOOKUP(Table1[[#This Row],[اللاعب]],Sheet1!$A$2:$B$8,2,FALSE)</f>
        <v>#N/A</v>
      </c>
      <c r="T186" t="str">
        <f>Table1[[#This Row],[النتيجة]]&amp;" - "&amp;Table1[[#This Row],[Column1]]</f>
        <v xml:space="preserve"> - </v>
      </c>
      <c r="U186" t="e">
        <f>Table1[[#This Row],[Home]]&amp;" - "&amp;Table1[[#This Row],[Away]]</f>
        <v>#N/A</v>
      </c>
    </row>
    <row r="187" spans="2:21" ht="18" customHeight="1" x14ac:dyDescent="0.3">
      <c r="B187" s="4"/>
      <c r="C187" s="5"/>
      <c r="D187" s="4"/>
      <c r="E187" s="4"/>
      <c r="F187" s="4"/>
      <c r="G187" s="4"/>
      <c r="H187" s="7" t="e">
        <f>VLOOKUP(A187,النتائج!$A$1:$F$100,4,FALSE)</f>
        <v>#N/A</v>
      </c>
      <c r="I187" s="7" t="e">
        <f>VLOOKUP(A187,النتائج!$A$1:$F$100,5,FALSE)</f>
        <v>#N/A</v>
      </c>
      <c r="J187" t="e">
        <f t="shared" si="19"/>
        <v>#N/A</v>
      </c>
      <c r="K187" t="e">
        <f t="shared" si="20"/>
        <v>#N/A</v>
      </c>
      <c r="L187" t="e">
        <f t="shared" si="23"/>
        <v>#N/A</v>
      </c>
      <c r="M187" t="e">
        <f t="shared" si="27"/>
        <v>#N/A</v>
      </c>
      <c r="N187">
        <f t="shared" si="24"/>
        <v>0</v>
      </c>
      <c r="O187">
        <f t="shared" si="21"/>
        <v>0</v>
      </c>
      <c r="P187">
        <f t="shared" si="22"/>
        <v>0</v>
      </c>
      <c r="Q187" t="b">
        <f t="shared" si="25"/>
        <v>0</v>
      </c>
      <c r="R187" t="str">
        <f t="shared" si="26"/>
        <v xml:space="preserve"> - </v>
      </c>
      <c r="S187" t="e">
        <f>VLOOKUP(Table1[[#This Row],[اللاعب]],Sheet1!$A$2:$B$8,2,FALSE)</f>
        <v>#N/A</v>
      </c>
      <c r="T187" t="str">
        <f>Table1[[#This Row],[النتيجة]]&amp;" - "&amp;Table1[[#This Row],[Column1]]</f>
        <v xml:space="preserve"> - </v>
      </c>
      <c r="U187" t="e">
        <f>Table1[[#This Row],[Home]]&amp;" - "&amp;Table1[[#This Row],[Away]]</f>
        <v>#N/A</v>
      </c>
    </row>
    <row r="188" spans="2:21" ht="18" customHeight="1" x14ac:dyDescent="0.3">
      <c r="B188" s="4"/>
      <c r="C188" s="4"/>
      <c r="D188" s="4"/>
      <c r="E188" s="4"/>
      <c r="F188" s="4"/>
      <c r="G188" s="4"/>
      <c r="H188" s="7" t="e">
        <f>VLOOKUP(A188,النتائج!$A$1:$F$100,4,FALSE)</f>
        <v>#N/A</v>
      </c>
      <c r="I188" s="7" t="e">
        <f>VLOOKUP(A188,النتائج!$A$1:$F$100,5,FALSE)</f>
        <v>#N/A</v>
      </c>
      <c r="J188" t="e">
        <f t="shared" si="19"/>
        <v>#N/A</v>
      </c>
      <c r="K188" t="e">
        <f t="shared" si="20"/>
        <v>#N/A</v>
      </c>
      <c r="L188" t="e">
        <f t="shared" si="23"/>
        <v>#N/A</v>
      </c>
      <c r="M188" t="e">
        <f t="shared" si="27"/>
        <v>#N/A</v>
      </c>
      <c r="N188">
        <f t="shared" si="24"/>
        <v>0</v>
      </c>
      <c r="O188">
        <f t="shared" si="21"/>
        <v>0</v>
      </c>
      <c r="P188">
        <f t="shared" si="22"/>
        <v>0</v>
      </c>
      <c r="Q188" t="b">
        <f t="shared" si="25"/>
        <v>0</v>
      </c>
      <c r="R188" t="str">
        <f t="shared" si="26"/>
        <v xml:space="preserve"> - </v>
      </c>
      <c r="S188" t="e">
        <f>VLOOKUP(Table1[[#This Row],[اللاعب]],Sheet1!$A$2:$B$8,2,FALSE)</f>
        <v>#N/A</v>
      </c>
      <c r="T188" t="str">
        <f>Table1[[#This Row],[النتيجة]]&amp;" - "&amp;Table1[[#This Row],[Column1]]</f>
        <v xml:space="preserve"> - </v>
      </c>
      <c r="U188" t="e">
        <f>Table1[[#This Row],[Home]]&amp;" - "&amp;Table1[[#This Row],[Away]]</f>
        <v>#N/A</v>
      </c>
    </row>
    <row r="189" spans="2:21" ht="18" customHeight="1" x14ac:dyDescent="0.3">
      <c r="B189" s="4"/>
      <c r="C189" s="4"/>
      <c r="D189" s="4"/>
      <c r="E189" s="4"/>
      <c r="F189" s="4"/>
      <c r="G189" s="4"/>
      <c r="H189" s="7" t="e">
        <f>VLOOKUP(A189,النتائج!$A$1:$F$100,4,FALSE)</f>
        <v>#N/A</v>
      </c>
      <c r="I189" s="7" t="e">
        <f>VLOOKUP(A189,النتائج!$A$1:$F$100,5,FALSE)</f>
        <v>#N/A</v>
      </c>
      <c r="J189" t="e">
        <f t="shared" si="19"/>
        <v>#N/A</v>
      </c>
      <c r="K189" t="e">
        <f t="shared" si="20"/>
        <v>#N/A</v>
      </c>
      <c r="L189" t="e">
        <f t="shared" si="23"/>
        <v>#N/A</v>
      </c>
      <c r="M189" t="e">
        <f t="shared" si="27"/>
        <v>#N/A</v>
      </c>
      <c r="N189">
        <f t="shared" si="24"/>
        <v>0</v>
      </c>
      <c r="O189">
        <f t="shared" si="21"/>
        <v>0</v>
      </c>
      <c r="P189">
        <f t="shared" si="22"/>
        <v>0</v>
      </c>
      <c r="Q189" t="b">
        <f t="shared" si="25"/>
        <v>0</v>
      </c>
      <c r="R189" t="str">
        <f t="shared" si="26"/>
        <v xml:space="preserve"> - </v>
      </c>
      <c r="S189" t="e">
        <f>VLOOKUP(Table1[[#This Row],[اللاعب]],Sheet1!$A$2:$B$8,2,FALSE)</f>
        <v>#N/A</v>
      </c>
      <c r="T189" t="str">
        <f>Table1[[#This Row],[النتيجة]]&amp;" - "&amp;Table1[[#This Row],[Column1]]</f>
        <v xml:space="preserve"> - </v>
      </c>
      <c r="U189" t="e">
        <f>Table1[[#This Row],[Home]]&amp;" - "&amp;Table1[[#This Row],[Away]]</f>
        <v>#N/A</v>
      </c>
    </row>
    <row r="190" spans="2:21" ht="18" customHeight="1" x14ac:dyDescent="0.3">
      <c r="B190" s="4"/>
      <c r="C190" s="4"/>
      <c r="D190" s="4"/>
      <c r="E190" s="4"/>
      <c r="F190" s="4"/>
      <c r="G190" s="4"/>
      <c r="H190" s="7" t="e">
        <f>VLOOKUP(A190,النتائج!$A$1:$F$100,4,FALSE)</f>
        <v>#N/A</v>
      </c>
      <c r="I190" s="7" t="e">
        <f>VLOOKUP(A190,النتائج!$A$1:$F$100,5,FALSE)</f>
        <v>#N/A</v>
      </c>
      <c r="J190" t="e">
        <f t="shared" si="19"/>
        <v>#N/A</v>
      </c>
      <c r="K190" t="e">
        <f t="shared" si="20"/>
        <v>#N/A</v>
      </c>
      <c r="L190" t="e">
        <f t="shared" si="23"/>
        <v>#N/A</v>
      </c>
      <c r="M190" t="e">
        <f t="shared" si="27"/>
        <v>#N/A</v>
      </c>
      <c r="N190">
        <f t="shared" si="24"/>
        <v>0</v>
      </c>
      <c r="O190">
        <f t="shared" si="21"/>
        <v>0</v>
      </c>
      <c r="P190">
        <f t="shared" si="22"/>
        <v>0</v>
      </c>
      <c r="Q190" t="b">
        <f t="shared" si="25"/>
        <v>0</v>
      </c>
      <c r="R190" t="str">
        <f t="shared" si="26"/>
        <v xml:space="preserve"> - </v>
      </c>
      <c r="S190" t="e">
        <f>VLOOKUP(Table1[[#This Row],[اللاعب]],Sheet1!$A$2:$B$8,2,FALSE)</f>
        <v>#N/A</v>
      </c>
      <c r="T190" t="str">
        <f>Table1[[#This Row],[النتيجة]]&amp;" - "&amp;Table1[[#This Row],[Column1]]</f>
        <v xml:space="preserve"> - </v>
      </c>
      <c r="U190" t="e">
        <f>Table1[[#This Row],[Home]]&amp;" - "&amp;Table1[[#This Row],[Away]]</f>
        <v>#N/A</v>
      </c>
    </row>
    <row r="191" spans="2:21" ht="18" customHeight="1" x14ac:dyDescent="0.3">
      <c r="B191" s="4"/>
      <c r="C191" s="4"/>
      <c r="D191" s="4"/>
      <c r="E191" s="4"/>
      <c r="F191" s="4"/>
      <c r="G191" s="4"/>
      <c r="H191" s="7" t="e">
        <f>VLOOKUP(A191,النتائج!$A$1:$F$100,4,FALSE)</f>
        <v>#N/A</v>
      </c>
      <c r="I191" s="7" t="e">
        <f>VLOOKUP(A191,النتائج!$A$1:$F$100,5,FALSE)</f>
        <v>#N/A</v>
      </c>
      <c r="J191" t="e">
        <f t="shared" si="19"/>
        <v>#N/A</v>
      </c>
      <c r="K191" t="e">
        <f t="shared" si="20"/>
        <v>#N/A</v>
      </c>
      <c r="L191" t="e">
        <f t="shared" si="23"/>
        <v>#N/A</v>
      </c>
      <c r="M191" t="e">
        <f t="shared" si="27"/>
        <v>#N/A</v>
      </c>
      <c r="N191">
        <f t="shared" si="24"/>
        <v>0</v>
      </c>
      <c r="O191">
        <f t="shared" si="21"/>
        <v>0</v>
      </c>
      <c r="P191">
        <f t="shared" si="22"/>
        <v>0</v>
      </c>
      <c r="Q191" t="b">
        <f t="shared" si="25"/>
        <v>0</v>
      </c>
      <c r="R191" t="str">
        <f t="shared" si="26"/>
        <v xml:space="preserve"> - </v>
      </c>
      <c r="S191" t="e">
        <f>VLOOKUP(Table1[[#This Row],[اللاعب]],Sheet1!$A$2:$B$8,2,FALSE)</f>
        <v>#N/A</v>
      </c>
      <c r="T191" t="str">
        <f>Table1[[#This Row],[النتيجة]]&amp;" - "&amp;Table1[[#This Row],[Column1]]</f>
        <v xml:space="preserve"> - </v>
      </c>
      <c r="U191" t="e">
        <f>Table1[[#This Row],[Home]]&amp;" - "&amp;Table1[[#This Row],[Away]]</f>
        <v>#N/A</v>
      </c>
    </row>
    <row r="192" spans="2:21" ht="18" customHeight="1" x14ac:dyDescent="0.3">
      <c r="B192" s="4"/>
      <c r="C192" s="4"/>
      <c r="D192" s="4"/>
      <c r="E192" s="4"/>
      <c r="F192" s="4"/>
      <c r="G192" s="4"/>
      <c r="H192" s="7" t="e">
        <f>VLOOKUP(A192,النتائج!$A$1:$F$100,4,FALSE)</f>
        <v>#N/A</v>
      </c>
      <c r="I192" s="7" t="e">
        <f>VLOOKUP(A192,النتائج!$A$1:$F$100,5,FALSE)</f>
        <v>#N/A</v>
      </c>
      <c r="J192" t="e">
        <f t="shared" si="19"/>
        <v>#N/A</v>
      </c>
      <c r="K192" t="e">
        <f t="shared" si="20"/>
        <v>#N/A</v>
      </c>
      <c r="L192" t="e">
        <f t="shared" si="23"/>
        <v>#N/A</v>
      </c>
      <c r="M192" t="e">
        <f t="shared" si="27"/>
        <v>#N/A</v>
      </c>
      <c r="N192">
        <f t="shared" si="24"/>
        <v>0</v>
      </c>
      <c r="O192">
        <f t="shared" si="21"/>
        <v>0</v>
      </c>
      <c r="P192">
        <f t="shared" si="22"/>
        <v>0</v>
      </c>
      <c r="Q192" t="b">
        <f t="shared" si="25"/>
        <v>0</v>
      </c>
      <c r="R192" t="str">
        <f t="shared" si="26"/>
        <v xml:space="preserve"> - </v>
      </c>
      <c r="S192" t="e">
        <f>VLOOKUP(Table1[[#This Row],[اللاعب]],Sheet1!$A$2:$B$8,2,FALSE)</f>
        <v>#N/A</v>
      </c>
      <c r="T192" t="str">
        <f>Table1[[#This Row],[النتيجة]]&amp;" - "&amp;Table1[[#This Row],[Column1]]</f>
        <v xml:space="preserve"> - </v>
      </c>
      <c r="U192" t="e">
        <f>Table1[[#This Row],[Home]]&amp;" - "&amp;Table1[[#This Row],[Away]]</f>
        <v>#N/A</v>
      </c>
    </row>
    <row r="193" spans="2:21" ht="18" customHeight="1" x14ac:dyDescent="0.3">
      <c r="B193" s="4"/>
      <c r="C193" s="4"/>
      <c r="D193" s="4"/>
      <c r="E193" s="4"/>
      <c r="F193" s="4"/>
      <c r="G193" s="4"/>
      <c r="H193" s="7" t="e">
        <f>VLOOKUP(A193,النتائج!$A$1:$F$100,4,FALSE)</f>
        <v>#N/A</v>
      </c>
      <c r="I193" s="7" t="e">
        <f>VLOOKUP(A193,النتائج!$A$1:$F$100,5,FALSE)</f>
        <v>#N/A</v>
      </c>
      <c r="J193" t="e">
        <f t="shared" ref="J193:J256" si="28">AND(E193=H193,F193=I193)</f>
        <v>#N/A</v>
      </c>
      <c r="K193" t="e">
        <f t="shared" ref="K193:K256" si="29">IF(J193,5,0)</f>
        <v>#N/A</v>
      </c>
      <c r="L193" t="e">
        <f t="shared" si="23"/>
        <v>#N/A</v>
      </c>
      <c r="M193" t="e">
        <f t="shared" si="27"/>
        <v>#N/A</v>
      </c>
      <c r="N193">
        <f t="shared" si="24"/>
        <v>0</v>
      </c>
      <c r="O193">
        <f t="shared" ref="O193:O256" si="30">IF(N193=3,1,0)</f>
        <v>0</v>
      </c>
      <c r="P193">
        <f t="shared" ref="P193:P256" si="31">IF(N193=5,1,0)</f>
        <v>0</v>
      </c>
      <c r="Q193" t="b">
        <f t="shared" si="25"/>
        <v>0</v>
      </c>
      <c r="R193" t="str">
        <f t="shared" si="26"/>
        <v xml:space="preserve"> - </v>
      </c>
      <c r="S193" t="e">
        <f>VLOOKUP(Table1[[#This Row],[اللاعب]],Sheet1!$A$2:$B$8,2,FALSE)</f>
        <v>#N/A</v>
      </c>
      <c r="T193" t="str">
        <f>Table1[[#This Row],[النتيجة]]&amp;" - "&amp;Table1[[#This Row],[Column1]]</f>
        <v xml:space="preserve"> - </v>
      </c>
      <c r="U193" t="e">
        <f>Table1[[#This Row],[Home]]&amp;" - "&amp;Table1[[#This Row],[Away]]</f>
        <v>#N/A</v>
      </c>
    </row>
    <row r="194" spans="2:21" ht="18" customHeight="1" x14ac:dyDescent="0.3">
      <c r="B194" s="4"/>
      <c r="C194" s="4"/>
      <c r="D194" s="4"/>
      <c r="E194" s="4"/>
      <c r="F194" s="4"/>
      <c r="G194" s="4"/>
      <c r="H194" s="7" t="e">
        <f>VLOOKUP(A194,النتائج!$A$1:$F$100,4,FALSE)</f>
        <v>#N/A</v>
      </c>
      <c r="I194" s="7" t="e">
        <f>VLOOKUP(A194,النتائج!$A$1:$F$100,5,FALSE)</f>
        <v>#N/A</v>
      </c>
      <c r="J194" t="e">
        <f t="shared" si="28"/>
        <v>#N/A</v>
      </c>
      <c r="K194" t="e">
        <f t="shared" si="29"/>
        <v>#N/A</v>
      </c>
      <c r="L194" t="e">
        <f t="shared" ref="L194:L257" si="32">IF(OR(H194="",I194=""),0,IF(OR(AND(E194&gt;F194,H194&gt;I194),AND(F194&gt;E194,I194&gt;H194)),3,0))</f>
        <v>#N/A</v>
      </c>
      <c r="M194" t="e">
        <f t="shared" si="27"/>
        <v>#N/A</v>
      </c>
      <c r="N194">
        <f t="shared" ref="N194:N257" si="33">_xlfn.IFNA(MAX(K194:M194),0)</f>
        <v>0</v>
      </c>
      <c r="O194">
        <f t="shared" si="30"/>
        <v>0</v>
      </c>
      <c r="P194">
        <f t="shared" si="31"/>
        <v>0</v>
      </c>
      <c r="Q194" t="b">
        <f t="shared" si="25"/>
        <v>0</v>
      </c>
      <c r="R194" t="str">
        <f t="shared" si="26"/>
        <v xml:space="preserve"> - </v>
      </c>
      <c r="S194" t="e">
        <f>VLOOKUP(Table1[[#This Row],[اللاعب]],Sheet1!$A$2:$B$8,2,FALSE)</f>
        <v>#N/A</v>
      </c>
      <c r="T194" t="str">
        <f>Table1[[#This Row],[النتيجة]]&amp;" - "&amp;Table1[[#This Row],[Column1]]</f>
        <v xml:space="preserve"> - </v>
      </c>
      <c r="U194" t="e">
        <f>Table1[[#This Row],[Home]]&amp;" - "&amp;Table1[[#This Row],[Away]]</f>
        <v>#N/A</v>
      </c>
    </row>
    <row r="195" spans="2:21" ht="18" customHeight="1" x14ac:dyDescent="0.3">
      <c r="B195" s="4"/>
      <c r="C195" s="4"/>
      <c r="D195" s="4"/>
      <c r="E195" s="4"/>
      <c r="F195" s="4"/>
      <c r="G195" s="4"/>
      <c r="H195" s="7" t="e">
        <f>VLOOKUP(A195,النتائج!$A$1:$F$100,4,FALSE)</f>
        <v>#N/A</v>
      </c>
      <c r="I195" s="7" t="e">
        <f>VLOOKUP(A195,النتائج!$A$1:$F$100,5,FALSE)</f>
        <v>#N/A</v>
      </c>
      <c r="J195" t="e">
        <f t="shared" si="28"/>
        <v>#N/A</v>
      </c>
      <c r="K195" t="e">
        <f t="shared" si="29"/>
        <v>#N/A</v>
      </c>
      <c r="L195" t="e">
        <f t="shared" si="32"/>
        <v>#N/A</v>
      </c>
      <c r="M195" t="e">
        <f t="shared" si="27"/>
        <v>#N/A</v>
      </c>
      <c r="N195">
        <f t="shared" si="33"/>
        <v>0</v>
      </c>
      <c r="O195">
        <f t="shared" si="30"/>
        <v>0</v>
      </c>
      <c r="P195">
        <f t="shared" si="31"/>
        <v>0</v>
      </c>
      <c r="Q195" t="b">
        <f t="shared" ref="Q195:Q258" si="34">IF(OR(E195="",F195=""),FALSE,TRUE)</f>
        <v>0</v>
      </c>
      <c r="R195" t="str">
        <f t="shared" ref="R195:R258" si="35">D195&amp;" - "&amp;G195</f>
        <v xml:space="preserve"> - </v>
      </c>
      <c r="S195" t="e">
        <f>VLOOKUP(Table1[[#This Row],[اللاعب]],Sheet1!$A$2:$B$8,2,FALSE)</f>
        <v>#N/A</v>
      </c>
      <c r="T195" t="str">
        <f>Table1[[#This Row],[النتيجة]]&amp;" - "&amp;Table1[[#This Row],[Column1]]</f>
        <v xml:space="preserve"> - </v>
      </c>
      <c r="U195" t="e">
        <f>Table1[[#This Row],[Home]]&amp;" - "&amp;Table1[[#This Row],[Away]]</f>
        <v>#N/A</v>
      </c>
    </row>
    <row r="196" spans="2:21" ht="18" customHeight="1" x14ac:dyDescent="0.3">
      <c r="B196" s="4"/>
      <c r="C196" s="4"/>
      <c r="D196" s="4"/>
      <c r="E196" s="4"/>
      <c r="F196" s="4"/>
      <c r="G196" s="4"/>
      <c r="H196" s="7" t="e">
        <f>VLOOKUP(A196,النتائج!$A$1:$F$100,4,FALSE)</f>
        <v>#N/A</v>
      </c>
      <c r="I196" s="7" t="e">
        <f>VLOOKUP(A196,النتائج!$A$1:$F$100,5,FALSE)</f>
        <v>#N/A</v>
      </c>
      <c r="J196" t="e">
        <f t="shared" si="28"/>
        <v>#N/A</v>
      </c>
      <c r="K196" t="e">
        <f t="shared" si="29"/>
        <v>#N/A</v>
      </c>
      <c r="L196" t="e">
        <f t="shared" si="32"/>
        <v>#N/A</v>
      </c>
      <c r="M196" t="e">
        <f t="shared" si="27"/>
        <v>#N/A</v>
      </c>
      <c r="N196">
        <f t="shared" si="33"/>
        <v>0</v>
      </c>
      <c r="O196">
        <f t="shared" si="30"/>
        <v>0</v>
      </c>
      <c r="P196">
        <f t="shared" si="31"/>
        <v>0</v>
      </c>
      <c r="Q196" t="b">
        <f t="shared" si="34"/>
        <v>0</v>
      </c>
      <c r="R196" t="str">
        <f t="shared" si="35"/>
        <v xml:space="preserve"> - </v>
      </c>
      <c r="S196" t="e">
        <f>VLOOKUP(Table1[[#This Row],[اللاعب]],Sheet1!$A$2:$B$8,2,FALSE)</f>
        <v>#N/A</v>
      </c>
      <c r="T196" t="str">
        <f>Table1[[#This Row],[النتيجة]]&amp;" - "&amp;Table1[[#This Row],[Column1]]</f>
        <v xml:space="preserve"> - </v>
      </c>
      <c r="U196" t="e">
        <f>Table1[[#This Row],[Home]]&amp;" - "&amp;Table1[[#This Row],[Away]]</f>
        <v>#N/A</v>
      </c>
    </row>
    <row r="197" spans="2:21" ht="18" customHeight="1" x14ac:dyDescent="0.3">
      <c r="B197" s="4"/>
      <c r="C197" s="4"/>
      <c r="D197" s="4"/>
      <c r="E197" s="4"/>
      <c r="F197" s="4"/>
      <c r="G197" s="4"/>
      <c r="H197" s="7" t="e">
        <f>VLOOKUP(A197,النتائج!$A$1:$F$100,4,FALSE)</f>
        <v>#N/A</v>
      </c>
      <c r="I197" s="7" t="e">
        <f>VLOOKUP(A197,النتائج!$A$1:$F$100,5,FALSE)</f>
        <v>#N/A</v>
      </c>
      <c r="J197" t="e">
        <f t="shared" si="28"/>
        <v>#N/A</v>
      </c>
      <c r="K197" t="e">
        <f t="shared" si="29"/>
        <v>#N/A</v>
      </c>
      <c r="L197" t="e">
        <f t="shared" si="32"/>
        <v>#N/A</v>
      </c>
      <c r="M197" t="e">
        <f t="shared" si="27"/>
        <v>#N/A</v>
      </c>
      <c r="N197">
        <f t="shared" si="33"/>
        <v>0</v>
      </c>
      <c r="O197">
        <f t="shared" si="30"/>
        <v>0</v>
      </c>
      <c r="P197">
        <f t="shared" si="31"/>
        <v>0</v>
      </c>
      <c r="Q197" t="b">
        <f t="shared" si="34"/>
        <v>0</v>
      </c>
      <c r="R197" t="str">
        <f t="shared" si="35"/>
        <v xml:space="preserve"> - </v>
      </c>
      <c r="S197" t="e">
        <f>VLOOKUP(Table1[[#This Row],[اللاعب]],Sheet1!$A$2:$B$8,2,FALSE)</f>
        <v>#N/A</v>
      </c>
      <c r="T197" t="str">
        <f>Table1[[#This Row],[النتيجة]]&amp;" - "&amp;Table1[[#This Row],[Column1]]</f>
        <v xml:space="preserve"> - </v>
      </c>
      <c r="U197" t="e">
        <f>Table1[[#This Row],[Home]]&amp;" - "&amp;Table1[[#This Row],[Away]]</f>
        <v>#N/A</v>
      </c>
    </row>
    <row r="198" spans="2:21" ht="18" customHeight="1" x14ac:dyDescent="0.3">
      <c r="B198" s="4"/>
      <c r="C198" s="4"/>
      <c r="D198" s="4"/>
      <c r="E198" s="4"/>
      <c r="F198" s="4"/>
      <c r="G198" s="4"/>
      <c r="H198" s="7" t="e">
        <f>VLOOKUP(A198,النتائج!$A$1:$F$100,4,FALSE)</f>
        <v>#N/A</v>
      </c>
      <c r="I198" s="7" t="e">
        <f>VLOOKUP(A198,النتائج!$A$1:$F$100,5,FALSE)</f>
        <v>#N/A</v>
      </c>
      <c r="J198" t="e">
        <f t="shared" si="28"/>
        <v>#N/A</v>
      </c>
      <c r="K198" t="e">
        <f t="shared" si="29"/>
        <v>#N/A</v>
      </c>
      <c r="L198" t="e">
        <f t="shared" si="32"/>
        <v>#N/A</v>
      </c>
      <c r="M198" t="e">
        <f t="shared" si="27"/>
        <v>#N/A</v>
      </c>
      <c r="N198">
        <f t="shared" si="33"/>
        <v>0</v>
      </c>
      <c r="O198">
        <f t="shared" si="30"/>
        <v>0</v>
      </c>
      <c r="P198">
        <f t="shared" si="31"/>
        <v>0</v>
      </c>
      <c r="Q198" t="b">
        <f t="shared" si="34"/>
        <v>0</v>
      </c>
      <c r="R198" t="str">
        <f t="shared" si="35"/>
        <v xml:space="preserve"> - </v>
      </c>
      <c r="S198" t="e">
        <f>VLOOKUP(Table1[[#This Row],[اللاعب]],Sheet1!$A$2:$B$8,2,FALSE)</f>
        <v>#N/A</v>
      </c>
      <c r="T198" t="str">
        <f>Table1[[#This Row],[النتيجة]]&amp;" - "&amp;Table1[[#This Row],[Column1]]</f>
        <v xml:space="preserve"> - </v>
      </c>
      <c r="U198" t="e">
        <f>Table1[[#This Row],[Home]]&amp;" - "&amp;Table1[[#This Row],[Away]]</f>
        <v>#N/A</v>
      </c>
    </row>
    <row r="199" spans="2:21" ht="18" customHeight="1" x14ac:dyDescent="0.3">
      <c r="B199" s="4"/>
      <c r="C199" s="4"/>
      <c r="D199" s="4"/>
      <c r="E199" s="4"/>
      <c r="F199" s="4"/>
      <c r="G199" s="4"/>
      <c r="H199" s="7" t="e">
        <f>VLOOKUP(A199,النتائج!$A$1:$F$100,4,FALSE)</f>
        <v>#N/A</v>
      </c>
      <c r="I199" s="7" t="e">
        <f>VLOOKUP(A199,النتائج!$A$1:$F$100,5,FALSE)</f>
        <v>#N/A</v>
      </c>
      <c r="J199" t="e">
        <f t="shared" si="28"/>
        <v>#N/A</v>
      </c>
      <c r="K199" t="e">
        <f t="shared" si="29"/>
        <v>#N/A</v>
      </c>
      <c r="L199" t="e">
        <f t="shared" si="32"/>
        <v>#N/A</v>
      </c>
      <c r="M199" t="e">
        <f t="shared" si="27"/>
        <v>#N/A</v>
      </c>
      <c r="N199">
        <f t="shared" si="33"/>
        <v>0</v>
      </c>
      <c r="O199">
        <f t="shared" si="30"/>
        <v>0</v>
      </c>
      <c r="P199">
        <f t="shared" si="31"/>
        <v>0</v>
      </c>
      <c r="Q199" t="b">
        <f t="shared" si="34"/>
        <v>0</v>
      </c>
      <c r="R199" t="str">
        <f t="shared" si="35"/>
        <v xml:space="preserve"> - </v>
      </c>
      <c r="S199" t="e">
        <f>VLOOKUP(Table1[[#This Row],[اللاعب]],Sheet1!$A$2:$B$8,2,FALSE)</f>
        <v>#N/A</v>
      </c>
      <c r="T199" t="str">
        <f>Table1[[#This Row],[النتيجة]]&amp;" - "&amp;Table1[[#This Row],[Column1]]</f>
        <v xml:space="preserve"> - </v>
      </c>
      <c r="U199" t="e">
        <f>Table1[[#This Row],[Home]]&amp;" - "&amp;Table1[[#This Row],[Away]]</f>
        <v>#N/A</v>
      </c>
    </row>
    <row r="200" spans="2:21" ht="18" customHeight="1" x14ac:dyDescent="0.3">
      <c r="B200" s="4"/>
      <c r="C200" s="4"/>
      <c r="D200" s="4"/>
      <c r="E200" s="4"/>
      <c r="F200" s="4"/>
      <c r="G200" s="4"/>
      <c r="H200" s="7" t="e">
        <f>VLOOKUP(A200,النتائج!$A$1:$F$100,4,FALSE)</f>
        <v>#N/A</v>
      </c>
      <c r="I200" s="7" t="e">
        <f>VLOOKUP(A200,النتائج!$A$1:$F$100,5,FALSE)</f>
        <v>#N/A</v>
      </c>
      <c r="J200" t="e">
        <f t="shared" si="28"/>
        <v>#N/A</v>
      </c>
      <c r="K200" t="e">
        <f t="shared" si="29"/>
        <v>#N/A</v>
      </c>
      <c r="L200" t="e">
        <f t="shared" si="32"/>
        <v>#N/A</v>
      </c>
      <c r="M200" t="e">
        <f t="shared" si="27"/>
        <v>#N/A</v>
      </c>
      <c r="N200">
        <f t="shared" si="33"/>
        <v>0</v>
      </c>
      <c r="O200">
        <f t="shared" si="30"/>
        <v>0</v>
      </c>
      <c r="P200">
        <f t="shared" si="31"/>
        <v>0</v>
      </c>
      <c r="Q200" t="b">
        <f t="shared" si="34"/>
        <v>0</v>
      </c>
      <c r="R200" t="str">
        <f t="shared" si="35"/>
        <v xml:space="preserve"> - </v>
      </c>
      <c r="S200" t="e">
        <f>VLOOKUP(Table1[[#This Row],[اللاعب]],Sheet1!$A$2:$B$8,2,FALSE)</f>
        <v>#N/A</v>
      </c>
      <c r="T200" t="str">
        <f>Table1[[#This Row],[النتيجة]]&amp;" - "&amp;Table1[[#This Row],[Column1]]</f>
        <v xml:space="preserve"> - </v>
      </c>
      <c r="U200" t="e">
        <f>Table1[[#This Row],[Home]]&amp;" - "&amp;Table1[[#This Row],[Away]]</f>
        <v>#N/A</v>
      </c>
    </row>
    <row r="201" spans="2:21" ht="18" customHeight="1" x14ac:dyDescent="0.3">
      <c r="B201" s="4"/>
      <c r="C201" s="4"/>
      <c r="D201" s="4"/>
      <c r="E201" s="4"/>
      <c r="F201" s="4"/>
      <c r="G201" s="4"/>
      <c r="H201" s="7" t="e">
        <f>VLOOKUP(A201,النتائج!$A$1:$F$100,4,FALSE)</f>
        <v>#N/A</v>
      </c>
      <c r="I201" s="7" t="e">
        <f>VLOOKUP(A201,النتائج!$A$1:$F$100,5,FALSE)</f>
        <v>#N/A</v>
      </c>
      <c r="J201" t="e">
        <f t="shared" si="28"/>
        <v>#N/A</v>
      </c>
      <c r="K201" t="e">
        <f t="shared" si="29"/>
        <v>#N/A</v>
      </c>
      <c r="L201" t="e">
        <f t="shared" si="32"/>
        <v>#N/A</v>
      </c>
      <c r="M201" t="e">
        <f t="shared" si="27"/>
        <v>#N/A</v>
      </c>
      <c r="N201">
        <f t="shared" si="33"/>
        <v>0</v>
      </c>
      <c r="O201">
        <f t="shared" si="30"/>
        <v>0</v>
      </c>
      <c r="P201">
        <f t="shared" si="31"/>
        <v>0</v>
      </c>
      <c r="Q201" t="b">
        <f t="shared" si="34"/>
        <v>0</v>
      </c>
      <c r="R201" t="str">
        <f t="shared" si="35"/>
        <v xml:space="preserve"> - </v>
      </c>
      <c r="S201" t="e">
        <f>VLOOKUP(Table1[[#This Row],[اللاعب]],Sheet1!$A$2:$B$8,2,FALSE)</f>
        <v>#N/A</v>
      </c>
      <c r="T201" t="str">
        <f>Table1[[#This Row],[النتيجة]]&amp;" - "&amp;Table1[[#This Row],[Column1]]</f>
        <v xml:space="preserve"> - </v>
      </c>
      <c r="U201" t="e">
        <f>Table1[[#This Row],[Home]]&amp;" - "&amp;Table1[[#This Row],[Away]]</f>
        <v>#N/A</v>
      </c>
    </row>
    <row r="202" spans="2:21" ht="18" customHeight="1" x14ac:dyDescent="0.3">
      <c r="B202" s="4"/>
      <c r="C202" s="4"/>
      <c r="D202" s="4"/>
      <c r="E202" s="4"/>
      <c r="F202" s="4"/>
      <c r="G202" s="4"/>
      <c r="H202" s="7" t="e">
        <f>VLOOKUP(A202,النتائج!$A$1:$F$100,4,FALSE)</f>
        <v>#N/A</v>
      </c>
      <c r="I202" s="7" t="e">
        <f>VLOOKUP(A202,النتائج!$A$1:$F$100,5,FALSE)</f>
        <v>#N/A</v>
      </c>
      <c r="J202" t="e">
        <f t="shared" si="28"/>
        <v>#N/A</v>
      </c>
      <c r="K202" t="e">
        <f t="shared" si="29"/>
        <v>#N/A</v>
      </c>
      <c r="L202" t="e">
        <f t="shared" si="32"/>
        <v>#N/A</v>
      </c>
      <c r="M202" t="e">
        <f t="shared" si="27"/>
        <v>#N/A</v>
      </c>
      <c r="N202">
        <f t="shared" si="33"/>
        <v>0</v>
      </c>
      <c r="O202">
        <f t="shared" si="30"/>
        <v>0</v>
      </c>
      <c r="P202">
        <f t="shared" si="31"/>
        <v>0</v>
      </c>
      <c r="Q202" t="b">
        <f t="shared" si="34"/>
        <v>0</v>
      </c>
      <c r="R202" t="str">
        <f t="shared" si="35"/>
        <v xml:space="preserve"> - </v>
      </c>
      <c r="S202" t="e">
        <f>VLOOKUP(Table1[[#This Row],[اللاعب]],Sheet1!$A$2:$B$8,2,FALSE)</f>
        <v>#N/A</v>
      </c>
      <c r="T202" t="str">
        <f>Table1[[#This Row],[النتيجة]]&amp;" - "&amp;Table1[[#This Row],[Column1]]</f>
        <v xml:space="preserve"> - </v>
      </c>
      <c r="U202" t="e">
        <f>Table1[[#This Row],[Home]]&amp;" - "&amp;Table1[[#This Row],[Away]]</f>
        <v>#N/A</v>
      </c>
    </row>
    <row r="203" spans="2:21" ht="18" customHeight="1" x14ac:dyDescent="0.3">
      <c r="B203" s="4"/>
      <c r="C203" s="4"/>
      <c r="D203" s="4"/>
      <c r="E203" s="4"/>
      <c r="F203" s="4"/>
      <c r="G203" s="4"/>
      <c r="H203" s="7" t="e">
        <f>VLOOKUP(A203,النتائج!$A$1:$F$100,4,FALSE)</f>
        <v>#N/A</v>
      </c>
      <c r="I203" s="7" t="e">
        <f>VLOOKUP(A203,النتائج!$A$1:$F$100,5,FALSE)</f>
        <v>#N/A</v>
      </c>
      <c r="J203" t="e">
        <f t="shared" si="28"/>
        <v>#N/A</v>
      </c>
      <c r="K203" t="e">
        <f t="shared" si="29"/>
        <v>#N/A</v>
      </c>
      <c r="L203" t="e">
        <f t="shared" si="32"/>
        <v>#N/A</v>
      </c>
      <c r="M203" t="e">
        <f t="shared" si="27"/>
        <v>#N/A</v>
      </c>
      <c r="N203">
        <f t="shared" si="33"/>
        <v>0</v>
      </c>
      <c r="O203">
        <f t="shared" si="30"/>
        <v>0</v>
      </c>
      <c r="P203">
        <f t="shared" si="31"/>
        <v>0</v>
      </c>
      <c r="Q203" t="b">
        <f t="shared" si="34"/>
        <v>0</v>
      </c>
      <c r="R203" t="str">
        <f t="shared" si="35"/>
        <v xml:space="preserve"> - </v>
      </c>
      <c r="S203" t="e">
        <f>VLOOKUP(Table1[[#This Row],[اللاعب]],Sheet1!$A$2:$B$8,2,FALSE)</f>
        <v>#N/A</v>
      </c>
      <c r="T203" t="str">
        <f>Table1[[#This Row],[النتيجة]]&amp;" - "&amp;Table1[[#This Row],[Column1]]</f>
        <v xml:space="preserve"> - </v>
      </c>
      <c r="U203" t="e">
        <f>Table1[[#This Row],[Home]]&amp;" - "&amp;Table1[[#This Row],[Away]]</f>
        <v>#N/A</v>
      </c>
    </row>
    <row r="204" spans="2:21" ht="18" customHeight="1" x14ac:dyDescent="0.3">
      <c r="B204" s="4"/>
      <c r="C204" s="4"/>
      <c r="D204" s="4"/>
      <c r="E204" s="4"/>
      <c r="F204" s="4"/>
      <c r="G204" s="4"/>
      <c r="H204" s="7" t="e">
        <f>VLOOKUP(A204,النتائج!$A$1:$F$100,4,FALSE)</f>
        <v>#N/A</v>
      </c>
      <c r="I204" s="7" t="e">
        <f>VLOOKUP(A204,النتائج!$A$1:$F$100,5,FALSE)</f>
        <v>#N/A</v>
      </c>
      <c r="J204" t="e">
        <f t="shared" si="28"/>
        <v>#N/A</v>
      </c>
      <c r="K204" t="e">
        <f t="shared" si="29"/>
        <v>#N/A</v>
      </c>
      <c r="L204" t="e">
        <f t="shared" si="32"/>
        <v>#N/A</v>
      </c>
      <c r="M204" t="e">
        <f t="shared" si="27"/>
        <v>#N/A</v>
      </c>
      <c r="N204">
        <f t="shared" si="33"/>
        <v>0</v>
      </c>
      <c r="O204">
        <f t="shared" si="30"/>
        <v>0</v>
      </c>
      <c r="P204">
        <f t="shared" si="31"/>
        <v>0</v>
      </c>
      <c r="Q204" t="b">
        <f t="shared" si="34"/>
        <v>0</v>
      </c>
      <c r="R204" t="str">
        <f t="shared" si="35"/>
        <v xml:space="preserve"> - </v>
      </c>
      <c r="S204" t="e">
        <f>VLOOKUP(Table1[[#This Row],[اللاعب]],Sheet1!$A$2:$B$8,2,FALSE)</f>
        <v>#N/A</v>
      </c>
      <c r="T204" t="str">
        <f>Table1[[#This Row],[النتيجة]]&amp;" - "&amp;Table1[[#This Row],[Column1]]</f>
        <v xml:space="preserve"> - </v>
      </c>
      <c r="U204" t="e">
        <f>Table1[[#This Row],[Home]]&amp;" - "&amp;Table1[[#This Row],[Away]]</f>
        <v>#N/A</v>
      </c>
    </row>
    <row r="205" spans="2:21" ht="18" customHeight="1" x14ac:dyDescent="0.3">
      <c r="B205" s="4"/>
      <c r="C205" s="4"/>
      <c r="D205" s="4"/>
      <c r="E205" s="4"/>
      <c r="F205" s="4"/>
      <c r="G205" s="4"/>
      <c r="H205" s="7" t="e">
        <f>VLOOKUP(A205,النتائج!$A$1:$F$100,4,FALSE)</f>
        <v>#N/A</v>
      </c>
      <c r="I205" s="7" t="e">
        <f>VLOOKUP(A205,النتائج!$A$1:$F$100,5,FALSE)</f>
        <v>#N/A</v>
      </c>
      <c r="J205" t="e">
        <f t="shared" si="28"/>
        <v>#N/A</v>
      </c>
      <c r="K205" t="e">
        <f t="shared" si="29"/>
        <v>#N/A</v>
      </c>
      <c r="L205" t="e">
        <f t="shared" si="32"/>
        <v>#N/A</v>
      </c>
      <c r="M205" t="e">
        <f t="shared" si="27"/>
        <v>#N/A</v>
      </c>
      <c r="N205">
        <f t="shared" si="33"/>
        <v>0</v>
      </c>
      <c r="O205">
        <f t="shared" si="30"/>
        <v>0</v>
      </c>
      <c r="P205">
        <f t="shared" si="31"/>
        <v>0</v>
      </c>
      <c r="Q205" t="b">
        <f t="shared" si="34"/>
        <v>0</v>
      </c>
      <c r="R205" t="str">
        <f t="shared" si="35"/>
        <v xml:space="preserve"> - </v>
      </c>
      <c r="S205" t="e">
        <f>VLOOKUP(Table1[[#This Row],[اللاعب]],Sheet1!$A$2:$B$8,2,FALSE)</f>
        <v>#N/A</v>
      </c>
      <c r="T205" t="str">
        <f>Table1[[#This Row],[النتيجة]]&amp;" - "&amp;Table1[[#This Row],[Column1]]</f>
        <v xml:space="preserve"> - </v>
      </c>
      <c r="U205" t="e">
        <f>Table1[[#This Row],[Home]]&amp;" - "&amp;Table1[[#This Row],[Away]]</f>
        <v>#N/A</v>
      </c>
    </row>
    <row r="206" spans="2:21" ht="18" customHeight="1" x14ac:dyDescent="0.3">
      <c r="B206" s="4"/>
      <c r="C206" s="4"/>
      <c r="D206" s="4"/>
      <c r="E206" s="4"/>
      <c r="F206" s="4"/>
      <c r="G206" s="4"/>
      <c r="H206" s="7" t="e">
        <f>VLOOKUP(A206,النتائج!$A$1:$F$100,4,FALSE)</f>
        <v>#N/A</v>
      </c>
      <c r="I206" s="7" t="e">
        <f>VLOOKUP(A206,النتائج!$A$1:$F$100,5,FALSE)</f>
        <v>#N/A</v>
      </c>
      <c r="J206" t="e">
        <f t="shared" si="28"/>
        <v>#N/A</v>
      </c>
      <c r="K206" t="e">
        <f t="shared" si="29"/>
        <v>#N/A</v>
      </c>
      <c r="L206" t="e">
        <f t="shared" si="32"/>
        <v>#N/A</v>
      </c>
      <c r="M206" t="e">
        <f t="shared" si="27"/>
        <v>#N/A</v>
      </c>
      <c r="N206">
        <f t="shared" si="33"/>
        <v>0</v>
      </c>
      <c r="O206">
        <f t="shared" si="30"/>
        <v>0</v>
      </c>
      <c r="P206">
        <f t="shared" si="31"/>
        <v>0</v>
      </c>
      <c r="Q206" t="b">
        <f t="shared" si="34"/>
        <v>0</v>
      </c>
      <c r="R206" t="str">
        <f t="shared" si="35"/>
        <v xml:space="preserve"> - </v>
      </c>
      <c r="S206" t="e">
        <f>VLOOKUP(Table1[[#This Row],[اللاعب]],Sheet1!$A$2:$B$8,2,FALSE)</f>
        <v>#N/A</v>
      </c>
      <c r="T206" t="str">
        <f>Table1[[#This Row],[النتيجة]]&amp;" - "&amp;Table1[[#This Row],[Column1]]</f>
        <v xml:space="preserve"> - </v>
      </c>
      <c r="U206" t="e">
        <f>Table1[[#This Row],[Home]]&amp;" - "&amp;Table1[[#This Row],[Away]]</f>
        <v>#N/A</v>
      </c>
    </row>
    <row r="207" spans="2:21" ht="18" customHeight="1" x14ac:dyDescent="0.3">
      <c r="B207" s="4"/>
      <c r="C207" s="4"/>
      <c r="D207" s="4"/>
      <c r="E207" s="4"/>
      <c r="F207" s="4"/>
      <c r="G207" s="4"/>
      <c r="H207" s="7" t="e">
        <f>VLOOKUP(A207,النتائج!$A$1:$F$100,4,FALSE)</f>
        <v>#N/A</v>
      </c>
      <c r="I207" s="7" t="e">
        <f>VLOOKUP(A207,النتائج!$A$1:$F$100,5,FALSE)</f>
        <v>#N/A</v>
      </c>
      <c r="J207" t="e">
        <f t="shared" si="28"/>
        <v>#N/A</v>
      </c>
      <c r="K207" t="e">
        <f t="shared" si="29"/>
        <v>#N/A</v>
      </c>
      <c r="L207" t="e">
        <f t="shared" si="32"/>
        <v>#N/A</v>
      </c>
      <c r="M207" t="e">
        <f t="shared" si="27"/>
        <v>#N/A</v>
      </c>
      <c r="N207">
        <f t="shared" si="33"/>
        <v>0</v>
      </c>
      <c r="O207">
        <f t="shared" si="30"/>
        <v>0</v>
      </c>
      <c r="P207">
        <f t="shared" si="31"/>
        <v>0</v>
      </c>
      <c r="Q207" t="b">
        <f t="shared" si="34"/>
        <v>0</v>
      </c>
      <c r="R207" t="str">
        <f t="shared" si="35"/>
        <v xml:space="preserve"> - </v>
      </c>
      <c r="S207" t="e">
        <f>VLOOKUP(Table1[[#This Row],[اللاعب]],Sheet1!$A$2:$B$8,2,FALSE)</f>
        <v>#N/A</v>
      </c>
      <c r="T207" t="str">
        <f>Table1[[#This Row],[النتيجة]]&amp;" - "&amp;Table1[[#This Row],[Column1]]</f>
        <v xml:space="preserve"> - </v>
      </c>
      <c r="U207" t="e">
        <f>Table1[[#This Row],[Home]]&amp;" - "&amp;Table1[[#This Row],[Away]]</f>
        <v>#N/A</v>
      </c>
    </row>
    <row r="208" spans="2:21" ht="18" customHeight="1" x14ac:dyDescent="0.3">
      <c r="B208" s="4"/>
      <c r="C208" s="4"/>
      <c r="D208" s="4"/>
      <c r="E208" s="4"/>
      <c r="F208" s="4"/>
      <c r="G208" s="4"/>
      <c r="H208" s="7" t="e">
        <f>VLOOKUP(A208,النتائج!$A$1:$F$100,4,FALSE)</f>
        <v>#N/A</v>
      </c>
      <c r="I208" s="7" t="e">
        <f>VLOOKUP(A208,النتائج!$A$1:$F$100,5,FALSE)</f>
        <v>#N/A</v>
      </c>
      <c r="J208" t="e">
        <f t="shared" si="28"/>
        <v>#N/A</v>
      </c>
      <c r="K208" t="e">
        <f t="shared" si="29"/>
        <v>#N/A</v>
      </c>
      <c r="L208" t="e">
        <f t="shared" si="32"/>
        <v>#N/A</v>
      </c>
      <c r="M208" t="e">
        <f t="shared" si="27"/>
        <v>#N/A</v>
      </c>
      <c r="N208">
        <f t="shared" si="33"/>
        <v>0</v>
      </c>
      <c r="O208">
        <f t="shared" si="30"/>
        <v>0</v>
      </c>
      <c r="P208">
        <f t="shared" si="31"/>
        <v>0</v>
      </c>
      <c r="Q208" t="b">
        <f t="shared" si="34"/>
        <v>0</v>
      </c>
      <c r="R208" t="str">
        <f t="shared" si="35"/>
        <v xml:space="preserve"> - </v>
      </c>
      <c r="S208" t="e">
        <f>VLOOKUP(Table1[[#This Row],[اللاعب]],Sheet1!$A$2:$B$8,2,FALSE)</f>
        <v>#N/A</v>
      </c>
      <c r="T208" t="str">
        <f>Table1[[#This Row],[النتيجة]]&amp;" - "&amp;Table1[[#This Row],[Column1]]</f>
        <v xml:space="preserve"> - </v>
      </c>
      <c r="U208" t="e">
        <f>Table1[[#This Row],[Home]]&amp;" - "&amp;Table1[[#This Row],[Away]]</f>
        <v>#N/A</v>
      </c>
    </row>
    <row r="209" spans="2:21" ht="18" customHeight="1" x14ac:dyDescent="0.3">
      <c r="B209" s="4"/>
      <c r="C209" s="4"/>
      <c r="D209" s="4"/>
      <c r="E209" s="4"/>
      <c r="F209" s="4"/>
      <c r="G209" s="4"/>
      <c r="H209" s="7" t="e">
        <f>VLOOKUP(A209,النتائج!$A$1:$F$100,4,FALSE)</f>
        <v>#N/A</v>
      </c>
      <c r="I209" s="7" t="e">
        <f>VLOOKUP(A209,النتائج!$A$1:$F$100,5,FALSE)</f>
        <v>#N/A</v>
      </c>
      <c r="J209" t="e">
        <f t="shared" si="28"/>
        <v>#N/A</v>
      </c>
      <c r="K209" t="e">
        <f t="shared" si="29"/>
        <v>#N/A</v>
      </c>
      <c r="L209" t="e">
        <f t="shared" si="32"/>
        <v>#N/A</v>
      </c>
      <c r="M209" t="e">
        <f t="shared" si="27"/>
        <v>#N/A</v>
      </c>
      <c r="N209">
        <f t="shared" si="33"/>
        <v>0</v>
      </c>
      <c r="O209">
        <f t="shared" si="30"/>
        <v>0</v>
      </c>
      <c r="P209">
        <f t="shared" si="31"/>
        <v>0</v>
      </c>
      <c r="Q209" t="b">
        <f t="shared" si="34"/>
        <v>0</v>
      </c>
      <c r="R209" t="str">
        <f t="shared" si="35"/>
        <v xml:space="preserve"> - </v>
      </c>
      <c r="S209" t="e">
        <f>VLOOKUP(Table1[[#This Row],[اللاعب]],Sheet1!$A$2:$B$8,2,FALSE)</f>
        <v>#N/A</v>
      </c>
      <c r="T209" t="str">
        <f>Table1[[#This Row],[النتيجة]]&amp;" - "&amp;Table1[[#This Row],[Column1]]</f>
        <v xml:space="preserve"> - </v>
      </c>
      <c r="U209" t="e">
        <f>Table1[[#This Row],[Home]]&amp;" - "&amp;Table1[[#This Row],[Away]]</f>
        <v>#N/A</v>
      </c>
    </row>
    <row r="210" spans="2:21" ht="18" customHeight="1" x14ac:dyDescent="0.3">
      <c r="B210" s="4"/>
      <c r="C210" s="4"/>
      <c r="D210" s="4"/>
      <c r="E210" s="4"/>
      <c r="F210" s="4"/>
      <c r="G210" s="4"/>
      <c r="H210" s="7" t="e">
        <f>VLOOKUP(A210,النتائج!$A$1:$F$100,4,FALSE)</f>
        <v>#N/A</v>
      </c>
      <c r="I210" s="7" t="e">
        <f>VLOOKUP(A210,النتائج!$A$1:$F$100,5,FALSE)</f>
        <v>#N/A</v>
      </c>
      <c r="J210" t="e">
        <f t="shared" si="28"/>
        <v>#N/A</v>
      </c>
      <c r="K210" t="e">
        <f t="shared" si="29"/>
        <v>#N/A</v>
      </c>
      <c r="L210" t="e">
        <f t="shared" si="32"/>
        <v>#N/A</v>
      </c>
      <c r="M210" t="e">
        <f t="shared" si="27"/>
        <v>#N/A</v>
      </c>
      <c r="N210">
        <f t="shared" si="33"/>
        <v>0</v>
      </c>
      <c r="O210">
        <f t="shared" si="30"/>
        <v>0</v>
      </c>
      <c r="P210">
        <f t="shared" si="31"/>
        <v>0</v>
      </c>
      <c r="Q210" t="b">
        <f t="shared" si="34"/>
        <v>0</v>
      </c>
      <c r="R210" t="str">
        <f t="shared" si="35"/>
        <v xml:space="preserve"> - </v>
      </c>
      <c r="S210" t="e">
        <f>VLOOKUP(Table1[[#This Row],[اللاعب]],Sheet1!$A$2:$B$8,2,FALSE)</f>
        <v>#N/A</v>
      </c>
      <c r="T210" t="str">
        <f>Table1[[#This Row],[النتيجة]]&amp;" - "&amp;Table1[[#This Row],[Column1]]</f>
        <v xml:space="preserve"> - </v>
      </c>
      <c r="U210" t="e">
        <f>Table1[[#This Row],[Home]]&amp;" - "&amp;Table1[[#This Row],[Away]]</f>
        <v>#N/A</v>
      </c>
    </row>
    <row r="211" spans="2:21" ht="18" customHeight="1" x14ac:dyDescent="0.3">
      <c r="B211" s="4"/>
      <c r="C211" s="4"/>
      <c r="D211" s="4"/>
      <c r="E211" s="4"/>
      <c r="F211" s="4"/>
      <c r="G211" s="4"/>
      <c r="H211" s="7" t="e">
        <f>VLOOKUP(A211,النتائج!$A$1:$F$100,4,FALSE)</f>
        <v>#N/A</v>
      </c>
      <c r="I211" s="7" t="e">
        <f>VLOOKUP(A211,النتائج!$A$1:$F$100,5,FALSE)</f>
        <v>#N/A</v>
      </c>
      <c r="J211" t="e">
        <f t="shared" si="28"/>
        <v>#N/A</v>
      </c>
      <c r="K211" t="e">
        <f t="shared" si="29"/>
        <v>#N/A</v>
      </c>
      <c r="L211" t="e">
        <f t="shared" si="32"/>
        <v>#N/A</v>
      </c>
      <c r="M211" t="e">
        <f t="shared" si="27"/>
        <v>#N/A</v>
      </c>
      <c r="N211">
        <f t="shared" si="33"/>
        <v>0</v>
      </c>
      <c r="O211">
        <f t="shared" si="30"/>
        <v>0</v>
      </c>
      <c r="P211">
        <f t="shared" si="31"/>
        <v>0</v>
      </c>
      <c r="Q211" t="b">
        <f t="shared" si="34"/>
        <v>0</v>
      </c>
      <c r="R211" t="str">
        <f t="shared" si="35"/>
        <v xml:space="preserve"> - </v>
      </c>
      <c r="S211" t="e">
        <f>VLOOKUP(Table1[[#This Row],[اللاعب]],Sheet1!$A$2:$B$8,2,FALSE)</f>
        <v>#N/A</v>
      </c>
      <c r="T211" t="str">
        <f>Table1[[#This Row],[النتيجة]]&amp;" - "&amp;Table1[[#This Row],[Column1]]</f>
        <v xml:space="preserve"> - </v>
      </c>
      <c r="U211" t="e">
        <f>Table1[[#This Row],[Home]]&amp;" - "&amp;Table1[[#This Row],[Away]]</f>
        <v>#N/A</v>
      </c>
    </row>
    <row r="212" spans="2:21" ht="18" customHeight="1" x14ac:dyDescent="0.3">
      <c r="B212" s="4"/>
      <c r="C212" s="4"/>
      <c r="D212" s="4"/>
      <c r="E212" s="4"/>
      <c r="F212" s="4"/>
      <c r="G212" s="4"/>
      <c r="H212" s="7" t="e">
        <f>VLOOKUP(A212,النتائج!$A$1:$F$100,4,FALSE)</f>
        <v>#N/A</v>
      </c>
      <c r="I212" s="7" t="e">
        <f>VLOOKUP(A212,النتائج!$A$1:$F$100,5,FALSE)</f>
        <v>#N/A</v>
      </c>
      <c r="J212" t="e">
        <f t="shared" si="28"/>
        <v>#N/A</v>
      </c>
      <c r="K212" t="e">
        <f t="shared" si="29"/>
        <v>#N/A</v>
      </c>
      <c r="L212" t="e">
        <f t="shared" si="32"/>
        <v>#N/A</v>
      </c>
      <c r="M212" t="e">
        <f t="shared" si="27"/>
        <v>#N/A</v>
      </c>
      <c r="N212">
        <f t="shared" si="33"/>
        <v>0</v>
      </c>
      <c r="O212">
        <f t="shared" si="30"/>
        <v>0</v>
      </c>
      <c r="P212">
        <f t="shared" si="31"/>
        <v>0</v>
      </c>
      <c r="Q212" t="b">
        <f t="shared" si="34"/>
        <v>0</v>
      </c>
      <c r="R212" t="str">
        <f t="shared" si="35"/>
        <v xml:space="preserve"> - </v>
      </c>
      <c r="S212" t="e">
        <f>VLOOKUP(Table1[[#This Row],[اللاعب]],Sheet1!$A$2:$B$8,2,FALSE)</f>
        <v>#N/A</v>
      </c>
      <c r="T212" t="str">
        <f>Table1[[#This Row],[النتيجة]]&amp;" - "&amp;Table1[[#This Row],[Column1]]</f>
        <v xml:space="preserve"> - </v>
      </c>
      <c r="U212" t="e">
        <f>Table1[[#This Row],[Home]]&amp;" - "&amp;Table1[[#This Row],[Away]]</f>
        <v>#N/A</v>
      </c>
    </row>
    <row r="213" spans="2:21" ht="18" customHeight="1" x14ac:dyDescent="0.3">
      <c r="B213" s="4"/>
      <c r="C213" s="4"/>
      <c r="D213" s="4"/>
      <c r="E213" s="4"/>
      <c r="F213" s="4"/>
      <c r="G213" s="4"/>
      <c r="H213" s="7" t="e">
        <f>VLOOKUP(A213,النتائج!$A$1:$F$100,4,FALSE)</f>
        <v>#N/A</v>
      </c>
      <c r="I213" s="7" t="e">
        <f>VLOOKUP(A213,النتائج!$A$1:$F$100,5,FALSE)</f>
        <v>#N/A</v>
      </c>
      <c r="J213" t="e">
        <f t="shared" si="28"/>
        <v>#N/A</v>
      </c>
      <c r="K213" t="e">
        <f t="shared" si="29"/>
        <v>#N/A</v>
      </c>
      <c r="L213" t="e">
        <f t="shared" si="32"/>
        <v>#N/A</v>
      </c>
      <c r="M213" t="e">
        <f t="shared" si="27"/>
        <v>#N/A</v>
      </c>
      <c r="N213">
        <f t="shared" si="33"/>
        <v>0</v>
      </c>
      <c r="O213">
        <f t="shared" si="30"/>
        <v>0</v>
      </c>
      <c r="P213">
        <f t="shared" si="31"/>
        <v>0</v>
      </c>
      <c r="Q213" t="b">
        <f t="shared" si="34"/>
        <v>0</v>
      </c>
      <c r="R213" t="str">
        <f t="shared" si="35"/>
        <v xml:space="preserve"> - </v>
      </c>
      <c r="S213" t="e">
        <f>VLOOKUP(Table1[[#This Row],[اللاعب]],Sheet1!$A$2:$B$8,2,FALSE)</f>
        <v>#N/A</v>
      </c>
      <c r="T213" t="str">
        <f>Table1[[#This Row],[النتيجة]]&amp;" - "&amp;Table1[[#This Row],[Column1]]</f>
        <v xml:space="preserve"> - </v>
      </c>
      <c r="U213" t="e">
        <f>Table1[[#This Row],[Home]]&amp;" - "&amp;Table1[[#This Row],[Away]]</f>
        <v>#N/A</v>
      </c>
    </row>
    <row r="214" spans="2:21" ht="18" customHeight="1" x14ac:dyDescent="0.3">
      <c r="B214" s="4"/>
      <c r="C214" s="4"/>
      <c r="D214" s="4"/>
      <c r="E214" s="4"/>
      <c r="F214" s="4"/>
      <c r="G214" s="4"/>
      <c r="H214" s="7" t="e">
        <f>VLOOKUP(A214,النتائج!$A$1:$F$100,4,FALSE)</f>
        <v>#N/A</v>
      </c>
      <c r="I214" s="7" t="e">
        <f>VLOOKUP(A214,النتائج!$A$1:$F$100,5,FALSE)</f>
        <v>#N/A</v>
      </c>
      <c r="J214" t="e">
        <f t="shared" si="28"/>
        <v>#N/A</v>
      </c>
      <c r="K214" t="e">
        <f t="shared" si="29"/>
        <v>#N/A</v>
      </c>
      <c r="L214" t="e">
        <f t="shared" si="32"/>
        <v>#N/A</v>
      </c>
      <c r="M214" t="e">
        <f t="shared" si="27"/>
        <v>#N/A</v>
      </c>
      <c r="N214">
        <f t="shared" si="33"/>
        <v>0</v>
      </c>
      <c r="O214">
        <f t="shared" si="30"/>
        <v>0</v>
      </c>
      <c r="P214">
        <f t="shared" si="31"/>
        <v>0</v>
      </c>
      <c r="Q214" t="b">
        <f t="shared" si="34"/>
        <v>0</v>
      </c>
      <c r="R214" t="str">
        <f t="shared" si="35"/>
        <v xml:space="preserve"> - </v>
      </c>
      <c r="S214" t="e">
        <f>VLOOKUP(Table1[[#This Row],[اللاعب]],Sheet1!$A$2:$B$8,2,FALSE)</f>
        <v>#N/A</v>
      </c>
      <c r="T214" t="str">
        <f>Table1[[#This Row],[النتيجة]]&amp;" - "&amp;Table1[[#This Row],[Column1]]</f>
        <v xml:space="preserve"> - </v>
      </c>
      <c r="U214" t="e">
        <f>Table1[[#This Row],[Home]]&amp;" - "&amp;Table1[[#This Row],[Away]]</f>
        <v>#N/A</v>
      </c>
    </row>
    <row r="215" spans="2:21" ht="18" customHeight="1" x14ac:dyDescent="0.3">
      <c r="B215" s="4"/>
      <c r="C215" s="4"/>
      <c r="D215" s="4"/>
      <c r="E215" s="4"/>
      <c r="F215" s="4"/>
      <c r="G215" s="4"/>
      <c r="H215" s="7" t="e">
        <f>VLOOKUP(A215,النتائج!$A$1:$F$100,4,FALSE)</f>
        <v>#N/A</v>
      </c>
      <c r="I215" s="7" t="e">
        <f>VLOOKUP(A215,النتائج!$A$1:$F$100,5,FALSE)</f>
        <v>#N/A</v>
      </c>
      <c r="J215" t="e">
        <f t="shared" si="28"/>
        <v>#N/A</v>
      </c>
      <c r="K215" t="e">
        <f t="shared" si="29"/>
        <v>#N/A</v>
      </c>
      <c r="L215" t="e">
        <f t="shared" si="32"/>
        <v>#N/A</v>
      </c>
      <c r="M215" t="e">
        <f t="shared" si="27"/>
        <v>#N/A</v>
      </c>
      <c r="N215">
        <f t="shared" si="33"/>
        <v>0</v>
      </c>
      <c r="O215">
        <f t="shared" si="30"/>
        <v>0</v>
      </c>
      <c r="P215">
        <f t="shared" si="31"/>
        <v>0</v>
      </c>
      <c r="Q215" t="b">
        <f t="shared" si="34"/>
        <v>0</v>
      </c>
      <c r="R215" t="str">
        <f t="shared" si="35"/>
        <v xml:space="preserve"> - </v>
      </c>
      <c r="S215" t="e">
        <f>VLOOKUP(Table1[[#This Row],[اللاعب]],Sheet1!$A$2:$B$8,2,FALSE)</f>
        <v>#N/A</v>
      </c>
      <c r="T215" t="str">
        <f>Table1[[#This Row],[النتيجة]]&amp;" - "&amp;Table1[[#This Row],[Column1]]</f>
        <v xml:space="preserve"> - </v>
      </c>
      <c r="U215" t="e">
        <f>Table1[[#This Row],[Home]]&amp;" - "&amp;Table1[[#This Row],[Away]]</f>
        <v>#N/A</v>
      </c>
    </row>
    <row r="216" spans="2:21" ht="18" customHeight="1" x14ac:dyDescent="0.3">
      <c r="B216" s="4"/>
      <c r="C216" s="4"/>
      <c r="D216" s="4"/>
      <c r="E216" s="4"/>
      <c r="F216" s="4"/>
      <c r="G216" s="4"/>
      <c r="H216" s="7" t="e">
        <f>VLOOKUP(A216,النتائج!$A$1:$F$100,4,FALSE)</f>
        <v>#N/A</v>
      </c>
      <c r="I216" s="7" t="e">
        <f>VLOOKUP(A216,النتائج!$A$1:$F$100,5,FALSE)</f>
        <v>#N/A</v>
      </c>
      <c r="J216" t="e">
        <f t="shared" si="28"/>
        <v>#N/A</v>
      </c>
      <c r="K216" t="e">
        <f t="shared" si="29"/>
        <v>#N/A</v>
      </c>
      <c r="L216" t="e">
        <f t="shared" si="32"/>
        <v>#N/A</v>
      </c>
      <c r="M216" t="e">
        <f t="shared" si="27"/>
        <v>#N/A</v>
      </c>
      <c r="N216">
        <f t="shared" si="33"/>
        <v>0</v>
      </c>
      <c r="O216">
        <f t="shared" si="30"/>
        <v>0</v>
      </c>
      <c r="P216">
        <f t="shared" si="31"/>
        <v>0</v>
      </c>
      <c r="Q216" t="b">
        <f t="shared" si="34"/>
        <v>0</v>
      </c>
      <c r="R216" t="str">
        <f t="shared" si="35"/>
        <v xml:space="preserve"> - </v>
      </c>
      <c r="S216" t="e">
        <f>VLOOKUP(Table1[[#This Row],[اللاعب]],Sheet1!$A$2:$B$8,2,FALSE)</f>
        <v>#N/A</v>
      </c>
      <c r="T216" t="str">
        <f>Table1[[#This Row],[النتيجة]]&amp;" - "&amp;Table1[[#This Row],[Column1]]</f>
        <v xml:space="preserve"> - </v>
      </c>
      <c r="U216" t="e">
        <f>Table1[[#This Row],[Home]]&amp;" - "&amp;Table1[[#This Row],[Away]]</f>
        <v>#N/A</v>
      </c>
    </row>
    <row r="217" spans="2:21" ht="18" customHeight="1" x14ac:dyDescent="0.3">
      <c r="B217" s="4"/>
      <c r="C217" s="4"/>
      <c r="D217" s="4"/>
      <c r="E217" s="4"/>
      <c r="F217" s="4"/>
      <c r="G217" s="4"/>
      <c r="H217" s="7" t="e">
        <f>VLOOKUP(A217,النتائج!$A$1:$F$100,4,FALSE)</f>
        <v>#N/A</v>
      </c>
      <c r="I217" s="7" t="e">
        <f>VLOOKUP(A217,النتائج!$A$1:$F$100,5,FALSE)</f>
        <v>#N/A</v>
      </c>
      <c r="J217" t="e">
        <f t="shared" si="28"/>
        <v>#N/A</v>
      </c>
      <c r="K217" t="e">
        <f t="shared" si="29"/>
        <v>#N/A</v>
      </c>
      <c r="L217" t="e">
        <f t="shared" si="32"/>
        <v>#N/A</v>
      </c>
      <c r="M217" t="e">
        <f t="shared" si="27"/>
        <v>#N/A</v>
      </c>
      <c r="N217">
        <f t="shared" si="33"/>
        <v>0</v>
      </c>
      <c r="O217">
        <f t="shared" si="30"/>
        <v>0</v>
      </c>
      <c r="P217">
        <f t="shared" si="31"/>
        <v>0</v>
      </c>
      <c r="Q217" t="b">
        <f t="shared" si="34"/>
        <v>0</v>
      </c>
      <c r="R217" t="str">
        <f t="shared" si="35"/>
        <v xml:space="preserve"> - </v>
      </c>
      <c r="S217" t="e">
        <f>VLOOKUP(Table1[[#This Row],[اللاعب]],Sheet1!$A$2:$B$8,2,FALSE)</f>
        <v>#N/A</v>
      </c>
      <c r="T217" t="str">
        <f>Table1[[#This Row],[النتيجة]]&amp;" - "&amp;Table1[[#This Row],[Column1]]</f>
        <v xml:space="preserve"> - </v>
      </c>
      <c r="U217" t="e">
        <f>Table1[[#This Row],[Home]]&amp;" - "&amp;Table1[[#This Row],[Away]]</f>
        <v>#N/A</v>
      </c>
    </row>
    <row r="218" spans="2:21" ht="18" customHeight="1" x14ac:dyDescent="0.3">
      <c r="B218" s="4"/>
      <c r="C218" s="4"/>
      <c r="D218" s="4"/>
      <c r="E218" s="4"/>
      <c r="F218" s="4"/>
      <c r="G218" s="4"/>
      <c r="H218" s="7" t="e">
        <f>VLOOKUP(A218,النتائج!$A$1:$F$100,4,FALSE)</f>
        <v>#N/A</v>
      </c>
      <c r="I218" s="7" t="e">
        <f>VLOOKUP(A218,النتائج!$A$1:$F$100,5,FALSE)</f>
        <v>#N/A</v>
      </c>
      <c r="J218" t="e">
        <f t="shared" si="28"/>
        <v>#N/A</v>
      </c>
      <c r="K218" t="e">
        <f t="shared" si="29"/>
        <v>#N/A</v>
      </c>
      <c r="L218" t="e">
        <f t="shared" si="32"/>
        <v>#N/A</v>
      </c>
      <c r="M218" t="e">
        <f t="shared" si="27"/>
        <v>#N/A</v>
      </c>
      <c r="N218">
        <f t="shared" si="33"/>
        <v>0</v>
      </c>
      <c r="O218">
        <f t="shared" si="30"/>
        <v>0</v>
      </c>
      <c r="P218">
        <f t="shared" si="31"/>
        <v>0</v>
      </c>
      <c r="Q218" t="b">
        <f t="shared" si="34"/>
        <v>0</v>
      </c>
      <c r="R218" t="str">
        <f t="shared" si="35"/>
        <v xml:space="preserve"> - </v>
      </c>
      <c r="S218" t="e">
        <f>VLOOKUP(Table1[[#This Row],[اللاعب]],Sheet1!$A$2:$B$8,2,FALSE)</f>
        <v>#N/A</v>
      </c>
      <c r="T218" t="str">
        <f>Table1[[#This Row],[النتيجة]]&amp;" - "&amp;Table1[[#This Row],[Column1]]</f>
        <v xml:space="preserve"> - </v>
      </c>
      <c r="U218" t="e">
        <f>Table1[[#This Row],[Home]]&amp;" - "&amp;Table1[[#This Row],[Away]]</f>
        <v>#N/A</v>
      </c>
    </row>
    <row r="219" spans="2:21" ht="18" customHeight="1" x14ac:dyDescent="0.3">
      <c r="B219" s="4"/>
      <c r="C219" s="4"/>
      <c r="D219" s="4"/>
      <c r="E219" s="4"/>
      <c r="F219" s="4"/>
      <c r="G219" s="4"/>
      <c r="H219" s="7" t="e">
        <f>VLOOKUP(A219,النتائج!$A$1:$F$100,4,FALSE)</f>
        <v>#N/A</v>
      </c>
      <c r="I219" s="7" t="e">
        <f>VLOOKUP(A219,النتائج!$A$1:$F$100,5,FALSE)</f>
        <v>#N/A</v>
      </c>
      <c r="J219" t="e">
        <f t="shared" si="28"/>
        <v>#N/A</v>
      </c>
      <c r="K219" t="e">
        <f t="shared" si="29"/>
        <v>#N/A</v>
      </c>
      <c r="L219" t="e">
        <f t="shared" si="32"/>
        <v>#N/A</v>
      </c>
      <c r="M219" t="e">
        <f t="shared" si="27"/>
        <v>#N/A</v>
      </c>
      <c r="N219">
        <f t="shared" si="33"/>
        <v>0</v>
      </c>
      <c r="O219">
        <f t="shared" si="30"/>
        <v>0</v>
      </c>
      <c r="P219">
        <f t="shared" si="31"/>
        <v>0</v>
      </c>
      <c r="Q219" t="b">
        <f t="shared" si="34"/>
        <v>0</v>
      </c>
      <c r="R219" t="str">
        <f t="shared" si="35"/>
        <v xml:space="preserve"> - </v>
      </c>
      <c r="S219" t="e">
        <f>VLOOKUP(Table1[[#This Row],[اللاعب]],Sheet1!$A$2:$B$8,2,FALSE)</f>
        <v>#N/A</v>
      </c>
      <c r="T219" t="str">
        <f>Table1[[#This Row],[النتيجة]]&amp;" - "&amp;Table1[[#This Row],[Column1]]</f>
        <v xml:space="preserve"> - </v>
      </c>
      <c r="U219" t="e">
        <f>Table1[[#This Row],[Home]]&amp;" - "&amp;Table1[[#This Row],[Away]]</f>
        <v>#N/A</v>
      </c>
    </row>
    <row r="220" spans="2:21" ht="18" customHeight="1" x14ac:dyDescent="0.3">
      <c r="B220" s="4"/>
      <c r="C220" s="4"/>
      <c r="D220" s="4"/>
      <c r="E220" s="4"/>
      <c r="F220" s="4"/>
      <c r="G220" s="4"/>
      <c r="H220" s="7" t="e">
        <f>VLOOKUP(A220,النتائج!$A$1:$F$100,4,FALSE)</f>
        <v>#N/A</v>
      </c>
      <c r="I220" s="7" t="e">
        <f>VLOOKUP(A220,النتائج!$A$1:$F$100,5,FALSE)</f>
        <v>#N/A</v>
      </c>
      <c r="J220" t="e">
        <f t="shared" si="28"/>
        <v>#N/A</v>
      </c>
      <c r="K220" t="e">
        <f t="shared" si="29"/>
        <v>#N/A</v>
      </c>
      <c r="L220" t="e">
        <f t="shared" si="32"/>
        <v>#N/A</v>
      </c>
      <c r="M220" t="e">
        <f t="shared" si="27"/>
        <v>#N/A</v>
      </c>
      <c r="N220">
        <f t="shared" si="33"/>
        <v>0</v>
      </c>
      <c r="O220">
        <f t="shared" si="30"/>
        <v>0</v>
      </c>
      <c r="P220">
        <f t="shared" si="31"/>
        <v>0</v>
      </c>
      <c r="Q220" t="b">
        <f t="shared" si="34"/>
        <v>0</v>
      </c>
      <c r="R220" t="str">
        <f t="shared" si="35"/>
        <v xml:space="preserve"> - </v>
      </c>
      <c r="S220" t="e">
        <f>VLOOKUP(Table1[[#This Row],[اللاعب]],Sheet1!$A$2:$B$8,2,FALSE)</f>
        <v>#N/A</v>
      </c>
      <c r="T220" t="str">
        <f>Table1[[#This Row],[النتيجة]]&amp;" - "&amp;Table1[[#This Row],[Column1]]</f>
        <v xml:space="preserve"> - </v>
      </c>
      <c r="U220" t="e">
        <f>Table1[[#This Row],[Home]]&amp;" - "&amp;Table1[[#This Row],[Away]]</f>
        <v>#N/A</v>
      </c>
    </row>
    <row r="221" spans="2:21" ht="18" customHeight="1" x14ac:dyDescent="0.3">
      <c r="B221" s="4"/>
      <c r="C221" s="4"/>
      <c r="D221" s="4"/>
      <c r="E221" s="4"/>
      <c r="F221" s="4"/>
      <c r="G221" s="4"/>
      <c r="H221" s="7" t="e">
        <f>VLOOKUP(A221,النتائج!$A$1:$F$100,4,FALSE)</f>
        <v>#N/A</v>
      </c>
      <c r="I221" s="7" t="e">
        <f>VLOOKUP(A221,النتائج!$A$1:$F$100,5,FALSE)</f>
        <v>#N/A</v>
      </c>
      <c r="J221" t="e">
        <f t="shared" si="28"/>
        <v>#N/A</v>
      </c>
      <c r="K221" t="e">
        <f t="shared" si="29"/>
        <v>#N/A</v>
      </c>
      <c r="L221" t="e">
        <f t="shared" si="32"/>
        <v>#N/A</v>
      </c>
      <c r="M221" t="e">
        <f t="shared" si="27"/>
        <v>#N/A</v>
      </c>
      <c r="N221">
        <f t="shared" si="33"/>
        <v>0</v>
      </c>
      <c r="O221">
        <f t="shared" si="30"/>
        <v>0</v>
      </c>
      <c r="P221">
        <f t="shared" si="31"/>
        <v>0</v>
      </c>
      <c r="Q221" t="b">
        <f t="shared" si="34"/>
        <v>0</v>
      </c>
      <c r="R221" t="str">
        <f t="shared" si="35"/>
        <v xml:space="preserve"> - </v>
      </c>
      <c r="S221" t="e">
        <f>VLOOKUP(Table1[[#This Row],[اللاعب]],Sheet1!$A$2:$B$8,2,FALSE)</f>
        <v>#N/A</v>
      </c>
      <c r="T221" t="str">
        <f>Table1[[#This Row],[النتيجة]]&amp;" - "&amp;Table1[[#This Row],[Column1]]</f>
        <v xml:space="preserve"> - </v>
      </c>
      <c r="U221" t="e">
        <f>Table1[[#This Row],[Home]]&amp;" - "&amp;Table1[[#This Row],[Away]]</f>
        <v>#N/A</v>
      </c>
    </row>
    <row r="222" spans="2:21" ht="18" customHeight="1" x14ac:dyDescent="0.3">
      <c r="B222" s="4"/>
      <c r="C222" s="4"/>
      <c r="D222" s="4"/>
      <c r="E222" s="4"/>
      <c r="F222" s="4"/>
      <c r="G222" s="4"/>
      <c r="H222" s="7" t="e">
        <f>VLOOKUP(A222,النتائج!$A$1:$F$100,4,FALSE)</f>
        <v>#N/A</v>
      </c>
      <c r="I222" s="7" t="e">
        <f>VLOOKUP(A222,النتائج!$A$1:$F$100,5,FALSE)</f>
        <v>#N/A</v>
      </c>
      <c r="J222" t="e">
        <f t="shared" si="28"/>
        <v>#N/A</v>
      </c>
      <c r="K222" t="e">
        <f t="shared" si="29"/>
        <v>#N/A</v>
      </c>
      <c r="L222" t="e">
        <f t="shared" si="32"/>
        <v>#N/A</v>
      </c>
      <c r="M222" t="e">
        <f t="shared" si="27"/>
        <v>#N/A</v>
      </c>
      <c r="N222">
        <f t="shared" si="33"/>
        <v>0</v>
      </c>
      <c r="O222">
        <f t="shared" si="30"/>
        <v>0</v>
      </c>
      <c r="P222">
        <f t="shared" si="31"/>
        <v>0</v>
      </c>
      <c r="Q222" t="b">
        <f t="shared" si="34"/>
        <v>0</v>
      </c>
      <c r="R222" t="str">
        <f t="shared" si="35"/>
        <v xml:space="preserve"> - </v>
      </c>
      <c r="S222" t="e">
        <f>VLOOKUP(Table1[[#This Row],[اللاعب]],Sheet1!$A$2:$B$8,2,FALSE)</f>
        <v>#N/A</v>
      </c>
      <c r="T222" t="str">
        <f>Table1[[#This Row],[النتيجة]]&amp;" - "&amp;Table1[[#This Row],[Column1]]</f>
        <v xml:space="preserve"> - </v>
      </c>
      <c r="U222" t="e">
        <f>Table1[[#This Row],[Home]]&amp;" - "&amp;Table1[[#This Row],[Away]]</f>
        <v>#N/A</v>
      </c>
    </row>
    <row r="223" spans="2:21" ht="18" customHeight="1" x14ac:dyDescent="0.3">
      <c r="B223" s="4"/>
      <c r="C223" s="4"/>
      <c r="D223" s="4"/>
      <c r="E223" s="4"/>
      <c r="F223" s="4"/>
      <c r="G223" s="4"/>
      <c r="H223" s="7" t="e">
        <f>VLOOKUP(A223,النتائج!$A$1:$F$100,4,FALSE)</f>
        <v>#N/A</v>
      </c>
      <c r="I223" s="7" t="e">
        <f>VLOOKUP(A223,النتائج!$A$1:$F$100,5,FALSE)</f>
        <v>#N/A</v>
      </c>
      <c r="J223" t="e">
        <f t="shared" si="28"/>
        <v>#N/A</v>
      </c>
      <c r="K223" t="e">
        <f t="shared" si="29"/>
        <v>#N/A</v>
      </c>
      <c r="L223" t="e">
        <f t="shared" si="32"/>
        <v>#N/A</v>
      </c>
      <c r="M223" t="e">
        <f t="shared" si="27"/>
        <v>#N/A</v>
      </c>
      <c r="N223">
        <f t="shared" si="33"/>
        <v>0</v>
      </c>
      <c r="O223">
        <f t="shared" si="30"/>
        <v>0</v>
      </c>
      <c r="P223">
        <f t="shared" si="31"/>
        <v>0</v>
      </c>
      <c r="Q223" t="b">
        <f t="shared" si="34"/>
        <v>0</v>
      </c>
      <c r="R223" t="str">
        <f t="shared" si="35"/>
        <v xml:space="preserve"> - </v>
      </c>
      <c r="S223" t="e">
        <f>VLOOKUP(Table1[[#This Row],[اللاعب]],Sheet1!$A$2:$B$8,2,FALSE)</f>
        <v>#N/A</v>
      </c>
      <c r="T223" t="str">
        <f>Table1[[#This Row],[النتيجة]]&amp;" - "&amp;Table1[[#This Row],[Column1]]</f>
        <v xml:space="preserve"> - </v>
      </c>
      <c r="U223" t="e">
        <f>Table1[[#This Row],[Home]]&amp;" - "&amp;Table1[[#This Row],[Away]]</f>
        <v>#N/A</v>
      </c>
    </row>
    <row r="224" spans="2:21" ht="18" customHeight="1" x14ac:dyDescent="0.3">
      <c r="B224" s="4"/>
      <c r="C224" s="4"/>
      <c r="D224" s="4"/>
      <c r="E224" s="4"/>
      <c r="F224" s="4"/>
      <c r="G224" s="4"/>
      <c r="H224" s="7" t="e">
        <f>VLOOKUP(A224,النتائج!$A$1:$F$100,4,FALSE)</f>
        <v>#N/A</v>
      </c>
      <c r="I224" s="7" t="e">
        <f>VLOOKUP(A224,النتائج!$A$1:$F$100,5,FALSE)</f>
        <v>#N/A</v>
      </c>
      <c r="J224" t="e">
        <f t="shared" si="28"/>
        <v>#N/A</v>
      </c>
      <c r="K224" t="e">
        <f t="shared" si="29"/>
        <v>#N/A</v>
      </c>
      <c r="L224" t="e">
        <f t="shared" si="32"/>
        <v>#N/A</v>
      </c>
      <c r="M224" t="e">
        <f t="shared" si="27"/>
        <v>#N/A</v>
      </c>
      <c r="N224">
        <f t="shared" si="33"/>
        <v>0</v>
      </c>
      <c r="O224">
        <f t="shared" si="30"/>
        <v>0</v>
      </c>
      <c r="P224">
        <f t="shared" si="31"/>
        <v>0</v>
      </c>
      <c r="Q224" t="b">
        <f t="shared" si="34"/>
        <v>0</v>
      </c>
      <c r="R224" t="str">
        <f t="shared" si="35"/>
        <v xml:space="preserve"> - </v>
      </c>
      <c r="S224" t="e">
        <f>VLOOKUP(Table1[[#This Row],[اللاعب]],Sheet1!$A$2:$B$8,2,FALSE)</f>
        <v>#N/A</v>
      </c>
      <c r="T224" t="str">
        <f>Table1[[#This Row],[النتيجة]]&amp;" - "&amp;Table1[[#This Row],[Column1]]</f>
        <v xml:space="preserve"> - </v>
      </c>
      <c r="U224" t="e">
        <f>Table1[[#This Row],[Home]]&amp;" - "&amp;Table1[[#This Row],[Away]]</f>
        <v>#N/A</v>
      </c>
    </row>
    <row r="225" spans="2:21" ht="18" customHeight="1" x14ac:dyDescent="0.3">
      <c r="B225" s="4"/>
      <c r="C225" s="4"/>
      <c r="D225" s="4"/>
      <c r="E225" s="4"/>
      <c r="F225" s="4"/>
      <c r="G225" s="4"/>
      <c r="H225" s="7" t="e">
        <f>VLOOKUP(A225,النتائج!$A$1:$F$100,4,FALSE)</f>
        <v>#N/A</v>
      </c>
      <c r="I225" s="7" t="e">
        <f>VLOOKUP(A225,النتائج!$A$1:$F$100,5,FALSE)</f>
        <v>#N/A</v>
      </c>
      <c r="J225" t="e">
        <f t="shared" si="28"/>
        <v>#N/A</v>
      </c>
      <c r="K225" t="e">
        <f t="shared" si="29"/>
        <v>#N/A</v>
      </c>
      <c r="L225" t="e">
        <f t="shared" si="32"/>
        <v>#N/A</v>
      </c>
      <c r="M225" t="e">
        <f t="shared" si="27"/>
        <v>#N/A</v>
      </c>
      <c r="N225">
        <f t="shared" si="33"/>
        <v>0</v>
      </c>
      <c r="O225">
        <f t="shared" si="30"/>
        <v>0</v>
      </c>
      <c r="P225">
        <f t="shared" si="31"/>
        <v>0</v>
      </c>
      <c r="Q225" t="b">
        <f t="shared" si="34"/>
        <v>0</v>
      </c>
      <c r="R225" t="str">
        <f t="shared" si="35"/>
        <v xml:space="preserve"> - </v>
      </c>
      <c r="S225" t="e">
        <f>VLOOKUP(Table1[[#This Row],[اللاعب]],Sheet1!$A$2:$B$8,2,FALSE)</f>
        <v>#N/A</v>
      </c>
      <c r="T225" t="str">
        <f>Table1[[#This Row],[النتيجة]]&amp;" - "&amp;Table1[[#This Row],[Column1]]</f>
        <v xml:space="preserve"> - </v>
      </c>
      <c r="U225" t="e">
        <f>Table1[[#This Row],[Home]]&amp;" - "&amp;Table1[[#This Row],[Away]]</f>
        <v>#N/A</v>
      </c>
    </row>
    <row r="226" spans="2:21" ht="18" customHeight="1" x14ac:dyDescent="0.3">
      <c r="B226" s="4"/>
      <c r="C226" s="4"/>
      <c r="D226" s="4"/>
      <c r="E226" s="4"/>
      <c r="F226" s="4"/>
      <c r="G226" s="4"/>
      <c r="H226" s="7" t="e">
        <f>VLOOKUP(A226,النتائج!$A$1:$F$100,4,FALSE)</f>
        <v>#N/A</v>
      </c>
      <c r="I226" s="7" t="e">
        <f>VLOOKUP(A226,النتائج!$A$1:$F$100,5,FALSE)</f>
        <v>#N/A</v>
      </c>
      <c r="J226" t="e">
        <f t="shared" si="28"/>
        <v>#N/A</v>
      </c>
      <c r="K226" t="e">
        <f t="shared" si="29"/>
        <v>#N/A</v>
      </c>
      <c r="L226" t="e">
        <f t="shared" si="32"/>
        <v>#N/A</v>
      </c>
      <c r="M226" t="e">
        <f t="shared" si="27"/>
        <v>#N/A</v>
      </c>
      <c r="N226">
        <f t="shared" si="33"/>
        <v>0</v>
      </c>
      <c r="O226">
        <f t="shared" si="30"/>
        <v>0</v>
      </c>
      <c r="P226">
        <f t="shared" si="31"/>
        <v>0</v>
      </c>
      <c r="Q226" t="b">
        <f t="shared" si="34"/>
        <v>0</v>
      </c>
      <c r="R226" t="str">
        <f t="shared" si="35"/>
        <v xml:space="preserve"> - </v>
      </c>
      <c r="S226" t="e">
        <f>VLOOKUP(Table1[[#This Row],[اللاعب]],Sheet1!$A$2:$B$8,2,FALSE)</f>
        <v>#N/A</v>
      </c>
      <c r="T226" t="str">
        <f>Table1[[#This Row],[النتيجة]]&amp;" - "&amp;Table1[[#This Row],[Column1]]</f>
        <v xml:space="preserve"> - </v>
      </c>
      <c r="U226" t="e">
        <f>Table1[[#This Row],[Home]]&amp;" - "&amp;Table1[[#This Row],[Away]]</f>
        <v>#N/A</v>
      </c>
    </row>
    <row r="227" spans="2:21" ht="18" customHeight="1" x14ac:dyDescent="0.3">
      <c r="B227" s="4"/>
      <c r="C227" s="4"/>
      <c r="D227" s="4"/>
      <c r="E227" s="4"/>
      <c r="F227" s="4"/>
      <c r="G227" s="4"/>
      <c r="H227" s="7" t="e">
        <f>VLOOKUP(A227,النتائج!$A$1:$F$100,4,FALSE)</f>
        <v>#N/A</v>
      </c>
      <c r="I227" s="7" t="e">
        <f>VLOOKUP(A227,النتائج!$A$1:$F$100,5,FALSE)</f>
        <v>#N/A</v>
      </c>
      <c r="J227" t="e">
        <f t="shared" si="28"/>
        <v>#N/A</v>
      </c>
      <c r="K227" t="e">
        <f t="shared" si="29"/>
        <v>#N/A</v>
      </c>
      <c r="L227" t="e">
        <f t="shared" si="32"/>
        <v>#N/A</v>
      </c>
      <c r="M227" t="e">
        <f t="shared" si="27"/>
        <v>#N/A</v>
      </c>
      <c r="N227">
        <f t="shared" si="33"/>
        <v>0</v>
      </c>
      <c r="O227">
        <f t="shared" si="30"/>
        <v>0</v>
      </c>
      <c r="P227">
        <f t="shared" si="31"/>
        <v>0</v>
      </c>
      <c r="Q227" t="b">
        <f t="shared" si="34"/>
        <v>0</v>
      </c>
      <c r="R227" t="str">
        <f t="shared" si="35"/>
        <v xml:space="preserve"> - </v>
      </c>
      <c r="S227" t="e">
        <f>VLOOKUP(Table1[[#This Row],[اللاعب]],Sheet1!$A$2:$B$8,2,FALSE)</f>
        <v>#N/A</v>
      </c>
      <c r="T227" t="str">
        <f>Table1[[#This Row],[النتيجة]]&amp;" - "&amp;Table1[[#This Row],[Column1]]</f>
        <v xml:space="preserve"> - </v>
      </c>
      <c r="U227" t="e">
        <f>Table1[[#This Row],[Home]]&amp;" - "&amp;Table1[[#This Row],[Away]]</f>
        <v>#N/A</v>
      </c>
    </row>
    <row r="228" spans="2:21" ht="18" customHeight="1" x14ac:dyDescent="0.3">
      <c r="B228" s="4"/>
      <c r="C228" s="4"/>
      <c r="D228" s="4"/>
      <c r="E228" s="4"/>
      <c r="F228" s="4"/>
      <c r="G228" s="4"/>
      <c r="H228" s="7" t="e">
        <f>VLOOKUP(A228,النتائج!$A$1:$F$100,4,FALSE)</f>
        <v>#N/A</v>
      </c>
      <c r="I228" s="7" t="e">
        <f>VLOOKUP(A228,النتائج!$A$1:$F$100,5,FALSE)</f>
        <v>#N/A</v>
      </c>
      <c r="J228" t="e">
        <f t="shared" si="28"/>
        <v>#N/A</v>
      </c>
      <c r="K228" t="e">
        <f t="shared" si="29"/>
        <v>#N/A</v>
      </c>
      <c r="L228" t="e">
        <f t="shared" si="32"/>
        <v>#N/A</v>
      </c>
      <c r="M228" t="e">
        <f t="shared" si="27"/>
        <v>#N/A</v>
      </c>
      <c r="N228">
        <f t="shared" si="33"/>
        <v>0</v>
      </c>
      <c r="O228">
        <f t="shared" si="30"/>
        <v>0</v>
      </c>
      <c r="P228">
        <f t="shared" si="31"/>
        <v>0</v>
      </c>
      <c r="Q228" t="b">
        <f t="shared" si="34"/>
        <v>0</v>
      </c>
      <c r="R228" t="str">
        <f t="shared" si="35"/>
        <v xml:space="preserve"> - </v>
      </c>
      <c r="S228" t="e">
        <f>VLOOKUP(Table1[[#This Row],[اللاعب]],Sheet1!$A$2:$B$8,2,FALSE)</f>
        <v>#N/A</v>
      </c>
      <c r="T228" t="str">
        <f>Table1[[#This Row],[النتيجة]]&amp;" - "&amp;Table1[[#This Row],[Column1]]</f>
        <v xml:space="preserve"> - </v>
      </c>
      <c r="U228" t="e">
        <f>Table1[[#This Row],[Home]]&amp;" - "&amp;Table1[[#This Row],[Away]]</f>
        <v>#N/A</v>
      </c>
    </row>
    <row r="229" spans="2:21" ht="18" customHeight="1" x14ac:dyDescent="0.3">
      <c r="B229" s="4"/>
      <c r="C229" s="4"/>
      <c r="D229" s="4"/>
      <c r="E229" s="4"/>
      <c r="F229" s="4"/>
      <c r="G229" s="4"/>
      <c r="H229" s="7" t="e">
        <f>VLOOKUP(A229,النتائج!$A$1:$F$100,4,FALSE)</f>
        <v>#N/A</v>
      </c>
      <c r="I229" s="7" t="e">
        <f>VLOOKUP(A229,النتائج!$A$1:$F$100,5,FALSE)</f>
        <v>#N/A</v>
      </c>
      <c r="J229" t="e">
        <f t="shared" si="28"/>
        <v>#N/A</v>
      </c>
      <c r="K229" t="e">
        <f t="shared" si="29"/>
        <v>#N/A</v>
      </c>
      <c r="L229" t="e">
        <f t="shared" si="32"/>
        <v>#N/A</v>
      </c>
      <c r="M229" t="e">
        <f t="shared" si="27"/>
        <v>#N/A</v>
      </c>
      <c r="N229">
        <f t="shared" si="33"/>
        <v>0</v>
      </c>
      <c r="O229">
        <f t="shared" si="30"/>
        <v>0</v>
      </c>
      <c r="P229">
        <f t="shared" si="31"/>
        <v>0</v>
      </c>
      <c r="Q229" t="b">
        <f t="shared" si="34"/>
        <v>0</v>
      </c>
      <c r="R229" t="str">
        <f t="shared" si="35"/>
        <v xml:space="preserve"> - </v>
      </c>
      <c r="S229" t="e">
        <f>VLOOKUP(Table1[[#This Row],[اللاعب]],Sheet1!$A$2:$B$8,2,FALSE)</f>
        <v>#N/A</v>
      </c>
      <c r="T229" t="str">
        <f>Table1[[#This Row],[النتيجة]]&amp;" - "&amp;Table1[[#This Row],[Column1]]</f>
        <v xml:space="preserve"> - </v>
      </c>
      <c r="U229" t="e">
        <f>Table1[[#This Row],[Home]]&amp;" - "&amp;Table1[[#This Row],[Away]]</f>
        <v>#N/A</v>
      </c>
    </row>
    <row r="230" spans="2:21" ht="18" customHeight="1" x14ac:dyDescent="0.3">
      <c r="B230" s="4"/>
      <c r="C230" s="4"/>
      <c r="D230" s="4"/>
      <c r="E230" s="4"/>
      <c r="F230" s="4"/>
      <c r="G230" s="4"/>
      <c r="H230" s="7" t="e">
        <f>VLOOKUP(A230,النتائج!$A$1:$F$100,4,FALSE)</f>
        <v>#N/A</v>
      </c>
      <c r="I230" s="7" t="e">
        <f>VLOOKUP(A230,النتائج!$A$1:$F$100,5,FALSE)</f>
        <v>#N/A</v>
      </c>
      <c r="J230" t="e">
        <f t="shared" si="28"/>
        <v>#N/A</v>
      </c>
      <c r="K230" t="e">
        <f t="shared" si="29"/>
        <v>#N/A</v>
      </c>
      <c r="L230" t="e">
        <f t="shared" si="32"/>
        <v>#N/A</v>
      </c>
      <c r="M230" t="e">
        <f t="shared" si="27"/>
        <v>#N/A</v>
      </c>
      <c r="N230">
        <f t="shared" si="33"/>
        <v>0</v>
      </c>
      <c r="O230">
        <f t="shared" si="30"/>
        <v>0</v>
      </c>
      <c r="P230">
        <f t="shared" si="31"/>
        <v>0</v>
      </c>
      <c r="Q230" t="b">
        <f t="shared" si="34"/>
        <v>0</v>
      </c>
      <c r="R230" t="str">
        <f t="shared" si="35"/>
        <v xml:space="preserve"> - </v>
      </c>
      <c r="S230" t="e">
        <f>VLOOKUP(Table1[[#This Row],[اللاعب]],Sheet1!$A$2:$B$8,2,FALSE)</f>
        <v>#N/A</v>
      </c>
      <c r="T230" t="str">
        <f>Table1[[#This Row],[النتيجة]]&amp;" - "&amp;Table1[[#This Row],[Column1]]</f>
        <v xml:space="preserve"> - </v>
      </c>
      <c r="U230" t="e">
        <f>Table1[[#This Row],[Home]]&amp;" - "&amp;Table1[[#This Row],[Away]]</f>
        <v>#N/A</v>
      </c>
    </row>
    <row r="231" spans="2:21" ht="18" customHeight="1" x14ac:dyDescent="0.3">
      <c r="B231" s="4"/>
      <c r="C231" s="4"/>
      <c r="D231" s="4"/>
      <c r="E231" s="4"/>
      <c r="F231" s="4"/>
      <c r="G231" s="4"/>
      <c r="H231" s="7" t="e">
        <f>VLOOKUP(A231,النتائج!$A$1:$F$100,4,FALSE)</f>
        <v>#N/A</v>
      </c>
      <c r="I231" s="7" t="e">
        <f>VLOOKUP(A231,النتائج!$A$1:$F$100,5,FALSE)</f>
        <v>#N/A</v>
      </c>
      <c r="J231" t="e">
        <f t="shared" si="28"/>
        <v>#N/A</v>
      </c>
      <c r="K231" t="e">
        <f t="shared" si="29"/>
        <v>#N/A</v>
      </c>
      <c r="L231" t="e">
        <f t="shared" si="32"/>
        <v>#N/A</v>
      </c>
      <c r="M231" t="e">
        <f t="shared" si="27"/>
        <v>#N/A</v>
      </c>
      <c r="N231">
        <f t="shared" si="33"/>
        <v>0</v>
      </c>
      <c r="O231">
        <f t="shared" si="30"/>
        <v>0</v>
      </c>
      <c r="P231">
        <f t="shared" si="31"/>
        <v>0</v>
      </c>
      <c r="Q231" t="b">
        <f t="shared" si="34"/>
        <v>0</v>
      </c>
      <c r="R231" t="str">
        <f t="shared" si="35"/>
        <v xml:space="preserve"> - </v>
      </c>
      <c r="S231" t="e">
        <f>VLOOKUP(Table1[[#This Row],[اللاعب]],Sheet1!$A$2:$B$8,2,FALSE)</f>
        <v>#N/A</v>
      </c>
      <c r="T231" t="str">
        <f>Table1[[#This Row],[النتيجة]]&amp;" - "&amp;Table1[[#This Row],[Column1]]</f>
        <v xml:space="preserve"> - </v>
      </c>
      <c r="U231" t="e">
        <f>Table1[[#This Row],[Home]]&amp;" - "&amp;Table1[[#This Row],[Away]]</f>
        <v>#N/A</v>
      </c>
    </row>
    <row r="232" spans="2:21" ht="18" customHeight="1" x14ac:dyDescent="0.3">
      <c r="B232" s="4"/>
      <c r="C232" s="4"/>
      <c r="D232" s="4"/>
      <c r="E232" s="4"/>
      <c r="F232" s="4"/>
      <c r="G232" s="4"/>
      <c r="H232" s="7" t="e">
        <f>VLOOKUP(A232,النتائج!$A$1:$F$100,4,FALSE)</f>
        <v>#N/A</v>
      </c>
      <c r="I232" s="7" t="e">
        <f>VLOOKUP(A232,النتائج!$A$1:$F$100,5,FALSE)</f>
        <v>#N/A</v>
      </c>
      <c r="J232" t="e">
        <f t="shared" si="28"/>
        <v>#N/A</v>
      </c>
      <c r="K232" t="e">
        <f t="shared" si="29"/>
        <v>#N/A</v>
      </c>
      <c r="L232" t="e">
        <f t="shared" si="32"/>
        <v>#N/A</v>
      </c>
      <c r="M232" t="e">
        <f t="shared" si="27"/>
        <v>#N/A</v>
      </c>
      <c r="N232">
        <f t="shared" si="33"/>
        <v>0</v>
      </c>
      <c r="O232">
        <f t="shared" si="30"/>
        <v>0</v>
      </c>
      <c r="P232">
        <f t="shared" si="31"/>
        <v>0</v>
      </c>
      <c r="Q232" t="b">
        <f t="shared" si="34"/>
        <v>0</v>
      </c>
      <c r="R232" t="str">
        <f t="shared" si="35"/>
        <v xml:space="preserve"> - </v>
      </c>
      <c r="S232" t="e">
        <f>VLOOKUP(Table1[[#This Row],[اللاعب]],Sheet1!$A$2:$B$8,2,FALSE)</f>
        <v>#N/A</v>
      </c>
      <c r="T232" t="str">
        <f>Table1[[#This Row],[النتيجة]]&amp;" - "&amp;Table1[[#This Row],[Column1]]</f>
        <v xml:space="preserve"> - </v>
      </c>
      <c r="U232" t="e">
        <f>Table1[[#This Row],[Home]]&amp;" - "&amp;Table1[[#This Row],[Away]]</f>
        <v>#N/A</v>
      </c>
    </row>
    <row r="233" spans="2:21" ht="18" customHeight="1" x14ac:dyDescent="0.3">
      <c r="B233" s="4"/>
      <c r="C233" s="4"/>
      <c r="D233" s="4"/>
      <c r="E233" s="4"/>
      <c r="F233" s="4"/>
      <c r="G233" s="4"/>
      <c r="H233" s="7" t="e">
        <f>VLOOKUP(A233,النتائج!$A$1:$F$100,4,FALSE)</f>
        <v>#N/A</v>
      </c>
      <c r="I233" s="7" t="e">
        <f>VLOOKUP(A233,النتائج!$A$1:$F$100,5,FALSE)</f>
        <v>#N/A</v>
      </c>
      <c r="J233" t="e">
        <f t="shared" si="28"/>
        <v>#N/A</v>
      </c>
      <c r="K233" t="e">
        <f t="shared" si="29"/>
        <v>#N/A</v>
      </c>
      <c r="L233" t="e">
        <f t="shared" si="32"/>
        <v>#N/A</v>
      </c>
      <c r="M233" t="e">
        <f t="shared" si="27"/>
        <v>#N/A</v>
      </c>
      <c r="N233">
        <f t="shared" si="33"/>
        <v>0</v>
      </c>
      <c r="O233">
        <f t="shared" si="30"/>
        <v>0</v>
      </c>
      <c r="P233">
        <f t="shared" si="31"/>
        <v>0</v>
      </c>
      <c r="Q233" t="b">
        <f t="shared" si="34"/>
        <v>0</v>
      </c>
      <c r="R233" t="str">
        <f t="shared" si="35"/>
        <v xml:space="preserve"> - </v>
      </c>
      <c r="S233" t="e">
        <f>VLOOKUP(Table1[[#This Row],[اللاعب]],Sheet1!$A$2:$B$8,2,FALSE)</f>
        <v>#N/A</v>
      </c>
      <c r="T233" t="str">
        <f>Table1[[#This Row],[النتيجة]]&amp;" - "&amp;Table1[[#This Row],[Column1]]</f>
        <v xml:space="preserve"> - </v>
      </c>
      <c r="U233" t="e">
        <f>Table1[[#This Row],[Home]]&amp;" - "&amp;Table1[[#This Row],[Away]]</f>
        <v>#N/A</v>
      </c>
    </row>
    <row r="234" spans="2:21" ht="18" customHeight="1" x14ac:dyDescent="0.3">
      <c r="B234" s="4"/>
      <c r="C234" s="4"/>
      <c r="D234" s="4"/>
      <c r="E234" s="4"/>
      <c r="F234" s="4"/>
      <c r="G234" s="4"/>
      <c r="H234" s="7" t="e">
        <f>VLOOKUP(A234,النتائج!$A$1:$F$100,4,FALSE)</f>
        <v>#N/A</v>
      </c>
      <c r="I234" s="7" t="e">
        <f>VLOOKUP(A234,النتائج!$A$1:$F$100,5,FALSE)</f>
        <v>#N/A</v>
      </c>
      <c r="J234" t="e">
        <f t="shared" si="28"/>
        <v>#N/A</v>
      </c>
      <c r="K234" t="e">
        <f t="shared" si="29"/>
        <v>#N/A</v>
      </c>
      <c r="L234" t="e">
        <f t="shared" si="32"/>
        <v>#N/A</v>
      </c>
      <c r="M234" t="e">
        <f t="shared" si="27"/>
        <v>#N/A</v>
      </c>
      <c r="N234">
        <f t="shared" si="33"/>
        <v>0</v>
      </c>
      <c r="O234">
        <f t="shared" si="30"/>
        <v>0</v>
      </c>
      <c r="P234">
        <f t="shared" si="31"/>
        <v>0</v>
      </c>
      <c r="Q234" t="b">
        <f t="shared" si="34"/>
        <v>0</v>
      </c>
      <c r="R234" t="str">
        <f t="shared" si="35"/>
        <v xml:space="preserve"> - </v>
      </c>
      <c r="S234" t="e">
        <f>VLOOKUP(Table1[[#This Row],[اللاعب]],Sheet1!$A$2:$B$8,2,FALSE)</f>
        <v>#N/A</v>
      </c>
      <c r="T234" t="str">
        <f>Table1[[#This Row],[النتيجة]]&amp;" - "&amp;Table1[[#This Row],[Column1]]</f>
        <v xml:space="preserve"> - </v>
      </c>
      <c r="U234" t="e">
        <f>Table1[[#This Row],[Home]]&amp;" - "&amp;Table1[[#This Row],[Away]]</f>
        <v>#N/A</v>
      </c>
    </row>
    <row r="235" spans="2:21" ht="18" customHeight="1" x14ac:dyDescent="0.3">
      <c r="B235" s="4"/>
      <c r="C235" s="4"/>
      <c r="D235" s="4"/>
      <c r="E235" s="4"/>
      <c r="F235" s="4"/>
      <c r="G235" s="4"/>
      <c r="H235" s="7" t="e">
        <f>VLOOKUP(A235,النتائج!$A$1:$F$100,4,FALSE)</f>
        <v>#N/A</v>
      </c>
      <c r="I235" s="7" t="e">
        <f>VLOOKUP(A235,النتائج!$A$1:$F$100,5,FALSE)</f>
        <v>#N/A</v>
      </c>
      <c r="J235" t="e">
        <f t="shared" si="28"/>
        <v>#N/A</v>
      </c>
      <c r="K235" t="e">
        <f t="shared" si="29"/>
        <v>#N/A</v>
      </c>
      <c r="L235" t="e">
        <f t="shared" si="32"/>
        <v>#N/A</v>
      </c>
      <c r="M235" t="e">
        <f t="shared" si="27"/>
        <v>#N/A</v>
      </c>
      <c r="N235">
        <f t="shared" si="33"/>
        <v>0</v>
      </c>
      <c r="O235">
        <f t="shared" si="30"/>
        <v>0</v>
      </c>
      <c r="P235">
        <f t="shared" si="31"/>
        <v>0</v>
      </c>
      <c r="Q235" t="b">
        <f t="shared" si="34"/>
        <v>0</v>
      </c>
      <c r="R235" t="str">
        <f t="shared" si="35"/>
        <v xml:space="preserve"> - </v>
      </c>
      <c r="S235" t="e">
        <f>VLOOKUP(Table1[[#This Row],[اللاعب]],Sheet1!$A$2:$B$8,2,FALSE)</f>
        <v>#N/A</v>
      </c>
      <c r="T235" t="str">
        <f>Table1[[#This Row],[النتيجة]]&amp;" - "&amp;Table1[[#This Row],[Column1]]</f>
        <v xml:space="preserve"> - </v>
      </c>
      <c r="U235" t="e">
        <f>Table1[[#This Row],[Home]]&amp;" - "&amp;Table1[[#This Row],[Away]]</f>
        <v>#N/A</v>
      </c>
    </row>
    <row r="236" spans="2:21" ht="18" customHeight="1" x14ac:dyDescent="0.3">
      <c r="B236" s="4"/>
      <c r="C236" s="4"/>
      <c r="D236" s="4"/>
      <c r="E236" s="4"/>
      <c r="F236" s="4"/>
      <c r="G236" s="4"/>
      <c r="H236" s="7" t="e">
        <f>VLOOKUP(A236,النتائج!$A$1:$F$100,4,FALSE)</f>
        <v>#N/A</v>
      </c>
      <c r="I236" s="7" t="e">
        <f>VLOOKUP(A236,النتائج!$A$1:$F$100,5,FALSE)</f>
        <v>#N/A</v>
      </c>
      <c r="J236" t="e">
        <f t="shared" si="28"/>
        <v>#N/A</v>
      </c>
      <c r="K236" t="e">
        <f t="shared" si="29"/>
        <v>#N/A</v>
      </c>
      <c r="L236" t="e">
        <f t="shared" si="32"/>
        <v>#N/A</v>
      </c>
      <c r="M236" t="e">
        <f t="shared" si="27"/>
        <v>#N/A</v>
      </c>
      <c r="N236">
        <f t="shared" si="33"/>
        <v>0</v>
      </c>
      <c r="O236">
        <f t="shared" si="30"/>
        <v>0</v>
      </c>
      <c r="P236">
        <f t="shared" si="31"/>
        <v>0</v>
      </c>
      <c r="Q236" t="b">
        <f t="shared" si="34"/>
        <v>0</v>
      </c>
      <c r="R236" t="str">
        <f t="shared" si="35"/>
        <v xml:space="preserve"> - </v>
      </c>
      <c r="S236" t="e">
        <f>VLOOKUP(Table1[[#This Row],[اللاعب]],Sheet1!$A$2:$B$8,2,FALSE)</f>
        <v>#N/A</v>
      </c>
      <c r="T236" t="str">
        <f>Table1[[#This Row],[النتيجة]]&amp;" - "&amp;Table1[[#This Row],[Column1]]</f>
        <v xml:space="preserve"> - </v>
      </c>
      <c r="U236" t="e">
        <f>Table1[[#This Row],[Home]]&amp;" - "&amp;Table1[[#This Row],[Away]]</f>
        <v>#N/A</v>
      </c>
    </row>
    <row r="237" spans="2:21" ht="18" customHeight="1" x14ac:dyDescent="0.3">
      <c r="B237" s="4"/>
      <c r="C237" s="4"/>
      <c r="D237" s="4"/>
      <c r="E237" s="4"/>
      <c r="F237" s="4"/>
      <c r="G237" s="4"/>
      <c r="H237" s="7" t="e">
        <f>VLOOKUP(A237,النتائج!$A$1:$F$100,4,FALSE)</f>
        <v>#N/A</v>
      </c>
      <c r="I237" s="7" t="e">
        <f>VLOOKUP(A237,النتائج!$A$1:$F$100,5,FALSE)</f>
        <v>#N/A</v>
      </c>
      <c r="J237" t="e">
        <f t="shared" si="28"/>
        <v>#N/A</v>
      </c>
      <c r="K237" t="e">
        <f t="shared" si="29"/>
        <v>#N/A</v>
      </c>
      <c r="L237" t="e">
        <f t="shared" si="32"/>
        <v>#N/A</v>
      </c>
      <c r="M237" t="e">
        <f t="shared" si="27"/>
        <v>#N/A</v>
      </c>
      <c r="N237">
        <f t="shared" si="33"/>
        <v>0</v>
      </c>
      <c r="O237">
        <f t="shared" si="30"/>
        <v>0</v>
      </c>
      <c r="P237">
        <f t="shared" si="31"/>
        <v>0</v>
      </c>
      <c r="Q237" t="b">
        <f t="shared" si="34"/>
        <v>0</v>
      </c>
      <c r="R237" t="str">
        <f t="shared" si="35"/>
        <v xml:space="preserve"> - </v>
      </c>
      <c r="S237" t="e">
        <f>VLOOKUP(Table1[[#This Row],[اللاعب]],Sheet1!$A$2:$B$8,2,FALSE)</f>
        <v>#N/A</v>
      </c>
      <c r="T237" t="str">
        <f>Table1[[#This Row],[النتيجة]]&amp;" - "&amp;Table1[[#This Row],[Column1]]</f>
        <v xml:space="preserve"> - </v>
      </c>
      <c r="U237" t="e">
        <f>Table1[[#This Row],[Home]]&amp;" - "&amp;Table1[[#This Row],[Away]]</f>
        <v>#N/A</v>
      </c>
    </row>
    <row r="238" spans="2:21" ht="18" customHeight="1" x14ac:dyDescent="0.3">
      <c r="B238" s="4"/>
      <c r="C238" s="4"/>
      <c r="D238" s="4"/>
      <c r="E238" s="4"/>
      <c r="F238" s="4"/>
      <c r="G238" s="4"/>
      <c r="H238" s="7" t="e">
        <f>VLOOKUP(A238,النتائج!$A$1:$F$100,4,FALSE)</f>
        <v>#N/A</v>
      </c>
      <c r="I238" s="7" t="e">
        <f>VLOOKUP(A238,النتائج!$A$1:$F$100,5,FALSE)</f>
        <v>#N/A</v>
      </c>
      <c r="J238" t="e">
        <f t="shared" si="28"/>
        <v>#N/A</v>
      </c>
      <c r="K238" t="e">
        <f t="shared" si="29"/>
        <v>#N/A</v>
      </c>
      <c r="L238" t="e">
        <f t="shared" si="32"/>
        <v>#N/A</v>
      </c>
      <c r="M238" t="e">
        <f t="shared" si="27"/>
        <v>#N/A</v>
      </c>
      <c r="N238">
        <f t="shared" si="33"/>
        <v>0</v>
      </c>
      <c r="O238">
        <f t="shared" si="30"/>
        <v>0</v>
      </c>
      <c r="P238">
        <f t="shared" si="31"/>
        <v>0</v>
      </c>
      <c r="Q238" t="b">
        <f t="shared" si="34"/>
        <v>0</v>
      </c>
      <c r="R238" t="str">
        <f t="shared" si="35"/>
        <v xml:space="preserve"> - </v>
      </c>
      <c r="S238" t="e">
        <f>VLOOKUP(Table1[[#This Row],[اللاعب]],Sheet1!$A$2:$B$8,2,FALSE)</f>
        <v>#N/A</v>
      </c>
      <c r="T238" t="str">
        <f>Table1[[#This Row],[النتيجة]]&amp;" - "&amp;Table1[[#This Row],[Column1]]</f>
        <v xml:space="preserve"> - </v>
      </c>
      <c r="U238" t="e">
        <f>Table1[[#This Row],[Home]]&amp;" - "&amp;Table1[[#This Row],[Away]]</f>
        <v>#N/A</v>
      </c>
    </row>
    <row r="239" spans="2:21" ht="18" customHeight="1" x14ac:dyDescent="0.3">
      <c r="B239" s="4"/>
      <c r="C239" s="4"/>
      <c r="D239" s="4"/>
      <c r="E239" s="4"/>
      <c r="F239" s="4"/>
      <c r="G239" s="4"/>
      <c r="H239" s="7" t="e">
        <f>VLOOKUP(A239,النتائج!$A$1:$F$100,4,FALSE)</f>
        <v>#N/A</v>
      </c>
      <c r="I239" s="7" t="e">
        <f>VLOOKUP(A239,النتائج!$A$1:$F$100,5,FALSE)</f>
        <v>#N/A</v>
      </c>
      <c r="J239" t="e">
        <f t="shared" si="28"/>
        <v>#N/A</v>
      </c>
      <c r="K239" t="e">
        <f t="shared" si="29"/>
        <v>#N/A</v>
      </c>
      <c r="L239" t="e">
        <f t="shared" si="32"/>
        <v>#N/A</v>
      </c>
      <c r="M239" t="e">
        <f t="shared" si="27"/>
        <v>#N/A</v>
      </c>
      <c r="N239">
        <f t="shared" si="33"/>
        <v>0</v>
      </c>
      <c r="O239">
        <f t="shared" si="30"/>
        <v>0</v>
      </c>
      <c r="P239">
        <f t="shared" si="31"/>
        <v>0</v>
      </c>
      <c r="Q239" t="b">
        <f t="shared" si="34"/>
        <v>0</v>
      </c>
      <c r="R239" t="str">
        <f t="shared" si="35"/>
        <v xml:space="preserve"> - </v>
      </c>
      <c r="S239" t="e">
        <f>VLOOKUP(Table1[[#This Row],[اللاعب]],Sheet1!$A$2:$B$8,2,FALSE)</f>
        <v>#N/A</v>
      </c>
      <c r="T239" t="str">
        <f>Table1[[#This Row],[النتيجة]]&amp;" - "&amp;Table1[[#This Row],[Column1]]</f>
        <v xml:space="preserve"> - </v>
      </c>
      <c r="U239" t="e">
        <f>Table1[[#This Row],[Home]]&amp;" - "&amp;Table1[[#This Row],[Away]]</f>
        <v>#N/A</v>
      </c>
    </row>
    <row r="240" spans="2:21" ht="18" customHeight="1" x14ac:dyDescent="0.3">
      <c r="B240" s="4"/>
      <c r="C240" s="4"/>
      <c r="D240" s="4"/>
      <c r="E240" s="4"/>
      <c r="F240" s="4"/>
      <c r="G240" s="4"/>
      <c r="H240" s="7" t="e">
        <f>VLOOKUP(A240,النتائج!$A$1:$F$100,4,FALSE)</f>
        <v>#N/A</v>
      </c>
      <c r="I240" s="7" t="e">
        <f>VLOOKUP(A240,النتائج!$A$1:$F$100,5,FALSE)</f>
        <v>#N/A</v>
      </c>
      <c r="J240" t="e">
        <f t="shared" si="28"/>
        <v>#N/A</v>
      </c>
      <c r="K240" t="e">
        <f t="shared" si="29"/>
        <v>#N/A</v>
      </c>
      <c r="L240" t="e">
        <f t="shared" si="32"/>
        <v>#N/A</v>
      </c>
      <c r="M240" t="e">
        <f t="shared" ref="M240:M303" si="36">IF(AND(E240=F240,H240=I240),3,0)</f>
        <v>#N/A</v>
      </c>
      <c r="N240">
        <f t="shared" si="33"/>
        <v>0</v>
      </c>
      <c r="O240">
        <f t="shared" si="30"/>
        <v>0</v>
      </c>
      <c r="P240">
        <f t="shared" si="31"/>
        <v>0</v>
      </c>
      <c r="Q240" t="b">
        <f t="shared" si="34"/>
        <v>0</v>
      </c>
      <c r="R240" t="str">
        <f t="shared" si="35"/>
        <v xml:space="preserve"> - </v>
      </c>
      <c r="S240" t="e">
        <f>VLOOKUP(Table1[[#This Row],[اللاعب]],Sheet1!$A$2:$B$8,2,FALSE)</f>
        <v>#N/A</v>
      </c>
      <c r="T240" t="str">
        <f>Table1[[#This Row],[النتيجة]]&amp;" - "&amp;Table1[[#This Row],[Column1]]</f>
        <v xml:space="preserve"> - </v>
      </c>
      <c r="U240" t="e">
        <f>Table1[[#This Row],[Home]]&amp;" - "&amp;Table1[[#This Row],[Away]]</f>
        <v>#N/A</v>
      </c>
    </row>
    <row r="241" spans="2:21" ht="18" customHeight="1" x14ac:dyDescent="0.3">
      <c r="B241" s="4"/>
      <c r="C241" s="4"/>
      <c r="D241" s="4"/>
      <c r="E241" s="4"/>
      <c r="F241" s="4"/>
      <c r="G241" s="4"/>
      <c r="H241" s="7" t="e">
        <f>VLOOKUP(A241,النتائج!$A$1:$F$100,4,FALSE)</f>
        <v>#N/A</v>
      </c>
      <c r="I241" s="7" t="e">
        <f>VLOOKUP(A241,النتائج!$A$1:$F$100,5,FALSE)</f>
        <v>#N/A</v>
      </c>
      <c r="J241" t="e">
        <f t="shared" si="28"/>
        <v>#N/A</v>
      </c>
      <c r="K241" t="e">
        <f t="shared" si="29"/>
        <v>#N/A</v>
      </c>
      <c r="L241" t="e">
        <f t="shared" si="32"/>
        <v>#N/A</v>
      </c>
      <c r="M241" t="e">
        <f t="shared" si="36"/>
        <v>#N/A</v>
      </c>
      <c r="N241">
        <f t="shared" si="33"/>
        <v>0</v>
      </c>
      <c r="O241">
        <f t="shared" si="30"/>
        <v>0</v>
      </c>
      <c r="P241">
        <f t="shared" si="31"/>
        <v>0</v>
      </c>
      <c r="Q241" t="b">
        <f t="shared" si="34"/>
        <v>0</v>
      </c>
      <c r="R241" t="str">
        <f t="shared" si="35"/>
        <v xml:space="preserve"> - </v>
      </c>
      <c r="S241" t="e">
        <f>VLOOKUP(Table1[[#This Row],[اللاعب]],Sheet1!$A$2:$B$8,2,FALSE)</f>
        <v>#N/A</v>
      </c>
      <c r="T241" t="str">
        <f>Table1[[#This Row],[النتيجة]]&amp;" - "&amp;Table1[[#This Row],[Column1]]</f>
        <v xml:space="preserve"> - </v>
      </c>
      <c r="U241" t="e">
        <f>Table1[[#This Row],[Home]]&amp;" - "&amp;Table1[[#This Row],[Away]]</f>
        <v>#N/A</v>
      </c>
    </row>
    <row r="242" spans="2:21" ht="18" customHeight="1" x14ac:dyDescent="0.3">
      <c r="B242" s="4"/>
      <c r="C242" s="4"/>
      <c r="D242" s="4"/>
      <c r="E242" s="4"/>
      <c r="F242" s="4"/>
      <c r="G242" s="4"/>
      <c r="H242" s="7" t="e">
        <f>VLOOKUP(A242,النتائج!$A$1:$F$100,4,FALSE)</f>
        <v>#N/A</v>
      </c>
      <c r="I242" s="7" t="e">
        <f>VLOOKUP(A242,النتائج!$A$1:$F$100,5,FALSE)</f>
        <v>#N/A</v>
      </c>
      <c r="J242" t="e">
        <f t="shared" si="28"/>
        <v>#N/A</v>
      </c>
      <c r="K242" t="e">
        <f t="shared" si="29"/>
        <v>#N/A</v>
      </c>
      <c r="L242" t="e">
        <f t="shared" si="32"/>
        <v>#N/A</v>
      </c>
      <c r="M242" t="e">
        <f t="shared" si="36"/>
        <v>#N/A</v>
      </c>
      <c r="N242">
        <f t="shared" si="33"/>
        <v>0</v>
      </c>
      <c r="O242">
        <f t="shared" si="30"/>
        <v>0</v>
      </c>
      <c r="P242">
        <f t="shared" si="31"/>
        <v>0</v>
      </c>
      <c r="Q242" t="b">
        <f t="shared" si="34"/>
        <v>0</v>
      </c>
      <c r="R242" t="str">
        <f t="shared" si="35"/>
        <v xml:space="preserve"> - </v>
      </c>
      <c r="S242" t="e">
        <f>VLOOKUP(Table1[[#This Row],[اللاعب]],Sheet1!$A$2:$B$8,2,FALSE)</f>
        <v>#N/A</v>
      </c>
      <c r="T242" t="str">
        <f>Table1[[#This Row],[النتيجة]]&amp;" - "&amp;Table1[[#This Row],[Column1]]</f>
        <v xml:space="preserve"> - </v>
      </c>
      <c r="U242" t="e">
        <f>Table1[[#This Row],[Home]]&amp;" - "&amp;Table1[[#This Row],[Away]]</f>
        <v>#N/A</v>
      </c>
    </row>
    <row r="243" spans="2:21" ht="18" customHeight="1" x14ac:dyDescent="0.3">
      <c r="B243" s="4"/>
      <c r="C243" s="4"/>
      <c r="D243" s="4"/>
      <c r="E243" s="4"/>
      <c r="F243" s="4"/>
      <c r="G243" s="4"/>
      <c r="H243" s="7" t="e">
        <f>VLOOKUP(A243,النتائج!$A$1:$F$100,4,FALSE)</f>
        <v>#N/A</v>
      </c>
      <c r="I243" s="7" t="e">
        <f>VLOOKUP(A243,النتائج!$A$1:$F$100,5,FALSE)</f>
        <v>#N/A</v>
      </c>
      <c r="J243" t="e">
        <f t="shared" si="28"/>
        <v>#N/A</v>
      </c>
      <c r="K243" t="e">
        <f t="shared" si="29"/>
        <v>#N/A</v>
      </c>
      <c r="L243" t="e">
        <f t="shared" si="32"/>
        <v>#N/A</v>
      </c>
      <c r="M243" t="e">
        <f t="shared" si="36"/>
        <v>#N/A</v>
      </c>
      <c r="N243">
        <f t="shared" si="33"/>
        <v>0</v>
      </c>
      <c r="O243">
        <f t="shared" si="30"/>
        <v>0</v>
      </c>
      <c r="P243">
        <f t="shared" si="31"/>
        <v>0</v>
      </c>
      <c r="Q243" t="b">
        <f t="shared" si="34"/>
        <v>0</v>
      </c>
      <c r="R243" t="str">
        <f t="shared" si="35"/>
        <v xml:space="preserve"> - </v>
      </c>
      <c r="S243" t="e">
        <f>VLOOKUP(Table1[[#This Row],[اللاعب]],Sheet1!$A$2:$B$8,2,FALSE)</f>
        <v>#N/A</v>
      </c>
      <c r="T243" t="str">
        <f>Table1[[#This Row],[النتيجة]]&amp;" - "&amp;Table1[[#This Row],[Column1]]</f>
        <v xml:space="preserve"> - </v>
      </c>
      <c r="U243" t="e">
        <f>Table1[[#This Row],[Home]]&amp;" - "&amp;Table1[[#This Row],[Away]]</f>
        <v>#N/A</v>
      </c>
    </row>
    <row r="244" spans="2:21" ht="18" customHeight="1" x14ac:dyDescent="0.3">
      <c r="B244" s="4"/>
      <c r="C244" s="4"/>
      <c r="D244" s="4"/>
      <c r="E244" s="4"/>
      <c r="F244" s="4"/>
      <c r="G244" s="4"/>
      <c r="H244" s="7" t="e">
        <f>VLOOKUP(A244,النتائج!$A$1:$F$100,4,FALSE)</f>
        <v>#N/A</v>
      </c>
      <c r="I244" s="7" t="e">
        <f>VLOOKUP(A244,النتائج!$A$1:$F$100,5,FALSE)</f>
        <v>#N/A</v>
      </c>
      <c r="J244" t="e">
        <f t="shared" si="28"/>
        <v>#N/A</v>
      </c>
      <c r="K244" t="e">
        <f t="shared" si="29"/>
        <v>#N/A</v>
      </c>
      <c r="L244" t="e">
        <f t="shared" si="32"/>
        <v>#N/A</v>
      </c>
      <c r="M244" t="e">
        <f t="shared" si="36"/>
        <v>#N/A</v>
      </c>
      <c r="N244">
        <f t="shared" si="33"/>
        <v>0</v>
      </c>
      <c r="O244">
        <f t="shared" si="30"/>
        <v>0</v>
      </c>
      <c r="P244">
        <f t="shared" si="31"/>
        <v>0</v>
      </c>
      <c r="Q244" t="b">
        <f t="shared" si="34"/>
        <v>0</v>
      </c>
      <c r="R244" t="str">
        <f t="shared" si="35"/>
        <v xml:space="preserve"> - </v>
      </c>
      <c r="S244" t="e">
        <f>VLOOKUP(Table1[[#This Row],[اللاعب]],Sheet1!$A$2:$B$8,2,FALSE)</f>
        <v>#N/A</v>
      </c>
      <c r="T244" t="str">
        <f>Table1[[#This Row],[النتيجة]]&amp;" - "&amp;Table1[[#This Row],[Column1]]</f>
        <v xml:space="preserve"> - </v>
      </c>
      <c r="U244" t="e">
        <f>Table1[[#This Row],[Home]]&amp;" - "&amp;Table1[[#This Row],[Away]]</f>
        <v>#N/A</v>
      </c>
    </row>
    <row r="245" spans="2:21" ht="18" customHeight="1" x14ac:dyDescent="0.3">
      <c r="B245" s="4"/>
      <c r="C245" s="4"/>
      <c r="D245" s="4"/>
      <c r="E245" s="4"/>
      <c r="F245" s="4"/>
      <c r="G245" s="4"/>
      <c r="H245" s="7" t="e">
        <f>VLOOKUP(A245,النتائج!$A$1:$F$100,4,FALSE)</f>
        <v>#N/A</v>
      </c>
      <c r="I245" s="7" t="e">
        <f>VLOOKUP(A245,النتائج!$A$1:$F$100,5,FALSE)</f>
        <v>#N/A</v>
      </c>
      <c r="J245" t="e">
        <f t="shared" si="28"/>
        <v>#N/A</v>
      </c>
      <c r="K245" t="e">
        <f t="shared" si="29"/>
        <v>#N/A</v>
      </c>
      <c r="L245" t="e">
        <f t="shared" si="32"/>
        <v>#N/A</v>
      </c>
      <c r="M245" t="e">
        <f t="shared" si="36"/>
        <v>#N/A</v>
      </c>
      <c r="N245">
        <f t="shared" si="33"/>
        <v>0</v>
      </c>
      <c r="O245">
        <f t="shared" si="30"/>
        <v>0</v>
      </c>
      <c r="P245">
        <f t="shared" si="31"/>
        <v>0</v>
      </c>
      <c r="Q245" t="b">
        <f t="shared" si="34"/>
        <v>0</v>
      </c>
      <c r="R245" t="str">
        <f t="shared" si="35"/>
        <v xml:space="preserve"> - </v>
      </c>
      <c r="S245" t="e">
        <f>VLOOKUP(Table1[[#This Row],[اللاعب]],Sheet1!$A$2:$B$8,2,FALSE)</f>
        <v>#N/A</v>
      </c>
      <c r="T245" t="str">
        <f>Table1[[#This Row],[النتيجة]]&amp;" - "&amp;Table1[[#This Row],[Column1]]</f>
        <v xml:space="preserve"> - </v>
      </c>
      <c r="U245" t="e">
        <f>Table1[[#This Row],[Home]]&amp;" - "&amp;Table1[[#This Row],[Away]]</f>
        <v>#N/A</v>
      </c>
    </row>
    <row r="246" spans="2:21" ht="18" customHeight="1" x14ac:dyDescent="0.3">
      <c r="B246" s="4"/>
      <c r="C246" s="4"/>
      <c r="D246" s="4"/>
      <c r="E246" s="4"/>
      <c r="F246" s="4"/>
      <c r="G246" s="4"/>
      <c r="H246" s="7" t="e">
        <f>VLOOKUP(A246,النتائج!$A$1:$F$100,4,FALSE)</f>
        <v>#N/A</v>
      </c>
      <c r="I246" s="7" t="e">
        <f>VLOOKUP(A246,النتائج!$A$1:$F$100,5,FALSE)</f>
        <v>#N/A</v>
      </c>
      <c r="J246" t="e">
        <f t="shared" si="28"/>
        <v>#N/A</v>
      </c>
      <c r="K246" t="e">
        <f t="shared" si="29"/>
        <v>#N/A</v>
      </c>
      <c r="L246" t="e">
        <f t="shared" si="32"/>
        <v>#N/A</v>
      </c>
      <c r="M246" t="e">
        <f t="shared" si="36"/>
        <v>#N/A</v>
      </c>
      <c r="N246">
        <f t="shared" si="33"/>
        <v>0</v>
      </c>
      <c r="O246">
        <f t="shared" si="30"/>
        <v>0</v>
      </c>
      <c r="P246">
        <f t="shared" si="31"/>
        <v>0</v>
      </c>
      <c r="Q246" t="b">
        <f t="shared" si="34"/>
        <v>0</v>
      </c>
      <c r="R246" t="str">
        <f t="shared" si="35"/>
        <v xml:space="preserve"> - </v>
      </c>
      <c r="S246" t="e">
        <f>VLOOKUP(Table1[[#This Row],[اللاعب]],Sheet1!$A$2:$B$8,2,FALSE)</f>
        <v>#N/A</v>
      </c>
      <c r="T246" t="str">
        <f>Table1[[#This Row],[النتيجة]]&amp;" - "&amp;Table1[[#This Row],[Column1]]</f>
        <v xml:space="preserve"> - </v>
      </c>
      <c r="U246" t="e">
        <f>Table1[[#This Row],[Home]]&amp;" - "&amp;Table1[[#This Row],[Away]]</f>
        <v>#N/A</v>
      </c>
    </row>
    <row r="247" spans="2:21" ht="18" customHeight="1" x14ac:dyDescent="0.3">
      <c r="B247" s="4"/>
      <c r="C247" s="4"/>
      <c r="D247" s="4"/>
      <c r="E247" s="4"/>
      <c r="F247" s="4"/>
      <c r="G247" s="4"/>
      <c r="H247" s="7" t="e">
        <f>VLOOKUP(A247,النتائج!$A$1:$F$100,4,FALSE)</f>
        <v>#N/A</v>
      </c>
      <c r="I247" s="7" t="e">
        <f>VLOOKUP(A247,النتائج!$A$1:$F$100,5,FALSE)</f>
        <v>#N/A</v>
      </c>
      <c r="J247" t="e">
        <f t="shared" si="28"/>
        <v>#N/A</v>
      </c>
      <c r="K247" t="e">
        <f t="shared" si="29"/>
        <v>#N/A</v>
      </c>
      <c r="L247" t="e">
        <f t="shared" si="32"/>
        <v>#N/A</v>
      </c>
      <c r="M247" t="e">
        <f t="shared" si="36"/>
        <v>#N/A</v>
      </c>
      <c r="N247">
        <f t="shared" si="33"/>
        <v>0</v>
      </c>
      <c r="O247">
        <f t="shared" si="30"/>
        <v>0</v>
      </c>
      <c r="P247">
        <f t="shared" si="31"/>
        <v>0</v>
      </c>
      <c r="Q247" t="b">
        <f t="shared" si="34"/>
        <v>0</v>
      </c>
      <c r="R247" t="str">
        <f t="shared" si="35"/>
        <v xml:space="preserve"> - </v>
      </c>
      <c r="S247" t="e">
        <f>VLOOKUP(Table1[[#This Row],[اللاعب]],Sheet1!$A$2:$B$8,2,FALSE)</f>
        <v>#N/A</v>
      </c>
      <c r="T247" t="str">
        <f>Table1[[#This Row],[النتيجة]]&amp;" - "&amp;Table1[[#This Row],[Column1]]</f>
        <v xml:space="preserve"> - </v>
      </c>
      <c r="U247" t="e">
        <f>Table1[[#This Row],[Home]]&amp;" - "&amp;Table1[[#This Row],[Away]]</f>
        <v>#N/A</v>
      </c>
    </row>
    <row r="248" spans="2:21" ht="18" customHeight="1" x14ac:dyDescent="0.3">
      <c r="B248" s="4"/>
      <c r="C248" s="4"/>
      <c r="D248" s="4"/>
      <c r="E248" s="4"/>
      <c r="F248" s="4"/>
      <c r="G248" s="4"/>
      <c r="H248" s="7" t="e">
        <f>VLOOKUP(A248,النتائج!$A$1:$F$100,4,FALSE)</f>
        <v>#N/A</v>
      </c>
      <c r="I248" s="7" t="e">
        <f>VLOOKUP(A248,النتائج!$A$1:$F$100,5,FALSE)</f>
        <v>#N/A</v>
      </c>
      <c r="J248" t="e">
        <f t="shared" si="28"/>
        <v>#N/A</v>
      </c>
      <c r="K248" t="e">
        <f t="shared" si="29"/>
        <v>#N/A</v>
      </c>
      <c r="L248" t="e">
        <f t="shared" si="32"/>
        <v>#N/A</v>
      </c>
      <c r="M248" t="e">
        <f t="shared" si="36"/>
        <v>#N/A</v>
      </c>
      <c r="N248">
        <f t="shared" si="33"/>
        <v>0</v>
      </c>
      <c r="O248">
        <f t="shared" si="30"/>
        <v>0</v>
      </c>
      <c r="P248">
        <f t="shared" si="31"/>
        <v>0</v>
      </c>
      <c r="Q248" t="b">
        <f t="shared" si="34"/>
        <v>0</v>
      </c>
      <c r="R248" t="str">
        <f t="shared" si="35"/>
        <v xml:space="preserve"> - </v>
      </c>
      <c r="S248" t="e">
        <f>VLOOKUP(Table1[[#This Row],[اللاعب]],Sheet1!$A$2:$B$8,2,FALSE)</f>
        <v>#N/A</v>
      </c>
      <c r="T248" t="str">
        <f>Table1[[#This Row],[النتيجة]]&amp;" - "&amp;Table1[[#This Row],[Column1]]</f>
        <v xml:space="preserve"> - </v>
      </c>
      <c r="U248" t="e">
        <f>Table1[[#This Row],[Home]]&amp;" - "&amp;Table1[[#This Row],[Away]]</f>
        <v>#N/A</v>
      </c>
    </row>
    <row r="249" spans="2:21" ht="18" customHeight="1" x14ac:dyDescent="0.3">
      <c r="B249" s="4"/>
      <c r="C249" s="4"/>
      <c r="D249" s="4"/>
      <c r="E249" s="4"/>
      <c r="F249" s="4"/>
      <c r="G249" s="4"/>
      <c r="H249" s="7" t="e">
        <f>VLOOKUP(A249,النتائج!$A$1:$F$100,4,FALSE)</f>
        <v>#N/A</v>
      </c>
      <c r="I249" s="7" t="e">
        <f>VLOOKUP(A249,النتائج!$A$1:$F$100,5,FALSE)</f>
        <v>#N/A</v>
      </c>
      <c r="J249" t="e">
        <f t="shared" si="28"/>
        <v>#N/A</v>
      </c>
      <c r="K249" t="e">
        <f t="shared" si="29"/>
        <v>#N/A</v>
      </c>
      <c r="L249" t="e">
        <f t="shared" si="32"/>
        <v>#N/A</v>
      </c>
      <c r="M249" t="e">
        <f t="shared" si="36"/>
        <v>#N/A</v>
      </c>
      <c r="N249">
        <f t="shared" si="33"/>
        <v>0</v>
      </c>
      <c r="O249">
        <f t="shared" si="30"/>
        <v>0</v>
      </c>
      <c r="P249">
        <f t="shared" si="31"/>
        <v>0</v>
      </c>
      <c r="Q249" t="b">
        <f t="shared" si="34"/>
        <v>0</v>
      </c>
      <c r="R249" t="str">
        <f t="shared" si="35"/>
        <v xml:space="preserve"> - </v>
      </c>
      <c r="S249" t="e">
        <f>VLOOKUP(Table1[[#This Row],[اللاعب]],Sheet1!$A$2:$B$8,2,FALSE)</f>
        <v>#N/A</v>
      </c>
      <c r="T249" t="str">
        <f>Table1[[#This Row],[النتيجة]]&amp;" - "&amp;Table1[[#This Row],[Column1]]</f>
        <v xml:space="preserve"> - </v>
      </c>
      <c r="U249" t="e">
        <f>Table1[[#This Row],[Home]]&amp;" - "&amp;Table1[[#This Row],[Away]]</f>
        <v>#N/A</v>
      </c>
    </row>
    <row r="250" spans="2:21" ht="18" customHeight="1" x14ac:dyDescent="0.3">
      <c r="B250" s="4"/>
      <c r="C250" s="4"/>
      <c r="D250" s="4"/>
      <c r="E250" s="4"/>
      <c r="F250" s="4"/>
      <c r="G250" s="4"/>
      <c r="H250" s="7" t="e">
        <f>VLOOKUP(A250,النتائج!$A$1:$F$100,4,FALSE)</f>
        <v>#N/A</v>
      </c>
      <c r="I250" s="7" t="e">
        <f>VLOOKUP(A250,النتائج!$A$1:$F$100,5,FALSE)</f>
        <v>#N/A</v>
      </c>
      <c r="J250" t="e">
        <f t="shared" si="28"/>
        <v>#N/A</v>
      </c>
      <c r="K250" t="e">
        <f t="shared" si="29"/>
        <v>#N/A</v>
      </c>
      <c r="L250" t="e">
        <f t="shared" si="32"/>
        <v>#N/A</v>
      </c>
      <c r="M250" t="e">
        <f t="shared" si="36"/>
        <v>#N/A</v>
      </c>
      <c r="N250">
        <f t="shared" si="33"/>
        <v>0</v>
      </c>
      <c r="O250">
        <f t="shared" si="30"/>
        <v>0</v>
      </c>
      <c r="P250">
        <f t="shared" si="31"/>
        <v>0</v>
      </c>
      <c r="Q250" t="b">
        <f t="shared" si="34"/>
        <v>0</v>
      </c>
      <c r="R250" t="str">
        <f t="shared" si="35"/>
        <v xml:space="preserve"> - </v>
      </c>
      <c r="S250" t="e">
        <f>VLOOKUP(Table1[[#This Row],[اللاعب]],Sheet1!$A$2:$B$8,2,FALSE)</f>
        <v>#N/A</v>
      </c>
      <c r="T250" t="str">
        <f>Table1[[#This Row],[النتيجة]]&amp;" - "&amp;Table1[[#This Row],[Column1]]</f>
        <v xml:space="preserve"> - </v>
      </c>
      <c r="U250" t="e">
        <f>Table1[[#This Row],[Home]]&amp;" - "&amp;Table1[[#This Row],[Away]]</f>
        <v>#N/A</v>
      </c>
    </row>
    <row r="251" spans="2:21" ht="18" customHeight="1" x14ac:dyDescent="0.3">
      <c r="B251" s="4"/>
      <c r="C251" s="4"/>
      <c r="D251" s="4"/>
      <c r="E251" s="4"/>
      <c r="F251" s="4"/>
      <c r="G251" s="4"/>
      <c r="H251" s="7" t="e">
        <f>VLOOKUP(A251,النتائج!$A$1:$F$100,4,FALSE)</f>
        <v>#N/A</v>
      </c>
      <c r="I251" s="7" t="e">
        <f>VLOOKUP(A251,النتائج!$A$1:$F$100,5,FALSE)</f>
        <v>#N/A</v>
      </c>
      <c r="J251" t="e">
        <f t="shared" si="28"/>
        <v>#N/A</v>
      </c>
      <c r="K251" t="e">
        <f t="shared" si="29"/>
        <v>#N/A</v>
      </c>
      <c r="L251" t="e">
        <f t="shared" si="32"/>
        <v>#N/A</v>
      </c>
      <c r="M251" t="e">
        <f t="shared" si="36"/>
        <v>#N/A</v>
      </c>
      <c r="N251">
        <f t="shared" si="33"/>
        <v>0</v>
      </c>
      <c r="O251">
        <f t="shared" si="30"/>
        <v>0</v>
      </c>
      <c r="P251">
        <f t="shared" si="31"/>
        <v>0</v>
      </c>
      <c r="Q251" t="b">
        <f t="shared" si="34"/>
        <v>0</v>
      </c>
      <c r="R251" t="str">
        <f t="shared" si="35"/>
        <v xml:space="preserve"> - </v>
      </c>
      <c r="S251" t="e">
        <f>VLOOKUP(Table1[[#This Row],[اللاعب]],Sheet1!$A$2:$B$8,2,FALSE)</f>
        <v>#N/A</v>
      </c>
      <c r="T251" t="str">
        <f>Table1[[#This Row],[النتيجة]]&amp;" - "&amp;Table1[[#This Row],[Column1]]</f>
        <v xml:space="preserve"> - </v>
      </c>
      <c r="U251" t="e">
        <f>Table1[[#This Row],[Home]]&amp;" - "&amp;Table1[[#This Row],[Away]]</f>
        <v>#N/A</v>
      </c>
    </row>
    <row r="252" spans="2:21" ht="18" customHeight="1" x14ac:dyDescent="0.3">
      <c r="B252" s="4"/>
      <c r="C252" s="4"/>
      <c r="D252" s="4"/>
      <c r="E252" s="4"/>
      <c r="F252" s="4"/>
      <c r="G252" s="4"/>
      <c r="H252" s="7" t="e">
        <f>VLOOKUP(A252,النتائج!$A$1:$F$100,4,FALSE)</f>
        <v>#N/A</v>
      </c>
      <c r="I252" s="7" t="e">
        <f>VLOOKUP(A252,النتائج!$A$1:$F$100,5,FALSE)</f>
        <v>#N/A</v>
      </c>
      <c r="J252" t="e">
        <f t="shared" si="28"/>
        <v>#N/A</v>
      </c>
      <c r="K252" t="e">
        <f t="shared" si="29"/>
        <v>#N/A</v>
      </c>
      <c r="L252" t="e">
        <f t="shared" si="32"/>
        <v>#N/A</v>
      </c>
      <c r="M252" t="e">
        <f t="shared" si="36"/>
        <v>#N/A</v>
      </c>
      <c r="N252">
        <f t="shared" si="33"/>
        <v>0</v>
      </c>
      <c r="O252">
        <f t="shared" si="30"/>
        <v>0</v>
      </c>
      <c r="P252">
        <f t="shared" si="31"/>
        <v>0</v>
      </c>
      <c r="Q252" t="b">
        <f t="shared" si="34"/>
        <v>0</v>
      </c>
      <c r="R252" t="str">
        <f t="shared" si="35"/>
        <v xml:space="preserve"> - </v>
      </c>
      <c r="S252" t="e">
        <f>VLOOKUP(Table1[[#This Row],[اللاعب]],Sheet1!$A$2:$B$8,2,FALSE)</f>
        <v>#N/A</v>
      </c>
      <c r="T252" t="str">
        <f>Table1[[#This Row],[النتيجة]]&amp;" - "&amp;Table1[[#This Row],[Column1]]</f>
        <v xml:space="preserve"> - </v>
      </c>
      <c r="U252" t="e">
        <f>Table1[[#This Row],[Home]]&amp;" - "&amp;Table1[[#This Row],[Away]]</f>
        <v>#N/A</v>
      </c>
    </row>
    <row r="253" spans="2:21" ht="18" customHeight="1" x14ac:dyDescent="0.3">
      <c r="B253" s="4"/>
      <c r="C253" s="4"/>
      <c r="D253" s="4"/>
      <c r="E253" s="4"/>
      <c r="F253" s="4"/>
      <c r="G253" s="4"/>
      <c r="H253" s="7" t="e">
        <f>VLOOKUP(A253,النتائج!$A$1:$F$100,4,FALSE)</f>
        <v>#N/A</v>
      </c>
      <c r="I253" s="7" t="e">
        <f>VLOOKUP(A253,النتائج!$A$1:$F$100,5,FALSE)</f>
        <v>#N/A</v>
      </c>
      <c r="J253" t="e">
        <f t="shared" si="28"/>
        <v>#N/A</v>
      </c>
      <c r="K253" t="e">
        <f t="shared" si="29"/>
        <v>#N/A</v>
      </c>
      <c r="L253" t="e">
        <f t="shared" si="32"/>
        <v>#N/A</v>
      </c>
      <c r="M253" t="e">
        <f t="shared" si="36"/>
        <v>#N/A</v>
      </c>
      <c r="N253">
        <f t="shared" si="33"/>
        <v>0</v>
      </c>
      <c r="O253">
        <f t="shared" si="30"/>
        <v>0</v>
      </c>
      <c r="P253">
        <f t="shared" si="31"/>
        <v>0</v>
      </c>
      <c r="Q253" t="b">
        <f t="shared" si="34"/>
        <v>0</v>
      </c>
      <c r="R253" t="str">
        <f t="shared" si="35"/>
        <v xml:space="preserve"> - </v>
      </c>
      <c r="S253" t="e">
        <f>VLOOKUP(Table1[[#This Row],[اللاعب]],Sheet1!$A$2:$B$8,2,FALSE)</f>
        <v>#N/A</v>
      </c>
      <c r="T253" t="str">
        <f>Table1[[#This Row],[النتيجة]]&amp;" - "&amp;Table1[[#This Row],[Column1]]</f>
        <v xml:space="preserve"> - </v>
      </c>
      <c r="U253" t="e">
        <f>Table1[[#This Row],[Home]]&amp;" - "&amp;Table1[[#This Row],[Away]]</f>
        <v>#N/A</v>
      </c>
    </row>
    <row r="254" spans="2:21" ht="18" customHeight="1" x14ac:dyDescent="0.3">
      <c r="B254" s="4"/>
      <c r="C254" s="4"/>
      <c r="D254" s="4"/>
      <c r="E254" s="4"/>
      <c r="F254" s="4"/>
      <c r="G254" s="4"/>
      <c r="H254" s="7" t="e">
        <f>VLOOKUP(A254,النتائج!$A$1:$F$100,4,FALSE)</f>
        <v>#N/A</v>
      </c>
      <c r="I254" s="7" t="e">
        <f>VLOOKUP(A254,النتائج!$A$1:$F$100,5,FALSE)</f>
        <v>#N/A</v>
      </c>
      <c r="J254" t="e">
        <f t="shared" si="28"/>
        <v>#N/A</v>
      </c>
      <c r="K254" t="e">
        <f t="shared" si="29"/>
        <v>#N/A</v>
      </c>
      <c r="L254" t="e">
        <f t="shared" si="32"/>
        <v>#N/A</v>
      </c>
      <c r="M254" t="e">
        <f t="shared" si="36"/>
        <v>#N/A</v>
      </c>
      <c r="N254">
        <f t="shared" si="33"/>
        <v>0</v>
      </c>
      <c r="O254">
        <f t="shared" si="30"/>
        <v>0</v>
      </c>
      <c r="P254">
        <f t="shared" si="31"/>
        <v>0</v>
      </c>
      <c r="Q254" t="b">
        <f t="shared" si="34"/>
        <v>0</v>
      </c>
      <c r="R254" t="str">
        <f t="shared" si="35"/>
        <v xml:space="preserve"> - </v>
      </c>
      <c r="S254" t="e">
        <f>VLOOKUP(Table1[[#This Row],[اللاعب]],Sheet1!$A$2:$B$8,2,FALSE)</f>
        <v>#N/A</v>
      </c>
      <c r="T254" t="str">
        <f>Table1[[#This Row],[النتيجة]]&amp;" - "&amp;Table1[[#This Row],[Column1]]</f>
        <v xml:space="preserve"> - </v>
      </c>
      <c r="U254" t="e">
        <f>Table1[[#This Row],[Home]]&amp;" - "&amp;Table1[[#This Row],[Away]]</f>
        <v>#N/A</v>
      </c>
    </row>
    <row r="255" spans="2:21" ht="18" customHeight="1" x14ac:dyDescent="0.3">
      <c r="B255" s="4"/>
      <c r="C255" s="4"/>
      <c r="D255" s="4"/>
      <c r="E255" s="4"/>
      <c r="F255" s="4"/>
      <c r="G255" s="4"/>
      <c r="H255" s="7" t="e">
        <f>VLOOKUP(A255,النتائج!$A$1:$F$100,4,FALSE)</f>
        <v>#N/A</v>
      </c>
      <c r="I255" s="7" t="e">
        <f>VLOOKUP(A255,النتائج!$A$1:$F$100,5,FALSE)</f>
        <v>#N/A</v>
      </c>
      <c r="J255" t="e">
        <f t="shared" si="28"/>
        <v>#N/A</v>
      </c>
      <c r="K255" t="e">
        <f t="shared" si="29"/>
        <v>#N/A</v>
      </c>
      <c r="L255" t="e">
        <f t="shared" si="32"/>
        <v>#N/A</v>
      </c>
      <c r="M255" t="e">
        <f t="shared" si="36"/>
        <v>#N/A</v>
      </c>
      <c r="N255">
        <f t="shared" si="33"/>
        <v>0</v>
      </c>
      <c r="O255">
        <f t="shared" si="30"/>
        <v>0</v>
      </c>
      <c r="P255">
        <f t="shared" si="31"/>
        <v>0</v>
      </c>
      <c r="Q255" t="b">
        <f t="shared" si="34"/>
        <v>0</v>
      </c>
      <c r="R255" t="str">
        <f t="shared" si="35"/>
        <v xml:space="preserve"> - </v>
      </c>
      <c r="S255" t="e">
        <f>VLOOKUP(Table1[[#This Row],[اللاعب]],Sheet1!$A$2:$B$8,2,FALSE)</f>
        <v>#N/A</v>
      </c>
      <c r="T255" t="str">
        <f>Table1[[#This Row],[النتيجة]]&amp;" - "&amp;Table1[[#This Row],[Column1]]</f>
        <v xml:space="preserve"> - </v>
      </c>
      <c r="U255" t="e">
        <f>Table1[[#This Row],[Home]]&amp;" - "&amp;Table1[[#This Row],[Away]]</f>
        <v>#N/A</v>
      </c>
    </row>
    <row r="256" spans="2:21" ht="18" customHeight="1" x14ac:dyDescent="0.3">
      <c r="B256" s="4"/>
      <c r="C256" s="4"/>
      <c r="D256" s="4"/>
      <c r="E256" s="4"/>
      <c r="F256" s="4"/>
      <c r="G256" s="4"/>
      <c r="H256" s="7" t="e">
        <f>VLOOKUP(A256,النتائج!$A$1:$F$100,4,FALSE)</f>
        <v>#N/A</v>
      </c>
      <c r="I256" s="7" t="e">
        <f>VLOOKUP(A256,النتائج!$A$1:$F$100,5,FALSE)</f>
        <v>#N/A</v>
      </c>
      <c r="J256" t="e">
        <f t="shared" si="28"/>
        <v>#N/A</v>
      </c>
      <c r="K256" t="e">
        <f t="shared" si="29"/>
        <v>#N/A</v>
      </c>
      <c r="L256" t="e">
        <f t="shared" si="32"/>
        <v>#N/A</v>
      </c>
      <c r="M256" t="e">
        <f t="shared" si="36"/>
        <v>#N/A</v>
      </c>
      <c r="N256">
        <f t="shared" si="33"/>
        <v>0</v>
      </c>
      <c r="O256">
        <f t="shared" si="30"/>
        <v>0</v>
      </c>
      <c r="P256">
        <f t="shared" si="31"/>
        <v>0</v>
      </c>
      <c r="Q256" t="b">
        <f t="shared" si="34"/>
        <v>0</v>
      </c>
      <c r="R256" t="str">
        <f t="shared" si="35"/>
        <v xml:space="preserve"> - </v>
      </c>
      <c r="S256" t="e">
        <f>VLOOKUP(Table1[[#This Row],[اللاعب]],Sheet1!$A$2:$B$8,2,FALSE)</f>
        <v>#N/A</v>
      </c>
      <c r="T256" t="str">
        <f>Table1[[#This Row],[النتيجة]]&amp;" - "&amp;Table1[[#This Row],[Column1]]</f>
        <v xml:space="preserve"> - </v>
      </c>
      <c r="U256" t="e">
        <f>Table1[[#This Row],[Home]]&amp;" - "&amp;Table1[[#This Row],[Away]]</f>
        <v>#N/A</v>
      </c>
    </row>
    <row r="257" spans="2:21" ht="18" customHeight="1" x14ac:dyDescent="0.3">
      <c r="B257" s="4"/>
      <c r="C257" s="4"/>
      <c r="D257" s="4"/>
      <c r="E257" s="4"/>
      <c r="F257" s="4"/>
      <c r="G257" s="4"/>
      <c r="H257" s="7" t="e">
        <f>VLOOKUP(A257,النتائج!$A$1:$F$100,4,FALSE)</f>
        <v>#N/A</v>
      </c>
      <c r="I257" s="7" t="e">
        <f>VLOOKUP(A257,النتائج!$A$1:$F$100,5,FALSE)</f>
        <v>#N/A</v>
      </c>
      <c r="J257" t="e">
        <f t="shared" ref="J257:J311" si="37">AND(E257=H257,F257=I257)</f>
        <v>#N/A</v>
      </c>
      <c r="K257" t="e">
        <f t="shared" ref="K257:K311" si="38">IF(J257,5,0)</f>
        <v>#N/A</v>
      </c>
      <c r="L257" t="e">
        <f t="shared" si="32"/>
        <v>#N/A</v>
      </c>
      <c r="M257" t="e">
        <f t="shared" si="36"/>
        <v>#N/A</v>
      </c>
      <c r="N257">
        <f t="shared" si="33"/>
        <v>0</v>
      </c>
      <c r="O257">
        <f t="shared" ref="O257:O311" si="39">IF(N257=3,1,0)</f>
        <v>0</v>
      </c>
      <c r="P257">
        <f t="shared" ref="P257:P311" si="40">IF(N257=5,1,0)</f>
        <v>0</v>
      </c>
      <c r="Q257" t="b">
        <f t="shared" si="34"/>
        <v>0</v>
      </c>
      <c r="R257" t="str">
        <f t="shared" si="35"/>
        <v xml:space="preserve"> - </v>
      </c>
      <c r="S257" t="e">
        <f>VLOOKUP(Table1[[#This Row],[اللاعب]],Sheet1!$A$2:$B$8,2,FALSE)</f>
        <v>#N/A</v>
      </c>
      <c r="T257" t="str">
        <f>Table1[[#This Row],[النتيجة]]&amp;" - "&amp;Table1[[#This Row],[Column1]]</f>
        <v xml:space="preserve"> - </v>
      </c>
      <c r="U257" t="e">
        <f>Table1[[#This Row],[Home]]&amp;" - "&amp;Table1[[#This Row],[Away]]</f>
        <v>#N/A</v>
      </c>
    </row>
    <row r="258" spans="2:21" ht="18" customHeight="1" x14ac:dyDescent="0.3">
      <c r="B258" s="4"/>
      <c r="C258" s="4"/>
      <c r="D258" s="4"/>
      <c r="E258" s="4"/>
      <c r="F258" s="4"/>
      <c r="G258" s="4"/>
      <c r="H258" s="7" t="e">
        <f>VLOOKUP(A258,النتائج!$A$1:$F$100,4,FALSE)</f>
        <v>#N/A</v>
      </c>
      <c r="I258" s="7" t="e">
        <f>VLOOKUP(A258,النتائج!$A$1:$F$100,5,FALSE)</f>
        <v>#N/A</v>
      </c>
      <c r="J258" t="e">
        <f t="shared" si="37"/>
        <v>#N/A</v>
      </c>
      <c r="K258" t="e">
        <f t="shared" si="38"/>
        <v>#N/A</v>
      </c>
      <c r="L258" t="e">
        <f t="shared" ref="L258:L311" si="41">IF(OR(H258="",I258=""),0,IF(OR(AND(E258&gt;F258,H258&gt;I258),AND(F258&gt;E258,I258&gt;H258)),3,0))</f>
        <v>#N/A</v>
      </c>
      <c r="M258" t="e">
        <f t="shared" si="36"/>
        <v>#N/A</v>
      </c>
      <c r="N258">
        <f t="shared" ref="N258:N311" si="42">_xlfn.IFNA(MAX(K258:M258),0)</f>
        <v>0</v>
      </c>
      <c r="O258">
        <f t="shared" si="39"/>
        <v>0</v>
      </c>
      <c r="P258">
        <f t="shared" si="40"/>
        <v>0</v>
      </c>
      <c r="Q258" t="b">
        <f t="shared" si="34"/>
        <v>0</v>
      </c>
      <c r="R258" t="str">
        <f t="shared" si="35"/>
        <v xml:space="preserve"> - </v>
      </c>
      <c r="S258" t="e">
        <f>VLOOKUP(Table1[[#This Row],[اللاعب]],Sheet1!$A$2:$B$8,2,FALSE)</f>
        <v>#N/A</v>
      </c>
      <c r="T258" t="str">
        <f>Table1[[#This Row],[النتيجة]]&amp;" - "&amp;Table1[[#This Row],[Column1]]</f>
        <v xml:space="preserve"> - </v>
      </c>
      <c r="U258" t="e">
        <f>Table1[[#This Row],[Home]]&amp;" - "&amp;Table1[[#This Row],[Away]]</f>
        <v>#N/A</v>
      </c>
    </row>
    <row r="259" spans="2:21" ht="18" customHeight="1" x14ac:dyDescent="0.3">
      <c r="B259" s="4"/>
      <c r="C259" s="4"/>
      <c r="D259" s="4"/>
      <c r="E259" s="4"/>
      <c r="F259" s="4"/>
      <c r="G259" s="4"/>
      <c r="H259" s="7" t="e">
        <f>VLOOKUP(A259,النتائج!$A$1:$F$100,4,FALSE)</f>
        <v>#N/A</v>
      </c>
      <c r="I259" s="7" t="e">
        <f>VLOOKUP(A259,النتائج!$A$1:$F$100,5,FALSE)</f>
        <v>#N/A</v>
      </c>
      <c r="J259" t="e">
        <f t="shared" si="37"/>
        <v>#N/A</v>
      </c>
      <c r="K259" t="e">
        <f t="shared" si="38"/>
        <v>#N/A</v>
      </c>
      <c r="L259" t="e">
        <f t="shared" si="41"/>
        <v>#N/A</v>
      </c>
      <c r="M259" t="e">
        <f t="shared" si="36"/>
        <v>#N/A</v>
      </c>
      <c r="N259">
        <f t="shared" si="42"/>
        <v>0</v>
      </c>
      <c r="O259">
        <f t="shared" si="39"/>
        <v>0</v>
      </c>
      <c r="P259">
        <f t="shared" si="40"/>
        <v>0</v>
      </c>
      <c r="Q259" t="b">
        <f t="shared" ref="Q259:Q311" si="43">IF(OR(E259="",F259=""),FALSE,TRUE)</f>
        <v>0</v>
      </c>
      <c r="R259" t="str">
        <f t="shared" ref="R259:R311" si="44">D259&amp;" - "&amp;G259</f>
        <v xml:space="preserve"> - </v>
      </c>
      <c r="S259" t="e">
        <f>VLOOKUP(Table1[[#This Row],[اللاعب]],Sheet1!$A$2:$B$8,2,FALSE)</f>
        <v>#N/A</v>
      </c>
      <c r="T259" t="str">
        <f>Table1[[#This Row],[النتيجة]]&amp;" - "&amp;Table1[[#This Row],[Column1]]</f>
        <v xml:space="preserve"> - </v>
      </c>
      <c r="U259" t="e">
        <f>Table1[[#This Row],[Home]]&amp;" - "&amp;Table1[[#This Row],[Away]]</f>
        <v>#N/A</v>
      </c>
    </row>
    <row r="260" spans="2:21" ht="18" customHeight="1" x14ac:dyDescent="0.3">
      <c r="B260" s="4"/>
      <c r="C260" s="4"/>
      <c r="D260" s="4"/>
      <c r="E260" s="4"/>
      <c r="F260" s="4"/>
      <c r="G260" s="4"/>
      <c r="H260" s="7" t="e">
        <f>VLOOKUP(A260,النتائج!$A$1:$F$100,4,FALSE)</f>
        <v>#N/A</v>
      </c>
      <c r="I260" s="7" t="e">
        <f>VLOOKUP(A260,النتائج!$A$1:$F$100,5,FALSE)</f>
        <v>#N/A</v>
      </c>
      <c r="J260" t="e">
        <f t="shared" si="37"/>
        <v>#N/A</v>
      </c>
      <c r="K260" t="e">
        <f t="shared" si="38"/>
        <v>#N/A</v>
      </c>
      <c r="L260" t="e">
        <f t="shared" si="41"/>
        <v>#N/A</v>
      </c>
      <c r="M260" t="e">
        <f t="shared" si="36"/>
        <v>#N/A</v>
      </c>
      <c r="N260">
        <f t="shared" si="42"/>
        <v>0</v>
      </c>
      <c r="O260">
        <f t="shared" si="39"/>
        <v>0</v>
      </c>
      <c r="P260">
        <f t="shared" si="40"/>
        <v>0</v>
      </c>
      <c r="Q260" t="b">
        <f t="shared" si="43"/>
        <v>0</v>
      </c>
      <c r="R260" t="str">
        <f t="shared" si="44"/>
        <v xml:space="preserve"> - </v>
      </c>
      <c r="S260" t="e">
        <f>VLOOKUP(Table1[[#This Row],[اللاعب]],Sheet1!$A$2:$B$8,2,FALSE)</f>
        <v>#N/A</v>
      </c>
      <c r="T260" t="str">
        <f>Table1[[#This Row],[النتيجة]]&amp;" - "&amp;Table1[[#This Row],[Column1]]</f>
        <v xml:space="preserve"> - </v>
      </c>
      <c r="U260" t="e">
        <f>Table1[[#This Row],[Home]]&amp;" - "&amp;Table1[[#This Row],[Away]]</f>
        <v>#N/A</v>
      </c>
    </row>
    <row r="261" spans="2:21" ht="18" customHeight="1" x14ac:dyDescent="0.3">
      <c r="B261" s="4"/>
      <c r="C261" s="4"/>
      <c r="D261" s="4"/>
      <c r="E261" s="4"/>
      <c r="F261" s="4"/>
      <c r="G261" s="4"/>
      <c r="H261" s="7" t="e">
        <f>VLOOKUP(A261,النتائج!$A$1:$F$100,4,FALSE)</f>
        <v>#N/A</v>
      </c>
      <c r="I261" s="7" t="e">
        <f>VLOOKUP(A261,النتائج!$A$1:$F$100,5,FALSE)</f>
        <v>#N/A</v>
      </c>
      <c r="J261" t="e">
        <f t="shared" si="37"/>
        <v>#N/A</v>
      </c>
      <c r="K261" t="e">
        <f t="shared" si="38"/>
        <v>#N/A</v>
      </c>
      <c r="L261" t="e">
        <f t="shared" si="41"/>
        <v>#N/A</v>
      </c>
      <c r="M261" t="e">
        <f t="shared" si="36"/>
        <v>#N/A</v>
      </c>
      <c r="N261">
        <f t="shared" si="42"/>
        <v>0</v>
      </c>
      <c r="O261">
        <f t="shared" si="39"/>
        <v>0</v>
      </c>
      <c r="P261">
        <f t="shared" si="40"/>
        <v>0</v>
      </c>
      <c r="Q261" t="b">
        <f t="shared" si="43"/>
        <v>0</v>
      </c>
      <c r="R261" t="str">
        <f t="shared" si="44"/>
        <v xml:space="preserve"> - </v>
      </c>
      <c r="S261" t="e">
        <f>VLOOKUP(Table1[[#This Row],[اللاعب]],Sheet1!$A$2:$B$8,2,FALSE)</f>
        <v>#N/A</v>
      </c>
      <c r="T261" t="str">
        <f>Table1[[#This Row],[النتيجة]]&amp;" - "&amp;Table1[[#This Row],[Column1]]</f>
        <v xml:space="preserve"> - </v>
      </c>
      <c r="U261" t="e">
        <f>Table1[[#This Row],[Home]]&amp;" - "&amp;Table1[[#This Row],[Away]]</f>
        <v>#N/A</v>
      </c>
    </row>
    <row r="262" spans="2:21" ht="18" customHeight="1" x14ac:dyDescent="0.3">
      <c r="B262" s="4"/>
      <c r="C262" s="4"/>
      <c r="D262" s="4"/>
      <c r="E262" s="4"/>
      <c r="F262" s="4"/>
      <c r="G262" s="4"/>
      <c r="H262" s="7" t="e">
        <f>VLOOKUP(A262,النتائج!$A$1:$F$100,4,FALSE)</f>
        <v>#N/A</v>
      </c>
      <c r="I262" s="7" t="e">
        <f>VLOOKUP(A262,النتائج!$A$1:$F$100,5,FALSE)</f>
        <v>#N/A</v>
      </c>
      <c r="J262" t="e">
        <f t="shared" si="37"/>
        <v>#N/A</v>
      </c>
      <c r="K262" t="e">
        <f t="shared" si="38"/>
        <v>#N/A</v>
      </c>
      <c r="L262" t="e">
        <f t="shared" si="41"/>
        <v>#N/A</v>
      </c>
      <c r="M262" t="e">
        <f t="shared" si="36"/>
        <v>#N/A</v>
      </c>
      <c r="N262">
        <f t="shared" si="42"/>
        <v>0</v>
      </c>
      <c r="O262">
        <f t="shared" si="39"/>
        <v>0</v>
      </c>
      <c r="P262">
        <f t="shared" si="40"/>
        <v>0</v>
      </c>
      <c r="Q262" t="b">
        <f t="shared" si="43"/>
        <v>0</v>
      </c>
      <c r="R262" t="str">
        <f t="shared" si="44"/>
        <v xml:space="preserve"> - </v>
      </c>
      <c r="S262" t="e">
        <f>VLOOKUP(Table1[[#This Row],[اللاعب]],Sheet1!$A$2:$B$8,2,FALSE)</f>
        <v>#N/A</v>
      </c>
      <c r="T262" t="str">
        <f>Table1[[#This Row],[النتيجة]]&amp;" - "&amp;Table1[[#This Row],[Column1]]</f>
        <v xml:space="preserve"> - </v>
      </c>
      <c r="U262" t="e">
        <f>Table1[[#This Row],[Home]]&amp;" - "&amp;Table1[[#This Row],[Away]]</f>
        <v>#N/A</v>
      </c>
    </row>
    <row r="263" spans="2:21" ht="18" customHeight="1" x14ac:dyDescent="0.3">
      <c r="B263" s="4"/>
      <c r="C263" s="4"/>
      <c r="D263" s="4"/>
      <c r="E263" s="4"/>
      <c r="F263" s="4"/>
      <c r="G263" s="4"/>
      <c r="H263" s="7" t="e">
        <f>VLOOKUP(A263,النتائج!$A$1:$F$100,4,FALSE)</f>
        <v>#N/A</v>
      </c>
      <c r="I263" s="7" t="e">
        <f>VLOOKUP(A263,النتائج!$A$1:$F$100,5,FALSE)</f>
        <v>#N/A</v>
      </c>
      <c r="J263" t="e">
        <f t="shared" si="37"/>
        <v>#N/A</v>
      </c>
      <c r="K263" t="e">
        <f t="shared" si="38"/>
        <v>#N/A</v>
      </c>
      <c r="L263" t="e">
        <f t="shared" si="41"/>
        <v>#N/A</v>
      </c>
      <c r="M263" t="e">
        <f t="shared" si="36"/>
        <v>#N/A</v>
      </c>
      <c r="N263">
        <f t="shared" si="42"/>
        <v>0</v>
      </c>
      <c r="O263">
        <f t="shared" si="39"/>
        <v>0</v>
      </c>
      <c r="P263">
        <f t="shared" si="40"/>
        <v>0</v>
      </c>
      <c r="Q263" t="b">
        <f t="shared" si="43"/>
        <v>0</v>
      </c>
      <c r="R263" t="str">
        <f t="shared" si="44"/>
        <v xml:space="preserve"> - </v>
      </c>
      <c r="S263" t="e">
        <f>VLOOKUP(Table1[[#This Row],[اللاعب]],Sheet1!$A$2:$B$8,2,FALSE)</f>
        <v>#N/A</v>
      </c>
      <c r="T263" t="str">
        <f>Table1[[#This Row],[النتيجة]]&amp;" - "&amp;Table1[[#This Row],[Column1]]</f>
        <v xml:space="preserve"> - </v>
      </c>
      <c r="U263" t="e">
        <f>Table1[[#This Row],[Home]]&amp;" - "&amp;Table1[[#This Row],[Away]]</f>
        <v>#N/A</v>
      </c>
    </row>
    <row r="264" spans="2:21" ht="18" customHeight="1" x14ac:dyDescent="0.3">
      <c r="B264" s="4"/>
      <c r="C264" s="4"/>
      <c r="D264" s="4"/>
      <c r="E264" s="4"/>
      <c r="F264" s="4"/>
      <c r="G264" s="4"/>
      <c r="H264" s="7" t="e">
        <f>VLOOKUP(A264,النتائج!$A$1:$F$100,4,FALSE)</f>
        <v>#N/A</v>
      </c>
      <c r="I264" s="7" t="e">
        <f>VLOOKUP(A264,النتائج!$A$1:$F$100,5,FALSE)</f>
        <v>#N/A</v>
      </c>
      <c r="J264" t="e">
        <f t="shared" si="37"/>
        <v>#N/A</v>
      </c>
      <c r="K264" t="e">
        <f t="shared" si="38"/>
        <v>#N/A</v>
      </c>
      <c r="L264" t="e">
        <f t="shared" si="41"/>
        <v>#N/A</v>
      </c>
      <c r="M264" t="e">
        <f t="shared" si="36"/>
        <v>#N/A</v>
      </c>
      <c r="N264">
        <f t="shared" si="42"/>
        <v>0</v>
      </c>
      <c r="O264">
        <f t="shared" si="39"/>
        <v>0</v>
      </c>
      <c r="P264">
        <f t="shared" si="40"/>
        <v>0</v>
      </c>
      <c r="Q264" t="b">
        <f t="shared" si="43"/>
        <v>0</v>
      </c>
      <c r="R264" t="str">
        <f t="shared" si="44"/>
        <v xml:space="preserve"> - </v>
      </c>
      <c r="S264" t="e">
        <f>VLOOKUP(Table1[[#This Row],[اللاعب]],Sheet1!$A$2:$B$8,2,FALSE)</f>
        <v>#N/A</v>
      </c>
      <c r="T264" t="str">
        <f>Table1[[#This Row],[النتيجة]]&amp;" - "&amp;Table1[[#This Row],[Column1]]</f>
        <v xml:space="preserve"> - </v>
      </c>
      <c r="U264" t="e">
        <f>Table1[[#This Row],[Home]]&amp;" - "&amp;Table1[[#This Row],[Away]]</f>
        <v>#N/A</v>
      </c>
    </row>
    <row r="265" spans="2:21" ht="18" customHeight="1" x14ac:dyDescent="0.3">
      <c r="B265" s="4"/>
      <c r="C265" s="4"/>
      <c r="D265" s="4"/>
      <c r="E265" s="4"/>
      <c r="F265" s="4"/>
      <c r="G265" s="4"/>
      <c r="H265" s="7" t="e">
        <f>VLOOKUP(A265,النتائج!$A$1:$F$100,4,FALSE)</f>
        <v>#N/A</v>
      </c>
      <c r="I265" s="7" t="e">
        <f>VLOOKUP(A265,النتائج!$A$1:$F$100,5,FALSE)</f>
        <v>#N/A</v>
      </c>
      <c r="J265" t="e">
        <f t="shared" si="37"/>
        <v>#N/A</v>
      </c>
      <c r="K265" t="e">
        <f t="shared" si="38"/>
        <v>#N/A</v>
      </c>
      <c r="L265" t="e">
        <f t="shared" si="41"/>
        <v>#N/A</v>
      </c>
      <c r="M265" t="e">
        <f t="shared" si="36"/>
        <v>#N/A</v>
      </c>
      <c r="N265">
        <f t="shared" si="42"/>
        <v>0</v>
      </c>
      <c r="O265">
        <f t="shared" si="39"/>
        <v>0</v>
      </c>
      <c r="P265">
        <f t="shared" si="40"/>
        <v>0</v>
      </c>
      <c r="Q265" t="b">
        <f t="shared" si="43"/>
        <v>0</v>
      </c>
      <c r="R265" t="str">
        <f t="shared" si="44"/>
        <v xml:space="preserve"> - </v>
      </c>
      <c r="S265" t="e">
        <f>VLOOKUP(Table1[[#This Row],[اللاعب]],Sheet1!$A$2:$B$8,2,FALSE)</f>
        <v>#N/A</v>
      </c>
      <c r="T265" t="str">
        <f>Table1[[#This Row],[النتيجة]]&amp;" - "&amp;Table1[[#This Row],[Column1]]</f>
        <v xml:space="preserve"> - </v>
      </c>
      <c r="U265" t="e">
        <f>Table1[[#This Row],[Home]]&amp;" - "&amp;Table1[[#This Row],[Away]]</f>
        <v>#N/A</v>
      </c>
    </row>
    <row r="266" spans="2:21" ht="18" customHeight="1" x14ac:dyDescent="0.3">
      <c r="B266" s="4"/>
      <c r="C266" s="4"/>
      <c r="D266" s="4"/>
      <c r="E266" s="4"/>
      <c r="F266" s="4"/>
      <c r="G266" s="4"/>
      <c r="H266" s="7" t="e">
        <f>VLOOKUP(A266,النتائج!$A$1:$F$100,4,FALSE)</f>
        <v>#N/A</v>
      </c>
      <c r="I266" s="7" t="e">
        <f>VLOOKUP(A266,النتائج!$A$1:$F$100,5,FALSE)</f>
        <v>#N/A</v>
      </c>
      <c r="J266" t="e">
        <f t="shared" si="37"/>
        <v>#N/A</v>
      </c>
      <c r="K266" t="e">
        <f t="shared" si="38"/>
        <v>#N/A</v>
      </c>
      <c r="L266" t="e">
        <f t="shared" si="41"/>
        <v>#N/A</v>
      </c>
      <c r="M266" t="e">
        <f t="shared" si="36"/>
        <v>#N/A</v>
      </c>
      <c r="N266">
        <f t="shared" si="42"/>
        <v>0</v>
      </c>
      <c r="O266">
        <f t="shared" si="39"/>
        <v>0</v>
      </c>
      <c r="P266">
        <f t="shared" si="40"/>
        <v>0</v>
      </c>
      <c r="Q266" t="b">
        <f t="shared" si="43"/>
        <v>0</v>
      </c>
      <c r="R266" t="str">
        <f t="shared" si="44"/>
        <v xml:space="preserve"> - </v>
      </c>
      <c r="S266" t="e">
        <f>VLOOKUP(Table1[[#This Row],[اللاعب]],Sheet1!$A$2:$B$8,2,FALSE)</f>
        <v>#N/A</v>
      </c>
      <c r="T266" t="str">
        <f>Table1[[#This Row],[النتيجة]]&amp;" - "&amp;Table1[[#This Row],[Column1]]</f>
        <v xml:space="preserve"> - </v>
      </c>
      <c r="U266" t="e">
        <f>Table1[[#This Row],[Home]]&amp;" - "&amp;Table1[[#This Row],[Away]]</f>
        <v>#N/A</v>
      </c>
    </row>
    <row r="267" spans="2:21" ht="18" customHeight="1" x14ac:dyDescent="0.3">
      <c r="B267" s="6"/>
      <c r="C267" s="6"/>
      <c r="D267" s="6"/>
      <c r="E267" s="6"/>
      <c r="F267" s="6"/>
      <c r="G267" s="6"/>
      <c r="H267" s="7" t="e">
        <f>VLOOKUP(A267,النتائج!$A$1:$F$100,4,FALSE)</f>
        <v>#N/A</v>
      </c>
      <c r="I267" s="7" t="e">
        <f>VLOOKUP(A267,النتائج!$A$1:$F$100,5,FALSE)</f>
        <v>#N/A</v>
      </c>
      <c r="J267" t="e">
        <f t="shared" si="37"/>
        <v>#N/A</v>
      </c>
      <c r="K267" t="e">
        <f t="shared" si="38"/>
        <v>#N/A</v>
      </c>
      <c r="L267" t="e">
        <f t="shared" si="41"/>
        <v>#N/A</v>
      </c>
      <c r="M267" t="e">
        <f t="shared" si="36"/>
        <v>#N/A</v>
      </c>
      <c r="N267">
        <f t="shared" si="42"/>
        <v>0</v>
      </c>
      <c r="O267">
        <f t="shared" si="39"/>
        <v>0</v>
      </c>
      <c r="P267">
        <f t="shared" si="40"/>
        <v>0</v>
      </c>
      <c r="Q267" t="b">
        <f t="shared" si="43"/>
        <v>0</v>
      </c>
      <c r="R267" t="str">
        <f t="shared" si="44"/>
        <v xml:space="preserve"> - </v>
      </c>
      <c r="S267" t="e">
        <f>VLOOKUP(Table1[[#This Row],[اللاعب]],Sheet1!$A$2:$B$8,2,FALSE)</f>
        <v>#N/A</v>
      </c>
      <c r="T267" t="str">
        <f>Table1[[#This Row],[النتيجة]]&amp;" - "&amp;Table1[[#This Row],[Column1]]</f>
        <v xml:space="preserve"> - </v>
      </c>
      <c r="U267" t="e">
        <f>Table1[[#This Row],[Home]]&amp;" - "&amp;Table1[[#This Row],[Away]]</f>
        <v>#N/A</v>
      </c>
    </row>
    <row r="268" spans="2:21" ht="18" customHeight="1" x14ac:dyDescent="0.3">
      <c r="B268" s="6"/>
      <c r="C268" s="6"/>
      <c r="D268" s="6"/>
      <c r="E268" s="6"/>
      <c r="F268" s="6"/>
      <c r="G268" s="6"/>
      <c r="H268" s="7" t="e">
        <f>VLOOKUP(A268,النتائج!$A$1:$F$100,4,FALSE)</f>
        <v>#N/A</v>
      </c>
      <c r="I268" s="7" t="e">
        <f>VLOOKUP(A268,النتائج!$A$1:$F$100,5,FALSE)</f>
        <v>#N/A</v>
      </c>
      <c r="J268" t="e">
        <f t="shared" si="37"/>
        <v>#N/A</v>
      </c>
      <c r="K268" t="e">
        <f t="shared" si="38"/>
        <v>#N/A</v>
      </c>
      <c r="L268" t="e">
        <f t="shared" si="41"/>
        <v>#N/A</v>
      </c>
      <c r="M268" t="e">
        <f t="shared" si="36"/>
        <v>#N/A</v>
      </c>
      <c r="N268">
        <f t="shared" si="42"/>
        <v>0</v>
      </c>
      <c r="O268">
        <f t="shared" si="39"/>
        <v>0</v>
      </c>
      <c r="P268">
        <f t="shared" si="40"/>
        <v>0</v>
      </c>
      <c r="Q268" t="b">
        <f t="shared" si="43"/>
        <v>0</v>
      </c>
      <c r="R268" t="str">
        <f t="shared" si="44"/>
        <v xml:space="preserve"> - </v>
      </c>
      <c r="S268" t="e">
        <f>VLOOKUP(Table1[[#This Row],[اللاعب]],Sheet1!$A$2:$B$8,2,FALSE)</f>
        <v>#N/A</v>
      </c>
      <c r="T268" t="str">
        <f>Table1[[#This Row],[النتيجة]]&amp;" - "&amp;Table1[[#This Row],[Column1]]</f>
        <v xml:space="preserve"> - </v>
      </c>
      <c r="U268" t="e">
        <f>Table1[[#This Row],[Home]]&amp;" - "&amp;Table1[[#This Row],[Away]]</f>
        <v>#N/A</v>
      </c>
    </row>
    <row r="269" spans="2:21" ht="18" customHeight="1" x14ac:dyDescent="0.3">
      <c r="B269" s="6"/>
      <c r="C269" s="6"/>
      <c r="D269" s="6"/>
      <c r="E269" s="6"/>
      <c r="F269" s="6"/>
      <c r="G269" s="6"/>
      <c r="H269" s="7" t="e">
        <f>VLOOKUP(A269,النتائج!$A$1:$F$100,4,FALSE)</f>
        <v>#N/A</v>
      </c>
      <c r="I269" s="7" t="e">
        <f>VLOOKUP(A269,النتائج!$A$1:$F$100,5,FALSE)</f>
        <v>#N/A</v>
      </c>
      <c r="J269" t="e">
        <f t="shared" si="37"/>
        <v>#N/A</v>
      </c>
      <c r="K269" t="e">
        <f t="shared" si="38"/>
        <v>#N/A</v>
      </c>
      <c r="L269" t="e">
        <f t="shared" si="41"/>
        <v>#N/A</v>
      </c>
      <c r="M269" t="e">
        <f t="shared" si="36"/>
        <v>#N/A</v>
      </c>
      <c r="N269">
        <f t="shared" si="42"/>
        <v>0</v>
      </c>
      <c r="O269">
        <f t="shared" si="39"/>
        <v>0</v>
      </c>
      <c r="P269">
        <f t="shared" si="40"/>
        <v>0</v>
      </c>
      <c r="Q269" t="b">
        <f t="shared" si="43"/>
        <v>0</v>
      </c>
      <c r="R269" t="str">
        <f t="shared" si="44"/>
        <v xml:space="preserve"> - </v>
      </c>
      <c r="S269" t="e">
        <f>VLOOKUP(Table1[[#This Row],[اللاعب]],Sheet1!$A$2:$B$8,2,FALSE)</f>
        <v>#N/A</v>
      </c>
      <c r="T269" t="str">
        <f>Table1[[#This Row],[النتيجة]]&amp;" - "&amp;Table1[[#This Row],[Column1]]</f>
        <v xml:space="preserve"> - </v>
      </c>
      <c r="U269" t="e">
        <f>Table1[[#This Row],[Home]]&amp;" - "&amp;Table1[[#This Row],[Away]]</f>
        <v>#N/A</v>
      </c>
    </row>
    <row r="270" spans="2:21" ht="18" customHeight="1" x14ac:dyDescent="0.3">
      <c r="B270" s="6"/>
      <c r="C270" s="6"/>
      <c r="D270" s="6"/>
      <c r="E270" s="6"/>
      <c r="F270" s="6"/>
      <c r="G270" s="6"/>
      <c r="H270" s="7" t="e">
        <f>VLOOKUP(A270,النتائج!$A$1:$F$100,4,FALSE)</f>
        <v>#N/A</v>
      </c>
      <c r="I270" s="7" t="e">
        <f>VLOOKUP(A270,النتائج!$A$1:$F$100,5,FALSE)</f>
        <v>#N/A</v>
      </c>
      <c r="J270" t="e">
        <f t="shared" si="37"/>
        <v>#N/A</v>
      </c>
      <c r="K270" t="e">
        <f t="shared" si="38"/>
        <v>#N/A</v>
      </c>
      <c r="L270" t="e">
        <f t="shared" si="41"/>
        <v>#N/A</v>
      </c>
      <c r="M270" t="e">
        <f t="shared" si="36"/>
        <v>#N/A</v>
      </c>
      <c r="N270">
        <f t="shared" si="42"/>
        <v>0</v>
      </c>
      <c r="O270">
        <f t="shared" si="39"/>
        <v>0</v>
      </c>
      <c r="P270">
        <f t="shared" si="40"/>
        <v>0</v>
      </c>
      <c r="Q270" t="b">
        <f t="shared" si="43"/>
        <v>0</v>
      </c>
      <c r="R270" t="str">
        <f t="shared" si="44"/>
        <v xml:space="preserve"> - </v>
      </c>
      <c r="S270" t="e">
        <f>VLOOKUP(Table1[[#This Row],[اللاعب]],Sheet1!$A$2:$B$8,2,FALSE)</f>
        <v>#N/A</v>
      </c>
      <c r="T270" t="str">
        <f>Table1[[#This Row],[النتيجة]]&amp;" - "&amp;Table1[[#This Row],[Column1]]</f>
        <v xml:space="preserve"> - </v>
      </c>
      <c r="U270" t="e">
        <f>Table1[[#This Row],[Home]]&amp;" - "&amp;Table1[[#This Row],[Away]]</f>
        <v>#N/A</v>
      </c>
    </row>
    <row r="271" spans="2:21" ht="18" customHeight="1" x14ac:dyDescent="0.3">
      <c r="B271" s="6"/>
      <c r="C271" s="6"/>
      <c r="D271" s="6"/>
      <c r="E271" s="6"/>
      <c r="F271" s="6"/>
      <c r="G271" s="6"/>
      <c r="H271" s="7" t="e">
        <f>VLOOKUP(A271,النتائج!$A$1:$F$100,4,FALSE)</f>
        <v>#N/A</v>
      </c>
      <c r="I271" s="7" t="e">
        <f>VLOOKUP(A271,النتائج!$A$1:$F$100,5,FALSE)</f>
        <v>#N/A</v>
      </c>
      <c r="J271" t="e">
        <f t="shared" si="37"/>
        <v>#N/A</v>
      </c>
      <c r="K271" t="e">
        <f t="shared" si="38"/>
        <v>#N/A</v>
      </c>
      <c r="L271" t="e">
        <f t="shared" si="41"/>
        <v>#N/A</v>
      </c>
      <c r="M271" t="e">
        <f t="shared" si="36"/>
        <v>#N/A</v>
      </c>
      <c r="N271">
        <f t="shared" si="42"/>
        <v>0</v>
      </c>
      <c r="O271">
        <f t="shared" si="39"/>
        <v>0</v>
      </c>
      <c r="P271">
        <f t="shared" si="40"/>
        <v>0</v>
      </c>
      <c r="Q271" t="b">
        <f t="shared" si="43"/>
        <v>0</v>
      </c>
      <c r="R271" t="str">
        <f t="shared" si="44"/>
        <v xml:space="preserve"> - </v>
      </c>
      <c r="S271" t="e">
        <f>VLOOKUP(Table1[[#This Row],[اللاعب]],Sheet1!$A$2:$B$8,2,FALSE)</f>
        <v>#N/A</v>
      </c>
      <c r="T271" t="str">
        <f>Table1[[#This Row],[النتيجة]]&amp;" - "&amp;Table1[[#This Row],[Column1]]</f>
        <v xml:space="preserve"> - </v>
      </c>
      <c r="U271" t="e">
        <f>Table1[[#This Row],[Home]]&amp;" - "&amp;Table1[[#This Row],[Away]]</f>
        <v>#N/A</v>
      </c>
    </row>
    <row r="272" spans="2:21" ht="18" customHeight="1" x14ac:dyDescent="0.3">
      <c r="B272" s="6"/>
      <c r="C272" s="6"/>
      <c r="D272" s="6"/>
      <c r="E272" s="6"/>
      <c r="F272" s="6"/>
      <c r="G272" s="6"/>
      <c r="H272" s="7" t="e">
        <f>VLOOKUP(A272,النتائج!$A$1:$F$100,4,FALSE)</f>
        <v>#N/A</v>
      </c>
      <c r="I272" s="7" t="e">
        <f>VLOOKUP(A272,النتائج!$A$1:$F$100,5,FALSE)</f>
        <v>#N/A</v>
      </c>
      <c r="J272" t="e">
        <f t="shared" si="37"/>
        <v>#N/A</v>
      </c>
      <c r="K272" t="e">
        <f t="shared" si="38"/>
        <v>#N/A</v>
      </c>
      <c r="L272" t="e">
        <f t="shared" si="41"/>
        <v>#N/A</v>
      </c>
      <c r="M272" t="e">
        <f t="shared" si="36"/>
        <v>#N/A</v>
      </c>
      <c r="N272">
        <f t="shared" si="42"/>
        <v>0</v>
      </c>
      <c r="O272">
        <f t="shared" si="39"/>
        <v>0</v>
      </c>
      <c r="P272">
        <f t="shared" si="40"/>
        <v>0</v>
      </c>
      <c r="Q272" t="b">
        <f t="shared" si="43"/>
        <v>0</v>
      </c>
      <c r="R272" t="str">
        <f t="shared" si="44"/>
        <v xml:space="preserve"> - </v>
      </c>
      <c r="S272" t="e">
        <f>VLOOKUP(Table1[[#This Row],[اللاعب]],Sheet1!$A$2:$B$8,2,FALSE)</f>
        <v>#N/A</v>
      </c>
      <c r="T272" t="str">
        <f>Table1[[#This Row],[النتيجة]]&amp;" - "&amp;Table1[[#This Row],[Column1]]</f>
        <v xml:space="preserve"> - </v>
      </c>
      <c r="U272" t="e">
        <f>Table1[[#This Row],[Home]]&amp;" - "&amp;Table1[[#This Row],[Away]]</f>
        <v>#N/A</v>
      </c>
    </row>
    <row r="273" spans="2:21" ht="18" customHeight="1" x14ac:dyDescent="0.3">
      <c r="B273" s="6"/>
      <c r="C273" s="6"/>
      <c r="D273" s="6"/>
      <c r="E273" s="6"/>
      <c r="F273" s="6"/>
      <c r="G273" s="6"/>
      <c r="H273" s="7" t="e">
        <f>VLOOKUP(A273,النتائج!$A$1:$F$100,4,FALSE)</f>
        <v>#N/A</v>
      </c>
      <c r="I273" s="7" t="e">
        <f>VLOOKUP(A273,النتائج!$A$1:$F$100,5,FALSE)</f>
        <v>#N/A</v>
      </c>
      <c r="J273" t="e">
        <f t="shared" si="37"/>
        <v>#N/A</v>
      </c>
      <c r="K273" t="e">
        <f t="shared" si="38"/>
        <v>#N/A</v>
      </c>
      <c r="L273" t="e">
        <f t="shared" si="41"/>
        <v>#N/A</v>
      </c>
      <c r="M273" t="e">
        <f t="shared" si="36"/>
        <v>#N/A</v>
      </c>
      <c r="N273">
        <f t="shared" si="42"/>
        <v>0</v>
      </c>
      <c r="O273">
        <f t="shared" si="39"/>
        <v>0</v>
      </c>
      <c r="P273">
        <f t="shared" si="40"/>
        <v>0</v>
      </c>
      <c r="Q273" t="b">
        <f t="shared" si="43"/>
        <v>0</v>
      </c>
      <c r="R273" t="str">
        <f t="shared" si="44"/>
        <v xml:space="preserve"> - </v>
      </c>
      <c r="S273" t="e">
        <f>VLOOKUP(Table1[[#This Row],[اللاعب]],Sheet1!$A$2:$B$8,2,FALSE)</f>
        <v>#N/A</v>
      </c>
      <c r="T273" t="str">
        <f>Table1[[#This Row],[النتيجة]]&amp;" - "&amp;Table1[[#This Row],[Column1]]</f>
        <v xml:space="preserve"> - </v>
      </c>
      <c r="U273" t="e">
        <f>Table1[[#This Row],[Home]]&amp;" - "&amp;Table1[[#This Row],[Away]]</f>
        <v>#N/A</v>
      </c>
    </row>
    <row r="274" spans="2:21" ht="18" customHeight="1" x14ac:dyDescent="0.3">
      <c r="B274" s="6"/>
      <c r="C274" s="6"/>
      <c r="D274" s="6"/>
      <c r="E274" s="6"/>
      <c r="F274" s="6"/>
      <c r="G274" s="6"/>
      <c r="H274" s="7" t="e">
        <f>VLOOKUP(A274,النتائج!$A$1:$F$100,4,FALSE)</f>
        <v>#N/A</v>
      </c>
      <c r="I274" s="7" t="e">
        <f>VLOOKUP(A274,النتائج!$A$1:$F$100,5,FALSE)</f>
        <v>#N/A</v>
      </c>
      <c r="J274" t="e">
        <f t="shared" si="37"/>
        <v>#N/A</v>
      </c>
      <c r="K274" t="e">
        <f t="shared" si="38"/>
        <v>#N/A</v>
      </c>
      <c r="L274" t="e">
        <f t="shared" si="41"/>
        <v>#N/A</v>
      </c>
      <c r="M274" t="e">
        <f t="shared" si="36"/>
        <v>#N/A</v>
      </c>
      <c r="N274">
        <f t="shared" si="42"/>
        <v>0</v>
      </c>
      <c r="O274">
        <f t="shared" si="39"/>
        <v>0</v>
      </c>
      <c r="P274">
        <f t="shared" si="40"/>
        <v>0</v>
      </c>
      <c r="Q274" t="b">
        <f t="shared" si="43"/>
        <v>0</v>
      </c>
      <c r="R274" t="str">
        <f t="shared" si="44"/>
        <v xml:space="preserve"> - </v>
      </c>
      <c r="S274" t="e">
        <f>VLOOKUP(Table1[[#This Row],[اللاعب]],Sheet1!$A$2:$B$8,2,FALSE)</f>
        <v>#N/A</v>
      </c>
      <c r="T274" t="str">
        <f>Table1[[#This Row],[النتيجة]]&amp;" - "&amp;Table1[[#This Row],[Column1]]</f>
        <v xml:space="preserve"> - </v>
      </c>
      <c r="U274" t="e">
        <f>Table1[[#This Row],[Home]]&amp;" - "&amp;Table1[[#This Row],[Away]]</f>
        <v>#N/A</v>
      </c>
    </row>
    <row r="275" spans="2:21" ht="18" customHeight="1" x14ac:dyDescent="0.3">
      <c r="B275" s="6"/>
      <c r="C275" s="6"/>
      <c r="D275" s="6"/>
      <c r="E275" s="6"/>
      <c r="F275" s="6"/>
      <c r="G275" s="6"/>
      <c r="H275" s="7" t="e">
        <f>VLOOKUP(A275,النتائج!$A$1:$F$100,4,FALSE)</f>
        <v>#N/A</v>
      </c>
      <c r="I275" s="7" t="e">
        <f>VLOOKUP(A275,النتائج!$A$1:$F$100,5,FALSE)</f>
        <v>#N/A</v>
      </c>
      <c r="J275" t="e">
        <f t="shared" si="37"/>
        <v>#N/A</v>
      </c>
      <c r="K275" t="e">
        <f t="shared" si="38"/>
        <v>#N/A</v>
      </c>
      <c r="L275" t="e">
        <f t="shared" si="41"/>
        <v>#N/A</v>
      </c>
      <c r="M275" t="e">
        <f t="shared" si="36"/>
        <v>#N/A</v>
      </c>
      <c r="N275">
        <f t="shared" si="42"/>
        <v>0</v>
      </c>
      <c r="O275">
        <f t="shared" si="39"/>
        <v>0</v>
      </c>
      <c r="P275">
        <f t="shared" si="40"/>
        <v>0</v>
      </c>
      <c r="Q275" t="b">
        <f t="shared" si="43"/>
        <v>0</v>
      </c>
      <c r="R275" t="str">
        <f t="shared" si="44"/>
        <v xml:space="preserve"> - </v>
      </c>
      <c r="S275" t="e">
        <f>VLOOKUP(Table1[[#This Row],[اللاعب]],Sheet1!$A$2:$B$8,2,FALSE)</f>
        <v>#N/A</v>
      </c>
      <c r="T275" t="str">
        <f>Table1[[#This Row],[النتيجة]]&amp;" - "&amp;Table1[[#This Row],[Column1]]</f>
        <v xml:space="preserve"> - </v>
      </c>
      <c r="U275" t="e">
        <f>Table1[[#This Row],[Home]]&amp;" - "&amp;Table1[[#This Row],[Away]]</f>
        <v>#N/A</v>
      </c>
    </row>
    <row r="276" spans="2:21" ht="18" customHeight="1" x14ac:dyDescent="0.3">
      <c r="B276" s="6"/>
      <c r="C276" s="6"/>
      <c r="D276" s="6"/>
      <c r="E276" s="6"/>
      <c r="F276" s="6"/>
      <c r="G276" s="6"/>
      <c r="H276" s="7" t="e">
        <f>VLOOKUP(A276,النتائج!$A$1:$F$100,4,FALSE)</f>
        <v>#N/A</v>
      </c>
      <c r="I276" s="7" t="e">
        <f>VLOOKUP(A276,النتائج!$A$1:$F$100,5,FALSE)</f>
        <v>#N/A</v>
      </c>
      <c r="J276" t="e">
        <f t="shared" si="37"/>
        <v>#N/A</v>
      </c>
      <c r="K276" t="e">
        <f t="shared" si="38"/>
        <v>#N/A</v>
      </c>
      <c r="L276" t="e">
        <f t="shared" si="41"/>
        <v>#N/A</v>
      </c>
      <c r="M276" t="e">
        <f t="shared" si="36"/>
        <v>#N/A</v>
      </c>
      <c r="N276">
        <f t="shared" si="42"/>
        <v>0</v>
      </c>
      <c r="O276">
        <f t="shared" si="39"/>
        <v>0</v>
      </c>
      <c r="P276">
        <f t="shared" si="40"/>
        <v>0</v>
      </c>
      <c r="Q276" t="b">
        <f t="shared" si="43"/>
        <v>0</v>
      </c>
      <c r="R276" t="str">
        <f t="shared" si="44"/>
        <v xml:space="preserve"> - </v>
      </c>
      <c r="S276" t="e">
        <f>VLOOKUP(Table1[[#This Row],[اللاعب]],Sheet1!$A$2:$B$8,2,FALSE)</f>
        <v>#N/A</v>
      </c>
      <c r="T276" t="str">
        <f>Table1[[#This Row],[النتيجة]]&amp;" - "&amp;Table1[[#This Row],[Column1]]</f>
        <v xml:space="preserve"> - </v>
      </c>
      <c r="U276" t="e">
        <f>Table1[[#This Row],[Home]]&amp;" - "&amp;Table1[[#This Row],[Away]]</f>
        <v>#N/A</v>
      </c>
    </row>
    <row r="277" spans="2:21" ht="18" customHeight="1" x14ac:dyDescent="0.3">
      <c r="B277" s="6"/>
      <c r="C277" s="6"/>
      <c r="D277" s="6"/>
      <c r="E277" s="6"/>
      <c r="F277" s="6"/>
      <c r="G277" s="6"/>
      <c r="H277" s="7" t="e">
        <f>VLOOKUP(A277,النتائج!$A$1:$F$100,4,FALSE)</f>
        <v>#N/A</v>
      </c>
      <c r="I277" s="7" t="e">
        <f>VLOOKUP(A277,النتائج!$A$1:$F$100,5,FALSE)</f>
        <v>#N/A</v>
      </c>
      <c r="J277" t="e">
        <f t="shared" si="37"/>
        <v>#N/A</v>
      </c>
      <c r="K277" t="e">
        <f t="shared" si="38"/>
        <v>#N/A</v>
      </c>
      <c r="L277" t="e">
        <f t="shared" si="41"/>
        <v>#N/A</v>
      </c>
      <c r="M277" t="e">
        <f t="shared" si="36"/>
        <v>#N/A</v>
      </c>
      <c r="N277">
        <f t="shared" si="42"/>
        <v>0</v>
      </c>
      <c r="O277">
        <f t="shared" si="39"/>
        <v>0</v>
      </c>
      <c r="P277">
        <f t="shared" si="40"/>
        <v>0</v>
      </c>
      <c r="Q277" t="b">
        <f t="shared" si="43"/>
        <v>0</v>
      </c>
      <c r="R277" t="str">
        <f t="shared" si="44"/>
        <v xml:space="preserve"> - </v>
      </c>
      <c r="S277" t="e">
        <f>VLOOKUP(Table1[[#This Row],[اللاعب]],Sheet1!$A$2:$B$8,2,FALSE)</f>
        <v>#N/A</v>
      </c>
      <c r="T277" t="str">
        <f>Table1[[#This Row],[النتيجة]]&amp;" - "&amp;Table1[[#This Row],[Column1]]</f>
        <v xml:space="preserve"> - </v>
      </c>
      <c r="U277" t="e">
        <f>Table1[[#This Row],[Home]]&amp;" - "&amp;Table1[[#This Row],[Away]]</f>
        <v>#N/A</v>
      </c>
    </row>
    <row r="278" spans="2:21" ht="18" customHeight="1" x14ac:dyDescent="0.3">
      <c r="B278" s="6"/>
      <c r="C278" s="6"/>
      <c r="D278" s="6"/>
      <c r="E278" s="6"/>
      <c r="F278" s="6"/>
      <c r="G278" s="6"/>
      <c r="H278" s="7" t="e">
        <f>VLOOKUP(A278,النتائج!$A$1:$F$100,4,FALSE)</f>
        <v>#N/A</v>
      </c>
      <c r="I278" s="7" t="e">
        <f>VLOOKUP(A278,النتائج!$A$1:$F$100,5,FALSE)</f>
        <v>#N/A</v>
      </c>
      <c r="J278" t="e">
        <f t="shared" si="37"/>
        <v>#N/A</v>
      </c>
      <c r="K278" t="e">
        <f t="shared" si="38"/>
        <v>#N/A</v>
      </c>
      <c r="L278" t="e">
        <f t="shared" si="41"/>
        <v>#N/A</v>
      </c>
      <c r="M278" t="e">
        <f t="shared" si="36"/>
        <v>#N/A</v>
      </c>
      <c r="N278">
        <f t="shared" si="42"/>
        <v>0</v>
      </c>
      <c r="O278">
        <f t="shared" si="39"/>
        <v>0</v>
      </c>
      <c r="P278">
        <f t="shared" si="40"/>
        <v>0</v>
      </c>
      <c r="Q278" t="b">
        <f t="shared" si="43"/>
        <v>0</v>
      </c>
      <c r="R278" t="str">
        <f t="shared" si="44"/>
        <v xml:space="preserve"> - </v>
      </c>
      <c r="S278" t="e">
        <f>VLOOKUP(Table1[[#This Row],[اللاعب]],Sheet1!$A$2:$B$8,2,FALSE)</f>
        <v>#N/A</v>
      </c>
      <c r="T278" t="str">
        <f>Table1[[#This Row],[النتيجة]]&amp;" - "&amp;Table1[[#This Row],[Column1]]</f>
        <v xml:space="preserve"> - </v>
      </c>
      <c r="U278" t="e">
        <f>Table1[[#This Row],[Home]]&amp;" - "&amp;Table1[[#This Row],[Away]]</f>
        <v>#N/A</v>
      </c>
    </row>
    <row r="279" spans="2:21" ht="18" customHeight="1" x14ac:dyDescent="0.3">
      <c r="B279" s="6"/>
      <c r="C279" s="6"/>
      <c r="D279" s="6"/>
      <c r="E279" s="6"/>
      <c r="F279" s="6"/>
      <c r="G279" s="6"/>
      <c r="H279" s="7" t="e">
        <f>VLOOKUP(A279,النتائج!$A$1:$F$100,4,FALSE)</f>
        <v>#N/A</v>
      </c>
      <c r="I279" s="7" t="e">
        <f>VLOOKUP(A279,النتائج!$A$1:$F$100,5,FALSE)</f>
        <v>#N/A</v>
      </c>
      <c r="J279" t="e">
        <f t="shared" si="37"/>
        <v>#N/A</v>
      </c>
      <c r="K279" t="e">
        <f t="shared" si="38"/>
        <v>#N/A</v>
      </c>
      <c r="L279" t="e">
        <f t="shared" si="41"/>
        <v>#N/A</v>
      </c>
      <c r="M279" t="e">
        <f t="shared" si="36"/>
        <v>#N/A</v>
      </c>
      <c r="N279">
        <f t="shared" si="42"/>
        <v>0</v>
      </c>
      <c r="O279">
        <f t="shared" si="39"/>
        <v>0</v>
      </c>
      <c r="P279">
        <f t="shared" si="40"/>
        <v>0</v>
      </c>
      <c r="Q279" t="b">
        <f t="shared" si="43"/>
        <v>0</v>
      </c>
      <c r="R279" t="str">
        <f t="shared" si="44"/>
        <v xml:space="preserve"> - </v>
      </c>
      <c r="S279" t="e">
        <f>VLOOKUP(Table1[[#This Row],[اللاعب]],Sheet1!$A$2:$B$8,2,FALSE)</f>
        <v>#N/A</v>
      </c>
      <c r="T279" t="str">
        <f>Table1[[#This Row],[النتيجة]]&amp;" - "&amp;Table1[[#This Row],[Column1]]</f>
        <v xml:space="preserve"> - </v>
      </c>
      <c r="U279" t="e">
        <f>Table1[[#This Row],[Home]]&amp;" - "&amp;Table1[[#This Row],[Away]]</f>
        <v>#N/A</v>
      </c>
    </row>
    <row r="280" spans="2:21" ht="18" customHeight="1" x14ac:dyDescent="0.3">
      <c r="B280" s="6"/>
      <c r="C280" s="6"/>
      <c r="D280" s="6"/>
      <c r="E280" s="6"/>
      <c r="F280" s="6"/>
      <c r="G280" s="6"/>
      <c r="H280" s="7" t="e">
        <f>VLOOKUP(A280,النتائج!$A$1:$F$100,4,FALSE)</f>
        <v>#N/A</v>
      </c>
      <c r="I280" s="7" t="e">
        <f>VLOOKUP(A280,النتائج!$A$1:$F$100,5,FALSE)</f>
        <v>#N/A</v>
      </c>
      <c r="J280" t="e">
        <f t="shared" si="37"/>
        <v>#N/A</v>
      </c>
      <c r="K280" t="e">
        <f t="shared" si="38"/>
        <v>#N/A</v>
      </c>
      <c r="L280" t="e">
        <f t="shared" si="41"/>
        <v>#N/A</v>
      </c>
      <c r="M280" t="e">
        <f t="shared" si="36"/>
        <v>#N/A</v>
      </c>
      <c r="N280">
        <f t="shared" si="42"/>
        <v>0</v>
      </c>
      <c r="O280">
        <f t="shared" si="39"/>
        <v>0</v>
      </c>
      <c r="P280">
        <f t="shared" si="40"/>
        <v>0</v>
      </c>
      <c r="Q280" t="b">
        <f t="shared" si="43"/>
        <v>0</v>
      </c>
      <c r="R280" t="str">
        <f t="shared" si="44"/>
        <v xml:space="preserve"> - </v>
      </c>
      <c r="S280" t="e">
        <f>VLOOKUP(Table1[[#This Row],[اللاعب]],Sheet1!$A$2:$B$8,2,FALSE)</f>
        <v>#N/A</v>
      </c>
      <c r="T280" t="str">
        <f>Table1[[#This Row],[النتيجة]]&amp;" - "&amp;Table1[[#This Row],[Column1]]</f>
        <v xml:space="preserve"> - </v>
      </c>
      <c r="U280" t="e">
        <f>Table1[[#This Row],[Home]]&amp;" - "&amp;Table1[[#This Row],[Away]]</f>
        <v>#N/A</v>
      </c>
    </row>
    <row r="281" spans="2:21" ht="18" customHeight="1" x14ac:dyDescent="0.3">
      <c r="B281" s="6"/>
      <c r="C281" s="6"/>
      <c r="D281" s="6"/>
      <c r="E281" s="6"/>
      <c r="F281" s="6"/>
      <c r="G281" s="6"/>
      <c r="H281" s="7" t="e">
        <f>VLOOKUP(A281,النتائج!$A$1:$F$100,4,FALSE)</f>
        <v>#N/A</v>
      </c>
      <c r="I281" s="7" t="e">
        <f>VLOOKUP(A281,النتائج!$A$1:$F$100,5,FALSE)</f>
        <v>#N/A</v>
      </c>
      <c r="J281" t="e">
        <f t="shared" si="37"/>
        <v>#N/A</v>
      </c>
      <c r="K281" t="e">
        <f t="shared" si="38"/>
        <v>#N/A</v>
      </c>
      <c r="L281" t="e">
        <f t="shared" si="41"/>
        <v>#N/A</v>
      </c>
      <c r="M281" t="e">
        <f t="shared" si="36"/>
        <v>#N/A</v>
      </c>
      <c r="N281">
        <f t="shared" si="42"/>
        <v>0</v>
      </c>
      <c r="O281">
        <f t="shared" si="39"/>
        <v>0</v>
      </c>
      <c r="P281">
        <f t="shared" si="40"/>
        <v>0</v>
      </c>
      <c r="Q281" t="b">
        <f t="shared" si="43"/>
        <v>0</v>
      </c>
      <c r="R281" t="str">
        <f t="shared" si="44"/>
        <v xml:space="preserve"> - </v>
      </c>
      <c r="S281" t="e">
        <f>VLOOKUP(Table1[[#This Row],[اللاعب]],Sheet1!$A$2:$B$8,2,FALSE)</f>
        <v>#N/A</v>
      </c>
      <c r="T281" t="str">
        <f>Table1[[#This Row],[النتيجة]]&amp;" - "&amp;Table1[[#This Row],[Column1]]</f>
        <v xml:space="preserve"> - </v>
      </c>
      <c r="U281" t="e">
        <f>Table1[[#This Row],[Home]]&amp;" - "&amp;Table1[[#This Row],[Away]]</f>
        <v>#N/A</v>
      </c>
    </row>
    <row r="282" spans="2:21" ht="18" customHeight="1" x14ac:dyDescent="0.3">
      <c r="B282" s="6"/>
      <c r="C282" s="6"/>
      <c r="D282" s="6"/>
      <c r="E282" s="6"/>
      <c r="F282" s="6"/>
      <c r="G282" s="6"/>
      <c r="H282" s="7" t="e">
        <f>VLOOKUP(A282,النتائج!$A$1:$F$100,4,FALSE)</f>
        <v>#N/A</v>
      </c>
      <c r="I282" s="7" t="e">
        <f>VLOOKUP(A282,النتائج!$A$1:$F$100,5,FALSE)</f>
        <v>#N/A</v>
      </c>
      <c r="J282" t="e">
        <f t="shared" si="37"/>
        <v>#N/A</v>
      </c>
      <c r="K282" t="e">
        <f t="shared" si="38"/>
        <v>#N/A</v>
      </c>
      <c r="L282" t="e">
        <f t="shared" si="41"/>
        <v>#N/A</v>
      </c>
      <c r="M282" t="e">
        <f t="shared" si="36"/>
        <v>#N/A</v>
      </c>
      <c r="N282">
        <f t="shared" si="42"/>
        <v>0</v>
      </c>
      <c r="O282">
        <f t="shared" si="39"/>
        <v>0</v>
      </c>
      <c r="P282">
        <f t="shared" si="40"/>
        <v>0</v>
      </c>
      <c r="Q282" t="b">
        <f t="shared" si="43"/>
        <v>0</v>
      </c>
      <c r="R282" t="str">
        <f t="shared" si="44"/>
        <v xml:space="preserve"> - </v>
      </c>
      <c r="S282" t="e">
        <f>VLOOKUP(Table1[[#This Row],[اللاعب]],Sheet1!$A$2:$B$8,2,FALSE)</f>
        <v>#N/A</v>
      </c>
      <c r="T282" t="str">
        <f>Table1[[#This Row],[النتيجة]]&amp;" - "&amp;Table1[[#This Row],[Column1]]</f>
        <v xml:space="preserve"> - </v>
      </c>
      <c r="U282" t="e">
        <f>Table1[[#This Row],[Home]]&amp;" - "&amp;Table1[[#This Row],[Away]]</f>
        <v>#N/A</v>
      </c>
    </row>
    <row r="283" spans="2:21" ht="18" customHeight="1" x14ac:dyDescent="0.3">
      <c r="B283" s="6"/>
      <c r="C283" s="6"/>
      <c r="D283" s="6"/>
      <c r="E283" s="6"/>
      <c r="F283" s="6"/>
      <c r="G283" s="6"/>
      <c r="H283" s="7" t="e">
        <f>VLOOKUP(A283,النتائج!$A$1:$F$100,4,FALSE)</f>
        <v>#N/A</v>
      </c>
      <c r="I283" s="7" t="e">
        <f>VLOOKUP(A283,النتائج!$A$1:$F$100,5,FALSE)</f>
        <v>#N/A</v>
      </c>
      <c r="J283" t="e">
        <f t="shared" si="37"/>
        <v>#N/A</v>
      </c>
      <c r="K283" t="e">
        <f t="shared" si="38"/>
        <v>#N/A</v>
      </c>
      <c r="L283" t="e">
        <f t="shared" si="41"/>
        <v>#N/A</v>
      </c>
      <c r="M283" t="e">
        <f t="shared" si="36"/>
        <v>#N/A</v>
      </c>
      <c r="N283">
        <f t="shared" si="42"/>
        <v>0</v>
      </c>
      <c r="O283">
        <f t="shared" si="39"/>
        <v>0</v>
      </c>
      <c r="P283">
        <f t="shared" si="40"/>
        <v>0</v>
      </c>
      <c r="Q283" t="b">
        <f t="shared" si="43"/>
        <v>0</v>
      </c>
      <c r="R283" t="str">
        <f t="shared" si="44"/>
        <v xml:space="preserve"> - </v>
      </c>
      <c r="S283" t="e">
        <f>VLOOKUP(Table1[[#This Row],[اللاعب]],Sheet1!$A$2:$B$8,2,FALSE)</f>
        <v>#N/A</v>
      </c>
      <c r="T283" t="str">
        <f>Table1[[#This Row],[النتيجة]]&amp;" - "&amp;Table1[[#This Row],[Column1]]</f>
        <v xml:space="preserve"> - </v>
      </c>
      <c r="U283" t="e">
        <f>Table1[[#This Row],[Home]]&amp;" - "&amp;Table1[[#This Row],[Away]]</f>
        <v>#N/A</v>
      </c>
    </row>
    <row r="284" spans="2:21" ht="18" customHeight="1" x14ac:dyDescent="0.3">
      <c r="B284" s="6"/>
      <c r="C284" s="6"/>
      <c r="D284" s="6"/>
      <c r="E284" s="6"/>
      <c r="F284" s="6"/>
      <c r="G284" s="6"/>
      <c r="H284" s="7" t="e">
        <f>VLOOKUP(A284,النتائج!$A$1:$F$100,4,FALSE)</f>
        <v>#N/A</v>
      </c>
      <c r="I284" s="7" t="e">
        <f>VLOOKUP(A284,النتائج!$A$1:$F$100,5,FALSE)</f>
        <v>#N/A</v>
      </c>
      <c r="J284" t="e">
        <f t="shared" si="37"/>
        <v>#N/A</v>
      </c>
      <c r="K284" t="e">
        <f t="shared" si="38"/>
        <v>#N/A</v>
      </c>
      <c r="L284" t="e">
        <f t="shared" si="41"/>
        <v>#N/A</v>
      </c>
      <c r="M284" t="e">
        <f t="shared" si="36"/>
        <v>#N/A</v>
      </c>
      <c r="N284">
        <f t="shared" si="42"/>
        <v>0</v>
      </c>
      <c r="O284">
        <f t="shared" si="39"/>
        <v>0</v>
      </c>
      <c r="P284">
        <f t="shared" si="40"/>
        <v>0</v>
      </c>
      <c r="Q284" t="b">
        <f t="shared" si="43"/>
        <v>0</v>
      </c>
      <c r="R284" t="str">
        <f t="shared" si="44"/>
        <v xml:space="preserve"> - </v>
      </c>
      <c r="S284" t="e">
        <f>VLOOKUP(Table1[[#This Row],[اللاعب]],Sheet1!$A$2:$B$8,2,FALSE)</f>
        <v>#N/A</v>
      </c>
      <c r="T284" t="str">
        <f>Table1[[#This Row],[النتيجة]]&amp;" - "&amp;Table1[[#This Row],[Column1]]</f>
        <v xml:space="preserve"> - </v>
      </c>
      <c r="U284" t="e">
        <f>Table1[[#This Row],[Home]]&amp;" - "&amp;Table1[[#This Row],[Away]]</f>
        <v>#N/A</v>
      </c>
    </row>
    <row r="285" spans="2:21" ht="18" customHeight="1" x14ac:dyDescent="0.3">
      <c r="B285" s="6"/>
      <c r="C285" s="6"/>
      <c r="D285" s="6"/>
      <c r="E285" s="6"/>
      <c r="F285" s="6"/>
      <c r="G285" s="6"/>
      <c r="H285" s="7" t="e">
        <f>VLOOKUP(A285,النتائج!$A$1:$F$100,4,FALSE)</f>
        <v>#N/A</v>
      </c>
      <c r="I285" s="7" t="e">
        <f>VLOOKUP(A285,النتائج!$A$1:$F$100,5,FALSE)</f>
        <v>#N/A</v>
      </c>
      <c r="J285" t="e">
        <f t="shared" si="37"/>
        <v>#N/A</v>
      </c>
      <c r="K285" t="e">
        <f t="shared" si="38"/>
        <v>#N/A</v>
      </c>
      <c r="L285" t="e">
        <f t="shared" si="41"/>
        <v>#N/A</v>
      </c>
      <c r="M285" t="e">
        <f t="shared" si="36"/>
        <v>#N/A</v>
      </c>
      <c r="N285">
        <f t="shared" si="42"/>
        <v>0</v>
      </c>
      <c r="O285">
        <f t="shared" si="39"/>
        <v>0</v>
      </c>
      <c r="P285">
        <f t="shared" si="40"/>
        <v>0</v>
      </c>
      <c r="Q285" t="b">
        <f t="shared" si="43"/>
        <v>0</v>
      </c>
      <c r="R285" t="str">
        <f t="shared" si="44"/>
        <v xml:space="preserve"> - </v>
      </c>
      <c r="S285" t="e">
        <f>VLOOKUP(Table1[[#This Row],[اللاعب]],Sheet1!$A$2:$B$8,2,FALSE)</f>
        <v>#N/A</v>
      </c>
      <c r="T285" t="str">
        <f>Table1[[#This Row],[النتيجة]]&amp;" - "&amp;Table1[[#This Row],[Column1]]</f>
        <v xml:space="preserve"> - </v>
      </c>
      <c r="U285" t="e">
        <f>Table1[[#This Row],[Home]]&amp;" - "&amp;Table1[[#This Row],[Away]]</f>
        <v>#N/A</v>
      </c>
    </row>
    <row r="286" spans="2:21" ht="18" customHeight="1" x14ac:dyDescent="0.3">
      <c r="B286" s="6"/>
      <c r="C286" s="6"/>
      <c r="D286" s="6"/>
      <c r="E286" s="6"/>
      <c r="F286" s="6"/>
      <c r="G286" s="6"/>
      <c r="H286" s="7" t="e">
        <f>VLOOKUP(A286,النتائج!$A$1:$F$100,4,FALSE)</f>
        <v>#N/A</v>
      </c>
      <c r="I286" s="7" t="e">
        <f>VLOOKUP(A286,النتائج!$A$1:$F$100,5,FALSE)</f>
        <v>#N/A</v>
      </c>
      <c r="J286" t="e">
        <f t="shared" si="37"/>
        <v>#N/A</v>
      </c>
      <c r="K286" t="e">
        <f t="shared" si="38"/>
        <v>#N/A</v>
      </c>
      <c r="L286" t="e">
        <f t="shared" si="41"/>
        <v>#N/A</v>
      </c>
      <c r="M286" t="e">
        <f t="shared" si="36"/>
        <v>#N/A</v>
      </c>
      <c r="N286">
        <f t="shared" si="42"/>
        <v>0</v>
      </c>
      <c r="O286">
        <f t="shared" si="39"/>
        <v>0</v>
      </c>
      <c r="P286">
        <f t="shared" si="40"/>
        <v>0</v>
      </c>
      <c r="Q286" t="b">
        <f t="shared" si="43"/>
        <v>0</v>
      </c>
      <c r="R286" t="str">
        <f t="shared" si="44"/>
        <v xml:space="preserve"> - </v>
      </c>
      <c r="S286" t="e">
        <f>VLOOKUP(Table1[[#This Row],[اللاعب]],Sheet1!$A$2:$B$8,2,FALSE)</f>
        <v>#N/A</v>
      </c>
      <c r="T286" t="str">
        <f>Table1[[#This Row],[النتيجة]]&amp;" - "&amp;Table1[[#This Row],[Column1]]</f>
        <v xml:space="preserve"> - </v>
      </c>
      <c r="U286" t="e">
        <f>Table1[[#This Row],[Home]]&amp;" - "&amp;Table1[[#This Row],[Away]]</f>
        <v>#N/A</v>
      </c>
    </row>
    <row r="287" spans="2:21" ht="18" customHeight="1" x14ac:dyDescent="0.3">
      <c r="B287" s="6"/>
      <c r="C287" s="6"/>
      <c r="D287" s="6"/>
      <c r="E287" s="6"/>
      <c r="F287" s="6"/>
      <c r="G287" s="6"/>
      <c r="H287" s="7" t="e">
        <f>VLOOKUP(A287,النتائج!$A$1:$F$100,4,FALSE)</f>
        <v>#N/A</v>
      </c>
      <c r="I287" s="7" t="e">
        <f>VLOOKUP(A287,النتائج!$A$1:$F$100,5,FALSE)</f>
        <v>#N/A</v>
      </c>
      <c r="J287" t="e">
        <f t="shared" si="37"/>
        <v>#N/A</v>
      </c>
      <c r="K287" t="e">
        <f t="shared" si="38"/>
        <v>#N/A</v>
      </c>
      <c r="L287" t="e">
        <f t="shared" si="41"/>
        <v>#N/A</v>
      </c>
      <c r="M287" t="e">
        <f t="shared" si="36"/>
        <v>#N/A</v>
      </c>
      <c r="N287">
        <f t="shared" si="42"/>
        <v>0</v>
      </c>
      <c r="O287">
        <f t="shared" si="39"/>
        <v>0</v>
      </c>
      <c r="P287">
        <f t="shared" si="40"/>
        <v>0</v>
      </c>
      <c r="Q287" t="b">
        <f t="shared" si="43"/>
        <v>0</v>
      </c>
      <c r="R287" t="str">
        <f t="shared" si="44"/>
        <v xml:space="preserve"> - </v>
      </c>
      <c r="S287" t="e">
        <f>VLOOKUP(Table1[[#This Row],[اللاعب]],Sheet1!$A$2:$B$8,2,FALSE)</f>
        <v>#N/A</v>
      </c>
      <c r="T287" t="str">
        <f>Table1[[#This Row],[النتيجة]]&amp;" - "&amp;Table1[[#This Row],[Column1]]</f>
        <v xml:space="preserve"> - </v>
      </c>
      <c r="U287" t="e">
        <f>Table1[[#This Row],[Home]]&amp;" - "&amp;Table1[[#This Row],[Away]]</f>
        <v>#N/A</v>
      </c>
    </row>
    <row r="288" spans="2:21" ht="18" customHeight="1" x14ac:dyDescent="0.3">
      <c r="B288" s="6"/>
      <c r="C288" s="6"/>
      <c r="D288" s="6"/>
      <c r="E288" s="6"/>
      <c r="F288" s="6"/>
      <c r="G288" s="6"/>
      <c r="H288" s="7" t="e">
        <f>VLOOKUP(A288,النتائج!$A$1:$F$100,4,FALSE)</f>
        <v>#N/A</v>
      </c>
      <c r="I288" s="7" t="e">
        <f>VLOOKUP(A288,النتائج!$A$1:$F$100,5,FALSE)</f>
        <v>#N/A</v>
      </c>
      <c r="J288" t="e">
        <f t="shared" si="37"/>
        <v>#N/A</v>
      </c>
      <c r="K288" t="e">
        <f t="shared" si="38"/>
        <v>#N/A</v>
      </c>
      <c r="L288" t="e">
        <f t="shared" si="41"/>
        <v>#N/A</v>
      </c>
      <c r="M288" t="e">
        <f t="shared" si="36"/>
        <v>#N/A</v>
      </c>
      <c r="N288">
        <f t="shared" si="42"/>
        <v>0</v>
      </c>
      <c r="O288">
        <f t="shared" si="39"/>
        <v>0</v>
      </c>
      <c r="P288">
        <f t="shared" si="40"/>
        <v>0</v>
      </c>
      <c r="Q288" t="b">
        <f t="shared" si="43"/>
        <v>0</v>
      </c>
      <c r="R288" t="str">
        <f t="shared" si="44"/>
        <v xml:space="preserve"> - </v>
      </c>
      <c r="S288" t="e">
        <f>VLOOKUP(Table1[[#This Row],[اللاعب]],Sheet1!$A$2:$B$8,2,FALSE)</f>
        <v>#N/A</v>
      </c>
      <c r="T288" t="str">
        <f>Table1[[#This Row],[النتيجة]]&amp;" - "&amp;Table1[[#This Row],[Column1]]</f>
        <v xml:space="preserve"> - </v>
      </c>
      <c r="U288" t="e">
        <f>Table1[[#This Row],[Home]]&amp;" - "&amp;Table1[[#This Row],[Away]]</f>
        <v>#N/A</v>
      </c>
    </row>
    <row r="289" spans="2:21" ht="18" customHeight="1" x14ac:dyDescent="0.3">
      <c r="B289" s="6"/>
      <c r="C289" s="6"/>
      <c r="D289" s="6"/>
      <c r="E289" s="6"/>
      <c r="F289" s="6"/>
      <c r="G289" s="6"/>
      <c r="H289" s="7" t="e">
        <f>VLOOKUP(A289,النتائج!$A$1:$F$100,4,FALSE)</f>
        <v>#N/A</v>
      </c>
      <c r="I289" s="7" t="e">
        <f>VLOOKUP(A289,النتائج!$A$1:$F$100,5,FALSE)</f>
        <v>#N/A</v>
      </c>
      <c r="J289" t="e">
        <f t="shared" si="37"/>
        <v>#N/A</v>
      </c>
      <c r="K289" t="e">
        <f t="shared" si="38"/>
        <v>#N/A</v>
      </c>
      <c r="L289" t="e">
        <f t="shared" si="41"/>
        <v>#N/A</v>
      </c>
      <c r="M289" t="e">
        <f t="shared" si="36"/>
        <v>#N/A</v>
      </c>
      <c r="N289">
        <f t="shared" si="42"/>
        <v>0</v>
      </c>
      <c r="O289">
        <f t="shared" si="39"/>
        <v>0</v>
      </c>
      <c r="P289">
        <f t="shared" si="40"/>
        <v>0</v>
      </c>
      <c r="Q289" t="b">
        <f t="shared" si="43"/>
        <v>0</v>
      </c>
      <c r="R289" t="str">
        <f t="shared" si="44"/>
        <v xml:space="preserve"> - </v>
      </c>
      <c r="S289" t="e">
        <f>VLOOKUP(Table1[[#This Row],[اللاعب]],Sheet1!$A$2:$B$8,2,FALSE)</f>
        <v>#N/A</v>
      </c>
      <c r="T289" t="str">
        <f>Table1[[#This Row],[النتيجة]]&amp;" - "&amp;Table1[[#This Row],[Column1]]</f>
        <v xml:space="preserve"> - </v>
      </c>
      <c r="U289" t="e">
        <f>Table1[[#This Row],[Home]]&amp;" - "&amp;Table1[[#This Row],[Away]]</f>
        <v>#N/A</v>
      </c>
    </row>
    <row r="290" spans="2:21" ht="18" customHeight="1" x14ac:dyDescent="0.3">
      <c r="B290" s="6"/>
      <c r="C290" s="6"/>
      <c r="D290" s="6"/>
      <c r="E290" s="6"/>
      <c r="F290" s="6"/>
      <c r="G290" s="6"/>
      <c r="H290" s="7" t="e">
        <f>VLOOKUP(A290,النتائج!$A$1:$F$100,4,FALSE)</f>
        <v>#N/A</v>
      </c>
      <c r="I290" s="7" t="e">
        <f>VLOOKUP(A290,النتائج!$A$1:$F$100,5,FALSE)</f>
        <v>#N/A</v>
      </c>
      <c r="J290" t="e">
        <f t="shared" si="37"/>
        <v>#N/A</v>
      </c>
      <c r="K290" t="e">
        <f t="shared" si="38"/>
        <v>#N/A</v>
      </c>
      <c r="L290" t="e">
        <f t="shared" si="41"/>
        <v>#N/A</v>
      </c>
      <c r="M290" t="e">
        <f t="shared" si="36"/>
        <v>#N/A</v>
      </c>
      <c r="N290">
        <f t="shared" si="42"/>
        <v>0</v>
      </c>
      <c r="O290">
        <f t="shared" si="39"/>
        <v>0</v>
      </c>
      <c r="P290">
        <f t="shared" si="40"/>
        <v>0</v>
      </c>
      <c r="Q290" t="b">
        <f t="shared" si="43"/>
        <v>0</v>
      </c>
      <c r="R290" t="str">
        <f t="shared" si="44"/>
        <v xml:space="preserve"> - </v>
      </c>
      <c r="S290" t="e">
        <f>VLOOKUP(Table1[[#This Row],[اللاعب]],Sheet1!$A$2:$B$8,2,FALSE)</f>
        <v>#N/A</v>
      </c>
      <c r="T290" t="str">
        <f>Table1[[#This Row],[النتيجة]]&amp;" - "&amp;Table1[[#This Row],[Column1]]</f>
        <v xml:space="preserve"> - </v>
      </c>
      <c r="U290" t="e">
        <f>Table1[[#This Row],[Home]]&amp;" - "&amp;Table1[[#This Row],[Away]]</f>
        <v>#N/A</v>
      </c>
    </row>
    <row r="291" spans="2:21" ht="18" customHeight="1" x14ac:dyDescent="0.3">
      <c r="B291" s="6"/>
      <c r="C291" s="6"/>
      <c r="D291" s="6"/>
      <c r="E291" s="6"/>
      <c r="F291" s="6"/>
      <c r="G291" s="6"/>
      <c r="H291" s="7" t="e">
        <f>VLOOKUP(A291,النتائج!$A$1:$F$100,4,FALSE)</f>
        <v>#N/A</v>
      </c>
      <c r="I291" s="7" t="e">
        <f>VLOOKUP(A291,النتائج!$A$1:$F$100,5,FALSE)</f>
        <v>#N/A</v>
      </c>
      <c r="J291" t="e">
        <f t="shared" si="37"/>
        <v>#N/A</v>
      </c>
      <c r="K291" t="e">
        <f t="shared" si="38"/>
        <v>#N/A</v>
      </c>
      <c r="L291" t="e">
        <f t="shared" si="41"/>
        <v>#N/A</v>
      </c>
      <c r="M291" t="e">
        <f t="shared" si="36"/>
        <v>#N/A</v>
      </c>
      <c r="N291">
        <f t="shared" si="42"/>
        <v>0</v>
      </c>
      <c r="O291">
        <f t="shared" si="39"/>
        <v>0</v>
      </c>
      <c r="P291">
        <f t="shared" si="40"/>
        <v>0</v>
      </c>
      <c r="Q291" t="b">
        <f t="shared" si="43"/>
        <v>0</v>
      </c>
      <c r="R291" t="str">
        <f t="shared" si="44"/>
        <v xml:space="preserve"> - </v>
      </c>
      <c r="S291" t="e">
        <f>VLOOKUP(Table1[[#This Row],[اللاعب]],Sheet1!$A$2:$B$8,2,FALSE)</f>
        <v>#N/A</v>
      </c>
      <c r="T291" t="str">
        <f>Table1[[#This Row],[النتيجة]]&amp;" - "&amp;Table1[[#This Row],[Column1]]</f>
        <v xml:space="preserve"> - </v>
      </c>
      <c r="U291" t="e">
        <f>Table1[[#This Row],[Home]]&amp;" - "&amp;Table1[[#This Row],[Away]]</f>
        <v>#N/A</v>
      </c>
    </row>
    <row r="292" spans="2:21" ht="18" customHeight="1" x14ac:dyDescent="0.3">
      <c r="B292" s="6"/>
      <c r="C292" s="6"/>
      <c r="D292" s="6"/>
      <c r="E292" s="6"/>
      <c r="F292" s="6"/>
      <c r="G292" s="6"/>
      <c r="H292" s="7" t="e">
        <f>VLOOKUP(A292,النتائج!$A$1:$F$100,4,FALSE)</f>
        <v>#N/A</v>
      </c>
      <c r="I292" s="7" t="e">
        <f>VLOOKUP(A292,النتائج!$A$1:$F$100,5,FALSE)</f>
        <v>#N/A</v>
      </c>
      <c r="J292" t="e">
        <f t="shared" si="37"/>
        <v>#N/A</v>
      </c>
      <c r="K292" t="e">
        <f t="shared" si="38"/>
        <v>#N/A</v>
      </c>
      <c r="L292" t="e">
        <f t="shared" si="41"/>
        <v>#N/A</v>
      </c>
      <c r="M292" t="e">
        <f t="shared" si="36"/>
        <v>#N/A</v>
      </c>
      <c r="N292">
        <f t="shared" si="42"/>
        <v>0</v>
      </c>
      <c r="O292">
        <f t="shared" si="39"/>
        <v>0</v>
      </c>
      <c r="P292">
        <f t="shared" si="40"/>
        <v>0</v>
      </c>
      <c r="Q292" t="b">
        <f t="shared" si="43"/>
        <v>0</v>
      </c>
      <c r="R292" t="str">
        <f t="shared" si="44"/>
        <v xml:space="preserve"> - </v>
      </c>
      <c r="S292" t="e">
        <f>VLOOKUP(Table1[[#This Row],[اللاعب]],Sheet1!$A$2:$B$8,2,FALSE)</f>
        <v>#N/A</v>
      </c>
      <c r="T292" t="str">
        <f>Table1[[#This Row],[النتيجة]]&amp;" - "&amp;Table1[[#This Row],[Column1]]</f>
        <v xml:space="preserve"> - </v>
      </c>
      <c r="U292" t="e">
        <f>Table1[[#This Row],[Home]]&amp;" - "&amp;Table1[[#This Row],[Away]]</f>
        <v>#N/A</v>
      </c>
    </row>
    <row r="293" spans="2:21" ht="18" customHeight="1" x14ac:dyDescent="0.3">
      <c r="B293" s="6"/>
      <c r="C293" s="6"/>
      <c r="D293" s="6"/>
      <c r="E293" s="6"/>
      <c r="F293" s="6"/>
      <c r="G293" s="6"/>
      <c r="H293" s="7" t="e">
        <f>VLOOKUP(A293,النتائج!$A$1:$F$100,4,FALSE)</f>
        <v>#N/A</v>
      </c>
      <c r="I293" s="7" t="e">
        <f>VLOOKUP(A293,النتائج!$A$1:$F$100,5,FALSE)</f>
        <v>#N/A</v>
      </c>
      <c r="J293" t="e">
        <f t="shared" si="37"/>
        <v>#N/A</v>
      </c>
      <c r="K293" t="e">
        <f t="shared" si="38"/>
        <v>#N/A</v>
      </c>
      <c r="L293" t="e">
        <f t="shared" si="41"/>
        <v>#N/A</v>
      </c>
      <c r="M293" t="e">
        <f t="shared" si="36"/>
        <v>#N/A</v>
      </c>
      <c r="N293">
        <f t="shared" si="42"/>
        <v>0</v>
      </c>
      <c r="O293">
        <f t="shared" si="39"/>
        <v>0</v>
      </c>
      <c r="P293">
        <f t="shared" si="40"/>
        <v>0</v>
      </c>
      <c r="Q293" t="b">
        <f t="shared" si="43"/>
        <v>0</v>
      </c>
      <c r="R293" t="str">
        <f t="shared" si="44"/>
        <v xml:space="preserve"> - </v>
      </c>
      <c r="S293" t="e">
        <f>VLOOKUP(Table1[[#This Row],[اللاعب]],Sheet1!$A$2:$B$8,2,FALSE)</f>
        <v>#N/A</v>
      </c>
      <c r="T293" t="str">
        <f>Table1[[#This Row],[النتيجة]]&amp;" - "&amp;Table1[[#This Row],[Column1]]</f>
        <v xml:space="preserve"> - </v>
      </c>
      <c r="U293" t="e">
        <f>Table1[[#This Row],[Home]]&amp;" - "&amp;Table1[[#This Row],[Away]]</f>
        <v>#N/A</v>
      </c>
    </row>
    <row r="294" spans="2:21" ht="18" customHeight="1" x14ac:dyDescent="0.3">
      <c r="B294" s="6"/>
      <c r="C294" s="6"/>
      <c r="D294" s="6"/>
      <c r="E294" s="6"/>
      <c r="F294" s="6"/>
      <c r="G294" s="6"/>
      <c r="H294" s="7" t="e">
        <f>VLOOKUP(A294,النتائج!$A$1:$F$100,4,FALSE)</f>
        <v>#N/A</v>
      </c>
      <c r="I294" s="7" t="e">
        <f>VLOOKUP(A294,النتائج!$A$1:$F$100,5,FALSE)</f>
        <v>#N/A</v>
      </c>
      <c r="J294" t="e">
        <f t="shared" si="37"/>
        <v>#N/A</v>
      </c>
      <c r="K294" t="e">
        <f t="shared" si="38"/>
        <v>#N/A</v>
      </c>
      <c r="L294" t="e">
        <f t="shared" si="41"/>
        <v>#N/A</v>
      </c>
      <c r="M294" t="e">
        <f t="shared" si="36"/>
        <v>#N/A</v>
      </c>
      <c r="N294">
        <f t="shared" si="42"/>
        <v>0</v>
      </c>
      <c r="O294">
        <f t="shared" si="39"/>
        <v>0</v>
      </c>
      <c r="P294">
        <f t="shared" si="40"/>
        <v>0</v>
      </c>
      <c r="Q294" t="b">
        <f t="shared" si="43"/>
        <v>0</v>
      </c>
      <c r="R294" t="str">
        <f t="shared" si="44"/>
        <v xml:space="preserve"> - </v>
      </c>
      <c r="S294" t="e">
        <f>VLOOKUP(Table1[[#This Row],[اللاعب]],Sheet1!$A$2:$B$8,2,FALSE)</f>
        <v>#N/A</v>
      </c>
      <c r="T294" t="str">
        <f>Table1[[#This Row],[النتيجة]]&amp;" - "&amp;Table1[[#This Row],[Column1]]</f>
        <v xml:space="preserve"> - </v>
      </c>
      <c r="U294" t="e">
        <f>Table1[[#This Row],[Home]]&amp;" - "&amp;Table1[[#This Row],[Away]]</f>
        <v>#N/A</v>
      </c>
    </row>
    <row r="295" spans="2:21" ht="18" customHeight="1" x14ac:dyDescent="0.3">
      <c r="B295" s="6"/>
      <c r="C295" s="6"/>
      <c r="D295" s="6"/>
      <c r="E295" s="6"/>
      <c r="F295" s="6"/>
      <c r="G295" s="6"/>
      <c r="H295" s="7" t="e">
        <f>VLOOKUP(A295,النتائج!$A$1:$F$100,4,FALSE)</f>
        <v>#N/A</v>
      </c>
      <c r="I295" s="7" t="e">
        <f>VLOOKUP(A295,النتائج!$A$1:$F$100,5,FALSE)</f>
        <v>#N/A</v>
      </c>
      <c r="J295" t="e">
        <f t="shared" si="37"/>
        <v>#N/A</v>
      </c>
      <c r="K295" t="e">
        <f t="shared" si="38"/>
        <v>#N/A</v>
      </c>
      <c r="L295" t="e">
        <f t="shared" si="41"/>
        <v>#N/A</v>
      </c>
      <c r="M295" t="e">
        <f t="shared" si="36"/>
        <v>#N/A</v>
      </c>
      <c r="N295">
        <f t="shared" si="42"/>
        <v>0</v>
      </c>
      <c r="O295">
        <f t="shared" si="39"/>
        <v>0</v>
      </c>
      <c r="P295">
        <f t="shared" si="40"/>
        <v>0</v>
      </c>
      <c r="Q295" t="b">
        <f t="shared" si="43"/>
        <v>0</v>
      </c>
      <c r="R295" t="str">
        <f t="shared" si="44"/>
        <v xml:space="preserve"> - </v>
      </c>
      <c r="S295" t="e">
        <f>VLOOKUP(Table1[[#This Row],[اللاعب]],Sheet1!$A$2:$B$8,2,FALSE)</f>
        <v>#N/A</v>
      </c>
      <c r="T295" t="str">
        <f>Table1[[#This Row],[النتيجة]]&amp;" - "&amp;Table1[[#This Row],[Column1]]</f>
        <v xml:space="preserve"> - </v>
      </c>
      <c r="U295" t="e">
        <f>Table1[[#This Row],[Home]]&amp;" - "&amp;Table1[[#This Row],[Away]]</f>
        <v>#N/A</v>
      </c>
    </row>
    <row r="296" spans="2:21" ht="18" customHeight="1" x14ac:dyDescent="0.3">
      <c r="B296" s="6"/>
      <c r="C296" s="6"/>
      <c r="D296" s="6"/>
      <c r="E296" s="6"/>
      <c r="F296" s="6"/>
      <c r="G296" s="6"/>
      <c r="H296" s="7" t="e">
        <f>VLOOKUP(A296,النتائج!$A$1:$F$100,4,FALSE)</f>
        <v>#N/A</v>
      </c>
      <c r="I296" s="7" t="e">
        <f>VLOOKUP(A296,النتائج!$A$1:$F$100,5,FALSE)</f>
        <v>#N/A</v>
      </c>
      <c r="J296" t="e">
        <f t="shared" si="37"/>
        <v>#N/A</v>
      </c>
      <c r="K296" t="e">
        <f t="shared" si="38"/>
        <v>#N/A</v>
      </c>
      <c r="L296" t="e">
        <f t="shared" si="41"/>
        <v>#N/A</v>
      </c>
      <c r="M296" t="e">
        <f t="shared" si="36"/>
        <v>#N/A</v>
      </c>
      <c r="N296">
        <f t="shared" si="42"/>
        <v>0</v>
      </c>
      <c r="O296">
        <f t="shared" si="39"/>
        <v>0</v>
      </c>
      <c r="P296">
        <f t="shared" si="40"/>
        <v>0</v>
      </c>
      <c r="Q296" t="b">
        <f t="shared" si="43"/>
        <v>0</v>
      </c>
      <c r="R296" t="str">
        <f t="shared" si="44"/>
        <v xml:space="preserve"> - </v>
      </c>
      <c r="S296" t="e">
        <f>VLOOKUP(Table1[[#This Row],[اللاعب]],Sheet1!$A$2:$B$8,2,FALSE)</f>
        <v>#N/A</v>
      </c>
      <c r="T296" t="str">
        <f>Table1[[#This Row],[النتيجة]]&amp;" - "&amp;Table1[[#This Row],[Column1]]</f>
        <v xml:space="preserve"> - </v>
      </c>
      <c r="U296" t="e">
        <f>Table1[[#This Row],[Home]]&amp;" - "&amp;Table1[[#This Row],[Away]]</f>
        <v>#N/A</v>
      </c>
    </row>
    <row r="297" spans="2:21" ht="18" customHeight="1" x14ac:dyDescent="0.3">
      <c r="B297" s="6"/>
      <c r="C297" s="6"/>
      <c r="D297" s="6"/>
      <c r="E297" s="6"/>
      <c r="F297" s="6"/>
      <c r="G297" s="6"/>
      <c r="H297" s="7" t="e">
        <f>VLOOKUP(A297,النتائج!$A$1:$F$100,4,FALSE)</f>
        <v>#N/A</v>
      </c>
      <c r="I297" s="7" t="e">
        <f>VLOOKUP(A297,النتائج!$A$1:$F$100,5,FALSE)</f>
        <v>#N/A</v>
      </c>
      <c r="J297" t="e">
        <f t="shared" si="37"/>
        <v>#N/A</v>
      </c>
      <c r="K297" t="e">
        <f t="shared" si="38"/>
        <v>#N/A</v>
      </c>
      <c r="L297" t="e">
        <f t="shared" si="41"/>
        <v>#N/A</v>
      </c>
      <c r="M297" t="e">
        <f t="shared" si="36"/>
        <v>#N/A</v>
      </c>
      <c r="N297">
        <f t="shared" si="42"/>
        <v>0</v>
      </c>
      <c r="O297">
        <f t="shared" si="39"/>
        <v>0</v>
      </c>
      <c r="P297">
        <f t="shared" si="40"/>
        <v>0</v>
      </c>
      <c r="Q297" t="b">
        <f t="shared" si="43"/>
        <v>0</v>
      </c>
      <c r="R297" t="str">
        <f t="shared" si="44"/>
        <v xml:space="preserve"> - </v>
      </c>
      <c r="S297" t="e">
        <f>VLOOKUP(Table1[[#This Row],[اللاعب]],Sheet1!$A$2:$B$8,2,FALSE)</f>
        <v>#N/A</v>
      </c>
      <c r="T297" t="str">
        <f>Table1[[#This Row],[النتيجة]]&amp;" - "&amp;Table1[[#This Row],[Column1]]</f>
        <v xml:space="preserve"> - </v>
      </c>
      <c r="U297" t="e">
        <f>Table1[[#This Row],[Home]]&amp;" - "&amp;Table1[[#This Row],[Away]]</f>
        <v>#N/A</v>
      </c>
    </row>
    <row r="298" spans="2:21" ht="18" customHeight="1" x14ac:dyDescent="0.3">
      <c r="B298" s="6"/>
      <c r="C298" s="6"/>
      <c r="D298" s="6"/>
      <c r="E298" s="6"/>
      <c r="F298" s="6"/>
      <c r="G298" s="6"/>
      <c r="H298" s="7" t="e">
        <f>VLOOKUP(A298,النتائج!$A$1:$F$100,4,FALSE)</f>
        <v>#N/A</v>
      </c>
      <c r="I298" s="7" t="e">
        <f>VLOOKUP(A298,النتائج!$A$1:$F$100,5,FALSE)</f>
        <v>#N/A</v>
      </c>
      <c r="J298" t="e">
        <f t="shared" si="37"/>
        <v>#N/A</v>
      </c>
      <c r="K298" t="e">
        <f t="shared" si="38"/>
        <v>#N/A</v>
      </c>
      <c r="L298" t="e">
        <f t="shared" si="41"/>
        <v>#N/A</v>
      </c>
      <c r="M298" t="e">
        <f t="shared" si="36"/>
        <v>#N/A</v>
      </c>
      <c r="N298">
        <f t="shared" si="42"/>
        <v>0</v>
      </c>
      <c r="O298">
        <f t="shared" si="39"/>
        <v>0</v>
      </c>
      <c r="P298">
        <f t="shared" si="40"/>
        <v>0</v>
      </c>
      <c r="Q298" t="b">
        <f t="shared" si="43"/>
        <v>0</v>
      </c>
      <c r="R298" t="str">
        <f t="shared" si="44"/>
        <v xml:space="preserve"> - </v>
      </c>
      <c r="S298" t="e">
        <f>VLOOKUP(Table1[[#This Row],[اللاعب]],Sheet1!$A$2:$B$8,2,FALSE)</f>
        <v>#N/A</v>
      </c>
      <c r="T298" t="str">
        <f>Table1[[#This Row],[النتيجة]]&amp;" - "&amp;Table1[[#This Row],[Column1]]</f>
        <v xml:space="preserve"> - </v>
      </c>
      <c r="U298" t="e">
        <f>Table1[[#This Row],[Home]]&amp;" - "&amp;Table1[[#This Row],[Away]]</f>
        <v>#N/A</v>
      </c>
    </row>
    <row r="299" spans="2:21" ht="18" customHeight="1" x14ac:dyDescent="0.3">
      <c r="B299" s="6"/>
      <c r="C299" s="6"/>
      <c r="D299" s="6"/>
      <c r="E299" s="6"/>
      <c r="F299" s="6"/>
      <c r="G299" s="6"/>
      <c r="H299" s="7" t="e">
        <f>VLOOKUP(A299,النتائج!$A$1:$F$100,4,FALSE)</f>
        <v>#N/A</v>
      </c>
      <c r="I299" s="7" t="e">
        <f>VLOOKUP(A299,النتائج!$A$1:$F$100,5,FALSE)</f>
        <v>#N/A</v>
      </c>
      <c r="J299" t="e">
        <f t="shared" si="37"/>
        <v>#N/A</v>
      </c>
      <c r="K299" t="e">
        <f t="shared" si="38"/>
        <v>#N/A</v>
      </c>
      <c r="L299" t="e">
        <f t="shared" si="41"/>
        <v>#N/A</v>
      </c>
      <c r="M299" t="e">
        <f t="shared" si="36"/>
        <v>#N/A</v>
      </c>
      <c r="N299">
        <f t="shared" si="42"/>
        <v>0</v>
      </c>
      <c r="O299">
        <f t="shared" si="39"/>
        <v>0</v>
      </c>
      <c r="P299">
        <f t="shared" si="40"/>
        <v>0</v>
      </c>
      <c r="Q299" t="b">
        <f t="shared" si="43"/>
        <v>0</v>
      </c>
      <c r="R299" t="str">
        <f t="shared" si="44"/>
        <v xml:space="preserve"> - </v>
      </c>
      <c r="S299" t="e">
        <f>VLOOKUP(Table1[[#This Row],[اللاعب]],Sheet1!$A$2:$B$8,2,FALSE)</f>
        <v>#N/A</v>
      </c>
      <c r="T299" t="str">
        <f>Table1[[#This Row],[النتيجة]]&amp;" - "&amp;Table1[[#This Row],[Column1]]</f>
        <v xml:space="preserve"> - </v>
      </c>
      <c r="U299" t="e">
        <f>Table1[[#This Row],[Home]]&amp;" - "&amp;Table1[[#This Row],[Away]]</f>
        <v>#N/A</v>
      </c>
    </row>
    <row r="300" spans="2:21" ht="18" customHeight="1" x14ac:dyDescent="0.3">
      <c r="B300" s="6"/>
      <c r="C300" s="6"/>
      <c r="D300" s="6"/>
      <c r="E300" s="6"/>
      <c r="F300" s="6"/>
      <c r="G300" s="6"/>
      <c r="H300" s="7" t="e">
        <f>VLOOKUP(A300,النتائج!$A$1:$F$100,4,FALSE)</f>
        <v>#N/A</v>
      </c>
      <c r="I300" s="7" t="e">
        <f>VLOOKUP(A300,النتائج!$A$1:$F$100,5,FALSE)</f>
        <v>#N/A</v>
      </c>
      <c r="J300" t="e">
        <f t="shared" si="37"/>
        <v>#N/A</v>
      </c>
      <c r="K300" t="e">
        <f t="shared" si="38"/>
        <v>#N/A</v>
      </c>
      <c r="L300" t="e">
        <f t="shared" si="41"/>
        <v>#N/A</v>
      </c>
      <c r="M300" t="e">
        <f t="shared" si="36"/>
        <v>#N/A</v>
      </c>
      <c r="N300">
        <f t="shared" si="42"/>
        <v>0</v>
      </c>
      <c r="O300">
        <f t="shared" si="39"/>
        <v>0</v>
      </c>
      <c r="P300">
        <f t="shared" si="40"/>
        <v>0</v>
      </c>
      <c r="Q300" t="b">
        <f t="shared" si="43"/>
        <v>0</v>
      </c>
      <c r="R300" t="str">
        <f t="shared" si="44"/>
        <v xml:space="preserve"> - </v>
      </c>
      <c r="S300" t="e">
        <f>VLOOKUP(Table1[[#This Row],[اللاعب]],Sheet1!$A$2:$B$8,2,FALSE)</f>
        <v>#N/A</v>
      </c>
      <c r="T300" t="str">
        <f>Table1[[#This Row],[النتيجة]]&amp;" - "&amp;Table1[[#This Row],[Column1]]</f>
        <v xml:space="preserve"> - </v>
      </c>
      <c r="U300" t="e">
        <f>Table1[[#This Row],[Home]]&amp;" - "&amp;Table1[[#This Row],[Away]]</f>
        <v>#N/A</v>
      </c>
    </row>
    <row r="301" spans="2:21" ht="18" customHeight="1" x14ac:dyDescent="0.3">
      <c r="B301" s="6"/>
      <c r="C301" s="6"/>
      <c r="D301" s="6"/>
      <c r="E301" s="6"/>
      <c r="F301" s="6"/>
      <c r="G301" s="6"/>
      <c r="H301" s="7" t="e">
        <f>VLOOKUP(A301,النتائج!$A$1:$F$100,4,FALSE)</f>
        <v>#N/A</v>
      </c>
      <c r="I301" s="7" t="e">
        <f>VLOOKUP(A301,النتائج!$A$1:$F$100,5,FALSE)</f>
        <v>#N/A</v>
      </c>
      <c r="J301" t="e">
        <f t="shared" si="37"/>
        <v>#N/A</v>
      </c>
      <c r="K301" t="e">
        <f t="shared" si="38"/>
        <v>#N/A</v>
      </c>
      <c r="L301" t="e">
        <f t="shared" si="41"/>
        <v>#N/A</v>
      </c>
      <c r="M301" t="e">
        <f t="shared" si="36"/>
        <v>#N/A</v>
      </c>
      <c r="N301">
        <f t="shared" si="42"/>
        <v>0</v>
      </c>
      <c r="O301">
        <f t="shared" si="39"/>
        <v>0</v>
      </c>
      <c r="P301">
        <f t="shared" si="40"/>
        <v>0</v>
      </c>
      <c r="Q301" t="b">
        <f t="shared" si="43"/>
        <v>0</v>
      </c>
      <c r="R301" t="str">
        <f t="shared" si="44"/>
        <v xml:space="preserve"> - </v>
      </c>
      <c r="S301" t="e">
        <f>VLOOKUP(Table1[[#This Row],[اللاعب]],Sheet1!$A$2:$B$8,2,FALSE)</f>
        <v>#N/A</v>
      </c>
      <c r="T301" t="str">
        <f>Table1[[#This Row],[النتيجة]]&amp;" - "&amp;Table1[[#This Row],[Column1]]</f>
        <v xml:space="preserve"> - </v>
      </c>
      <c r="U301" t="e">
        <f>Table1[[#This Row],[Home]]&amp;" - "&amp;Table1[[#This Row],[Away]]</f>
        <v>#N/A</v>
      </c>
    </row>
    <row r="302" spans="2:21" ht="18" customHeight="1" x14ac:dyDescent="0.3">
      <c r="B302" s="6"/>
      <c r="C302" s="6"/>
      <c r="D302" s="6"/>
      <c r="E302" s="6"/>
      <c r="F302" s="6"/>
      <c r="G302" s="6"/>
      <c r="H302" s="7" t="e">
        <f>VLOOKUP(A302,النتائج!$A$1:$F$100,4,FALSE)</f>
        <v>#N/A</v>
      </c>
      <c r="I302" s="7" t="e">
        <f>VLOOKUP(A302,النتائج!$A$1:$F$100,5,FALSE)</f>
        <v>#N/A</v>
      </c>
      <c r="J302" t="e">
        <f t="shared" si="37"/>
        <v>#N/A</v>
      </c>
      <c r="K302" t="e">
        <f t="shared" si="38"/>
        <v>#N/A</v>
      </c>
      <c r="L302" t="e">
        <f t="shared" si="41"/>
        <v>#N/A</v>
      </c>
      <c r="M302" t="e">
        <f t="shared" si="36"/>
        <v>#N/A</v>
      </c>
      <c r="N302">
        <f t="shared" si="42"/>
        <v>0</v>
      </c>
      <c r="O302">
        <f t="shared" si="39"/>
        <v>0</v>
      </c>
      <c r="P302">
        <f t="shared" si="40"/>
        <v>0</v>
      </c>
      <c r="Q302" t="b">
        <f t="shared" si="43"/>
        <v>0</v>
      </c>
      <c r="R302" t="str">
        <f t="shared" si="44"/>
        <v xml:space="preserve"> - </v>
      </c>
      <c r="S302" t="e">
        <f>VLOOKUP(Table1[[#This Row],[اللاعب]],Sheet1!$A$2:$B$8,2,FALSE)</f>
        <v>#N/A</v>
      </c>
      <c r="T302" t="str">
        <f>Table1[[#This Row],[النتيجة]]&amp;" - "&amp;Table1[[#This Row],[Column1]]</f>
        <v xml:space="preserve"> - </v>
      </c>
      <c r="U302" t="e">
        <f>Table1[[#This Row],[Home]]&amp;" - "&amp;Table1[[#This Row],[Away]]</f>
        <v>#N/A</v>
      </c>
    </row>
    <row r="303" spans="2:21" ht="18" customHeight="1" x14ac:dyDescent="0.3">
      <c r="B303" s="6"/>
      <c r="C303" s="6"/>
      <c r="D303" s="6"/>
      <c r="E303" s="6"/>
      <c r="F303" s="6"/>
      <c r="G303" s="6"/>
      <c r="H303" s="7" t="e">
        <f>VLOOKUP(A303,النتائج!$A$1:$F$100,4,FALSE)</f>
        <v>#N/A</v>
      </c>
      <c r="I303" s="7" t="e">
        <f>VLOOKUP(A303,النتائج!$A$1:$F$100,5,FALSE)</f>
        <v>#N/A</v>
      </c>
      <c r="J303" t="e">
        <f t="shared" si="37"/>
        <v>#N/A</v>
      </c>
      <c r="K303" t="e">
        <f t="shared" si="38"/>
        <v>#N/A</v>
      </c>
      <c r="L303" t="e">
        <f t="shared" si="41"/>
        <v>#N/A</v>
      </c>
      <c r="M303" t="e">
        <f t="shared" si="36"/>
        <v>#N/A</v>
      </c>
      <c r="N303">
        <f t="shared" si="42"/>
        <v>0</v>
      </c>
      <c r="O303">
        <f t="shared" si="39"/>
        <v>0</v>
      </c>
      <c r="P303">
        <f t="shared" si="40"/>
        <v>0</v>
      </c>
      <c r="Q303" t="b">
        <f t="shared" si="43"/>
        <v>0</v>
      </c>
      <c r="R303" t="str">
        <f t="shared" si="44"/>
        <v xml:space="preserve"> - </v>
      </c>
      <c r="S303" t="e">
        <f>VLOOKUP(Table1[[#This Row],[اللاعب]],Sheet1!$A$2:$B$8,2,FALSE)</f>
        <v>#N/A</v>
      </c>
      <c r="T303" t="str">
        <f>Table1[[#This Row],[النتيجة]]&amp;" - "&amp;Table1[[#This Row],[Column1]]</f>
        <v xml:space="preserve"> - </v>
      </c>
      <c r="U303" t="e">
        <f>Table1[[#This Row],[Home]]&amp;" - "&amp;Table1[[#This Row],[Away]]</f>
        <v>#N/A</v>
      </c>
    </row>
    <row r="304" spans="2:21" ht="18" customHeight="1" x14ac:dyDescent="0.3">
      <c r="B304" s="6"/>
      <c r="C304" s="6"/>
      <c r="D304" s="6"/>
      <c r="E304" s="6"/>
      <c r="F304" s="6"/>
      <c r="G304" s="6"/>
      <c r="H304" s="7" t="e">
        <f>VLOOKUP(A304,النتائج!$A$1:$F$100,4,FALSE)</f>
        <v>#N/A</v>
      </c>
      <c r="I304" s="7" t="e">
        <f>VLOOKUP(A304,النتائج!$A$1:$F$100,5,FALSE)</f>
        <v>#N/A</v>
      </c>
      <c r="J304" t="e">
        <f t="shared" si="37"/>
        <v>#N/A</v>
      </c>
      <c r="K304" t="e">
        <f t="shared" si="38"/>
        <v>#N/A</v>
      </c>
      <c r="L304" t="e">
        <f t="shared" si="41"/>
        <v>#N/A</v>
      </c>
      <c r="M304" t="e">
        <f t="shared" ref="M304:M311" si="45">IF(AND(E304=F304,H304=I304),3,0)</f>
        <v>#N/A</v>
      </c>
      <c r="N304">
        <f t="shared" si="42"/>
        <v>0</v>
      </c>
      <c r="O304">
        <f t="shared" si="39"/>
        <v>0</v>
      </c>
      <c r="P304">
        <f t="shared" si="40"/>
        <v>0</v>
      </c>
      <c r="Q304" t="b">
        <f t="shared" si="43"/>
        <v>0</v>
      </c>
      <c r="R304" t="str">
        <f t="shared" si="44"/>
        <v xml:space="preserve"> - </v>
      </c>
      <c r="S304" t="e">
        <f>VLOOKUP(Table1[[#This Row],[اللاعب]],Sheet1!$A$2:$B$8,2,FALSE)</f>
        <v>#N/A</v>
      </c>
      <c r="T304" t="str">
        <f>Table1[[#This Row],[النتيجة]]&amp;" - "&amp;Table1[[#This Row],[Column1]]</f>
        <v xml:space="preserve"> - </v>
      </c>
      <c r="U304" t="e">
        <f>Table1[[#This Row],[Home]]&amp;" - "&amp;Table1[[#This Row],[Away]]</f>
        <v>#N/A</v>
      </c>
    </row>
    <row r="305" spans="2:21" ht="18" customHeight="1" x14ac:dyDescent="0.3">
      <c r="B305" s="6"/>
      <c r="C305" s="6"/>
      <c r="D305" s="6"/>
      <c r="E305" s="6"/>
      <c r="F305" s="6"/>
      <c r="G305" s="6"/>
      <c r="H305" s="7" t="e">
        <f>VLOOKUP(A305,النتائج!$A$1:$F$100,4,FALSE)</f>
        <v>#N/A</v>
      </c>
      <c r="I305" s="7" t="e">
        <f>VLOOKUP(A305,النتائج!$A$1:$F$100,5,FALSE)</f>
        <v>#N/A</v>
      </c>
      <c r="J305" t="e">
        <f t="shared" si="37"/>
        <v>#N/A</v>
      </c>
      <c r="K305" t="e">
        <f t="shared" si="38"/>
        <v>#N/A</v>
      </c>
      <c r="L305" t="e">
        <f t="shared" si="41"/>
        <v>#N/A</v>
      </c>
      <c r="M305" t="e">
        <f t="shared" si="45"/>
        <v>#N/A</v>
      </c>
      <c r="N305">
        <f t="shared" si="42"/>
        <v>0</v>
      </c>
      <c r="O305">
        <f t="shared" si="39"/>
        <v>0</v>
      </c>
      <c r="P305">
        <f t="shared" si="40"/>
        <v>0</v>
      </c>
      <c r="Q305" t="b">
        <f t="shared" si="43"/>
        <v>0</v>
      </c>
      <c r="R305" t="str">
        <f t="shared" si="44"/>
        <v xml:space="preserve"> - </v>
      </c>
      <c r="S305" t="e">
        <f>VLOOKUP(Table1[[#This Row],[اللاعب]],Sheet1!$A$2:$B$8,2,FALSE)</f>
        <v>#N/A</v>
      </c>
      <c r="T305" t="str">
        <f>Table1[[#This Row],[النتيجة]]&amp;" - "&amp;Table1[[#This Row],[Column1]]</f>
        <v xml:space="preserve"> - </v>
      </c>
      <c r="U305" t="e">
        <f>Table1[[#This Row],[Home]]&amp;" - "&amp;Table1[[#This Row],[Away]]</f>
        <v>#N/A</v>
      </c>
    </row>
    <row r="306" spans="2:21" ht="18" customHeight="1" x14ac:dyDescent="0.3">
      <c r="B306" s="6"/>
      <c r="C306" s="6"/>
      <c r="D306" s="6"/>
      <c r="E306" s="6"/>
      <c r="F306" s="6"/>
      <c r="G306" s="6"/>
      <c r="H306" s="7" t="e">
        <f>VLOOKUP(A306,النتائج!$A$1:$F$100,4,FALSE)</f>
        <v>#N/A</v>
      </c>
      <c r="I306" s="7" t="e">
        <f>VLOOKUP(A306,النتائج!$A$1:$F$100,5,FALSE)</f>
        <v>#N/A</v>
      </c>
      <c r="J306" t="e">
        <f t="shared" si="37"/>
        <v>#N/A</v>
      </c>
      <c r="K306" t="e">
        <f t="shared" si="38"/>
        <v>#N/A</v>
      </c>
      <c r="L306" t="e">
        <f t="shared" si="41"/>
        <v>#N/A</v>
      </c>
      <c r="M306" t="e">
        <f t="shared" si="45"/>
        <v>#N/A</v>
      </c>
      <c r="N306">
        <f t="shared" si="42"/>
        <v>0</v>
      </c>
      <c r="O306">
        <f t="shared" si="39"/>
        <v>0</v>
      </c>
      <c r="P306">
        <f t="shared" si="40"/>
        <v>0</v>
      </c>
      <c r="Q306" t="b">
        <f t="shared" si="43"/>
        <v>0</v>
      </c>
      <c r="R306" t="str">
        <f t="shared" si="44"/>
        <v xml:space="preserve"> - </v>
      </c>
      <c r="S306" t="e">
        <f>VLOOKUP(Table1[[#This Row],[اللاعب]],Sheet1!$A$2:$B$8,2,FALSE)</f>
        <v>#N/A</v>
      </c>
      <c r="T306" t="str">
        <f>Table1[[#This Row],[النتيجة]]&amp;" - "&amp;Table1[[#This Row],[Column1]]</f>
        <v xml:space="preserve"> - </v>
      </c>
      <c r="U306" t="e">
        <f>Table1[[#This Row],[Home]]&amp;" - "&amp;Table1[[#This Row],[Away]]</f>
        <v>#N/A</v>
      </c>
    </row>
    <row r="307" spans="2:21" ht="18" customHeight="1" x14ac:dyDescent="0.3">
      <c r="B307" s="6"/>
      <c r="C307" s="6"/>
      <c r="D307" s="6"/>
      <c r="E307" s="6"/>
      <c r="F307" s="6"/>
      <c r="G307" s="6"/>
      <c r="H307" s="7" t="e">
        <f>VLOOKUP(A307,النتائج!$A$1:$F$100,4,FALSE)</f>
        <v>#N/A</v>
      </c>
      <c r="I307" s="7" t="e">
        <f>VLOOKUP(A307,النتائج!$A$1:$F$100,5,FALSE)</f>
        <v>#N/A</v>
      </c>
      <c r="J307" t="e">
        <f t="shared" si="37"/>
        <v>#N/A</v>
      </c>
      <c r="K307" t="e">
        <f t="shared" si="38"/>
        <v>#N/A</v>
      </c>
      <c r="L307" t="e">
        <f t="shared" si="41"/>
        <v>#N/A</v>
      </c>
      <c r="M307" t="e">
        <f t="shared" si="45"/>
        <v>#N/A</v>
      </c>
      <c r="N307">
        <f t="shared" si="42"/>
        <v>0</v>
      </c>
      <c r="O307">
        <f t="shared" si="39"/>
        <v>0</v>
      </c>
      <c r="P307">
        <f t="shared" si="40"/>
        <v>0</v>
      </c>
      <c r="Q307" t="b">
        <f t="shared" si="43"/>
        <v>0</v>
      </c>
      <c r="R307" t="str">
        <f t="shared" si="44"/>
        <v xml:space="preserve"> - </v>
      </c>
      <c r="S307" t="e">
        <f>VLOOKUP(Table1[[#This Row],[اللاعب]],Sheet1!$A$2:$B$8,2,FALSE)</f>
        <v>#N/A</v>
      </c>
      <c r="T307" t="str">
        <f>Table1[[#This Row],[النتيجة]]&amp;" - "&amp;Table1[[#This Row],[Column1]]</f>
        <v xml:space="preserve"> - </v>
      </c>
      <c r="U307" t="e">
        <f>Table1[[#This Row],[Home]]&amp;" - "&amp;Table1[[#This Row],[Away]]</f>
        <v>#N/A</v>
      </c>
    </row>
    <row r="308" spans="2:21" ht="18" customHeight="1" x14ac:dyDescent="0.3">
      <c r="B308" s="6"/>
      <c r="C308" s="6"/>
      <c r="D308" s="6"/>
      <c r="E308" s="6"/>
      <c r="F308" s="6"/>
      <c r="G308" s="6"/>
      <c r="H308" s="7" t="e">
        <f>VLOOKUP(A308,النتائج!$A$1:$F$100,4,FALSE)</f>
        <v>#N/A</v>
      </c>
      <c r="I308" s="7" t="e">
        <f>VLOOKUP(A308,النتائج!$A$1:$F$100,5,FALSE)</f>
        <v>#N/A</v>
      </c>
      <c r="J308" t="e">
        <f t="shared" si="37"/>
        <v>#N/A</v>
      </c>
      <c r="K308" t="e">
        <f t="shared" si="38"/>
        <v>#N/A</v>
      </c>
      <c r="L308" t="e">
        <f t="shared" si="41"/>
        <v>#N/A</v>
      </c>
      <c r="M308" t="e">
        <f t="shared" si="45"/>
        <v>#N/A</v>
      </c>
      <c r="N308">
        <f t="shared" si="42"/>
        <v>0</v>
      </c>
      <c r="O308">
        <f t="shared" si="39"/>
        <v>0</v>
      </c>
      <c r="P308">
        <f t="shared" si="40"/>
        <v>0</v>
      </c>
      <c r="Q308" t="b">
        <f t="shared" si="43"/>
        <v>0</v>
      </c>
      <c r="R308" t="str">
        <f t="shared" si="44"/>
        <v xml:space="preserve"> - </v>
      </c>
      <c r="S308" t="e">
        <f>VLOOKUP(Table1[[#This Row],[اللاعب]],Sheet1!$A$2:$B$8,2,FALSE)</f>
        <v>#N/A</v>
      </c>
      <c r="T308" t="str">
        <f>Table1[[#This Row],[النتيجة]]&amp;" - "&amp;Table1[[#This Row],[Column1]]</f>
        <v xml:space="preserve"> - </v>
      </c>
      <c r="U308" t="e">
        <f>Table1[[#This Row],[Home]]&amp;" - "&amp;Table1[[#This Row],[Away]]</f>
        <v>#N/A</v>
      </c>
    </row>
    <row r="309" spans="2:21" ht="18" customHeight="1" x14ac:dyDescent="0.3">
      <c r="B309" s="6"/>
      <c r="C309" s="6"/>
      <c r="D309" s="6"/>
      <c r="E309" s="6"/>
      <c r="F309" s="6"/>
      <c r="G309" s="6"/>
      <c r="H309" s="7" t="e">
        <f>VLOOKUP(A309,النتائج!$A$1:$F$100,4,FALSE)</f>
        <v>#N/A</v>
      </c>
      <c r="I309" s="7" t="e">
        <f>VLOOKUP(A309,النتائج!$A$1:$F$100,5,FALSE)</f>
        <v>#N/A</v>
      </c>
      <c r="J309" t="e">
        <f t="shared" si="37"/>
        <v>#N/A</v>
      </c>
      <c r="K309" t="e">
        <f t="shared" si="38"/>
        <v>#N/A</v>
      </c>
      <c r="L309" t="e">
        <f t="shared" si="41"/>
        <v>#N/A</v>
      </c>
      <c r="M309" t="e">
        <f t="shared" si="45"/>
        <v>#N/A</v>
      </c>
      <c r="N309">
        <f t="shared" si="42"/>
        <v>0</v>
      </c>
      <c r="O309">
        <f t="shared" si="39"/>
        <v>0</v>
      </c>
      <c r="P309">
        <f t="shared" si="40"/>
        <v>0</v>
      </c>
      <c r="Q309" t="b">
        <f t="shared" si="43"/>
        <v>0</v>
      </c>
      <c r="R309" t="str">
        <f t="shared" si="44"/>
        <v xml:space="preserve"> - </v>
      </c>
      <c r="S309" t="e">
        <f>VLOOKUP(Table1[[#This Row],[اللاعب]],Sheet1!$A$2:$B$8,2,FALSE)</f>
        <v>#N/A</v>
      </c>
      <c r="T309" t="str">
        <f>Table1[[#This Row],[النتيجة]]&amp;" - "&amp;Table1[[#This Row],[Column1]]</f>
        <v xml:space="preserve"> - </v>
      </c>
      <c r="U309" t="e">
        <f>Table1[[#This Row],[Home]]&amp;" - "&amp;Table1[[#This Row],[Away]]</f>
        <v>#N/A</v>
      </c>
    </row>
    <row r="310" spans="2:21" ht="18" customHeight="1" x14ac:dyDescent="0.3">
      <c r="B310" s="6"/>
      <c r="C310" s="6"/>
      <c r="D310" s="6"/>
      <c r="E310" s="6"/>
      <c r="F310" s="6"/>
      <c r="G310" s="6"/>
      <c r="H310" s="7" t="e">
        <f>VLOOKUP(A310,النتائج!$A$1:$F$100,4,FALSE)</f>
        <v>#N/A</v>
      </c>
      <c r="I310" s="7" t="e">
        <f>VLOOKUP(A310,النتائج!$A$1:$F$100,5,FALSE)</f>
        <v>#N/A</v>
      </c>
      <c r="J310" t="e">
        <f t="shared" si="37"/>
        <v>#N/A</v>
      </c>
      <c r="K310" t="e">
        <f t="shared" si="38"/>
        <v>#N/A</v>
      </c>
      <c r="L310" t="e">
        <f t="shared" si="41"/>
        <v>#N/A</v>
      </c>
      <c r="M310" t="e">
        <f t="shared" si="45"/>
        <v>#N/A</v>
      </c>
      <c r="N310">
        <f t="shared" si="42"/>
        <v>0</v>
      </c>
      <c r="O310">
        <f t="shared" si="39"/>
        <v>0</v>
      </c>
      <c r="P310">
        <f t="shared" si="40"/>
        <v>0</v>
      </c>
      <c r="Q310" t="b">
        <f t="shared" si="43"/>
        <v>0</v>
      </c>
      <c r="R310" t="str">
        <f t="shared" si="44"/>
        <v xml:space="preserve"> - </v>
      </c>
      <c r="S310" t="e">
        <f>VLOOKUP(Table1[[#This Row],[اللاعب]],Sheet1!$A$2:$B$8,2,FALSE)</f>
        <v>#N/A</v>
      </c>
      <c r="T310" t="str">
        <f>Table1[[#This Row],[النتيجة]]&amp;" - "&amp;Table1[[#This Row],[Column1]]</f>
        <v xml:space="preserve"> - </v>
      </c>
      <c r="U310" t="e">
        <f>Table1[[#This Row],[Home]]&amp;" - "&amp;Table1[[#This Row],[Away]]</f>
        <v>#N/A</v>
      </c>
    </row>
    <row r="311" spans="2:21" ht="18" customHeight="1" x14ac:dyDescent="0.3">
      <c r="B311" s="6"/>
      <c r="C311" s="6"/>
      <c r="D311" s="6"/>
      <c r="E311" s="6"/>
      <c r="F311" s="6"/>
      <c r="G311" s="6"/>
      <c r="H311" s="7" t="e">
        <f>VLOOKUP(A311,النتائج!$A$1:$F$100,4,FALSE)</f>
        <v>#N/A</v>
      </c>
      <c r="I311" s="7" t="e">
        <f>VLOOKUP(A311,النتائج!$A$1:$F$100,5,FALSE)</f>
        <v>#N/A</v>
      </c>
      <c r="J311" t="e">
        <f t="shared" si="37"/>
        <v>#N/A</v>
      </c>
      <c r="K311" t="e">
        <f t="shared" si="38"/>
        <v>#N/A</v>
      </c>
      <c r="L311" t="e">
        <f t="shared" si="41"/>
        <v>#N/A</v>
      </c>
      <c r="M311" t="e">
        <f t="shared" si="45"/>
        <v>#N/A</v>
      </c>
      <c r="N311">
        <f t="shared" si="42"/>
        <v>0</v>
      </c>
      <c r="O311">
        <f t="shared" si="39"/>
        <v>0</v>
      </c>
      <c r="P311">
        <f t="shared" si="40"/>
        <v>0</v>
      </c>
      <c r="Q311" t="b">
        <f t="shared" si="43"/>
        <v>0</v>
      </c>
      <c r="R311" t="str">
        <f t="shared" si="44"/>
        <v xml:space="preserve"> - </v>
      </c>
      <c r="S311" t="e">
        <f>VLOOKUP(Table1[[#This Row],[اللاعب]],Sheet1!$A$2:$B$8,2,FALSE)</f>
        <v>#N/A</v>
      </c>
      <c r="T311" t="str">
        <f>Table1[[#This Row],[النتيجة]]&amp;" - "&amp;Table1[[#This Row],[Column1]]</f>
        <v xml:space="preserve"> - </v>
      </c>
      <c r="U311" t="e">
        <f>Table1[[#This Row],[Home]]&amp;" - "&amp;Table1[[#This Row],[Away]]</f>
        <v>#N/A</v>
      </c>
    </row>
  </sheetData>
  <conditionalFormatting sqref="E2:F311">
    <cfRule type="expression" dxfId="0" priority="1">
      <formula>$Q2=FALSE</formula>
    </cfRule>
  </conditionalFormatting>
  <dataValidations count="2">
    <dataValidation type="list" allowBlank="1" showInputMessage="1" showErrorMessage="1" sqref="D2:D72 G2:G72" xr:uid="{FC99673C-FBEE-4898-823B-AD622E7D1FEE}">
      <formula1>Teams</formula1>
    </dataValidation>
    <dataValidation type="list" allowBlank="1" showInputMessage="1" showErrorMessage="1" sqref="B2:B305" xr:uid="{048478ED-8A66-4D9F-A6C9-F5FDF03373FC}">
      <formula1>Players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0BE7-296C-41B9-8999-94D850E8252E}">
  <sheetPr codeName="Sheet4"/>
  <dimension ref="A1:F35"/>
  <sheetViews>
    <sheetView rightToLeft="1" workbookViewId="0">
      <selection activeCell="A13" sqref="A13"/>
    </sheetView>
  </sheetViews>
  <sheetFormatPr defaultRowHeight="14.4" x14ac:dyDescent="0.3"/>
  <cols>
    <col min="1" max="1" width="13.44140625" style="7" customWidth="1"/>
    <col min="2" max="2" width="17.88671875" bestFit="1" customWidth="1"/>
    <col min="4" max="4" width="21.109375" bestFit="1" customWidth="1"/>
    <col min="5" max="5" width="11.88671875" bestFit="1" customWidth="1"/>
    <col min="6" max="6" width="18.33203125" bestFit="1" customWidth="1"/>
  </cols>
  <sheetData>
    <row r="1" spans="1:6" x14ac:dyDescent="0.3">
      <c r="A1" s="1" t="s">
        <v>34</v>
      </c>
      <c r="B1" s="1" t="s">
        <v>50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3">
      <c r="A2" s="1" t="s">
        <v>32</v>
      </c>
      <c r="B2" s="1" t="s">
        <v>51</v>
      </c>
      <c r="C2" s="7">
        <f>SUMIFS(التوقعات!$N$2:$N$310,التوقعات!$B$2:$B$310,Sheet1!A2)</f>
        <v>24</v>
      </c>
      <c r="D2" s="7" t="str">
        <f t="shared" ref="D2:D8" si="0">B2&amp;".jpg"</f>
        <v>Amr Mohamed.jpg</v>
      </c>
      <c r="E2" s="7">
        <f>SUMIFS(التوقعات!$O$2:$O$310,التوقعات!$B$2:$B$310,Sheet1!A2)</f>
        <v>8</v>
      </c>
      <c r="F2" s="7">
        <f>SUMIFS(التوقعات!$P$2:$P$310,التوقعات!$B$2:$B$310,Sheet1!A2)</f>
        <v>0</v>
      </c>
    </row>
    <row r="3" spans="1:6" x14ac:dyDescent="0.3">
      <c r="A3" s="1" t="s">
        <v>27</v>
      </c>
      <c r="B3" s="1" t="s">
        <v>52</v>
      </c>
      <c r="C3" s="7">
        <f>SUMIFS(التوقعات!$N$2:$N$310,التوقعات!$B$2:$B$310,Sheet1!A3)</f>
        <v>24</v>
      </c>
      <c r="D3" s="7" t="str">
        <f t="shared" si="0"/>
        <v>Ahmed Wahib.jpg</v>
      </c>
      <c r="E3" s="7">
        <f>SUMIFS(التوقعات!$O$2:$O$310,التوقعات!$B$2:$B$310,Sheet1!A3)</f>
        <v>8</v>
      </c>
      <c r="F3" s="7">
        <f>SUMIFS(التوقعات!$P$2:$P$310,التوقعات!$B$2:$B$310,Sheet1!A3)</f>
        <v>0</v>
      </c>
    </row>
    <row r="4" spans="1:6" x14ac:dyDescent="0.3">
      <c r="A4" s="1" t="s">
        <v>28</v>
      </c>
      <c r="B4" s="1" t="s">
        <v>53</v>
      </c>
      <c r="C4" s="7">
        <f>SUMIFS(التوقعات!$N$2:$N$310,التوقعات!$B$2:$B$310,Sheet1!A4)</f>
        <v>29</v>
      </c>
      <c r="D4" s="7" t="str">
        <f t="shared" si="0"/>
        <v>Mohamed Abdo.jpg</v>
      </c>
      <c r="E4" s="7">
        <f>SUMIFS(التوقعات!$O$2:$O$310,التوقعات!$B$2:$B$310,Sheet1!A4)</f>
        <v>8</v>
      </c>
      <c r="F4" s="7">
        <f>SUMIFS(التوقعات!$P$2:$P$310,التوقعات!$B$2:$B$310,Sheet1!A4)</f>
        <v>1</v>
      </c>
    </row>
    <row r="5" spans="1:6" x14ac:dyDescent="0.3">
      <c r="A5" s="1" t="s">
        <v>29</v>
      </c>
      <c r="B5" s="1" t="s">
        <v>54</v>
      </c>
      <c r="C5" s="7">
        <f>SUMIFS(التوقعات!$N$2:$N$310,التوقعات!$B$2:$B$310,Sheet1!A5)</f>
        <v>24</v>
      </c>
      <c r="D5" s="7" t="str">
        <f t="shared" si="0"/>
        <v>Mohamed Ramdan.jpg</v>
      </c>
      <c r="E5" s="7">
        <f>SUMIFS(التوقعات!$O$2:$O$310,التوقعات!$B$2:$B$310,Sheet1!A5)</f>
        <v>8</v>
      </c>
      <c r="F5" s="7">
        <f>SUMIFS(التوقعات!$P$2:$P$310,التوقعات!$B$2:$B$310,Sheet1!A5)</f>
        <v>0</v>
      </c>
    </row>
    <row r="6" spans="1:6" x14ac:dyDescent="0.3">
      <c r="A6" s="1" t="s">
        <v>30</v>
      </c>
      <c r="B6" s="1" t="s">
        <v>55</v>
      </c>
      <c r="C6" s="7">
        <f>SUMIFS(التوقعات!$N$2:$N$310,التوقعات!$B$2:$B$310,Sheet1!A6)</f>
        <v>27</v>
      </c>
      <c r="D6" s="7" t="str">
        <f t="shared" si="0"/>
        <v>Mohamed Zaki.jpg</v>
      </c>
      <c r="E6" s="7">
        <f>SUMIFS(التوقعات!$O$2:$O$310,التوقعات!$B$2:$B$310,Sheet1!A6)</f>
        <v>9</v>
      </c>
      <c r="F6" s="7">
        <f>SUMIFS(التوقعات!$P$2:$P$310,التوقعات!$B$2:$B$310,Sheet1!A6)</f>
        <v>0</v>
      </c>
    </row>
    <row r="7" spans="1:6" x14ac:dyDescent="0.3">
      <c r="A7" s="1" t="s">
        <v>31</v>
      </c>
      <c r="B7" s="1" t="s">
        <v>56</v>
      </c>
      <c r="C7" s="7">
        <f>SUMIFS(التوقعات!$N$2:$N$310,التوقعات!$B$2:$B$310,Sheet1!A7)</f>
        <v>24</v>
      </c>
      <c r="D7" s="7" t="str">
        <f t="shared" si="0"/>
        <v>Mohamed Refat.jpg</v>
      </c>
      <c r="E7" s="7">
        <f>SUMIFS(التوقعات!$O$2:$O$310,التوقعات!$B$2:$B$310,Sheet1!A7)</f>
        <v>3</v>
      </c>
      <c r="F7" s="7">
        <f>SUMIFS(التوقعات!$P$2:$P$310,التوقعات!$B$2:$B$310,Sheet1!A7)</f>
        <v>3</v>
      </c>
    </row>
    <row r="8" spans="1:6" x14ac:dyDescent="0.3">
      <c r="A8" s="7" t="s">
        <v>33</v>
      </c>
      <c r="B8" s="1" t="s">
        <v>82</v>
      </c>
      <c r="C8" s="7">
        <f>SUMIFS(التوقعات!$N$2:$N$310,التوقعات!$B$2:$B$310,Sheet1!A8)</f>
        <v>23</v>
      </c>
      <c r="D8" s="7" t="str">
        <f t="shared" si="0"/>
        <v>Ahmed Hassan.jpg</v>
      </c>
      <c r="E8" s="7">
        <f>SUMIFS(التوقعات!$O$2:$O$310,التوقعات!$B$2:$B$310,Sheet1!A8)</f>
        <v>6</v>
      </c>
      <c r="F8" s="7">
        <f>SUMIFS(التوقعات!$P$2:$P$310,التوقعات!$B$2:$B$310,Sheet1!A8)</f>
        <v>1</v>
      </c>
    </row>
    <row r="11" spans="1:6" x14ac:dyDescent="0.3">
      <c r="B11" s="1" t="s">
        <v>85</v>
      </c>
      <c r="C11" t="s">
        <v>86</v>
      </c>
    </row>
    <row r="12" spans="1:6" x14ac:dyDescent="0.3">
      <c r="A12" s="5" cm="1">
        <f t="array" ref="A12:A19">_xlfn.UNIQUE(النتائج!B2:B100)</f>
        <v>45309</v>
      </c>
      <c r="B12">
        <f>COUNTIF(النتائج!B2:B100,Sheet1!A12)</f>
        <v>3</v>
      </c>
    </row>
    <row r="13" spans="1:6" x14ac:dyDescent="0.3">
      <c r="A13" s="5">
        <v>45310</v>
      </c>
      <c r="B13">
        <f>COUNTIF(النتائج!B3:B101,Sheet1!A13)</f>
        <v>3</v>
      </c>
    </row>
    <row r="14" spans="1:6" x14ac:dyDescent="0.3">
      <c r="A14" s="5">
        <v>45311</v>
      </c>
      <c r="B14">
        <f>COUNTIF(النتائج!B4:B102,Sheet1!A14)</f>
        <v>3</v>
      </c>
    </row>
    <row r="15" spans="1:6" x14ac:dyDescent="0.3">
      <c r="A15" s="5">
        <v>45312</v>
      </c>
      <c r="B15">
        <f>COUNTIF(النتائج!B5:B103,Sheet1!A15)</f>
        <v>3</v>
      </c>
    </row>
    <row r="16" spans="1:6" x14ac:dyDescent="0.3">
      <c r="A16" s="5">
        <v>45313</v>
      </c>
      <c r="B16">
        <f>COUNTIF(النتائج!B6:B104,Sheet1!A16)</f>
        <v>4</v>
      </c>
    </row>
    <row r="17" spans="1:2" x14ac:dyDescent="0.3">
      <c r="A17" s="5">
        <v>45314</v>
      </c>
      <c r="B17">
        <f>COUNTIF(النتائج!B7:B105,Sheet1!A17)</f>
        <v>4</v>
      </c>
    </row>
    <row r="18" spans="1:2" x14ac:dyDescent="0.3">
      <c r="A18" s="5">
        <v>45315</v>
      </c>
      <c r="B18">
        <f>COUNTIF(النتائج!B8:B106,Sheet1!A18)</f>
        <v>4</v>
      </c>
    </row>
    <row r="19" spans="1:2" x14ac:dyDescent="0.3">
      <c r="A19" s="5" t="str">
        <v xml:space="preserve"> </v>
      </c>
    </row>
    <row r="20" spans="1:2" x14ac:dyDescent="0.3">
      <c r="A20" s="5"/>
    </row>
    <row r="21" spans="1:2" x14ac:dyDescent="0.3">
      <c r="A21" s="5"/>
    </row>
    <row r="22" spans="1:2" x14ac:dyDescent="0.3">
      <c r="A22" s="5"/>
    </row>
    <row r="23" spans="1:2" x14ac:dyDescent="0.3">
      <c r="A23" s="5"/>
    </row>
    <row r="24" spans="1:2" x14ac:dyDescent="0.3">
      <c r="A24" s="5"/>
    </row>
    <row r="25" spans="1:2" x14ac:dyDescent="0.3">
      <c r="A25" s="5"/>
    </row>
    <row r="26" spans="1:2" x14ac:dyDescent="0.3">
      <c r="A26" s="5"/>
    </row>
    <row r="27" spans="1:2" x14ac:dyDescent="0.3">
      <c r="A27" s="5"/>
    </row>
    <row r="28" spans="1:2" x14ac:dyDescent="0.3">
      <c r="A28" s="5"/>
    </row>
    <row r="29" spans="1:2" x14ac:dyDescent="0.3">
      <c r="A29" s="5"/>
    </row>
    <row r="30" spans="1:2" x14ac:dyDescent="0.3">
      <c r="A30" s="5"/>
    </row>
    <row r="31" spans="1:2" x14ac:dyDescent="0.3">
      <c r="A31" s="5"/>
    </row>
    <row r="32" spans="1:2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2D9A-877F-464A-8409-4C89DC10D7F6}">
  <sheetPr codeName="Sheet5"/>
  <dimension ref="A1:F8"/>
  <sheetViews>
    <sheetView rightToLeft="1" workbookViewId="0">
      <selection activeCell="M5" sqref="M5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8.44140625" bestFit="1" customWidth="1"/>
    <col min="4" max="4" width="21.109375" bestFit="1" customWidth="1"/>
    <col min="5" max="5" width="11.88671875" bestFit="1" customWidth="1"/>
    <col min="6" max="6" width="18.33203125" bestFit="1" customWidth="1"/>
  </cols>
  <sheetData>
    <row r="1" spans="1:6" x14ac:dyDescent="0.3">
      <c r="A1" t="s">
        <v>34</v>
      </c>
      <c r="B1" t="s">
        <v>50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3">
      <c r="A2" t="str" cm="1">
        <f t="array" ref="A2:F8">_xlfn._xlws.SORT(Sheet1!A2:F8,3,-1,FALSE)</f>
        <v>محمد عبده</v>
      </c>
      <c r="B2" t="str">
        <v>Mohamed Abdo</v>
      </c>
      <c r="C2">
        <v>29</v>
      </c>
      <c r="D2" t="str">
        <v>Mohamed Abdo.jpg</v>
      </c>
      <c r="E2">
        <v>8</v>
      </c>
      <c r="F2">
        <v>1</v>
      </c>
    </row>
    <row r="3" spans="1:6" x14ac:dyDescent="0.3">
      <c r="A3" t="str">
        <v>محمد زكي</v>
      </c>
      <c r="B3" t="str">
        <v>Mohamed Zaki</v>
      </c>
      <c r="C3">
        <v>27</v>
      </c>
      <c r="D3" t="str">
        <v>Mohamed Zaki.jpg</v>
      </c>
      <c r="E3">
        <v>9</v>
      </c>
      <c r="F3">
        <v>0</v>
      </c>
    </row>
    <row r="4" spans="1:6" x14ac:dyDescent="0.3">
      <c r="A4" t="str">
        <v>عمرو محمد</v>
      </c>
      <c r="B4" t="str">
        <v>Amr Mohamed</v>
      </c>
      <c r="C4">
        <v>24</v>
      </c>
      <c r="D4" t="str">
        <v>Amr Mohamed.jpg</v>
      </c>
      <c r="E4">
        <v>8</v>
      </c>
      <c r="F4">
        <v>0</v>
      </c>
    </row>
    <row r="5" spans="1:6" x14ac:dyDescent="0.3">
      <c r="A5" t="str">
        <v>احمد وهيب</v>
      </c>
      <c r="B5" t="str">
        <v>Ahmed Wahib</v>
      </c>
      <c r="C5">
        <v>24</v>
      </c>
      <c r="D5" t="str">
        <v>Ahmed Wahib.jpg</v>
      </c>
      <c r="E5">
        <v>8</v>
      </c>
      <c r="F5">
        <v>0</v>
      </c>
    </row>
    <row r="6" spans="1:6" x14ac:dyDescent="0.3">
      <c r="A6" t="str">
        <v>محمد رمضان</v>
      </c>
      <c r="B6" t="str">
        <v>Mohamed Ramdan</v>
      </c>
      <c r="C6">
        <v>24</v>
      </c>
      <c r="D6" t="str">
        <v>Mohamed Ramdan.jpg</v>
      </c>
      <c r="E6">
        <v>8</v>
      </c>
      <c r="F6">
        <v>0</v>
      </c>
    </row>
    <row r="7" spans="1:6" x14ac:dyDescent="0.3">
      <c r="A7" t="str">
        <v>محمد رفعت</v>
      </c>
      <c r="B7" t="str">
        <v>Mohamed Refat</v>
      </c>
      <c r="C7">
        <v>24</v>
      </c>
      <c r="D7" t="str">
        <v>Mohamed Refat.jpg</v>
      </c>
      <c r="E7">
        <v>3</v>
      </c>
      <c r="F7">
        <v>3</v>
      </c>
    </row>
    <row r="8" spans="1:6" x14ac:dyDescent="0.3">
      <c r="A8" t="str">
        <v>احمد حسن</v>
      </c>
      <c r="B8" t="str">
        <v>Ahmed Hassan</v>
      </c>
      <c r="C8">
        <v>23</v>
      </c>
      <c r="D8" t="str">
        <v>Ahmed Hassan.jpg</v>
      </c>
      <c r="E8">
        <v>6</v>
      </c>
      <c r="F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E847-6D70-4C28-B242-0071B3601506}">
  <dimension ref="A1:C51"/>
  <sheetViews>
    <sheetView rightToLeft="1" workbookViewId="0">
      <selection activeCell="C12" sqref="C12"/>
    </sheetView>
  </sheetViews>
  <sheetFormatPr defaultRowHeight="14.4" x14ac:dyDescent="0.3"/>
  <cols>
    <col min="1" max="1" width="18.33203125" customWidth="1"/>
    <col min="2" max="2" width="14.88671875" customWidth="1"/>
    <col min="3" max="3" width="17.88671875" customWidth="1"/>
  </cols>
  <sheetData>
    <row r="1" spans="1:3" x14ac:dyDescent="0.3">
      <c r="A1" s="10" t="s">
        <v>24</v>
      </c>
      <c r="B1" s="10" t="s">
        <v>35</v>
      </c>
      <c r="C1" t="s">
        <v>84</v>
      </c>
    </row>
    <row r="2" spans="1:3" x14ac:dyDescent="0.3">
      <c r="A2" s="11">
        <v>45309</v>
      </c>
      <c r="B2" t="s">
        <v>33</v>
      </c>
      <c r="C2">
        <v>0</v>
      </c>
    </row>
    <row r="3" spans="1:3" x14ac:dyDescent="0.3">
      <c r="A3" s="11">
        <v>45309</v>
      </c>
      <c r="B3" t="s">
        <v>27</v>
      </c>
      <c r="C3">
        <v>0</v>
      </c>
    </row>
    <row r="4" spans="1:3" x14ac:dyDescent="0.3">
      <c r="A4" s="11">
        <v>45309</v>
      </c>
      <c r="B4" t="s">
        <v>32</v>
      </c>
      <c r="C4">
        <v>0</v>
      </c>
    </row>
    <row r="5" spans="1:3" x14ac:dyDescent="0.3">
      <c r="A5" s="11">
        <v>45309</v>
      </c>
      <c r="B5" t="s">
        <v>31</v>
      </c>
      <c r="C5">
        <v>0</v>
      </c>
    </row>
    <row r="6" spans="1:3" x14ac:dyDescent="0.3">
      <c r="A6" s="11">
        <v>45309</v>
      </c>
      <c r="B6" t="s">
        <v>29</v>
      </c>
      <c r="C6">
        <v>0</v>
      </c>
    </row>
    <row r="7" spans="1:3" x14ac:dyDescent="0.3">
      <c r="A7" s="11">
        <v>45309</v>
      </c>
      <c r="B7" t="s">
        <v>30</v>
      </c>
      <c r="C7">
        <v>0</v>
      </c>
    </row>
    <row r="8" spans="1:3" x14ac:dyDescent="0.3">
      <c r="A8" s="11">
        <v>45309</v>
      </c>
      <c r="B8" t="s">
        <v>28</v>
      </c>
      <c r="C8">
        <v>0</v>
      </c>
    </row>
    <row r="9" spans="1:3" x14ac:dyDescent="0.3">
      <c r="A9" s="11">
        <v>45310</v>
      </c>
      <c r="B9" t="s">
        <v>33</v>
      </c>
      <c r="C9">
        <v>0</v>
      </c>
    </row>
    <row r="10" spans="1:3" x14ac:dyDescent="0.3">
      <c r="A10" s="11">
        <v>45310</v>
      </c>
      <c r="B10" t="s">
        <v>27</v>
      </c>
      <c r="C10">
        <v>0</v>
      </c>
    </row>
    <row r="11" spans="1:3" x14ac:dyDescent="0.3">
      <c r="A11" s="11">
        <v>45310</v>
      </c>
      <c r="B11" t="s">
        <v>32</v>
      </c>
      <c r="C11">
        <v>3</v>
      </c>
    </row>
    <row r="12" spans="1:3" x14ac:dyDescent="0.3">
      <c r="A12" s="11">
        <v>45310</v>
      </c>
      <c r="B12" t="s">
        <v>31</v>
      </c>
      <c r="C12">
        <v>0</v>
      </c>
    </row>
    <row r="13" spans="1:3" x14ac:dyDescent="0.3">
      <c r="A13" s="11">
        <v>45310</v>
      </c>
      <c r="B13" t="s">
        <v>29</v>
      </c>
      <c r="C13">
        <v>3</v>
      </c>
    </row>
    <row r="14" spans="1:3" x14ac:dyDescent="0.3">
      <c r="A14" s="11">
        <v>45310</v>
      </c>
      <c r="B14" t="s">
        <v>30</v>
      </c>
      <c r="C14">
        <v>0</v>
      </c>
    </row>
    <row r="15" spans="1:3" x14ac:dyDescent="0.3">
      <c r="A15" s="11">
        <v>45310</v>
      </c>
      <c r="B15" t="s">
        <v>28</v>
      </c>
      <c r="C15">
        <v>3</v>
      </c>
    </row>
    <row r="16" spans="1:3" x14ac:dyDescent="0.3">
      <c r="A16" s="11">
        <v>45311</v>
      </c>
      <c r="B16" t="s">
        <v>33</v>
      </c>
      <c r="C16">
        <v>0</v>
      </c>
    </row>
    <row r="17" spans="1:3" x14ac:dyDescent="0.3">
      <c r="A17" s="11">
        <v>45311</v>
      </c>
      <c r="B17" t="s">
        <v>27</v>
      </c>
      <c r="C17">
        <v>0</v>
      </c>
    </row>
    <row r="18" spans="1:3" x14ac:dyDescent="0.3">
      <c r="A18" s="11">
        <v>45311</v>
      </c>
      <c r="B18" t="s">
        <v>32</v>
      </c>
      <c r="C18">
        <v>0</v>
      </c>
    </row>
    <row r="19" spans="1:3" x14ac:dyDescent="0.3">
      <c r="A19" s="11">
        <v>45311</v>
      </c>
      <c r="B19" t="s">
        <v>31</v>
      </c>
      <c r="C19">
        <v>0</v>
      </c>
    </row>
    <row r="20" spans="1:3" x14ac:dyDescent="0.3">
      <c r="A20" s="11">
        <v>45311</v>
      </c>
      <c r="B20" t="s">
        <v>29</v>
      </c>
      <c r="C20">
        <v>0</v>
      </c>
    </row>
    <row r="21" spans="1:3" x14ac:dyDescent="0.3">
      <c r="A21" s="11">
        <v>45311</v>
      </c>
      <c r="B21" t="s">
        <v>30</v>
      </c>
      <c r="C21">
        <v>0</v>
      </c>
    </row>
    <row r="22" spans="1:3" x14ac:dyDescent="0.3">
      <c r="A22" s="11">
        <v>45311</v>
      </c>
      <c r="B22" t="s">
        <v>28</v>
      </c>
      <c r="C22">
        <v>0</v>
      </c>
    </row>
    <row r="23" spans="1:3" x14ac:dyDescent="0.3">
      <c r="A23" s="11">
        <v>45312</v>
      </c>
      <c r="B23" t="s">
        <v>33</v>
      </c>
      <c r="C23">
        <v>0</v>
      </c>
    </row>
    <row r="24" spans="1:3" x14ac:dyDescent="0.3">
      <c r="A24" s="11">
        <v>45312</v>
      </c>
      <c r="B24" t="s">
        <v>27</v>
      </c>
      <c r="C24">
        <v>0</v>
      </c>
    </row>
    <row r="25" spans="1:3" x14ac:dyDescent="0.3">
      <c r="A25" s="11">
        <v>45312</v>
      </c>
      <c r="B25" t="s">
        <v>32</v>
      </c>
      <c r="C25">
        <v>0</v>
      </c>
    </row>
    <row r="26" spans="1:3" x14ac:dyDescent="0.3">
      <c r="A26" s="11">
        <v>45312</v>
      </c>
      <c r="B26" t="s">
        <v>31</v>
      </c>
      <c r="C26">
        <v>0</v>
      </c>
    </row>
    <row r="27" spans="1:3" x14ac:dyDescent="0.3">
      <c r="A27" s="11">
        <v>45312</v>
      </c>
      <c r="B27" t="s">
        <v>29</v>
      </c>
      <c r="C27">
        <v>0</v>
      </c>
    </row>
    <row r="28" spans="1:3" x14ac:dyDescent="0.3">
      <c r="A28" s="11">
        <v>45312</v>
      </c>
      <c r="B28" t="s">
        <v>30</v>
      </c>
      <c r="C28">
        <v>0</v>
      </c>
    </row>
    <row r="29" spans="1:3" x14ac:dyDescent="0.3">
      <c r="A29" s="11">
        <v>45312</v>
      </c>
      <c r="B29" t="s">
        <v>28</v>
      </c>
      <c r="C29">
        <v>0</v>
      </c>
    </row>
    <row r="30" spans="1:3" x14ac:dyDescent="0.3">
      <c r="A30" s="11">
        <v>45313</v>
      </c>
      <c r="B30" t="s">
        <v>33</v>
      </c>
      <c r="C30">
        <v>0</v>
      </c>
    </row>
    <row r="31" spans="1:3" x14ac:dyDescent="0.3">
      <c r="A31" s="11">
        <v>45313</v>
      </c>
      <c r="B31" t="s">
        <v>27</v>
      </c>
      <c r="C31">
        <v>0</v>
      </c>
    </row>
    <row r="32" spans="1:3" x14ac:dyDescent="0.3">
      <c r="A32" s="11">
        <v>45313</v>
      </c>
      <c r="B32" t="s">
        <v>32</v>
      </c>
      <c r="C32">
        <v>0</v>
      </c>
    </row>
    <row r="33" spans="1:3" x14ac:dyDescent="0.3">
      <c r="A33" s="11">
        <v>45313</v>
      </c>
      <c r="B33" t="s">
        <v>31</v>
      </c>
      <c r="C33">
        <v>0</v>
      </c>
    </row>
    <row r="34" spans="1:3" x14ac:dyDescent="0.3">
      <c r="A34" s="11">
        <v>45313</v>
      </c>
      <c r="B34" t="s">
        <v>29</v>
      </c>
      <c r="C34">
        <v>0</v>
      </c>
    </row>
    <row r="35" spans="1:3" x14ac:dyDescent="0.3">
      <c r="A35" s="11">
        <v>45313</v>
      </c>
      <c r="B35" t="s">
        <v>30</v>
      </c>
      <c r="C35">
        <v>0</v>
      </c>
    </row>
    <row r="36" spans="1:3" x14ac:dyDescent="0.3">
      <c r="A36" s="11">
        <v>45313</v>
      </c>
      <c r="B36" t="s">
        <v>28</v>
      </c>
      <c r="C36">
        <v>0</v>
      </c>
    </row>
    <row r="37" spans="1:3" x14ac:dyDescent="0.3">
      <c r="A37" s="11">
        <v>45314</v>
      </c>
      <c r="B37" t="s">
        <v>33</v>
      </c>
      <c r="C37">
        <v>0</v>
      </c>
    </row>
    <row r="38" spans="1:3" x14ac:dyDescent="0.3">
      <c r="A38" s="11">
        <v>45314</v>
      </c>
      <c r="B38" t="s">
        <v>27</v>
      </c>
      <c r="C38">
        <v>0</v>
      </c>
    </row>
    <row r="39" spans="1:3" x14ac:dyDescent="0.3">
      <c r="A39" s="11">
        <v>45314</v>
      </c>
      <c r="B39" t="s">
        <v>32</v>
      </c>
      <c r="C39">
        <v>0</v>
      </c>
    </row>
    <row r="40" spans="1:3" x14ac:dyDescent="0.3">
      <c r="A40" s="11">
        <v>45314</v>
      </c>
      <c r="B40" t="s">
        <v>31</v>
      </c>
      <c r="C40">
        <v>0</v>
      </c>
    </row>
    <row r="41" spans="1:3" x14ac:dyDescent="0.3">
      <c r="A41" s="11">
        <v>45314</v>
      </c>
      <c r="B41" t="s">
        <v>29</v>
      </c>
      <c r="C41">
        <v>0</v>
      </c>
    </row>
    <row r="42" spans="1:3" x14ac:dyDescent="0.3">
      <c r="A42" s="11">
        <v>45314</v>
      </c>
      <c r="B42" t="s">
        <v>30</v>
      </c>
      <c r="C42">
        <v>0</v>
      </c>
    </row>
    <row r="43" spans="1:3" x14ac:dyDescent="0.3">
      <c r="A43" s="11">
        <v>45314</v>
      </c>
      <c r="B43" t="s">
        <v>28</v>
      </c>
      <c r="C43">
        <v>0</v>
      </c>
    </row>
    <row r="44" spans="1:3" x14ac:dyDescent="0.3">
      <c r="A44" s="11">
        <v>45315</v>
      </c>
      <c r="B44" t="s">
        <v>33</v>
      </c>
      <c r="C44">
        <v>0</v>
      </c>
    </row>
    <row r="45" spans="1:3" x14ac:dyDescent="0.3">
      <c r="A45" s="11">
        <v>45315</v>
      </c>
      <c r="B45" t="s">
        <v>27</v>
      </c>
      <c r="C45">
        <v>0</v>
      </c>
    </row>
    <row r="46" spans="1:3" x14ac:dyDescent="0.3">
      <c r="A46" s="11">
        <v>45315</v>
      </c>
      <c r="B46" t="s">
        <v>32</v>
      </c>
      <c r="C46">
        <v>0</v>
      </c>
    </row>
    <row r="47" spans="1:3" x14ac:dyDescent="0.3">
      <c r="A47" s="11">
        <v>45315</v>
      </c>
      <c r="B47" t="s">
        <v>31</v>
      </c>
      <c r="C47">
        <v>0</v>
      </c>
    </row>
    <row r="48" spans="1:3" x14ac:dyDescent="0.3">
      <c r="A48" s="11">
        <v>45315</v>
      </c>
      <c r="B48" t="s">
        <v>29</v>
      </c>
      <c r="C48">
        <v>0</v>
      </c>
    </row>
    <row r="49" spans="1:3" x14ac:dyDescent="0.3">
      <c r="A49" s="11">
        <v>45315</v>
      </c>
      <c r="B49" t="s">
        <v>30</v>
      </c>
      <c r="C49">
        <v>0</v>
      </c>
    </row>
    <row r="50" spans="1:3" x14ac:dyDescent="0.3">
      <c r="A50" s="11">
        <v>45315</v>
      </c>
      <c r="B50" t="s">
        <v>28</v>
      </c>
      <c r="C50">
        <v>0</v>
      </c>
    </row>
    <row r="51" spans="1:3" x14ac:dyDescent="0.3">
      <c r="A51" t="s">
        <v>95</v>
      </c>
      <c r="C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4.xml>��
</file>

<file path=customXml/item5.xml>��'DD'9('D*'1J.'DA1JB'DF*J,)'DA1JB*HB9 'DA'&2*HB9 5-J-'DE('1')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25DC9838-D8D5-4EB7-917E-15498755FE2E}">
  <ds:schemaRefs>
    <ds:schemaRef ds:uri="http://gemini/pivotcustomization/100d64e5-edd2-4a1f-a618-ccf7917053b3"/>
  </ds:schemaRefs>
</ds:datastoreItem>
</file>

<file path=customXml/itemProps2.xml><?xml version="1.0" encoding="utf-8"?>
<ds:datastoreItem xmlns:ds="http://schemas.openxmlformats.org/officeDocument/2006/customXml" ds:itemID="{B2FA0E44-6844-4FBA-9786-7BB688863F56}">
  <ds:schemaRefs>
    <ds:schemaRef ds:uri="http://gemini/pivotcustomization/ClientWindowXML"/>
  </ds:schemaRefs>
</ds:datastoreItem>
</file>

<file path=customXml/itemProps3.xml><?xml version="1.0" encoding="utf-8"?>
<ds:datastoreItem xmlns:ds="http://schemas.openxmlformats.org/officeDocument/2006/customXml" ds:itemID="{62601828-4CBA-4458-896E-C95D97C9E190}">
  <ds:schemaRefs>
    <ds:schemaRef ds:uri="http://gemini/pivotcustomization/Diagrams"/>
  </ds:schemaRefs>
</ds:datastoreItem>
</file>

<file path=customXml/itemProps4.xml><?xml version="1.0" encoding="utf-8"?>
<ds:datastoreItem xmlns:ds="http://schemas.openxmlformats.org/officeDocument/2006/customXml" ds:itemID="{C6ECDEA4-8328-4823-B555-BD5C214C5CEF}">
  <ds:schemaRefs>
    <ds:schemaRef ds:uri="http://gemini/pivotcustomization/RelationshipAutoDetectionEnabled"/>
  </ds:schemaRefs>
</ds:datastoreItem>
</file>

<file path=customXml/itemProps5.xml><?xml version="1.0" encoding="utf-8"?>
<ds:datastoreItem xmlns:ds="http://schemas.openxmlformats.org/officeDocument/2006/customXml" ds:itemID="{0B6A84FD-333B-4827-BB58-6846804FA89B}">
  <ds:schemaRefs>
    <ds:schemaRef ds:uri="http://gemini/pivotcustomization/TableWidget"/>
  </ds:schemaRefs>
</ds:datastoreItem>
</file>

<file path=customXml/itemProps6.xml><?xml version="1.0" encoding="utf-8"?>
<ds:datastoreItem xmlns:ds="http://schemas.openxmlformats.org/officeDocument/2006/customXml" ds:itemID="{74DF7A93-E321-4E1A-A2FB-B4390119E98B}">
  <ds:schemaRefs>
    <ds:schemaRef ds:uri="http://gemini/pivotcustomization/ShowHidden"/>
  </ds:schemaRefs>
</ds:datastoreItem>
</file>

<file path=customXml/itemProps7.xml><?xml version="1.0" encoding="utf-8"?>
<ds:datastoreItem xmlns:ds="http://schemas.openxmlformats.org/officeDocument/2006/customXml" ds:itemID="{AF905329-6A6F-4623-9ABE-377636105D41}">
  <ds:schemaRefs>
    <ds:schemaRef ds:uri="http://gemini/pivotcustomization/SandboxNonEmpty"/>
  </ds:schemaRefs>
</ds:datastoreItem>
</file>

<file path=customXml/itemProps8.xml><?xml version="1.0" encoding="utf-8"?>
<ds:datastoreItem xmlns:ds="http://schemas.openxmlformats.org/officeDocument/2006/customXml" ds:itemID="{FB562351-A34F-4A86-BEC1-C508EAFE652A}">
  <ds:schemaRefs>
    <ds:schemaRef ds:uri="http://gemini/pivotcustomization/PowerPivotVersion"/>
  </ds:schemaRefs>
</ds:datastoreItem>
</file>

<file path=customXml/itemProps9.xml><?xml version="1.0" encoding="utf-8"?>
<ds:datastoreItem xmlns:ds="http://schemas.openxmlformats.org/officeDocument/2006/customXml" ds:itemID="{4D936CA5-BB45-4EED-B463-9CFF15FCC604}">
  <ds:schemaRefs>
    <ds:schemaRef ds:uri="http://gemini/pivotcustomization/LinkedTableUpdateMode"/>
  </ds:schemaRefs>
</ds:datastoreItem>
</file>

<file path=customXml/itemProps10.xml><?xml version="1.0" encoding="utf-8"?>
<ds:datastoreItem xmlns:ds="http://schemas.openxmlformats.org/officeDocument/2006/customXml" ds:itemID="{16BC0F31-66D9-41A8-9B38-3631E12B5BD9}">
  <ds:schemaRefs>
    <ds:schemaRef ds:uri="http://gemini/pivotcustomization/ShowImplicitMeasures"/>
  </ds:schemaRefs>
</ds:datastoreItem>
</file>

<file path=customXml/itemProps11.xml><?xml version="1.0" encoding="utf-8"?>
<ds:datastoreItem xmlns:ds="http://schemas.openxmlformats.org/officeDocument/2006/customXml" ds:itemID="{1D1D26DA-7651-40D0-80E0-9A7C2341AD0E}">
  <ds:schemaRefs>
    <ds:schemaRef ds:uri="http://gemini/pivotcustomization/FormulaBarState"/>
  </ds:schemaRefs>
</ds:datastoreItem>
</file>

<file path=customXml/itemProps12.xml><?xml version="1.0" encoding="utf-8"?>
<ds:datastoreItem xmlns:ds="http://schemas.openxmlformats.org/officeDocument/2006/customXml" ds:itemID="{23C4F10B-F04F-418F-8AEC-98C3B17BFE39}">
  <ds:schemaRefs>
    <ds:schemaRef ds:uri="http://gemini/pivotcustomization/ErrorCache"/>
  </ds:schemaRefs>
</ds:datastoreItem>
</file>

<file path=customXml/itemProps13.xml><?xml version="1.0" encoding="utf-8"?>
<ds:datastoreItem xmlns:ds="http://schemas.openxmlformats.org/officeDocument/2006/customXml" ds:itemID="{760777B6-756F-4FD6-9723-1EA352114949}">
  <ds:schemaRefs>
    <ds:schemaRef ds:uri="http://gemini/pivotcustomization/IsSandboxEmbedded"/>
  </ds:schemaRefs>
</ds:datastoreItem>
</file>

<file path=customXml/itemProps14.xml><?xml version="1.0" encoding="utf-8"?>
<ds:datastoreItem xmlns:ds="http://schemas.openxmlformats.org/officeDocument/2006/customXml" ds:itemID="{7D7B607B-90BC-453F-BC32-A719428FD627}">
  <ds:schemaRefs>
    <ds:schemaRef ds:uri="http://gemini/pivotcustomization/TableOrder"/>
  </ds:schemaRefs>
</ds:datastoreItem>
</file>

<file path=customXml/itemProps15.xml><?xml version="1.0" encoding="utf-8"?>
<ds:datastoreItem xmlns:ds="http://schemas.openxmlformats.org/officeDocument/2006/customXml" ds:itemID="{AE2FC2C3-D5A2-48C8-8DDA-E3436ED40D98}">
  <ds:schemaRefs>
    <ds:schemaRef ds:uri="http://gemini/pivotcustomization/TableXML_Table1"/>
  </ds:schemaRefs>
</ds:datastoreItem>
</file>

<file path=customXml/itemProps16.xml><?xml version="1.0" encoding="utf-8"?>
<ds:datastoreItem xmlns:ds="http://schemas.openxmlformats.org/officeDocument/2006/customXml" ds:itemID="{132988F9-2CF4-4F27-97B7-A9312A8E7D13}">
  <ds:schemaRefs>
    <ds:schemaRef ds:uri="http://gemini/pivotcustomization/ManualCalcMode"/>
  </ds:schemaRefs>
</ds:datastoreItem>
</file>

<file path=customXml/itemProps17.xml><?xml version="1.0" encoding="utf-8"?>
<ds:datastoreItem xmlns:ds="http://schemas.openxmlformats.org/officeDocument/2006/customXml" ds:itemID="{83B16D9C-2920-4F2F-BEA5-4A99B7AF3835}">
  <ds:schemaRefs>
    <ds:schemaRef ds:uri="http://gemini/pivotcustomization/MeasureGridState"/>
  </ds:schemaRefs>
</ds:datastoreItem>
</file>

<file path=customXml/itemProps18.xml><?xml version="1.0" encoding="utf-8"?>
<ds:datastoreItem xmlns:ds="http://schemas.openxmlformats.org/officeDocument/2006/customXml" ds:itemID="{F22F9391-DAFC-48EA-90A9-4242D1B22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Teams</vt:lpstr>
      <vt:lpstr>النتائج</vt:lpstr>
      <vt:lpstr>التوقعات</vt:lpstr>
      <vt:lpstr>Sheet1</vt:lpstr>
      <vt:lpstr>data</vt:lpstr>
      <vt:lpstr>Bouns</vt:lpstr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2024-01-18T13:05:53Z</dcterms:created>
  <dcterms:modified xsi:type="dcterms:W3CDTF">2024-01-24T04:37:08Z</dcterms:modified>
</cp:coreProperties>
</file>