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M:\18.ITI-Material-Embedded-System-Track-4-Months\Graduation Project\"/>
    </mc:Choice>
  </mc:AlternateContent>
  <xr:revisionPtr revIDLastSave="0" documentId="13_ncr:11_{B2277A58-CE12-49B5-B445-363402E15C47}" xr6:coauthVersionLast="47" xr6:coauthVersionMax="47" xr10:uidLastSave="{00000000-0000-0000-0000-000000000000}"/>
  <bookViews>
    <workbookView xWindow="-120" yWindow="-120" windowWidth="20730" windowHeight="1131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11" l="1"/>
  <c r="H7" i="11"/>
  <c r="E25" i="11" l="1"/>
  <c r="F25" i="11" l="1"/>
  <c r="I5" i="11"/>
  <c r="H36" i="11"/>
  <c r="H35" i="11"/>
  <c r="H29" i="11"/>
  <c r="H24" i="11"/>
  <c r="H15" i="11"/>
  <c r="H8" i="11"/>
  <c r="H25" i="11" l="1"/>
  <c r="H9" i="11"/>
  <c r="F26" i="11"/>
  <c r="E28" i="11"/>
  <c r="I6" i="11"/>
  <c r="H34" i="11" l="1"/>
  <c r="H33" i="11"/>
  <c r="H30" i="11"/>
  <c r="F28" i="11"/>
  <c r="H28" i="11" s="1"/>
  <c r="H10" i="11"/>
  <c r="E27" i="11"/>
  <c r="H26" i="11"/>
  <c r="H16" i="11"/>
  <c r="H14" i="11"/>
  <c r="J5" i="11"/>
  <c r="K5" i="11" s="1"/>
  <c r="L5" i="11" s="1"/>
  <c r="M5" i="11" s="1"/>
  <c r="N5" i="11" s="1"/>
  <c r="O5" i="11" s="1"/>
  <c r="P5" i="11" s="1"/>
  <c r="I4" i="11"/>
  <c r="H31" i="11" l="1"/>
  <c r="H32" i="11"/>
  <c r="F27" i="11"/>
  <c r="H27" i="11" s="1"/>
  <c r="H17" i="11"/>
  <c r="H11" i="11"/>
  <c r="H12" i="11"/>
  <c r="P4" i="11"/>
  <c r="Q5" i="11"/>
  <c r="R5" i="11" s="1"/>
  <c r="S5" i="11" s="1"/>
  <c r="T5" i="11" s="1"/>
  <c r="U5" i="11" s="1"/>
  <c r="V5" i="11" s="1"/>
  <c r="W5" i="11" s="1"/>
  <c r="J6" i="11"/>
  <c r="H23" i="11" l="1"/>
  <c r="H19" i="1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W6" i="11"/>
  <c r="S6" i="11"/>
  <c r="AX6" i="11" l="1"/>
  <c r="T6" i="1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<sst xmlns="http://schemas.openxmlformats.org/spreadsheetml/2006/main" count="54" uniqueCount="51">
  <si>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</si>
  <si>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</si>
  <si>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</si>
  <si>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</si>
  <si>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</si>
  <si>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</si>
  <si>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</si>
  <si>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</si>
  <si>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</si>
  <si>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</si>
  <si>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</si>
  <si>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</si>
  <si>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</si>
  <si>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</si>
  <si>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</si>
  <si>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</si>
  <si>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</si>
  <si>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</si>
  <si>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</si>
  <si>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</si>
  <si>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</si>
  <si>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</si>
  <si>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Gokce Aslan</t>
  </si>
  <si>
    <t>Jens Martensson</t>
  </si>
  <si>
    <t>Nuria Acevedo</t>
  </si>
  <si>
    <t>Olivia Wilson</t>
  </si>
  <si>
    <t>Project start:</t>
  </si>
  <si>
    <t>Display week:</t>
  </si>
  <si>
    <t>ASSIGNED TO</t>
  </si>
  <si>
    <t>Adaptive Cruise Control</t>
  </si>
  <si>
    <t>V2V</t>
  </si>
  <si>
    <t>STM32F401xBC Configuration</t>
  </si>
  <si>
    <t>Sensor Integration</t>
  </si>
  <si>
    <t>Control Algorithm Development</t>
  </si>
  <si>
    <t>Actuator Control</t>
  </si>
  <si>
    <t>Testing and Validation</t>
  </si>
  <si>
    <t xml:space="preserve">Protocol Selection :
Implemantation UART  Driver </t>
  </si>
  <si>
    <t>Hardware Configuration:</t>
  </si>
  <si>
    <t>Data Encoding and Decoding</t>
  </si>
  <si>
    <t>Message Reception</t>
  </si>
  <si>
    <t xml:space="preserve">Error Handling </t>
  </si>
  <si>
    <t>Testing and Simulation</t>
  </si>
  <si>
    <t>Integration with ACC Control</t>
  </si>
  <si>
    <t>Testing and Validation (Integration)</t>
  </si>
  <si>
    <t>Emergency Braking System</t>
  </si>
  <si>
    <t>Testing and Validation:</t>
  </si>
  <si>
    <t>Brake Control Algorithm Development</t>
  </si>
  <si>
    <t>ITI Graduation Project</t>
  </si>
  <si>
    <t>DashBoard</t>
  </si>
  <si>
    <t>Build Layout</t>
  </si>
  <si>
    <t>integration with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</si>
</sst>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8"/>
      <color theme="9"/>
      <name val="Arial Black"/>
      <family val="2"/>
      <scheme val="major"/>
    </font>
    <font>
      <b/>
      <sz val="14"/>
      <color theme="1"/>
      <name val="Arial"/>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theme="8" tint="0.59999389629810485"/>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2">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19" xfId="0" applyNumberFormat="1" applyFont="1" applyFill="1" applyBorder="1" applyAlignment="1">
      <alignment horizontal="center" vertical="center"/>
    </xf>
    <xf numFmtId="167" fontId="21" fillId="12" borderId="17"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0" fontId="22" fillId="2" borderId="16"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5" xfId="0" applyFont="1" applyFill="1" applyBorder="1" applyAlignment="1">
      <alignment horizontal="left" vertical="center" indent="1"/>
    </xf>
    <xf numFmtId="0" fontId="4" fillId="2" borderId="20" xfId="0" applyFont="1" applyFill="1" applyBorder="1" applyAlignment="1">
      <alignment horizontal="left" indent="1"/>
    </xf>
    <xf numFmtId="0" fontId="20" fillId="11" borderId="15" xfId="0" applyFont="1" applyFill="1" applyBorder="1" applyAlignment="1">
      <alignment vertical="center"/>
    </xf>
    <xf numFmtId="0" fontId="4" fillId="2" borderId="20" xfId="0" applyFont="1" applyFill="1" applyBorder="1"/>
    <xf numFmtId="0" fontId="20" fillId="11" borderId="15"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7" xfId="0" applyNumberFormat="1" applyFont="1" applyFill="1" applyBorder="1" applyAlignment="1">
      <alignment horizontal="center" vertical="center" wrapText="1"/>
    </xf>
    <xf numFmtId="0" fontId="20" fillId="6" borderId="0" xfId="11" applyFont="1" applyFill="1" applyBorder="1" applyAlignment="1">
      <alignment horizontal="center" vertical="center"/>
    </xf>
    <xf numFmtId="0" fontId="19" fillId="4" borderId="5" xfId="12" applyFont="1" applyFill="1" applyBorder="1" applyAlignment="1">
      <alignment horizontal="center" vertical="center" wrapText="1"/>
    </xf>
    <xf numFmtId="0" fontId="19" fillId="5" borderId="8" xfId="12" applyFont="1" applyFill="1" applyBorder="1" applyAlignment="1">
      <alignment horizontal="center" vertical="center" wrapText="1"/>
    </xf>
    <xf numFmtId="0" fontId="31" fillId="0" borderId="0" xfId="5" applyFont="1" applyAlignment="1">
      <alignment horizontal="left"/>
    </xf>
    <xf numFmtId="0" fontId="32" fillId="8" borderId="0" xfId="11" applyFont="1" applyFill="1" applyBorder="1" applyAlignment="1">
      <alignment vertical="center"/>
    </xf>
    <xf numFmtId="0" fontId="4" fillId="13" borderId="4" xfId="0" applyFont="1" applyFill="1" applyBorder="1" applyAlignment="1">
      <alignment vertical="center"/>
    </xf>
    <xf numFmtId="0" fontId="4" fillId="14" borderId="4" xfId="0" applyFont="1" applyFill="1" applyBorder="1" applyAlignment="1">
      <alignment vertical="center"/>
    </xf>
    <xf numFmtId="0" fontId="4" fillId="15" borderId="4" xfId="0" applyFont="1" applyFill="1" applyBorder="1" applyAlignment="1">
      <alignment vertical="center"/>
    </xf>
    <xf numFmtId="0" fontId="4" fillId="15" borderId="4" xfId="0" applyFont="1" applyFill="1" applyBorder="1" applyAlignment="1">
      <alignment horizontal="right" vertical="center"/>
    </xf>
    <xf numFmtId="0" fontId="4" fillId="16" borderId="4" xfId="0" applyFont="1" applyFill="1" applyBorder="1" applyAlignment="1">
      <alignment vertical="center"/>
    </xf>
    <xf numFmtId="0" fontId="4" fillId="17" borderId="4"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7">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X39"/>
  <sheetViews>
    <sheetView showGridLines="0" tabSelected="1" showRuler="0" topLeftCell="A2" zoomScale="80" zoomScaleNormal="80" zoomScalePageLayoutView="70" workbookViewId="0">
      <selection activeCell="I13" sqref="I13"/>
    </sheetView>
  </sheetViews>
  <sheetFormatPr defaultColWidth="8.75" defaultRowHeight="30" customHeight="1" x14ac:dyDescent="0.2"/>
  <cols>
    <col min="1" max="1" width="2.75" style="13" customWidth="1"/>
    <col min="2" max="2" width="24" customWidth="1"/>
    <col min="3" max="3" width="16.75" customWidth="1"/>
    <col min="4" max="4" width="10.75" customWidth="1"/>
    <col min="5" max="5" width="10.75" style="2" customWidth="1"/>
    <col min="6" max="6" width="10.75" customWidth="1"/>
    <col min="7" max="7" width="2.75" customWidth="1"/>
    <col min="8" max="8" width="6" hidden="1" customWidth="1"/>
    <col min="9" max="51" width="2.75" customWidth="1"/>
  </cols>
  <sheetData>
    <row r="1" spans="1:50" ht="90" customHeight="1" x14ac:dyDescent="0.8">
      <c r="A1" s="14"/>
      <c r="B1" s="114" t="s">
        <v>47</v>
      </c>
      <c r="C1" s="18"/>
      <c r="D1" s="19"/>
      <c r="E1" s="20"/>
      <c r="F1" s="21"/>
      <c r="H1" s="1"/>
      <c r="I1" s="107" t="s">
        <v>26</v>
      </c>
      <c r="J1" s="108"/>
      <c r="K1" s="108"/>
      <c r="L1" s="108"/>
      <c r="M1" s="108"/>
      <c r="N1" s="108"/>
      <c r="O1" s="108"/>
      <c r="P1" s="24"/>
      <c r="Q1" s="106">
        <v>45200</v>
      </c>
      <c r="R1" s="105"/>
      <c r="S1" s="105"/>
      <c r="T1" s="105"/>
      <c r="U1" s="105"/>
      <c r="V1" s="105"/>
      <c r="W1" s="105"/>
      <c r="X1" s="105"/>
      <c r="Y1" s="105"/>
      <c r="Z1" s="105"/>
    </row>
    <row r="2" spans="1:50" ht="30" customHeight="1" x14ac:dyDescent="0.5">
      <c r="B2" s="90" t="s">
        <v>21</v>
      </c>
      <c r="D2" s="22"/>
      <c r="E2" s="23"/>
      <c r="F2" s="22"/>
      <c r="I2" s="107" t="s">
        <v>27</v>
      </c>
      <c r="J2" s="108"/>
      <c r="K2" s="108"/>
      <c r="L2" s="108"/>
      <c r="M2" s="108"/>
      <c r="N2" s="108"/>
      <c r="O2" s="108"/>
      <c r="P2" s="24"/>
      <c r="Q2" s="104">
        <v>1</v>
      </c>
      <c r="R2" s="105"/>
      <c r="S2" s="105"/>
      <c r="T2" s="105"/>
      <c r="U2" s="105"/>
      <c r="V2" s="105"/>
      <c r="W2" s="105"/>
      <c r="X2" s="105"/>
      <c r="Y2" s="105"/>
      <c r="Z2" s="105"/>
    </row>
    <row r="3" spans="1:50" s="26" customFormat="1" ht="30" customHeight="1" x14ac:dyDescent="0.25">
      <c r="A3" s="13"/>
      <c r="B3" s="25" t="s">
        <v>8</v>
      </c>
      <c r="D3" s="27"/>
      <c r="E3" s="28"/>
    </row>
    <row r="4" spans="1:50" s="26" customFormat="1" ht="30" customHeight="1" x14ac:dyDescent="0.2">
      <c r="A4" s="14"/>
      <c r="B4" s="29" t="s">
        <v>13</v>
      </c>
      <c r="E4" s="30"/>
      <c r="I4" s="110">
        <f>I5</f>
        <v>45201</v>
      </c>
      <c r="J4" s="109"/>
      <c r="K4" s="109"/>
      <c r="L4" s="109"/>
      <c r="M4" s="109"/>
      <c r="N4" s="109"/>
      <c r="O4" s="109"/>
      <c r="P4" s="109">
        <f>P5</f>
        <v>45208</v>
      </c>
      <c r="Q4" s="109"/>
      <c r="R4" s="109"/>
      <c r="S4" s="109"/>
      <c r="T4" s="109"/>
      <c r="U4" s="109"/>
      <c r="V4" s="109"/>
      <c r="W4" s="109">
        <f>W5</f>
        <v>45215</v>
      </c>
      <c r="X4" s="109"/>
      <c r="Y4" s="109"/>
      <c r="Z4" s="109"/>
      <c r="AA4" s="109"/>
      <c r="AB4" s="109"/>
      <c r="AC4" s="109"/>
      <c r="AD4" s="109">
        <f>AD5</f>
        <v>45222</v>
      </c>
      <c r="AE4" s="109"/>
      <c r="AF4" s="109"/>
      <c r="AG4" s="109"/>
      <c r="AH4" s="109"/>
      <c r="AI4" s="109"/>
      <c r="AJ4" s="109"/>
      <c r="AK4" s="109">
        <f>AK5</f>
        <v>45229</v>
      </c>
      <c r="AL4" s="109"/>
      <c r="AM4" s="109"/>
      <c r="AN4" s="109"/>
      <c r="AO4" s="109"/>
      <c r="AP4" s="109"/>
      <c r="AQ4" s="109"/>
      <c r="AR4" s="109">
        <f>AR5</f>
        <v>45236</v>
      </c>
      <c r="AS4" s="109"/>
      <c r="AT4" s="109"/>
      <c r="AU4" s="109"/>
      <c r="AV4" s="109"/>
      <c r="AW4" s="109"/>
      <c r="AX4" s="109"/>
    </row>
    <row r="5" spans="1:50" s="26" customFormat="1" ht="15" customHeight="1" x14ac:dyDescent="0.2">
      <c r="A5" s="98"/>
      <c r="B5" s="99" t="s">
        <v>5</v>
      </c>
      <c r="C5" s="101" t="s">
        <v>28</v>
      </c>
      <c r="D5" s="103" t="s">
        <v>1</v>
      </c>
      <c r="E5" s="103" t="s">
        <v>3</v>
      </c>
      <c r="F5" s="103" t="s">
        <v>4</v>
      </c>
      <c r="I5" s="31">
        <f>Project_Start-WEEKDAY(Project_Start,1)+2+7*(Display_Week-1)</f>
        <v>45201</v>
      </c>
      <c r="J5" s="31">
        <f>I5+1</f>
        <v>45202</v>
      </c>
      <c r="K5" s="31">
        <f t="shared" ref="K5:AX5" si="0">J5+1</f>
        <v>45203</v>
      </c>
      <c r="L5" s="31">
        <f t="shared" si="0"/>
        <v>45204</v>
      </c>
      <c r="M5" s="31">
        <f t="shared" si="0"/>
        <v>45205</v>
      </c>
      <c r="N5" s="31">
        <f t="shared" si="0"/>
        <v>45206</v>
      </c>
      <c r="O5" s="32">
        <f t="shared" si="0"/>
        <v>45207</v>
      </c>
      <c r="P5" s="33">
        <f>O5+1</f>
        <v>45208</v>
      </c>
      <c r="Q5" s="31">
        <f>P5+1</f>
        <v>45209</v>
      </c>
      <c r="R5" s="31">
        <f t="shared" si="0"/>
        <v>45210</v>
      </c>
      <c r="S5" s="31">
        <f t="shared" si="0"/>
        <v>45211</v>
      </c>
      <c r="T5" s="31">
        <f t="shared" si="0"/>
        <v>45212</v>
      </c>
      <c r="U5" s="31">
        <f t="shared" si="0"/>
        <v>45213</v>
      </c>
      <c r="V5" s="32">
        <f t="shared" si="0"/>
        <v>45214</v>
      </c>
      <c r="W5" s="33">
        <f>V5+1</f>
        <v>45215</v>
      </c>
      <c r="X5" s="31">
        <f>W5+1</f>
        <v>45216</v>
      </c>
      <c r="Y5" s="31">
        <f t="shared" si="0"/>
        <v>45217</v>
      </c>
      <c r="Z5" s="31">
        <f t="shared" si="0"/>
        <v>45218</v>
      </c>
      <c r="AA5" s="31">
        <f t="shared" si="0"/>
        <v>45219</v>
      </c>
      <c r="AB5" s="31">
        <f t="shared" si="0"/>
        <v>45220</v>
      </c>
      <c r="AC5" s="32">
        <f t="shared" si="0"/>
        <v>45221</v>
      </c>
      <c r="AD5" s="33">
        <f>AC5+1</f>
        <v>45222</v>
      </c>
      <c r="AE5" s="31">
        <f>AD5+1</f>
        <v>45223</v>
      </c>
      <c r="AF5" s="31">
        <f t="shared" si="0"/>
        <v>45224</v>
      </c>
      <c r="AG5" s="31">
        <f t="shared" si="0"/>
        <v>45225</v>
      </c>
      <c r="AH5" s="31">
        <f t="shared" si="0"/>
        <v>45226</v>
      </c>
      <c r="AI5" s="31">
        <f t="shared" si="0"/>
        <v>45227</v>
      </c>
      <c r="AJ5" s="32">
        <f t="shared" si="0"/>
        <v>45228</v>
      </c>
      <c r="AK5" s="33">
        <f>AJ5+1</f>
        <v>45229</v>
      </c>
      <c r="AL5" s="31">
        <f>AK5+1</f>
        <v>45230</v>
      </c>
      <c r="AM5" s="31">
        <f t="shared" si="0"/>
        <v>45231</v>
      </c>
      <c r="AN5" s="31">
        <f t="shared" si="0"/>
        <v>45232</v>
      </c>
      <c r="AO5" s="31">
        <f t="shared" si="0"/>
        <v>45233</v>
      </c>
      <c r="AP5" s="31">
        <f t="shared" si="0"/>
        <v>45234</v>
      </c>
      <c r="AQ5" s="32">
        <f t="shared" si="0"/>
        <v>45235</v>
      </c>
      <c r="AR5" s="33">
        <f>AQ5+1</f>
        <v>45236</v>
      </c>
      <c r="AS5" s="31">
        <f>AR5+1</f>
        <v>45237</v>
      </c>
      <c r="AT5" s="31">
        <f t="shared" si="0"/>
        <v>45238</v>
      </c>
      <c r="AU5" s="31">
        <f t="shared" si="0"/>
        <v>45239</v>
      </c>
      <c r="AV5" s="31">
        <f t="shared" si="0"/>
        <v>45240</v>
      </c>
      <c r="AW5" s="31">
        <f t="shared" si="0"/>
        <v>45241</v>
      </c>
      <c r="AX5" s="32">
        <f t="shared" si="0"/>
        <v>45242</v>
      </c>
    </row>
    <row r="6" spans="1:50" s="26" customFormat="1" ht="15" customHeight="1" thickBot="1" x14ac:dyDescent="0.25">
      <c r="A6" s="98"/>
      <c r="B6" s="100"/>
      <c r="C6" s="102"/>
      <c r="D6" s="102"/>
      <c r="E6" s="102"/>
      <c r="F6" s="102"/>
      <c r="I6" s="34" t="str">
        <f t="shared" ref="I6:AN6" si="1">LEFT(TEXT(I5,"ddd"),1)</f>
        <v>M</v>
      </c>
      <c r="J6" s="35" t="str">
        <f t="shared" si="1"/>
        <v>T</v>
      </c>
      <c r="K6" s="35" t="str">
        <f t="shared" si="1"/>
        <v>W</v>
      </c>
      <c r="L6" s="35" t="str">
        <f t="shared" si="1"/>
        <v>T</v>
      </c>
      <c r="M6" s="35" t="str">
        <f t="shared" si="1"/>
        <v>F</v>
      </c>
      <c r="N6" s="35" t="str">
        <f t="shared" si="1"/>
        <v>S</v>
      </c>
      <c r="O6" s="35" t="str">
        <f t="shared" si="1"/>
        <v>S</v>
      </c>
      <c r="P6" s="35" t="str">
        <f t="shared" si="1"/>
        <v>M</v>
      </c>
      <c r="Q6" s="35" t="str">
        <f t="shared" si="1"/>
        <v>T</v>
      </c>
      <c r="R6" s="35" t="str">
        <f t="shared" si="1"/>
        <v>W</v>
      </c>
      <c r="S6" s="35" t="str">
        <f t="shared" si="1"/>
        <v>T</v>
      </c>
      <c r="T6" s="35" t="str">
        <f t="shared" si="1"/>
        <v>F</v>
      </c>
      <c r="U6" s="35" t="str">
        <f t="shared" si="1"/>
        <v>S</v>
      </c>
      <c r="V6" s="35" t="str">
        <f t="shared" si="1"/>
        <v>S</v>
      </c>
      <c r="W6" s="35" t="str">
        <f t="shared" si="1"/>
        <v>M</v>
      </c>
      <c r="X6" s="35" t="str">
        <f t="shared" si="1"/>
        <v>T</v>
      </c>
      <c r="Y6" s="35" t="str">
        <f t="shared" si="1"/>
        <v>W</v>
      </c>
      <c r="Z6" s="35" t="str">
        <f t="shared" si="1"/>
        <v>T</v>
      </c>
      <c r="AA6" s="35" t="str">
        <f t="shared" si="1"/>
        <v>F</v>
      </c>
      <c r="AB6" s="35" t="str">
        <f t="shared" si="1"/>
        <v>S</v>
      </c>
      <c r="AC6" s="35" t="str">
        <f t="shared" si="1"/>
        <v>S</v>
      </c>
      <c r="AD6" s="35" t="str">
        <f t="shared" si="1"/>
        <v>M</v>
      </c>
      <c r="AE6" s="35" t="str">
        <f t="shared" si="1"/>
        <v>T</v>
      </c>
      <c r="AF6" s="35" t="str">
        <f t="shared" si="1"/>
        <v>W</v>
      </c>
      <c r="AG6" s="35" t="str">
        <f t="shared" si="1"/>
        <v>T</v>
      </c>
      <c r="AH6" s="35" t="str">
        <f t="shared" si="1"/>
        <v>F</v>
      </c>
      <c r="AI6" s="35" t="str">
        <f t="shared" si="1"/>
        <v>S</v>
      </c>
      <c r="AJ6" s="35" t="str">
        <f t="shared" si="1"/>
        <v>S</v>
      </c>
      <c r="AK6" s="35" t="str">
        <f t="shared" si="1"/>
        <v>M</v>
      </c>
      <c r="AL6" s="35" t="str">
        <f t="shared" si="1"/>
        <v>T</v>
      </c>
      <c r="AM6" s="35" t="str">
        <f t="shared" si="1"/>
        <v>W</v>
      </c>
      <c r="AN6" s="35" t="str">
        <f t="shared" si="1"/>
        <v>T</v>
      </c>
      <c r="AO6" s="35" t="str">
        <f t="shared" ref="AO6:AX6" si="2">LEFT(TEXT(AO5,"ddd"),1)</f>
        <v>F</v>
      </c>
      <c r="AP6" s="35" t="str">
        <f t="shared" si="2"/>
        <v>S</v>
      </c>
      <c r="AQ6" s="35" t="str">
        <f t="shared" si="2"/>
        <v>S</v>
      </c>
      <c r="AR6" s="35" t="str">
        <f t="shared" si="2"/>
        <v>M</v>
      </c>
      <c r="AS6" s="35" t="str">
        <f t="shared" si="2"/>
        <v>T</v>
      </c>
      <c r="AT6" s="35" t="str">
        <f t="shared" si="2"/>
        <v>W</v>
      </c>
      <c r="AU6" s="35" t="str">
        <f t="shared" si="2"/>
        <v>T</v>
      </c>
      <c r="AV6" s="35" t="str">
        <f t="shared" si="2"/>
        <v>F</v>
      </c>
      <c r="AW6" s="35" t="str">
        <f t="shared" si="2"/>
        <v>S</v>
      </c>
      <c r="AX6" s="35" t="str">
        <f t="shared" si="2"/>
        <v>S</v>
      </c>
    </row>
    <row r="7" spans="1:50" s="26" customFormat="1" ht="30" hidden="1" customHeight="1" thickBot="1" x14ac:dyDescent="0.25">
      <c r="A7" s="13" t="s">
        <v>20</v>
      </c>
      <c r="B7" s="36"/>
      <c r="C7" s="37"/>
      <c r="D7" s="36"/>
      <c r="E7" s="36"/>
      <c r="F7" s="36"/>
      <c r="H7" s="26"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row>
    <row r="8" spans="1:50" s="44" customFormat="1" ht="30" customHeight="1" thickBot="1" x14ac:dyDescent="0.25">
      <c r="A8" s="14"/>
      <c r="B8" s="111" t="s">
        <v>29</v>
      </c>
      <c r="C8" s="39"/>
      <c r="D8" s="40"/>
      <c r="E8" s="41"/>
      <c r="F8" s="42"/>
      <c r="G8" s="17"/>
      <c r="H8" s="5" t="str">
        <f t="shared" ref="H8:H36" si="3">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row>
    <row r="9" spans="1:50" s="44" customFormat="1" ht="30" customHeight="1" thickBot="1" x14ac:dyDescent="0.25">
      <c r="A9" s="14"/>
      <c r="B9" s="47" t="s">
        <v>31</v>
      </c>
      <c r="C9" s="45"/>
      <c r="D9" s="46">
        <v>0</v>
      </c>
      <c r="E9" s="47"/>
      <c r="F9" s="47"/>
      <c r="G9" s="17"/>
      <c r="H9" s="5" t="str">
        <f t="shared" si="3"/>
        <v/>
      </c>
      <c r="I9" s="116"/>
      <c r="J9" s="116"/>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row>
    <row r="10" spans="1:50" s="44" customFormat="1" ht="30" customHeight="1" thickBot="1" x14ac:dyDescent="0.25">
      <c r="A10" s="14"/>
      <c r="B10" s="47" t="s">
        <v>32</v>
      </c>
      <c r="C10" s="50"/>
      <c r="D10" s="51">
        <v>0</v>
      </c>
      <c r="E10" s="52"/>
      <c r="F10" s="52"/>
      <c r="G10" s="17"/>
      <c r="H10" s="5" t="str">
        <f t="shared" si="3"/>
        <v/>
      </c>
      <c r="I10" s="48"/>
      <c r="J10" s="48"/>
      <c r="K10" s="116"/>
      <c r="L10" s="116"/>
      <c r="M10" s="48"/>
      <c r="N10" s="48"/>
      <c r="O10" s="48"/>
      <c r="P10" s="48"/>
      <c r="Q10" s="48"/>
      <c r="R10" s="48"/>
      <c r="S10" s="48"/>
      <c r="T10" s="48"/>
      <c r="U10" s="53"/>
      <c r="V10" s="53"/>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row>
    <row r="11" spans="1:50" s="44" customFormat="1" ht="30" customHeight="1" thickBot="1" x14ac:dyDescent="0.25">
      <c r="A11" s="13"/>
      <c r="B11" s="47" t="s">
        <v>33</v>
      </c>
      <c r="C11" s="50"/>
      <c r="D11" s="51">
        <v>0</v>
      </c>
      <c r="E11" s="52"/>
      <c r="F11" s="52"/>
      <c r="G11" s="17"/>
      <c r="H11" s="5" t="str">
        <f t="shared" si="3"/>
        <v/>
      </c>
      <c r="I11" s="48"/>
      <c r="J11" s="48"/>
      <c r="K11" s="48"/>
      <c r="L11" s="48"/>
      <c r="M11" s="116"/>
      <c r="N11" s="116"/>
      <c r="O11" s="116"/>
      <c r="P11" s="116"/>
      <c r="Q11" s="116"/>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row>
    <row r="12" spans="1:50" s="44" customFormat="1" ht="30" customHeight="1" thickBot="1" x14ac:dyDescent="0.25">
      <c r="A12" s="13"/>
      <c r="B12" s="47" t="s">
        <v>34</v>
      </c>
      <c r="C12" s="50"/>
      <c r="D12" s="51">
        <v>0</v>
      </c>
      <c r="E12" s="52"/>
      <c r="F12" s="52"/>
      <c r="G12" s="17"/>
      <c r="H12" s="5" t="str">
        <f t="shared" si="3"/>
        <v/>
      </c>
      <c r="I12" s="48"/>
      <c r="J12" s="48"/>
      <c r="K12" s="116"/>
      <c r="L12" s="116"/>
      <c r="M12" s="48"/>
      <c r="N12" s="48"/>
      <c r="O12" s="48"/>
      <c r="P12" s="48"/>
      <c r="Q12" s="48"/>
      <c r="R12" s="48"/>
      <c r="S12" s="48"/>
      <c r="T12" s="48"/>
      <c r="U12" s="48"/>
      <c r="V12" s="48"/>
      <c r="W12" s="48"/>
      <c r="X12" s="48"/>
      <c r="Y12" s="53"/>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row>
    <row r="13" spans="1:50" s="44" customFormat="1" ht="30" customHeight="1" thickBot="1" x14ac:dyDescent="0.25">
      <c r="A13" s="13"/>
      <c r="B13" s="47" t="s">
        <v>35</v>
      </c>
      <c r="C13" s="50"/>
      <c r="D13" s="51">
        <v>0</v>
      </c>
      <c r="E13" s="52"/>
      <c r="F13" s="52"/>
      <c r="G13" s="17"/>
      <c r="H13" s="5"/>
      <c r="I13" s="48"/>
      <c r="J13" s="48"/>
      <c r="K13" s="48"/>
      <c r="L13" s="48"/>
      <c r="M13" s="48"/>
      <c r="N13" s="48"/>
      <c r="O13" s="48"/>
      <c r="P13" s="48"/>
      <c r="Q13" s="48"/>
      <c r="R13" s="116"/>
      <c r="S13" s="116"/>
      <c r="T13" s="116"/>
      <c r="U13" s="48"/>
      <c r="V13" s="48"/>
      <c r="W13" s="48"/>
      <c r="X13" s="48"/>
      <c r="Y13" s="53"/>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row>
    <row r="14" spans="1:50" s="44" customFormat="1" ht="30" customHeight="1" thickBot="1" x14ac:dyDescent="0.25">
      <c r="A14" s="13"/>
      <c r="B14" s="49"/>
      <c r="C14" s="50"/>
      <c r="D14" s="51"/>
      <c r="E14" s="52"/>
      <c r="F14" s="52"/>
      <c r="G14" s="17"/>
      <c r="H14" s="5" t="str">
        <f t="shared" si="3"/>
        <v/>
      </c>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row>
    <row r="15" spans="1:50" s="44" customFormat="1" ht="30" customHeight="1" thickBot="1" x14ac:dyDescent="0.25">
      <c r="A15" s="14"/>
      <c r="B15" s="54" t="s">
        <v>30</v>
      </c>
      <c r="C15" s="55"/>
      <c r="D15" s="56"/>
      <c r="E15" s="57"/>
      <c r="F15" s="58"/>
      <c r="G15" s="17"/>
      <c r="H15" s="5" t="str">
        <f t="shared" si="3"/>
        <v/>
      </c>
    </row>
    <row r="16" spans="1:50" s="44" customFormat="1" ht="30" customHeight="1" thickBot="1" x14ac:dyDescent="0.25">
      <c r="A16" s="14"/>
      <c r="B16" s="112" t="s">
        <v>36</v>
      </c>
      <c r="C16" s="59"/>
      <c r="D16" s="60">
        <v>0</v>
      </c>
      <c r="E16" s="61"/>
      <c r="F16" s="61"/>
      <c r="G16" s="17"/>
      <c r="H16" s="5" t="str">
        <f t="shared" si="3"/>
        <v/>
      </c>
      <c r="I16" s="117"/>
      <c r="J16" s="117"/>
      <c r="K16" s="117"/>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row>
    <row r="17" spans="1:50" s="44" customFormat="1" ht="30" customHeight="1" thickBot="1" x14ac:dyDescent="0.25">
      <c r="A17" s="13"/>
      <c r="B17" s="112" t="s">
        <v>37</v>
      </c>
      <c r="C17" s="59"/>
      <c r="D17" s="60">
        <v>0</v>
      </c>
      <c r="E17" s="61"/>
      <c r="F17" s="61"/>
      <c r="G17" s="17"/>
      <c r="H17" s="5" t="str">
        <f t="shared" si="3"/>
        <v/>
      </c>
      <c r="I17" s="48"/>
      <c r="J17" s="48"/>
      <c r="K17" s="117"/>
      <c r="L17" s="117"/>
      <c r="M17" s="117"/>
      <c r="N17" s="48"/>
      <c r="O17" s="48"/>
      <c r="P17" s="48"/>
      <c r="Q17" s="48"/>
      <c r="R17" s="48"/>
      <c r="S17" s="48"/>
      <c r="T17" s="48"/>
      <c r="U17" s="53"/>
      <c r="V17" s="53"/>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row>
    <row r="18" spans="1:50" s="44" customFormat="1" ht="30" customHeight="1" thickBot="1" x14ac:dyDescent="0.25">
      <c r="A18" s="13"/>
      <c r="B18" s="112" t="s">
        <v>38</v>
      </c>
      <c r="C18" s="59"/>
      <c r="D18" s="60">
        <v>0</v>
      </c>
      <c r="E18" s="61"/>
      <c r="F18" s="61"/>
      <c r="G18" s="17"/>
      <c r="H18" s="5" t="str">
        <f t="shared" si="3"/>
        <v/>
      </c>
      <c r="I18" s="48"/>
      <c r="J18" s="48"/>
      <c r="K18" s="48"/>
      <c r="L18" s="117"/>
      <c r="M18" s="117"/>
      <c r="N18" s="117"/>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row>
    <row r="19" spans="1:50" s="44" customFormat="1" ht="30" customHeight="1" thickBot="1" x14ac:dyDescent="0.25">
      <c r="A19" s="13"/>
      <c r="B19" s="112" t="s">
        <v>39</v>
      </c>
      <c r="C19" s="59"/>
      <c r="D19" s="60">
        <v>0</v>
      </c>
      <c r="E19" s="61"/>
      <c r="F19" s="61"/>
      <c r="G19" s="17"/>
      <c r="H19" s="5" t="str">
        <f t="shared" si="3"/>
        <v/>
      </c>
      <c r="I19" s="48"/>
      <c r="J19" s="48"/>
      <c r="K19" s="48"/>
      <c r="L19" s="48"/>
      <c r="M19" s="48"/>
      <c r="N19" s="117"/>
      <c r="O19" s="117"/>
      <c r="P19" s="117"/>
      <c r="Q19" s="48"/>
      <c r="R19" s="48"/>
      <c r="S19" s="48"/>
      <c r="T19" s="48"/>
      <c r="U19" s="48"/>
      <c r="V19" s="48"/>
      <c r="W19" s="48"/>
      <c r="X19" s="48"/>
      <c r="Y19" s="53"/>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row>
    <row r="20" spans="1:50" s="44" customFormat="1" ht="30" customHeight="1" thickBot="1" x14ac:dyDescent="0.25">
      <c r="A20" s="13"/>
      <c r="B20" s="112" t="s">
        <v>40</v>
      </c>
      <c r="C20" s="59"/>
      <c r="D20" s="60">
        <v>0</v>
      </c>
      <c r="E20" s="61"/>
      <c r="F20" s="61"/>
      <c r="G20" s="17"/>
      <c r="H20" s="5"/>
      <c r="I20" s="48"/>
      <c r="J20" s="48"/>
      <c r="K20" s="48"/>
      <c r="L20" s="48"/>
      <c r="M20" s="48"/>
      <c r="N20" s="48"/>
      <c r="O20" s="117"/>
      <c r="P20" s="117"/>
      <c r="Q20" s="117"/>
      <c r="R20" s="48"/>
      <c r="S20" s="48"/>
      <c r="T20" s="48"/>
      <c r="U20" s="48"/>
      <c r="V20" s="48"/>
      <c r="W20" s="48"/>
      <c r="X20" s="48"/>
      <c r="Y20" s="53"/>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row>
    <row r="21" spans="1:50" s="44" customFormat="1" ht="30" customHeight="1" thickBot="1" x14ac:dyDescent="0.25">
      <c r="A21" s="13"/>
      <c r="B21" s="112" t="s">
        <v>41</v>
      </c>
      <c r="C21" s="59"/>
      <c r="D21" s="60">
        <v>0</v>
      </c>
      <c r="E21" s="61"/>
      <c r="F21" s="61"/>
      <c r="G21" s="17"/>
      <c r="H21" s="5"/>
      <c r="I21" s="48"/>
      <c r="J21" s="48"/>
      <c r="K21" s="48"/>
      <c r="L21" s="48"/>
      <c r="M21" s="48"/>
      <c r="N21" s="48"/>
      <c r="O21" s="48"/>
      <c r="P21" s="48"/>
      <c r="Q21" s="48"/>
      <c r="R21" s="48"/>
      <c r="S21" s="48"/>
      <c r="T21" s="48"/>
      <c r="U21" s="48"/>
      <c r="V21" s="48"/>
      <c r="W21" s="48"/>
      <c r="X21" s="48"/>
      <c r="Y21" s="53"/>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row>
    <row r="22" spans="1:50" s="44" customFormat="1" ht="30" customHeight="1" thickBot="1" x14ac:dyDescent="0.25">
      <c r="A22" s="13"/>
      <c r="B22" s="112" t="s">
        <v>42</v>
      </c>
      <c r="C22" s="59"/>
      <c r="D22" s="60">
        <v>0</v>
      </c>
      <c r="E22" s="61"/>
      <c r="F22" s="61"/>
      <c r="G22" s="17"/>
      <c r="H22" s="5"/>
      <c r="I22" s="48"/>
      <c r="J22" s="48"/>
      <c r="K22" s="48"/>
      <c r="L22" s="48"/>
      <c r="M22" s="48"/>
      <c r="N22" s="48"/>
      <c r="O22" s="48"/>
      <c r="P22" s="48"/>
      <c r="Q22" s="48"/>
      <c r="R22" s="48"/>
      <c r="S22" s="48"/>
      <c r="T22" s="48"/>
      <c r="U22" s="117"/>
      <c r="V22" s="117"/>
      <c r="W22" s="117"/>
      <c r="X22" s="118"/>
      <c r="Y22" s="119"/>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row>
    <row r="23" spans="1:50" s="44" customFormat="1" ht="30" customHeight="1" thickBot="1" x14ac:dyDescent="0.25">
      <c r="A23" s="13"/>
      <c r="B23" s="112" t="s">
        <v>43</v>
      </c>
      <c r="C23" s="59"/>
      <c r="D23" s="60">
        <v>0</v>
      </c>
      <c r="E23" s="61"/>
      <c r="F23" s="61"/>
      <c r="G23" s="17"/>
      <c r="H23" s="5" t="str">
        <f t="shared" si="3"/>
        <v/>
      </c>
      <c r="I23" s="48"/>
      <c r="J23" s="48"/>
      <c r="K23" s="48"/>
      <c r="L23" s="48"/>
      <c r="M23" s="48"/>
      <c r="N23" s="48"/>
      <c r="O23" s="48"/>
      <c r="P23" s="48"/>
      <c r="Q23" s="48"/>
      <c r="R23" s="48"/>
      <c r="S23" s="48"/>
      <c r="T23" s="48"/>
      <c r="U23" s="48"/>
      <c r="V23" s="48"/>
      <c r="W23" s="48"/>
      <c r="X23" s="117"/>
      <c r="Y23" s="117"/>
      <c r="Z23" s="117"/>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row>
    <row r="24" spans="1:50" s="44" customFormat="1" ht="30" customHeight="1" thickBot="1" x14ac:dyDescent="0.25">
      <c r="A24" s="13"/>
      <c r="B24" s="115" t="s">
        <v>44</v>
      </c>
      <c r="C24" s="62"/>
      <c r="D24" s="63"/>
      <c r="E24" s="64"/>
      <c r="F24" s="65"/>
      <c r="G24" s="17"/>
      <c r="H24" s="5" t="str">
        <f t="shared" si="3"/>
        <v/>
      </c>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row>
    <row r="25" spans="1:50" s="44" customFormat="1" ht="30" customHeight="1" thickBot="1" x14ac:dyDescent="0.25">
      <c r="A25" s="13"/>
      <c r="B25" s="113" t="s">
        <v>46</v>
      </c>
      <c r="C25" s="67" t="s">
        <v>22</v>
      </c>
      <c r="D25" s="68">
        <v>0</v>
      </c>
      <c r="E25" s="69">
        <f>E9+15</f>
        <v>15</v>
      </c>
      <c r="F25" s="69">
        <f>E25+5</f>
        <v>20</v>
      </c>
      <c r="G25" s="17"/>
      <c r="H25" s="5">
        <f t="shared" si="3"/>
        <v>6</v>
      </c>
      <c r="I25" s="120"/>
      <c r="J25" s="120"/>
      <c r="K25" s="120"/>
      <c r="L25" s="120"/>
      <c r="M25" s="120"/>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row>
    <row r="26" spans="1:50" s="44" customFormat="1" ht="30" customHeight="1" thickBot="1" x14ac:dyDescent="0.25">
      <c r="A26" s="13"/>
      <c r="B26" s="113" t="s">
        <v>45</v>
      </c>
      <c r="C26" s="67" t="s">
        <v>23</v>
      </c>
      <c r="D26" s="68">
        <v>0</v>
      </c>
      <c r="E26" s="69">
        <f>E10+15</f>
        <v>15</v>
      </c>
      <c r="F26" s="69">
        <f>E26+5</f>
        <v>20</v>
      </c>
      <c r="G26" s="17"/>
      <c r="H26" s="5">
        <f t="shared" si="3"/>
        <v>6</v>
      </c>
      <c r="I26" s="48"/>
      <c r="J26" s="48"/>
      <c r="K26" s="48"/>
      <c r="L26" s="48"/>
      <c r="M26" s="48"/>
      <c r="N26" s="48"/>
      <c r="O26" s="48"/>
      <c r="P26" s="48"/>
      <c r="Q26" s="48"/>
      <c r="R26" s="48"/>
      <c r="S26" s="48"/>
      <c r="T26" s="48"/>
      <c r="U26" s="48"/>
      <c r="V26" s="48"/>
      <c r="W26" s="48"/>
      <c r="X26" s="48"/>
      <c r="Y26" s="48"/>
      <c r="Z26" s="48"/>
      <c r="AA26" s="120"/>
      <c r="AB26" s="120"/>
      <c r="AC26" s="120"/>
      <c r="AD26" s="120"/>
      <c r="AE26" s="48"/>
      <c r="AF26" s="48"/>
      <c r="AG26" s="48"/>
      <c r="AH26" s="48"/>
      <c r="AI26" s="48"/>
      <c r="AJ26" s="48"/>
      <c r="AK26" s="48"/>
      <c r="AL26" s="48"/>
      <c r="AM26" s="48"/>
      <c r="AN26" s="48"/>
      <c r="AO26" s="48"/>
      <c r="AP26" s="48"/>
      <c r="AQ26" s="48"/>
      <c r="AR26" s="48"/>
      <c r="AS26" s="48"/>
      <c r="AT26" s="48"/>
      <c r="AU26" s="48"/>
      <c r="AV26" s="48"/>
      <c r="AW26" s="48"/>
      <c r="AX26" s="48"/>
    </row>
    <row r="27" spans="1:50" s="44" customFormat="1" ht="30" customHeight="1" thickBot="1" x14ac:dyDescent="0.25">
      <c r="A27" s="13"/>
      <c r="B27" s="113" t="s">
        <v>42</v>
      </c>
      <c r="C27" s="67" t="s">
        <v>24</v>
      </c>
      <c r="D27" s="68">
        <v>0</v>
      </c>
      <c r="E27" s="69">
        <f>F26+1</f>
        <v>21</v>
      </c>
      <c r="F27" s="69">
        <f>E27+4</f>
        <v>25</v>
      </c>
      <c r="G27" s="17"/>
      <c r="H27" s="5">
        <f t="shared" si="3"/>
        <v>5</v>
      </c>
      <c r="I27" s="48"/>
      <c r="J27" s="48"/>
      <c r="K27" s="48"/>
      <c r="L27" s="48"/>
      <c r="M27" s="48"/>
      <c r="N27" s="48"/>
      <c r="O27" s="48"/>
      <c r="P27" s="48"/>
      <c r="Q27" s="48"/>
      <c r="R27" s="48"/>
      <c r="S27" s="48"/>
      <c r="T27" s="48"/>
      <c r="U27" s="48"/>
      <c r="V27" s="48"/>
      <c r="W27" s="48"/>
      <c r="X27" s="48"/>
      <c r="Y27" s="48"/>
      <c r="Z27" s="48"/>
      <c r="AA27" s="48"/>
      <c r="AB27" s="48"/>
      <c r="AC27" s="48"/>
      <c r="AD27" s="120"/>
      <c r="AE27" s="120"/>
      <c r="AF27" s="120"/>
      <c r="AG27" s="120"/>
      <c r="AH27" s="48"/>
      <c r="AI27" s="48"/>
      <c r="AJ27" s="48"/>
      <c r="AK27" s="48"/>
      <c r="AL27" s="48"/>
      <c r="AM27" s="48"/>
      <c r="AN27" s="48"/>
      <c r="AO27" s="48"/>
      <c r="AP27" s="48"/>
      <c r="AQ27" s="48"/>
      <c r="AR27" s="48"/>
      <c r="AS27" s="48"/>
      <c r="AT27" s="48"/>
      <c r="AU27" s="48"/>
      <c r="AV27" s="48"/>
      <c r="AW27" s="48"/>
      <c r="AX27" s="48"/>
    </row>
    <row r="28" spans="1:50" s="44" customFormat="1" ht="30" customHeight="1" thickBot="1" x14ac:dyDescent="0.25">
      <c r="A28" s="13"/>
      <c r="B28" s="113" t="s">
        <v>43</v>
      </c>
      <c r="C28" s="67" t="s">
        <v>25</v>
      </c>
      <c r="D28" s="68">
        <v>0</v>
      </c>
      <c r="E28" s="69">
        <f>E26</f>
        <v>15</v>
      </c>
      <c r="F28" s="69">
        <f>E28+4</f>
        <v>19</v>
      </c>
      <c r="G28" s="17"/>
      <c r="H28" s="5">
        <f t="shared" si="3"/>
        <v>5</v>
      </c>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120"/>
      <c r="AH28" s="120"/>
      <c r="AI28" s="120"/>
      <c r="AJ28" s="120"/>
      <c r="AK28" s="48"/>
      <c r="AL28" s="48"/>
      <c r="AM28" s="48"/>
      <c r="AN28" s="48"/>
      <c r="AO28" s="48"/>
      <c r="AP28" s="48"/>
      <c r="AQ28" s="48"/>
      <c r="AR28" s="48"/>
      <c r="AS28" s="48"/>
      <c r="AT28" s="48"/>
      <c r="AU28" s="48"/>
      <c r="AV28" s="48"/>
      <c r="AW28" s="48"/>
      <c r="AX28" s="48"/>
    </row>
    <row r="29" spans="1:50" s="44" customFormat="1" ht="30" customHeight="1" thickBot="1" x14ac:dyDescent="0.25">
      <c r="A29" s="13"/>
      <c r="B29" s="70" t="s">
        <v>48</v>
      </c>
      <c r="C29" s="71"/>
      <c r="D29" s="72"/>
      <c r="E29" s="73"/>
      <c r="F29" s="74"/>
      <c r="G29" s="17"/>
      <c r="H29" s="5" t="str">
        <f t="shared" si="3"/>
        <v/>
      </c>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row>
    <row r="30" spans="1:50" s="44" customFormat="1" ht="30" customHeight="1" thickBot="1" x14ac:dyDescent="0.25">
      <c r="A30" s="13"/>
      <c r="B30" s="76" t="s">
        <v>49</v>
      </c>
      <c r="C30" s="77"/>
      <c r="D30" s="78"/>
      <c r="E30" s="79"/>
      <c r="F30" s="79"/>
      <c r="G30" s="17"/>
      <c r="H30" s="5" t="str">
        <f t="shared" si="3"/>
        <v/>
      </c>
      <c r="I30" s="121"/>
      <c r="J30" s="121"/>
      <c r="K30" s="121"/>
      <c r="L30" s="121"/>
      <c r="M30" s="121"/>
      <c r="N30" s="121"/>
      <c r="O30" s="121"/>
      <c r="P30" s="121"/>
      <c r="Q30" s="121"/>
      <c r="R30" s="121"/>
      <c r="S30" s="121"/>
      <c r="T30" s="121"/>
      <c r="U30" s="121"/>
      <c r="V30" s="121"/>
      <c r="W30" s="121"/>
      <c r="X30" s="121"/>
      <c r="Y30" s="121"/>
      <c r="Z30" s="121"/>
      <c r="AA30" s="121"/>
      <c r="AB30" s="121"/>
      <c r="AC30" s="121"/>
      <c r="AD30" s="121"/>
      <c r="AE30" s="121"/>
      <c r="AF30" s="121"/>
      <c r="AG30" s="121"/>
      <c r="AH30" s="121"/>
      <c r="AI30" s="121"/>
      <c r="AJ30" s="121"/>
      <c r="AK30" s="121"/>
      <c r="AL30" s="48"/>
      <c r="AM30" s="48"/>
      <c r="AN30" s="48"/>
      <c r="AO30" s="48"/>
      <c r="AP30" s="48"/>
      <c r="AQ30" s="48"/>
      <c r="AR30" s="48"/>
      <c r="AS30" s="48"/>
      <c r="AT30" s="48"/>
      <c r="AU30" s="48"/>
      <c r="AV30" s="48"/>
      <c r="AW30" s="48"/>
      <c r="AX30" s="48"/>
    </row>
    <row r="31" spans="1:50" s="44" customFormat="1" ht="30" customHeight="1" thickBot="1" x14ac:dyDescent="0.25">
      <c r="A31" s="13"/>
      <c r="B31" s="76" t="s">
        <v>50</v>
      </c>
      <c r="C31" s="77"/>
      <c r="D31" s="78"/>
      <c r="E31" s="79"/>
      <c r="F31" s="79"/>
      <c r="G31" s="17"/>
      <c r="H31" s="5" t="str">
        <f t="shared" si="3"/>
        <v/>
      </c>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121"/>
      <c r="AM31" s="121"/>
      <c r="AN31" s="121"/>
      <c r="AO31" s="121"/>
      <c r="AP31" s="121"/>
      <c r="AQ31" s="121"/>
      <c r="AR31" s="121"/>
      <c r="AS31" s="121"/>
      <c r="AT31" s="121"/>
      <c r="AU31" s="121"/>
      <c r="AV31" s="121"/>
      <c r="AW31" s="121"/>
      <c r="AX31" s="121"/>
    </row>
    <row r="32" spans="1:50" s="44" customFormat="1" ht="30" customHeight="1" thickBot="1" x14ac:dyDescent="0.25">
      <c r="A32" s="13"/>
      <c r="B32" s="76"/>
      <c r="C32" s="77"/>
      <c r="D32" s="78"/>
      <c r="E32" s="79"/>
      <c r="F32" s="79"/>
      <c r="G32" s="17"/>
      <c r="H32" s="5" t="str">
        <f t="shared" si="3"/>
        <v/>
      </c>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row>
    <row r="33" spans="1:50" s="44" customFormat="1" ht="30" customHeight="1" thickBot="1" x14ac:dyDescent="0.25">
      <c r="A33" s="13"/>
      <c r="B33" s="76"/>
      <c r="C33" s="77"/>
      <c r="D33" s="78"/>
      <c r="E33" s="79"/>
      <c r="F33" s="79"/>
      <c r="G33" s="17"/>
      <c r="H33" s="5" t="str">
        <f t="shared" si="3"/>
        <v/>
      </c>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row>
    <row r="34" spans="1:50" s="44" customFormat="1" ht="30" customHeight="1" thickBot="1" x14ac:dyDescent="0.25">
      <c r="A34" s="13"/>
      <c r="B34" s="76"/>
      <c r="C34" s="77"/>
      <c r="D34" s="78"/>
      <c r="E34" s="79"/>
      <c r="F34" s="79"/>
      <c r="G34" s="17"/>
      <c r="H34" s="5" t="str">
        <f t="shared" si="3"/>
        <v/>
      </c>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row>
    <row r="35" spans="1:50" s="44" customFormat="1" ht="30" customHeight="1" thickBot="1" x14ac:dyDescent="0.25">
      <c r="A35" s="13"/>
      <c r="B35" s="80"/>
      <c r="C35" s="81"/>
      <c r="D35" s="82"/>
      <c r="E35" s="83"/>
      <c r="F35" s="83"/>
      <c r="G35" s="17"/>
      <c r="H35" s="5" t="str">
        <f t="shared" si="3"/>
        <v/>
      </c>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row>
    <row r="36" spans="1:50" s="44" customFormat="1" ht="30" customHeight="1" thickBot="1" x14ac:dyDescent="0.25">
      <c r="A36" s="14"/>
      <c r="B36" s="84" t="s">
        <v>0</v>
      </c>
      <c r="C36" s="85"/>
      <c r="D36" s="86"/>
      <c r="E36" s="87"/>
      <c r="F36" s="88"/>
      <c r="G36" s="17"/>
      <c r="H36" s="6" t="str">
        <f t="shared" si="3"/>
        <v/>
      </c>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row>
    <row r="37" spans="1:50" ht="30" customHeight="1" x14ac:dyDescent="0.2">
      <c r="G37" s="3"/>
    </row>
    <row r="38" spans="1:50" ht="30" customHeight="1" x14ac:dyDescent="0.25">
      <c r="C38" s="16"/>
      <c r="F38" s="15"/>
    </row>
    <row r="39" spans="1:50" ht="30" customHeight="1" x14ac:dyDescent="0.2">
      <c r="C39" s="4"/>
    </row>
  </sheetData>
  <mergeCells count="16">
    <mergeCell ref="I4:O4"/>
    <mergeCell ref="P4:V4"/>
    <mergeCell ref="W4:AC4"/>
    <mergeCell ref="AD4:AJ4"/>
    <mergeCell ref="AK4:AQ4"/>
    <mergeCell ref="AR4:AX4"/>
    <mergeCell ref="F5:F6"/>
    <mergeCell ref="Q2:Z2"/>
    <mergeCell ref="Q1:Z1"/>
    <mergeCell ref="I1:O1"/>
    <mergeCell ref="I2:O2"/>
    <mergeCell ref="A5:A6"/>
    <mergeCell ref="B5:B6"/>
    <mergeCell ref="C5:C6"/>
    <mergeCell ref="D5:D6"/>
    <mergeCell ref="E5:E6"/>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AW14">
    <cfRule type="expression" dxfId="17" priority="6">
      <formula>AND(task_start&lt;=I$5,ROUNDDOWN((task_end-task_start+1)*task_progress,0)+task_start-1&gt;=I$5)</formula>
    </cfRule>
    <cfRule type="expression" dxfId="16" priority="7" stopIfTrue="1">
      <formula>AND(task_end&gt;=I$5,task_start&lt;J$5)</formula>
    </cfRule>
  </conditionalFormatting>
  <conditionalFormatting sqref="I16:AW23">
    <cfRule type="expression" dxfId="15" priority="4">
      <formula>AND(task_start&lt;=I$5,ROUNDDOWN((task_end-task_start+1)*task_progress,0)+task_start-1&gt;=I$5)</formula>
    </cfRule>
    <cfRule type="expression" dxfId="14" priority="5" stopIfTrue="1">
      <formula>AND(task_end&gt;=I$5,task_start&lt;J$5)</formula>
    </cfRule>
  </conditionalFormatting>
  <conditionalFormatting sqref="I25:AW28">
    <cfRule type="expression" dxfId="13" priority="2">
      <formula>AND(task_start&lt;=I$5,ROUNDDOWN((task_end-task_start+1)*task_progress,0)+task_start-1&gt;=I$5)</formula>
    </cfRule>
    <cfRule type="expression" dxfId="12" priority="3" stopIfTrue="1">
      <formula>AND(task_end&gt;=I$5,task_start&lt;J$5)</formula>
    </cfRule>
  </conditionalFormatting>
  <conditionalFormatting sqref="I30:AW34">
    <cfRule type="expression" dxfId="11" priority="36">
      <formula>AND(task_start&lt;=I$5,ROUNDDOWN((task_end-task_start+1)*task_progress,0)+task_start-1&gt;=I$5)</formula>
    </cfRule>
    <cfRule type="expression" dxfId="10" priority="37" stopIfTrue="1">
      <formula>AND(task_end&gt;=I$5,task_start&lt;J$5)</formula>
    </cfRule>
  </conditionalFormatting>
  <conditionalFormatting sqref="I4:AW34">
    <cfRule type="expression" dxfId="9" priority="1">
      <formula>AND(TODAY()&gt;=I$5, TODAY()&lt;J$5)</formula>
    </cfRule>
  </conditionalFormatting>
  <conditionalFormatting sqref="AX9:AX14">
    <cfRule type="expression" dxfId="8" priority="40">
      <formula>AND(task_start&lt;=AX$5,ROUNDDOWN((task_end-task_start+1)*task_progress,0)+task_start-1&gt;=AX$5)</formula>
    </cfRule>
    <cfRule type="expression" dxfId="7" priority="41" stopIfTrue="1">
      <formula>AND(task_end&gt;=AX$5,task_start&lt;#REF!)</formula>
    </cfRule>
  </conditionalFormatting>
  <conditionalFormatting sqref="AX16:AX23">
    <cfRule type="expression" dxfId="6" priority="44">
      <formula>AND(task_start&lt;=AX$5,ROUNDDOWN((task_end-task_start+1)*task_progress,0)+task_start-1&gt;=AX$5)</formula>
    </cfRule>
    <cfRule type="expression" dxfId="5" priority="45" stopIfTrue="1">
      <formula>AND(task_end&gt;=AX$5,task_start&lt;#REF!)</formula>
    </cfRule>
  </conditionalFormatting>
  <conditionalFormatting sqref="AX25:AX28">
    <cfRule type="expression" dxfId="4" priority="48">
      <formula>AND(task_start&lt;=AX$5,ROUNDDOWN((task_end-task_start+1)*task_progress,0)+task_start-1&gt;=AX$5)</formula>
    </cfRule>
    <cfRule type="expression" dxfId="3" priority="49" stopIfTrue="1">
      <formula>AND(task_end&gt;=AX$5,task_start&lt;#REF!)</formula>
    </cfRule>
  </conditionalFormatting>
  <conditionalFormatting sqref="AX30:AX34">
    <cfRule type="expression" dxfId="2" priority="52">
      <formula>AND(task_start&lt;=AX$5,ROUNDDOWN((task_end-task_start+1)*task_progress,0)+task_start-1&gt;=AX$5)</formula>
    </cfRule>
    <cfRule type="expression" dxfId="1" priority="53" stopIfTrue="1">
      <formula>AND(task_end&gt;=AX$5,task_start&lt;#REF!)</formula>
    </cfRule>
  </conditionalFormatting>
  <conditionalFormatting sqref="AX4:AX34">
    <cfRule type="expression" dxfId="0" priority="55">
      <formula>AND(TODAY()&gt;=AX$5, TODAY()&lt;#REF!)</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5" xr:uid="{4F48FC41-E335-47F1-87AA-3333A52AD81C}"/>
    <dataValidation allowBlank="1" showInputMessage="1" showErrorMessage="1" prompt="Phase 3's sample block starts in cell B20." sqref="A24" xr:uid="{956902D1-D3B5-416D-BB69-9362D193BC0A}"/>
    <dataValidation allowBlank="1" showInputMessage="1" showErrorMessage="1" prompt="Phase 4's sample block starts in cell B26." sqref="A29"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1" t="s">
        <v>8</v>
      </c>
      <c r="B2" s="8"/>
    </row>
    <row r="3" spans="1:2" s="11" customFormat="1" ht="27" customHeight="1" x14ac:dyDescent="0.2">
      <c r="A3" s="92"/>
      <c r="B3" s="12"/>
    </row>
    <row r="4" spans="1:2" s="10" customFormat="1" ht="31.5" x14ac:dyDescent="0.6">
      <c r="A4" s="93" t="s">
        <v>7</v>
      </c>
    </row>
    <row r="5" spans="1:2" ht="74.25" customHeight="1" x14ac:dyDescent="0.2">
      <c r="A5" s="94" t="s">
        <v>16</v>
      </c>
    </row>
    <row r="6" spans="1:2" ht="26.25" customHeight="1" x14ac:dyDescent="0.2">
      <c r="A6" s="93" t="s">
        <v>19</v>
      </c>
    </row>
    <row r="7" spans="1:2" s="7" customFormat="1" ht="205.15" customHeight="1" x14ac:dyDescent="0.2">
      <c r="A7" s="95" t="s">
        <v>18</v>
      </c>
    </row>
    <row r="8" spans="1:2" s="10" customFormat="1" ht="31.5" x14ac:dyDescent="0.6">
      <c r="A8" s="93" t="s">
        <v>9</v>
      </c>
    </row>
    <row r="9" spans="1:2" ht="57" x14ac:dyDescent="0.2">
      <c r="A9" s="94" t="s">
        <v>17</v>
      </c>
    </row>
    <row r="10" spans="1:2" s="7" customFormat="1" ht="28.15" customHeight="1" x14ac:dyDescent="0.2">
      <c r="A10" s="96" t="s">
        <v>15</v>
      </c>
    </row>
    <row r="11" spans="1:2" s="10" customFormat="1" ht="31.5" x14ac:dyDescent="0.6">
      <c r="A11" s="93" t="s">
        <v>6</v>
      </c>
    </row>
    <row r="12" spans="1:2" ht="28.5" x14ac:dyDescent="0.2">
      <c r="A12" s="94" t="s">
        <v>14</v>
      </c>
    </row>
    <row r="13" spans="1:2" s="7" customFormat="1" ht="28.15" customHeight="1" x14ac:dyDescent="0.2">
      <c r="A13" s="96" t="s">
        <v>2</v>
      </c>
    </row>
    <row r="14" spans="1:2" s="10" customFormat="1" ht="31.5" x14ac:dyDescent="0.6">
      <c r="A14" s="93" t="s">
        <v>10</v>
      </c>
    </row>
    <row r="15" spans="1:2" ht="75" customHeight="1" x14ac:dyDescent="0.2">
      <c r="A15" s="94" t="s">
        <v>11</v>
      </c>
    </row>
    <row r="16" spans="1:2" ht="71.25" x14ac:dyDescent="0.2">
      <c r="A16" s="94" t="s">
        <v>12</v>
      </c>
    </row>
    <row r="17" spans="1:1" x14ac:dyDescent="0.2">
      <c r="A17" s="97"/>
    </row>
    <row r="18" spans="1:1" x14ac:dyDescent="0.2">
      <c r="A18" s="97"/>
    </row>
    <row r="19" spans="1:1" x14ac:dyDescent="0.2">
      <c r="A19" s="97"/>
    </row>
    <row r="20" spans="1:1" x14ac:dyDescent="0.2">
      <c r="A20" s="97"/>
    </row>
    <row r="21" spans="1:1" x14ac:dyDescent="0.2">
      <c r="A21" s="97"/>
    </row>
    <row r="22" spans="1:1" x14ac:dyDescent="0.2">
      <c r="A22" s="97"/>
    </row>
    <row r="23" spans="1:1" x14ac:dyDescent="0.2">
      <c r="A23" s="97"/>
    </row>
    <row r="24" spans="1:1" x14ac:dyDescent="0.2">
      <c r="A24" s="97"/>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Mark Salib</dc:creator>
  <dc:description/>
  <cp:lastModifiedBy>Mark Salib</cp:lastModifiedBy>
  <dcterms:created xsi:type="dcterms:W3CDTF">2022-03-11T22:41:12Z</dcterms:created>
  <dcterms:modified xsi:type="dcterms:W3CDTF">2023-10-03T18:06:56Z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