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xps\Desktop\MOOCs\Modeling Risk and Realities\Week -3-\"/>
    </mc:Choice>
  </mc:AlternateContent>
  <xr:revisionPtr revIDLastSave="0" documentId="13_ncr:1_{B0733FCE-D9A5-48DF-90AE-6BAA50281C9B}" xr6:coauthVersionLast="47" xr6:coauthVersionMax="47" xr10:uidLastSave="{00000000-0000-0000-0000-000000000000}"/>
  <bookViews>
    <workbookView xWindow="60" yWindow="55" windowWidth="19140" windowHeight="11345" activeTab="1" xr2:uid="{00000000-000D-0000-FFFF-FFFF00000000}"/>
  </bookViews>
  <sheets>
    <sheet name="Dataset1" sheetId="1" r:id="rId1"/>
    <sheet name="Datas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N27" i="2"/>
  <c r="J30" i="2"/>
  <c r="J31" i="2"/>
  <c r="J32" i="2"/>
  <c r="J33" i="2"/>
  <c r="J34" i="2"/>
  <c r="J35" i="2"/>
  <c r="J36" i="2"/>
  <c r="J37" i="2"/>
  <c r="J38" i="2"/>
  <c r="J39" i="2"/>
  <c r="J29" i="2"/>
  <c r="I31" i="2"/>
  <c r="I32" i="2"/>
  <c r="I33" i="2"/>
  <c r="I34" i="2"/>
  <c r="I35" i="2"/>
  <c r="I36" i="2"/>
  <c r="I37" i="2"/>
  <c r="I38" i="2"/>
  <c r="I39" i="2"/>
  <c r="I30" i="2"/>
  <c r="I29" i="2"/>
  <c r="H30" i="2"/>
  <c r="H31" i="2"/>
  <c r="H32" i="2"/>
  <c r="H33" i="2"/>
  <c r="H34" i="2"/>
  <c r="H35" i="2"/>
  <c r="H36" i="2"/>
  <c r="H37" i="2"/>
  <c r="H38" i="2"/>
  <c r="H39" i="2"/>
  <c r="H29" i="2"/>
  <c r="O20" i="1"/>
  <c r="K23" i="1"/>
  <c r="K24" i="1"/>
  <c r="K25" i="1"/>
  <c r="K26" i="1"/>
  <c r="K27" i="1"/>
  <c r="K28" i="1"/>
  <c r="K29" i="1"/>
  <c r="K30" i="1"/>
  <c r="K31" i="1"/>
  <c r="K22" i="1"/>
  <c r="J24" i="1"/>
  <c r="J25" i="1"/>
  <c r="J26" i="1"/>
  <c r="J27" i="1"/>
  <c r="J28" i="1"/>
  <c r="J29" i="1"/>
  <c r="J30" i="1"/>
  <c r="J31" i="1"/>
  <c r="J23" i="1"/>
  <c r="I23" i="1"/>
  <c r="I24" i="1"/>
  <c r="I25" i="1"/>
  <c r="I26" i="1"/>
  <c r="I27" i="1"/>
  <c r="I28" i="1"/>
  <c r="I29" i="1"/>
  <c r="I30" i="1"/>
  <c r="I31" i="1"/>
</calcChain>
</file>

<file path=xl/sharedStrings.xml><?xml version="1.0" encoding="utf-8"?>
<sst xmlns="http://schemas.openxmlformats.org/spreadsheetml/2006/main" count="77" uniqueCount="43">
  <si>
    <t>History of  past outcomes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</si>
  <si>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</si>
  <si>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</si>
  <si>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</si>
  <si>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</si>
  <si>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</si>
  <si>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</si>
  <si>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</si>
  <si>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</si>
  <si>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</si>
  <si>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</si>
  <si>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</si>
  <si>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</si>
  <si>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</si>
  <si>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</si>
  <si>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</si>
  <si>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Data ===&gt; Data Analysis ===&gt; Descriptive Statistics
Data ===&gt; Histogram</t>
  </si>
  <si>
    <t>More</t>
  </si>
  <si>
    <t>Frequency</t>
  </si>
  <si>
    <t>Cumulative %</t>
  </si>
  <si>
    <t>You can see in general low and high outcomes are more or less
comparable in frequency to mid-level outcomes.</t>
  </si>
  <si>
    <t>bin</t>
  </si>
  <si>
    <t>CDF</t>
  </si>
  <si>
    <t>Theoretical</t>
  </si>
  <si>
    <t>Bin</t>
  </si>
  <si>
    <t>Chi-Square Test</t>
  </si>
  <si>
    <r>
      <t xml:space="preserve">The figure below gives the histogram:
       </t>
    </r>
    <r>
      <rPr>
        <b/>
        <sz val="11"/>
        <color theme="1"/>
        <rFont val="Calibri"/>
        <family val="2"/>
        <scheme val="minor"/>
      </rPr>
      <t xml:space="preserve">   pdf in blue bars
          CDF in red curve</t>
    </r>
    <r>
      <rPr>
        <sz val="11"/>
        <color theme="1"/>
        <rFont val="Calibri"/>
        <family val="2"/>
        <scheme val="minor"/>
      </rPr>
      <t xml:space="preserve">.
Given the visualization of the </t>
    </r>
    <r>
      <rPr>
        <b/>
        <sz val="11"/>
        <color theme="1"/>
        <rFont val="Calibri"/>
        <family val="2"/>
        <scheme val="minor"/>
      </rPr>
      <t>pdf</t>
    </r>
    <r>
      <rPr>
        <sz val="11"/>
        <color theme="1"/>
        <rFont val="Calibri"/>
        <family val="2"/>
        <scheme val="minor"/>
      </rPr>
      <t xml:space="preserve"> suggests a </t>
    </r>
    <r>
      <rPr>
        <b/>
        <sz val="11"/>
        <color theme="1"/>
        <rFont val="Calibri"/>
        <family val="2"/>
        <scheme val="minor"/>
      </rPr>
      <t>uniform distribution</t>
    </r>
    <r>
      <rPr>
        <sz val="11"/>
        <color theme="1"/>
        <rFont val="Calibri"/>
        <family val="2"/>
        <scheme val="minor"/>
      </rPr>
      <t>:
        – We run a "</t>
    </r>
    <r>
      <rPr>
        <b/>
        <sz val="11"/>
        <color theme="1"/>
        <rFont val="Calibri"/>
        <family val="2"/>
        <scheme val="minor"/>
      </rPr>
      <t>chi-square" test for uniform distribution</t>
    </r>
    <r>
      <rPr>
        <sz val="11"/>
        <color theme="1"/>
        <rFont val="Calibri"/>
        <family val="2"/>
        <scheme val="minor"/>
      </rPr>
      <t xml:space="preserve"> based on calculated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values from the data.
Descriptors for Uniform distribution (2 parameters).
          </t>
    </r>
    <r>
      <rPr>
        <b/>
        <sz val="11"/>
        <color theme="1"/>
        <rFont val="Calibri"/>
        <family val="2"/>
        <scheme val="minor"/>
      </rPr>
      <t>MIN value = 0.09</t>
    </r>
    <r>
      <rPr>
        <sz val="11"/>
        <color theme="1"/>
        <rFont val="Calibri"/>
        <family val="2"/>
        <scheme val="minor"/>
      </rPr>
      <t xml:space="preserve">
          </t>
    </r>
    <r>
      <rPr>
        <b/>
        <sz val="11"/>
        <color theme="1"/>
        <rFont val="Calibri"/>
        <family val="2"/>
        <scheme val="minor"/>
      </rPr>
      <t>MAX value = 99.87</t>
    </r>
    <r>
      <rPr>
        <sz val="11"/>
        <color theme="1"/>
        <rFont val="Calibri"/>
        <family val="2"/>
        <scheme val="minor"/>
      </rPr>
      <t xml:space="preserve">
Recall that our Null Hypothesis is that data comes from a uniform distribution.
</t>
    </r>
    <r>
      <rPr>
        <b/>
        <sz val="11"/>
        <color theme="1"/>
        <rFont val="Calibri"/>
        <family val="2"/>
        <scheme val="minor"/>
      </rPr>
      <t>Degrees of Freedom = Number of bins – Number of parameters -1</t>
    </r>
    <r>
      <rPr>
        <sz val="11"/>
        <color theme="1"/>
        <rFont val="Calibri"/>
        <family val="2"/>
        <scheme val="minor"/>
      </rPr>
      <t xml:space="preserve"> = 10 – 2 -1 =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Chi-squared test = 0.019</t>
    </r>
    <r>
      <rPr>
        <sz val="11"/>
        <color theme="1"/>
        <rFont val="Calibri"/>
        <family val="2"/>
        <scheme val="minor"/>
      </rPr>
      <t xml:space="preserve">
Looking at the tables (https://www.medcalc.org/manual/chi-square-table.php), for degree of freedom 7.
– We fail to reject the null hypothesis that data came from the uniform distribution (with confidence of 99.5%).</t>
    </r>
  </si>
  <si>
    <t>Descriptors for Uniform distribution</t>
  </si>
  <si>
    <t>Descriptors for Normal distribution</t>
  </si>
  <si>
    <t>Standard-Deviation (std)</t>
  </si>
  <si>
    <t>The histogram looks quite different.
You can see that low and high occurrences are less frequent than outcomes in the middle.
Histogram is shaped like a “bell” curve.</t>
  </si>
  <si>
    <t>Bin Prob.</t>
  </si>
  <si>
    <t>Bin Freq.</t>
  </si>
  <si>
    <t>Bin Freq</t>
  </si>
  <si>
    <r>
      <t xml:space="preserve">The figure below gives the histogram: 
     </t>
    </r>
    <r>
      <rPr>
        <b/>
        <sz val="11"/>
        <color theme="1"/>
        <rFont val="Calibri"/>
        <family val="2"/>
        <scheme val="minor"/>
      </rPr>
      <t>pdf</t>
    </r>
    <r>
      <rPr>
        <sz val="11"/>
        <color theme="1"/>
        <rFont val="Calibri"/>
        <family val="2"/>
        <scheme val="minor"/>
      </rPr>
      <t xml:space="preserve"> in blue bars
     </t>
    </r>
    <r>
      <rPr>
        <b/>
        <sz val="11"/>
        <color theme="1"/>
        <rFont val="Calibri"/>
        <family val="2"/>
        <scheme val="minor"/>
      </rPr>
      <t>CDF</t>
    </r>
    <r>
      <rPr>
        <sz val="11"/>
        <color theme="1"/>
        <rFont val="Calibri"/>
        <family val="2"/>
        <scheme val="minor"/>
      </rPr>
      <t xml:space="preserve"> in red curve.
Given the visualization of the pdf suggests a "N</t>
    </r>
    <r>
      <rPr>
        <b/>
        <sz val="11"/>
        <color theme="1"/>
        <rFont val="Calibri"/>
        <family val="2"/>
        <scheme val="minor"/>
      </rPr>
      <t>ormal distribution":</t>
    </r>
    <r>
      <rPr>
        <sz val="11"/>
        <color theme="1"/>
        <rFont val="Calibri"/>
        <family val="2"/>
        <scheme val="minor"/>
      </rPr>
      <t xml:space="preserve">
     We run a </t>
    </r>
    <r>
      <rPr>
        <b/>
        <sz val="11"/>
        <color theme="1"/>
        <rFont val="Calibri"/>
        <family val="2"/>
        <scheme val="minor"/>
      </rPr>
      <t>"chi-square"</t>
    </r>
    <r>
      <rPr>
        <sz val="11"/>
        <color theme="1"/>
        <rFont val="Calibri"/>
        <family val="2"/>
        <scheme val="minor"/>
      </rPr>
      <t xml:space="preserve"> test for normal distribution based on calculated "</t>
    </r>
    <r>
      <rPr>
        <b/>
        <sz val="11"/>
        <color theme="1"/>
        <rFont val="Calibri"/>
        <family val="2"/>
        <scheme val="minor"/>
      </rPr>
      <t>average"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standard deviation"</t>
    </r>
    <r>
      <rPr>
        <sz val="11"/>
        <color theme="1"/>
        <rFont val="Calibri"/>
        <family val="2"/>
        <scheme val="minor"/>
      </rPr>
      <t xml:space="preserve"> from the data.
Descriptors for Normal distribution (2 parameters):
     </t>
    </r>
    <r>
      <rPr>
        <b/>
        <sz val="11"/>
        <color theme="1"/>
        <rFont val="Calibri"/>
        <family val="2"/>
        <scheme val="minor"/>
      </rPr>
      <t xml:space="preserve">Sample average (sample mean) = 47.20
     Standard deviation = 15.78
</t>
    </r>
    <r>
      <rPr>
        <sz val="11"/>
        <color theme="1"/>
        <rFont val="Calibri"/>
        <family val="2"/>
        <scheme val="minor"/>
      </rPr>
      <t xml:space="preserve">Recall that our Null Hypothesis is that data comes from a normal distribution.
</t>
    </r>
    <r>
      <rPr>
        <b/>
        <sz val="11"/>
        <color theme="1"/>
        <rFont val="Calibri"/>
        <family val="2"/>
        <scheme val="minor"/>
      </rPr>
      <t>Degrees of Freedom = Number of bins – Number of parameters -1</t>
    </r>
    <r>
      <rPr>
        <sz val="11"/>
        <color theme="1"/>
        <rFont val="Calibri"/>
        <family val="2"/>
        <scheme val="minor"/>
      </rPr>
      <t xml:space="preserve"> = 10 – 2 – 1 =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Chi-squared = 0.81141</t>
    </r>
    <r>
      <rPr>
        <sz val="11"/>
        <color theme="1"/>
        <rFont val="Calibri"/>
        <family val="2"/>
        <scheme val="minor"/>
      </rPr>
      <t xml:space="preserve">
Looking at the tables (e.g. link), for degree of freedom 7.
     We fail to reject the null hypothesis that data came from normal distribution (with confidence of 99.5%).
</t>
    </r>
  </si>
  <si>
    <t>Step -1-</t>
  </si>
  <si>
    <t>Step -3-</t>
  </si>
  <si>
    <t>Step -4-</t>
  </si>
  <si>
    <t>Step -2- (Historgram)</t>
  </si>
  <si>
    <t>Ste -1-</t>
  </si>
  <si>
    <t>Step -2- (Histogram)</t>
  </si>
  <si>
    <t xml:space="preserve">Input 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</si>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</sst>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medium">
        <color indexed="64"/>
      </left>
      <right/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5" xfId="0" applyBorder="1"/>
    <xf numFmtId="0" fontId="4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2" borderId="11" xfId="0" applyFont="1" applyFill="1" applyBorder="1" applyAlignment="1">
      <alignment horizontal="center"/>
    </xf>
    <xf numFmtId="2" fontId="0" fillId="0" borderId="9" xfId="0" applyNumberFormat="1" applyBorder="1"/>
    <xf numFmtId="2" fontId="0" fillId="0" borderId="10" xfId="0" applyNumberFormat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0" xfId="0" applyBorder="1"/>
    <xf numFmtId="10" fontId="0" fillId="0" borderId="0" xfId="0" applyNumberFormat="1" applyBorder="1"/>
    <xf numFmtId="0" fontId="2" fillId="0" borderId="0" xfId="0" applyFont="1" applyBorder="1" applyAlignment="1">
      <alignment horizontal="center"/>
    </xf>
    <xf numFmtId="0" fontId="0" fillId="0" borderId="3" xfId="0" applyNumberFormat="1" applyFill="1" applyBorder="1" applyAlignment="1"/>
    <xf numFmtId="10" fontId="0" fillId="0" borderId="4" xfId="0" applyNumberFormat="1" applyFill="1" applyBorder="1" applyAlignment="1"/>
    <xf numFmtId="0" fontId="0" fillId="0" borderId="8" xfId="0" applyNumberFormat="1" applyFill="1" applyBorder="1" applyAlignment="1"/>
    <xf numFmtId="0" fontId="0" fillId="0" borderId="9" xfId="0" applyNumberFormat="1" applyFill="1" applyBorder="1" applyAlignment="1"/>
    <xf numFmtId="2" fontId="0" fillId="0" borderId="16" xfId="0" applyNumberFormat="1" applyBorder="1"/>
    <xf numFmtId="0" fontId="0" fillId="0" borderId="16" xfId="0" applyBorder="1"/>
    <xf numFmtId="0" fontId="0" fillId="0" borderId="17" xfId="0" applyBorder="1"/>
    <xf numFmtId="10" fontId="0" fillId="0" borderId="7" xfId="0" applyNumberFormat="1" applyFill="1" applyBorder="1" applyAlignment="1"/>
    <xf numFmtId="10" fontId="0" fillId="0" borderId="3" xfId="0" applyNumberFormat="1" applyFill="1" applyBorder="1" applyAlignment="1"/>
    <xf numFmtId="10" fontId="0" fillId="3" borderId="9" xfId="1" applyNumberFormat="1" applyFont="1" applyFill="1" applyBorder="1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65" fontId="0" fillId="3" borderId="9" xfId="0" applyNumberFormat="1" applyFill="1" applyBorder="1"/>
    <xf numFmtId="10" fontId="0" fillId="3" borderId="3" xfId="0" applyNumberFormat="1" applyFill="1" applyBorder="1"/>
    <xf numFmtId="10" fontId="0" fillId="3" borderId="3" xfId="1" applyNumberFormat="1" applyFont="1" applyFill="1" applyBorder="1"/>
    <xf numFmtId="165" fontId="0" fillId="3" borderId="8" xfId="0" applyNumberFormat="1" applyFill="1" applyBorder="1"/>
    <xf numFmtId="0" fontId="1" fillId="2" borderId="13" xfId="0" quotePrefix="1" applyFont="1" applyFill="1" applyBorder="1" applyAlignment="1">
      <alignment horizontal="left" vertical="top"/>
    </xf>
    <xf numFmtId="0" fontId="1" fillId="2" borderId="15" xfId="0" quotePrefix="1" applyFont="1" applyFill="1" applyBorder="1" applyAlignment="1">
      <alignment horizontal="left" vertical="top"/>
    </xf>
    <xf numFmtId="165" fontId="1" fillId="3" borderId="15" xfId="0" applyNumberFormat="1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3" borderId="19" xfId="0" applyFont="1" applyFill="1" applyBorder="1"/>
    <xf numFmtId="2" fontId="5" fillId="3" borderId="18" xfId="0" applyNumberFormat="1" applyFont="1" applyFill="1" applyBorder="1"/>
    <xf numFmtId="0" fontId="5" fillId="3" borderId="20" xfId="0" applyFont="1" applyFill="1" applyBorder="1"/>
    <xf numFmtId="2" fontId="5" fillId="3" borderId="3" xfId="0" applyNumberFormat="1" applyFont="1" applyFill="1" applyBorder="1"/>
    <xf numFmtId="0" fontId="0" fillId="0" borderId="0" xfId="0" applyBorder="1" applyAlignment="1">
      <alignment horizontal="left"/>
    </xf>
    <xf numFmtId="0" fontId="1" fillId="2" borderId="7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22" xfId="0" applyFill="1" applyBorder="1" applyAlignment="1"/>
    <xf numFmtId="0" fontId="0" fillId="0" borderId="21" xfId="0" applyFill="1" applyBorder="1" applyAlignment="1"/>
    <xf numFmtId="0" fontId="1" fillId="2" borderId="23" xfId="0" applyFont="1" applyFill="1" applyBorder="1"/>
    <xf numFmtId="0" fontId="1" fillId="2" borderId="26" xfId="0" applyFont="1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0" fillId="3" borderId="25" xfId="0" applyFill="1" applyBorder="1"/>
    <xf numFmtId="0" fontId="0" fillId="3" borderId="21" xfId="0" applyFill="1" applyBorder="1"/>
    <xf numFmtId="10" fontId="0" fillId="3" borderId="21" xfId="1" applyNumberFormat="1" applyFont="1" applyFill="1" applyBorder="1"/>
    <xf numFmtId="0" fontId="1" fillId="2" borderId="0" xfId="0" applyFont="1" applyFill="1" applyBorder="1" applyAlignment="1">
      <alignment horizontal="left" vertical="top"/>
    </xf>
    <xf numFmtId="167" fontId="0" fillId="3" borderId="0" xfId="0" applyNumberFormat="1" applyFill="1" applyAlignment="1">
      <alignment vertical="top"/>
    </xf>
    <xf numFmtId="0" fontId="1" fillId="4" borderId="0" xfId="0" applyFont="1" applyFill="1"/>
    <xf numFmtId="0" fontId="5" fillId="0" borderId="3" xfId="0" applyFont="1" applyBorder="1"/>
    <xf numFmtId="2" fontId="5" fillId="0" borderId="9" xfId="0" applyNumberFormat="1" applyFont="1" applyBorder="1"/>
    <xf numFmtId="0" fontId="1" fillId="4" borderId="0" xfId="0" applyFont="1" applyFill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Dataset1!$F$22:$F$32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More</c:v>
                </c:pt>
              </c:strCache>
            </c:strRef>
          </c:cat>
          <c:val>
            <c:numRef>
              <c:f>Dataset1!$G$22:$G$32</c:f>
              <c:numCache>
                <c:formatCode>General</c:formatCode>
                <c:ptCount val="11"/>
                <c:pt idx="0">
                  <c:v>41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27</c:v>
                </c:pt>
                <c:pt idx="5">
                  <c:v>22</c:v>
                </c:pt>
                <c:pt idx="6">
                  <c:v>29</c:v>
                </c:pt>
                <c:pt idx="7">
                  <c:v>20</c:v>
                </c:pt>
                <c:pt idx="8">
                  <c:v>16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4-45B8-819A-70C3B1845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3135935"/>
        <c:axId val="1543136415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Dataset1!$F$22:$F$32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More</c:v>
                </c:pt>
              </c:strCache>
            </c:strRef>
          </c:cat>
          <c:val>
            <c:numRef>
              <c:f>Dataset1!$H$22:$H$32</c:f>
              <c:numCache>
                <c:formatCode>0.00%</c:formatCode>
                <c:ptCount val="11"/>
                <c:pt idx="0">
                  <c:v>0.17372881355932204</c:v>
                </c:pt>
                <c:pt idx="1">
                  <c:v>0.25423728813559321</c:v>
                </c:pt>
                <c:pt idx="2">
                  <c:v>0.33898305084745761</c:v>
                </c:pt>
                <c:pt idx="3">
                  <c:v>0.42796610169491528</c:v>
                </c:pt>
                <c:pt idx="4">
                  <c:v>0.5423728813559322</c:v>
                </c:pt>
                <c:pt idx="5">
                  <c:v>0.63559322033898302</c:v>
                </c:pt>
                <c:pt idx="6">
                  <c:v>0.75847457627118642</c:v>
                </c:pt>
                <c:pt idx="7">
                  <c:v>0.84322033898305082</c:v>
                </c:pt>
                <c:pt idx="8">
                  <c:v>0.91101694915254239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44-45B8-819A-70C3B1845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499599"/>
        <c:axId val="1724504399"/>
      </c:lineChart>
      <c:catAx>
        <c:axId val="1543135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3136415"/>
        <c:crosses val="autoZero"/>
        <c:auto val="1"/>
        <c:lblAlgn val="ctr"/>
        <c:lblOffset val="100"/>
        <c:noMultiLvlLbl val="0"/>
      </c:catAx>
      <c:valAx>
        <c:axId val="1543136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3135935"/>
        <c:crosses val="autoZero"/>
        <c:crossBetween val="between"/>
      </c:valAx>
      <c:valAx>
        <c:axId val="172450439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724499599"/>
        <c:crosses val="max"/>
        <c:crossBetween val="between"/>
      </c:valAx>
      <c:catAx>
        <c:axId val="17244995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4504399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Dataset2!$E$29:$E$40</c:f>
              <c:strCach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More</c:v>
                </c:pt>
              </c:strCache>
            </c:strRef>
          </c:cat>
          <c:val>
            <c:numRef>
              <c:f>Dataset2!$F$29:$F$40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27</c:v>
                </c:pt>
                <c:pt idx="4">
                  <c:v>33</c:v>
                </c:pt>
                <c:pt idx="5">
                  <c:v>57</c:v>
                </c:pt>
                <c:pt idx="6">
                  <c:v>59</c:v>
                </c:pt>
                <c:pt idx="7">
                  <c:v>30</c:v>
                </c:pt>
                <c:pt idx="8">
                  <c:v>14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1-4A01-A6DE-7BFDBCA8E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7433567"/>
        <c:axId val="59741820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Dataset2!$E$29:$E$40</c:f>
              <c:strCach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More</c:v>
                </c:pt>
              </c:strCache>
            </c:strRef>
          </c:cat>
          <c:val>
            <c:numRef>
              <c:f>Dataset2!$G$29:$G$40</c:f>
              <c:numCache>
                <c:formatCode>0.00%</c:formatCode>
                <c:ptCount val="12"/>
                <c:pt idx="0">
                  <c:v>0</c:v>
                </c:pt>
                <c:pt idx="1">
                  <c:v>8.5106382978723406E-3</c:v>
                </c:pt>
                <c:pt idx="2">
                  <c:v>4.6808510638297871E-2</c:v>
                </c:pt>
                <c:pt idx="3">
                  <c:v>0.16170212765957448</c:v>
                </c:pt>
                <c:pt idx="4">
                  <c:v>0.30212765957446808</c:v>
                </c:pt>
                <c:pt idx="5">
                  <c:v>0.5446808510638298</c:v>
                </c:pt>
                <c:pt idx="6">
                  <c:v>0.79574468085106387</c:v>
                </c:pt>
                <c:pt idx="7">
                  <c:v>0.92340425531914894</c:v>
                </c:pt>
                <c:pt idx="8">
                  <c:v>0.98297872340425529</c:v>
                </c:pt>
                <c:pt idx="9">
                  <c:v>0.99574468085106382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D1-4A01-A6DE-7BFDBCA8E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435007"/>
        <c:axId val="597425887"/>
      </c:lineChart>
      <c:catAx>
        <c:axId val="597433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418207"/>
        <c:crosses val="autoZero"/>
        <c:auto val="1"/>
        <c:lblAlgn val="ctr"/>
        <c:lblOffset val="100"/>
        <c:noMultiLvlLbl val="0"/>
      </c:catAx>
      <c:valAx>
        <c:axId val="597418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433567"/>
        <c:crosses val="autoZero"/>
        <c:crossBetween val="between"/>
      </c:valAx>
      <c:valAx>
        <c:axId val="59742588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97435007"/>
        <c:crosses val="max"/>
        <c:crossBetween val="between"/>
      </c:valAx>
      <c:catAx>
        <c:axId val="5974350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7425887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9</xdr:row>
      <xdr:rowOff>98425</xdr:rowOff>
    </xdr:from>
    <xdr:to>
      <xdr:col>7</xdr:col>
      <xdr:colOff>733425</xdr:colOff>
      <xdr:row>10</xdr:row>
      <xdr:rowOff>101600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3562BB6F-0A4F-1A30-F801-DA7A2A1601CC}"/>
            </a:ext>
          </a:extLst>
        </xdr:cNvPr>
        <xdr:cNvSpPr/>
      </xdr:nvSpPr>
      <xdr:spPr>
        <a:xfrm>
          <a:off x="5826125" y="1793875"/>
          <a:ext cx="647700" cy="1905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22</xdr:row>
      <xdr:rowOff>25400</xdr:rowOff>
    </xdr:from>
    <xdr:to>
      <xdr:col>25</xdr:col>
      <xdr:colOff>0</xdr:colOff>
      <xdr:row>35</xdr:row>
      <xdr:rowOff>168276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E2E38C-37F5-9C9C-135E-5F24AC227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</xdr:colOff>
      <xdr:row>0</xdr:row>
      <xdr:rowOff>139700</xdr:rowOff>
    </xdr:from>
    <xdr:to>
      <xdr:col>20</xdr:col>
      <xdr:colOff>584200</xdr:colOff>
      <xdr:row>14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F3F405-4A5C-1D10-3C1F-839F8863A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1"/>
  <sheetViews>
    <sheetView topLeftCell="B7" workbookViewId="0">
      <selection activeCell="E21" sqref="E21"/>
    </sheetView>
  </sheetViews>
  <sheetFormatPr defaultRowHeight="14.75" x14ac:dyDescent="0.75"/>
  <cols>
    <col min="5" max="5" width="20.58984375" customWidth="1"/>
    <col min="6" max="6" width="22.1796875" customWidth="1"/>
    <col min="8" max="8" width="14.08984375" customWidth="1"/>
    <col min="9" max="9" width="15.31640625" customWidth="1"/>
    <col min="10" max="10" width="11.953125" customWidth="1"/>
    <col min="11" max="11" width="10.26953125" customWidth="1"/>
    <col min="16" max="16" width="12.90625" customWidth="1"/>
    <col min="18" max="18" width="9.58984375" customWidth="1"/>
  </cols>
  <sheetData>
    <row r="1" spans="1:19" x14ac:dyDescent="0.75">
      <c r="A1" s="3" t="s">
        <v>0</v>
      </c>
      <c r="B1" s="3"/>
      <c r="C1" s="3"/>
    </row>
    <row r="2" spans="1:19" ht="15.5" thickBot="1" x14ac:dyDescent="0.9">
      <c r="A2" s="1">
        <v>3.4363841669972839</v>
      </c>
      <c r="D2" s="80" t="s">
        <v>39</v>
      </c>
    </row>
    <row r="3" spans="1:19" ht="15.5" thickBot="1" x14ac:dyDescent="0.9">
      <c r="A3" s="1">
        <v>46.467482528153326</v>
      </c>
      <c r="E3" s="14" t="s">
        <v>1</v>
      </c>
      <c r="F3" s="18"/>
    </row>
    <row r="4" spans="1:19" x14ac:dyDescent="0.75">
      <c r="A4" s="1">
        <v>19.01608325449385</v>
      </c>
      <c r="E4" s="15"/>
      <c r="F4" s="15"/>
    </row>
    <row r="5" spans="1:19" x14ac:dyDescent="0.75">
      <c r="A5" s="1">
        <v>61.427655873287144</v>
      </c>
      <c r="E5" s="16" t="s">
        <v>2</v>
      </c>
      <c r="F5" s="19">
        <v>43.416258905470613</v>
      </c>
    </row>
    <row r="6" spans="1:19" x14ac:dyDescent="0.75">
      <c r="A6" s="1">
        <v>9.0578936124759668</v>
      </c>
      <c r="E6" s="16" t="s">
        <v>3</v>
      </c>
      <c r="F6" s="19">
        <v>2.1503914489439828</v>
      </c>
    </row>
    <row r="7" spans="1:19" ht="15.5" thickBot="1" x14ac:dyDescent="0.9">
      <c r="A7" s="1">
        <v>26.483962523270364</v>
      </c>
      <c r="E7" s="16" t="s">
        <v>4</v>
      </c>
      <c r="F7" s="19">
        <v>43.211157567064419</v>
      </c>
      <c r="L7" s="10"/>
      <c r="M7" s="11"/>
      <c r="N7" s="11"/>
      <c r="O7" s="11"/>
      <c r="P7" s="11"/>
      <c r="Q7" s="11"/>
    </row>
    <row r="8" spans="1:19" ht="15.5" thickBot="1" x14ac:dyDescent="0.9">
      <c r="A8" s="1">
        <v>88.512833033234656</v>
      </c>
      <c r="E8" s="16" t="s">
        <v>5</v>
      </c>
      <c r="F8" s="19" t="e">
        <v>#N/A</v>
      </c>
      <c r="I8" s="4" t="s">
        <v>16</v>
      </c>
      <c r="J8" s="5"/>
      <c r="K8" s="5"/>
      <c r="L8" s="5"/>
      <c r="M8" s="5"/>
      <c r="N8" s="5"/>
      <c r="O8" s="11"/>
      <c r="P8" s="56" t="s">
        <v>27</v>
      </c>
      <c r="Q8" s="57"/>
      <c r="R8" s="58"/>
      <c r="S8" s="55"/>
    </row>
    <row r="9" spans="1:19" ht="15.5" thickBot="1" x14ac:dyDescent="0.9">
      <c r="A9" s="1">
        <v>23.728141117587818</v>
      </c>
      <c r="E9" s="16" t="s">
        <v>6</v>
      </c>
      <c r="F9" s="19">
        <v>28.850528748438084</v>
      </c>
      <c r="I9" s="5"/>
      <c r="J9" s="5"/>
      <c r="K9" s="5"/>
      <c r="L9" s="5"/>
      <c r="M9" s="5"/>
      <c r="N9" s="5"/>
      <c r="O9" s="11"/>
      <c r="P9" s="59" t="s">
        <v>11</v>
      </c>
      <c r="Q9" s="60"/>
      <c r="R9" s="61"/>
      <c r="S9" s="65">
        <v>0.09</v>
      </c>
    </row>
    <row r="10" spans="1:19" ht="15.5" thickBot="1" x14ac:dyDescent="0.9">
      <c r="A10" s="1">
        <v>11.554307687612537</v>
      </c>
      <c r="E10" s="16" t="s">
        <v>7</v>
      </c>
      <c r="F10" s="19">
        <v>832.35300906445229</v>
      </c>
      <c r="I10" s="5"/>
      <c r="J10" s="5"/>
      <c r="K10" s="5"/>
      <c r="L10" s="5"/>
      <c r="M10" s="5"/>
      <c r="N10" s="5"/>
      <c r="O10" s="11"/>
      <c r="P10" s="62" t="s">
        <v>12</v>
      </c>
      <c r="Q10" s="63"/>
      <c r="R10" s="64"/>
      <c r="S10" s="66">
        <v>98.95</v>
      </c>
    </row>
    <row r="11" spans="1:19" x14ac:dyDescent="0.75">
      <c r="A11" s="1">
        <v>45.53666798913541</v>
      </c>
      <c r="E11" s="16" t="s">
        <v>8</v>
      </c>
      <c r="F11" s="19">
        <v>-1.1609496945496041</v>
      </c>
      <c r="I11" s="5"/>
      <c r="J11" s="5"/>
      <c r="K11" s="5"/>
      <c r="L11" s="5"/>
      <c r="M11" s="5"/>
      <c r="N11" s="5"/>
      <c r="O11" s="11"/>
      <c r="P11" s="11"/>
      <c r="Q11" s="11"/>
    </row>
    <row r="12" spans="1:19" x14ac:dyDescent="0.75">
      <c r="A12" s="1">
        <v>67.555772576067383</v>
      </c>
      <c r="E12" s="16" t="s">
        <v>9</v>
      </c>
      <c r="F12" s="19">
        <v>0.16551853114996543</v>
      </c>
      <c r="I12" s="5"/>
      <c r="J12" s="5"/>
      <c r="K12" s="5"/>
      <c r="L12" s="5"/>
      <c r="M12" s="5"/>
      <c r="N12" s="5"/>
      <c r="O12" s="11"/>
      <c r="P12" s="11"/>
      <c r="Q12" s="11"/>
    </row>
    <row r="13" spans="1:19" x14ac:dyDescent="0.75">
      <c r="A13" s="1">
        <v>30.518509475997192</v>
      </c>
      <c r="E13" s="16" t="s">
        <v>10</v>
      </c>
      <c r="F13" s="19">
        <v>98.864711447492908</v>
      </c>
      <c r="I13" s="5"/>
      <c r="J13" s="5"/>
      <c r="K13" s="5"/>
      <c r="L13" s="5"/>
      <c r="M13" s="5"/>
      <c r="N13" s="5"/>
      <c r="O13" s="11"/>
      <c r="P13" s="11"/>
      <c r="Q13" s="11"/>
    </row>
    <row r="14" spans="1:19" x14ac:dyDescent="0.75">
      <c r="A14" s="1">
        <v>1.794488357188635</v>
      </c>
      <c r="E14" s="51" t="s">
        <v>11</v>
      </c>
      <c r="F14" s="52">
        <v>8.8503677480391854E-2</v>
      </c>
      <c r="G14" s="32"/>
      <c r="L14" s="11"/>
      <c r="M14" s="11"/>
      <c r="N14" s="11"/>
      <c r="O14" s="11"/>
      <c r="P14" s="11"/>
      <c r="Q14" s="11"/>
    </row>
    <row r="15" spans="1:19" x14ac:dyDescent="0.75">
      <c r="A15" s="1">
        <v>15.817743461409345</v>
      </c>
      <c r="E15" s="53" t="s">
        <v>12</v>
      </c>
      <c r="F15" s="54">
        <v>98.953215124973298</v>
      </c>
      <c r="G15" s="32"/>
    </row>
    <row r="16" spans="1:19" x14ac:dyDescent="0.75">
      <c r="A16" s="1">
        <v>15.134128849147007</v>
      </c>
      <c r="E16" s="31" t="s">
        <v>13</v>
      </c>
      <c r="F16" s="30">
        <v>7814.9266029847104</v>
      </c>
    </row>
    <row r="17" spans="1:19" x14ac:dyDescent="0.75">
      <c r="A17" s="1">
        <v>68.169194616534938</v>
      </c>
      <c r="E17" s="16" t="s">
        <v>14</v>
      </c>
      <c r="F17" s="19">
        <v>180</v>
      </c>
    </row>
    <row r="18" spans="1:19" ht="15.5" thickBot="1" x14ac:dyDescent="0.9">
      <c r="A18" s="1">
        <v>80.690939054536585</v>
      </c>
      <c r="E18" s="17" t="s">
        <v>15</v>
      </c>
      <c r="F18" s="20">
        <v>4.2433791310873943</v>
      </c>
      <c r="H18" s="23"/>
      <c r="I18" s="80" t="s">
        <v>36</v>
      </c>
      <c r="M18" s="80" t="s">
        <v>37</v>
      </c>
    </row>
    <row r="19" spans="1:19" ht="15.5" thickBot="1" x14ac:dyDescent="0.9">
      <c r="A19" s="1">
        <v>4.5777764213995793</v>
      </c>
      <c r="H19" s="23"/>
    </row>
    <row r="20" spans="1:19" ht="15.5" thickBot="1" x14ac:dyDescent="0.9">
      <c r="A20" s="1">
        <v>69.588305307168795</v>
      </c>
      <c r="D20" s="9" t="s">
        <v>42</v>
      </c>
      <c r="F20" s="80" t="s">
        <v>40</v>
      </c>
      <c r="I20" s="49" t="s">
        <v>22</v>
      </c>
      <c r="J20" s="49" t="s">
        <v>31</v>
      </c>
      <c r="K20" s="50" t="s">
        <v>33</v>
      </c>
      <c r="M20" s="42" t="s">
        <v>25</v>
      </c>
      <c r="N20" s="43"/>
      <c r="O20" s="44">
        <f>_xlfn.CHISQ.TEST(G22:G31,K22:K31)</f>
        <v>1.8920376832034153E-2</v>
      </c>
    </row>
    <row r="21" spans="1:19" ht="15.5" thickBot="1" x14ac:dyDescent="0.9">
      <c r="A21" s="1">
        <v>51.402325510422074</v>
      </c>
      <c r="D21" s="21" t="s">
        <v>21</v>
      </c>
      <c r="F21" s="47" t="s">
        <v>24</v>
      </c>
      <c r="G21" s="47" t="s">
        <v>18</v>
      </c>
      <c r="H21" s="48" t="s">
        <v>19</v>
      </c>
      <c r="I21" s="47" t="s">
        <v>23</v>
      </c>
      <c r="J21" s="49" t="s">
        <v>23</v>
      </c>
      <c r="K21" s="21" t="s">
        <v>23</v>
      </c>
      <c r="N21" s="23"/>
      <c r="O21" s="23"/>
      <c r="P21" s="23"/>
    </row>
    <row r="22" spans="1:19" x14ac:dyDescent="0.75">
      <c r="A22" s="1">
        <v>64.854884487441637</v>
      </c>
      <c r="D22" s="16">
        <v>0</v>
      </c>
      <c r="F22" s="28">
        <v>10</v>
      </c>
      <c r="G22" s="22">
        <v>41</v>
      </c>
      <c r="H22" s="33">
        <v>0.17372881355932204</v>
      </c>
      <c r="I22" s="35">
        <f>(F22-$F$14)/($F$15-$F$14)</f>
        <v>0.10025312548232752</v>
      </c>
      <c r="J22" s="40">
        <v>0.1003</v>
      </c>
      <c r="K22" s="41">
        <f>250*J22</f>
        <v>25.074999999999999</v>
      </c>
      <c r="N22" s="25"/>
      <c r="O22" s="25"/>
      <c r="P22" s="25"/>
    </row>
    <row r="23" spans="1:19" x14ac:dyDescent="0.75">
      <c r="A23" s="1">
        <v>29.599902340769681</v>
      </c>
      <c r="D23" s="16">
        <v>10</v>
      </c>
      <c r="F23" s="29">
        <v>20</v>
      </c>
      <c r="G23" s="22">
        <v>19</v>
      </c>
      <c r="H23" s="34">
        <v>0.25423728813559321</v>
      </c>
      <c r="I23" s="35">
        <f t="shared" ref="I23:I32" si="0">(F23-$F$14)/($F$15-$F$14)</f>
        <v>0.20140145084117916</v>
      </c>
      <c r="J23" s="39">
        <f>I23-I22</f>
        <v>0.10114832535885164</v>
      </c>
      <c r="K23" s="38">
        <f t="shared" ref="K23:K31" si="1">250*J23</f>
        <v>25.287081339712909</v>
      </c>
      <c r="P23" s="2"/>
    </row>
    <row r="24" spans="1:19" x14ac:dyDescent="0.75">
      <c r="A24" s="1">
        <v>24.686422315134131</v>
      </c>
      <c r="D24" s="16">
        <v>20</v>
      </c>
      <c r="F24" s="29">
        <v>30</v>
      </c>
      <c r="G24" s="22">
        <v>20</v>
      </c>
      <c r="H24" s="34">
        <v>0.33898305084745761</v>
      </c>
      <c r="I24" s="35">
        <f t="shared" si="0"/>
        <v>0.30254977620003087</v>
      </c>
      <c r="J24" s="39">
        <f t="shared" ref="J24:J32" si="2">I24-I23</f>
        <v>0.10114832535885171</v>
      </c>
      <c r="K24" s="38">
        <f t="shared" si="1"/>
        <v>25.287081339712927</v>
      </c>
      <c r="P24" s="2"/>
      <c r="S24" s="2"/>
    </row>
    <row r="25" spans="1:19" x14ac:dyDescent="0.75">
      <c r="A25" s="1">
        <v>7.5411236915189059</v>
      </c>
      <c r="D25" s="16">
        <v>30</v>
      </c>
      <c r="F25" s="29">
        <v>40</v>
      </c>
      <c r="G25" s="22">
        <v>21</v>
      </c>
      <c r="H25" s="34">
        <v>0.42796610169491528</v>
      </c>
      <c r="I25" s="35">
        <f t="shared" si="0"/>
        <v>0.40369810155888253</v>
      </c>
      <c r="J25" s="39">
        <f t="shared" si="2"/>
        <v>0.10114832535885165</v>
      </c>
      <c r="K25" s="38">
        <f t="shared" si="1"/>
        <v>25.287081339712913</v>
      </c>
      <c r="P25" s="2"/>
      <c r="S25" s="2"/>
    </row>
    <row r="26" spans="1:19" x14ac:dyDescent="0.75">
      <c r="A26" s="1">
        <v>96.389660328989535</v>
      </c>
      <c r="D26" s="16">
        <v>40</v>
      </c>
      <c r="F26" s="29">
        <v>50</v>
      </c>
      <c r="G26" s="22">
        <v>27</v>
      </c>
      <c r="H26" s="34">
        <v>0.5423728813559322</v>
      </c>
      <c r="I26" s="35">
        <f t="shared" si="0"/>
        <v>0.50484642691773418</v>
      </c>
      <c r="J26" s="39">
        <f t="shared" si="2"/>
        <v>0.10114832535885165</v>
      </c>
      <c r="K26" s="38">
        <f t="shared" si="1"/>
        <v>25.287081339712913</v>
      </c>
      <c r="P26" s="2"/>
      <c r="S26" s="2"/>
    </row>
    <row r="27" spans="1:19" x14ac:dyDescent="0.75">
      <c r="A27" s="1">
        <v>42.362743003631707</v>
      </c>
      <c r="D27" s="16">
        <v>50</v>
      </c>
      <c r="F27" s="29">
        <v>60</v>
      </c>
      <c r="G27" s="22">
        <v>22</v>
      </c>
      <c r="H27" s="34">
        <v>0.63559322033898302</v>
      </c>
      <c r="I27" s="35">
        <f t="shared" si="0"/>
        <v>0.60599475227658595</v>
      </c>
      <c r="J27" s="39">
        <f t="shared" si="2"/>
        <v>0.10114832535885177</v>
      </c>
      <c r="K27" s="38">
        <f t="shared" si="1"/>
        <v>25.287081339712941</v>
      </c>
      <c r="P27" s="2"/>
      <c r="S27" s="2"/>
    </row>
    <row r="28" spans="1:19" x14ac:dyDescent="0.75">
      <c r="A28" s="1">
        <v>42.637409588915673</v>
      </c>
      <c r="D28" s="16">
        <v>60</v>
      </c>
      <c r="F28" s="29">
        <v>70</v>
      </c>
      <c r="G28" s="22">
        <v>29</v>
      </c>
      <c r="H28" s="34">
        <v>0.75847457627118642</v>
      </c>
      <c r="I28" s="35">
        <f t="shared" si="0"/>
        <v>0.7071430776354376</v>
      </c>
      <c r="J28" s="39">
        <f t="shared" si="2"/>
        <v>0.10114832535885165</v>
      </c>
      <c r="K28" s="38">
        <f t="shared" si="1"/>
        <v>25.287081339712913</v>
      </c>
      <c r="P28" s="2"/>
      <c r="S28" s="2"/>
    </row>
    <row r="29" spans="1:19" x14ac:dyDescent="0.75">
      <c r="A29" s="1">
        <v>50.010681478316599</v>
      </c>
      <c r="D29" s="16">
        <v>70</v>
      </c>
      <c r="F29" s="29">
        <v>80</v>
      </c>
      <c r="G29" s="22">
        <v>20</v>
      </c>
      <c r="H29" s="34">
        <v>0.84322033898305082</v>
      </c>
      <c r="I29" s="35">
        <f t="shared" si="0"/>
        <v>0.80829140299428925</v>
      </c>
      <c r="J29" s="39">
        <f t="shared" si="2"/>
        <v>0.10114832535885165</v>
      </c>
      <c r="K29" s="38">
        <f t="shared" si="1"/>
        <v>25.287081339712913</v>
      </c>
      <c r="P29" s="2"/>
      <c r="S29" s="2"/>
    </row>
    <row r="30" spans="1:19" x14ac:dyDescent="0.75">
      <c r="A30" s="1">
        <v>84.884182256538594</v>
      </c>
      <c r="D30" s="16">
        <v>80</v>
      </c>
      <c r="F30" s="29">
        <v>90</v>
      </c>
      <c r="G30" s="22">
        <v>16</v>
      </c>
      <c r="H30" s="34">
        <v>0.91101694915254239</v>
      </c>
      <c r="I30" s="35">
        <f t="shared" si="0"/>
        <v>0.90943972835314091</v>
      </c>
      <c r="J30" s="39">
        <f t="shared" si="2"/>
        <v>0.10114832535885165</v>
      </c>
      <c r="K30" s="38">
        <f t="shared" si="1"/>
        <v>25.287081339712913</v>
      </c>
      <c r="P30" s="2"/>
      <c r="S30" s="2"/>
    </row>
    <row r="31" spans="1:19" x14ac:dyDescent="0.75">
      <c r="A31" s="1">
        <v>14.529862361522264</v>
      </c>
      <c r="D31" s="16">
        <v>90</v>
      </c>
      <c r="F31" s="29">
        <v>100</v>
      </c>
      <c r="G31" s="22">
        <v>21</v>
      </c>
      <c r="H31" s="34">
        <v>1</v>
      </c>
      <c r="I31" s="35">
        <f t="shared" si="0"/>
        <v>1.0105880537119927</v>
      </c>
      <c r="J31" s="39">
        <f t="shared" si="2"/>
        <v>0.10114832535885177</v>
      </c>
      <c r="K31" s="38">
        <f t="shared" si="1"/>
        <v>25.287081339712941</v>
      </c>
      <c r="P31" s="2"/>
      <c r="S31" s="2"/>
    </row>
    <row r="32" spans="1:19" ht="15.5" thickBot="1" x14ac:dyDescent="0.9">
      <c r="A32" s="1">
        <v>57.13064973906674</v>
      </c>
      <c r="D32" s="17">
        <v>100</v>
      </c>
      <c r="F32" s="37" t="s">
        <v>17</v>
      </c>
      <c r="G32" s="37"/>
      <c r="H32" s="37"/>
      <c r="I32" s="36"/>
      <c r="J32" s="36"/>
      <c r="K32" s="23"/>
      <c r="P32" s="2"/>
      <c r="S32" s="2"/>
    </row>
    <row r="33" spans="1:25" x14ac:dyDescent="0.75">
      <c r="A33" s="1">
        <v>81.707205420087277</v>
      </c>
      <c r="N33" s="23"/>
      <c r="O33" s="23"/>
      <c r="P33" s="24"/>
      <c r="S33" s="2"/>
    </row>
    <row r="34" spans="1:25" x14ac:dyDescent="0.75">
      <c r="A34" s="1">
        <v>59.7735526596881</v>
      </c>
      <c r="F34" s="4" t="s">
        <v>26</v>
      </c>
      <c r="G34" s="5"/>
      <c r="H34" s="5"/>
      <c r="I34" s="5"/>
      <c r="J34" s="5"/>
      <c r="K34" s="5"/>
      <c r="L34" s="5"/>
      <c r="M34" s="5"/>
      <c r="N34" s="5"/>
      <c r="O34" s="5"/>
      <c r="P34" s="23"/>
    </row>
    <row r="35" spans="1:25" x14ac:dyDescent="0.75">
      <c r="A35" s="1">
        <v>93.386638996551412</v>
      </c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25" x14ac:dyDescent="0.75">
      <c r="A36" s="1">
        <v>69.530320139164402</v>
      </c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25" x14ac:dyDescent="0.75">
      <c r="A37" s="1">
        <v>18.897061067537464</v>
      </c>
      <c r="F37" s="5"/>
      <c r="G37" s="5"/>
      <c r="H37" s="5"/>
      <c r="I37" s="5"/>
      <c r="J37" s="5"/>
      <c r="K37" s="5"/>
      <c r="L37" s="5"/>
      <c r="M37" s="5"/>
      <c r="N37" s="5"/>
      <c r="O37" s="5"/>
      <c r="R37" s="6" t="s">
        <v>20</v>
      </c>
      <c r="S37" s="7"/>
      <c r="T37" s="7"/>
      <c r="U37" s="7"/>
      <c r="V37" s="7"/>
      <c r="W37" s="7"/>
      <c r="X37" s="7"/>
      <c r="Y37" s="7"/>
    </row>
    <row r="38" spans="1:25" x14ac:dyDescent="0.75">
      <c r="A38" s="1">
        <v>61.183507797479173</v>
      </c>
      <c r="F38" s="5"/>
      <c r="G38" s="5"/>
      <c r="H38" s="5"/>
      <c r="I38" s="5"/>
      <c r="J38" s="5"/>
      <c r="K38" s="5"/>
      <c r="L38" s="5"/>
      <c r="M38" s="5"/>
      <c r="N38" s="5"/>
      <c r="O38" s="5"/>
      <c r="R38" s="7"/>
      <c r="S38" s="7"/>
      <c r="T38" s="7"/>
      <c r="U38" s="7"/>
      <c r="V38" s="7"/>
      <c r="W38" s="7"/>
      <c r="X38" s="7"/>
      <c r="Y38" s="7"/>
    </row>
    <row r="39" spans="1:25" x14ac:dyDescent="0.75">
      <c r="A39" s="1">
        <v>41.834772789696949</v>
      </c>
      <c r="F39" s="5"/>
      <c r="G39" s="5"/>
      <c r="H39" s="5"/>
      <c r="I39" s="5"/>
      <c r="J39" s="5"/>
      <c r="K39" s="5"/>
      <c r="L39" s="5"/>
      <c r="M39" s="5"/>
      <c r="N39" s="5"/>
      <c r="O39" s="5"/>
      <c r="R39" s="7"/>
      <c r="S39" s="7"/>
      <c r="T39" s="7"/>
      <c r="U39" s="7"/>
      <c r="V39" s="7"/>
      <c r="W39" s="7"/>
      <c r="X39" s="7"/>
      <c r="Y39" s="7"/>
    </row>
    <row r="40" spans="1:25" x14ac:dyDescent="0.75">
      <c r="A40" s="1">
        <v>91.372417371135597</v>
      </c>
      <c r="F40" s="5"/>
      <c r="G40" s="5"/>
      <c r="H40" s="5"/>
      <c r="I40" s="5"/>
      <c r="J40" s="5"/>
      <c r="K40" s="5"/>
      <c r="L40" s="5"/>
      <c r="M40" s="5"/>
      <c r="N40" s="5"/>
      <c r="O40" s="5"/>
      <c r="R40" s="7"/>
      <c r="S40" s="7"/>
      <c r="T40" s="7"/>
      <c r="U40" s="7"/>
      <c r="V40" s="7"/>
      <c r="W40" s="7"/>
      <c r="X40" s="7"/>
      <c r="Y40" s="7"/>
    </row>
    <row r="41" spans="1:25" x14ac:dyDescent="0.75">
      <c r="A41" s="1">
        <v>76.238288521988579</v>
      </c>
      <c r="F41" s="5"/>
      <c r="G41" s="5"/>
      <c r="H41" s="5"/>
      <c r="I41" s="5"/>
      <c r="J41" s="5"/>
      <c r="K41" s="5"/>
      <c r="L41" s="5"/>
      <c r="M41" s="5"/>
      <c r="N41" s="5"/>
      <c r="O41" s="5"/>
      <c r="R41" s="7"/>
      <c r="S41" s="7"/>
      <c r="T41" s="7"/>
      <c r="U41" s="7"/>
      <c r="V41" s="7"/>
      <c r="W41" s="7"/>
      <c r="X41" s="7"/>
      <c r="Y41" s="7"/>
    </row>
    <row r="42" spans="1:25" x14ac:dyDescent="0.75">
      <c r="A42" s="1">
        <v>47.334208197271643</v>
      </c>
      <c r="F42" s="5"/>
      <c r="G42" s="5"/>
      <c r="H42" s="5"/>
      <c r="I42" s="5"/>
      <c r="J42" s="5"/>
      <c r="K42" s="5"/>
      <c r="L42" s="5"/>
      <c r="M42" s="5"/>
      <c r="N42" s="5"/>
      <c r="O42" s="5"/>
      <c r="R42" s="7"/>
      <c r="S42" s="7"/>
      <c r="T42" s="7"/>
      <c r="U42" s="7"/>
      <c r="V42" s="7"/>
      <c r="W42" s="7"/>
      <c r="X42" s="7"/>
      <c r="Y42" s="7"/>
    </row>
    <row r="43" spans="1:25" x14ac:dyDescent="0.75">
      <c r="A43" s="1">
        <v>28.592791528061767</v>
      </c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25" x14ac:dyDescent="0.75">
      <c r="A44" s="1">
        <v>36.271248512222662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25" x14ac:dyDescent="0.75">
      <c r="A45" s="1">
        <v>3.5493026520584734</v>
      </c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25" x14ac:dyDescent="0.75">
      <c r="A46" s="1">
        <v>46.732993560594501</v>
      </c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25" x14ac:dyDescent="0.75">
      <c r="A47" s="1">
        <v>84.21887874996186</v>
      </c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25" x14ac:dyDescent="0.75">
      <c r="A48" s="1">
        <v>14.368114261299478</v>
      </c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" x14ac:dyDescent="0.75">
      <c r="A49" s="1">
        <v>14.996795556505022</v>
      </c>
    </row>
    <row r="50" spans="1:1" x14ac:dyDescent="0.75">
      <c r="A50" s="1">
        <v>33.170567949461351</v>
      </c>
    </row>
    <row r="51" spans="1:1" x14ac:dyDescent="0.75">
      <c r="A51" s="1">
        <v>88.56471449934385</v>
      </c>
    </row>
    <row r="52" spans="1:1" x14ac:dyDescent="0.75">
      <c r="A52" s="1">
        <v>32.444227423932617</v>
      </c>
    </row>
    <row r="53" spans="1:1" x14ac:dyDescent="0.75">
      <c r="A53" s="1">
        <v>1.2329477828302866</v>
      </c>
    </row>
    <row r="54" spans="1:1" x14ac:dyDescent="0.75">
      <c r="A54" s="1">
        <v>51.707510605182037</v>
      </c>
    </row>
    <row r="55" spans="1:1" x14ac:dyDescent="0.75">
      <c r="A55" s="1">
        <v>5.3132724997711112</v>
      </c>
    </row>
    <row r="56" spans="1:1" x14ac:dyDescent="0.75">
      <c r="A56" s="1">
        <v>52.80617694631794</v>
      </c>
    </row>
    <row r="57" spans="1:1" x14ac:dyDescent="0.75">
      <c r="A57" s="1">
        <v>65.227210303048793</v>
      </c>
    </row>
    <row r="58" spans="1:1" x14ac:dyDescent="0.75">
      <c r="A58" s="1">
        <v>73.772392956328019</v>
      </c>
    </row>
    <row r="59" spans="1:1" x14ac:dyDescent="0.75">
      <c r="A59" s="1">
        <v>29.218420972319713</v>
      </c>
    </row>
    <row r="60" spans="1:1" x14ac:dyDescent="0.75">
      <c r="A60" s="1">
        <v>14.105655079805901</v>
      </c>
    </row>
    <row r="61" spans="1:1" x14ac:dyDescent="0.75">
      <c r="A61" s="1">
        <v>72.307504501480153</v>
      </c>
    </row>
    <row r="62" spans="1:1" x14ac:dyDescent="0.75">
      <c r="A62" s="1">
        <v>9.4729453413495293</v>
      </c>
    </row>
    <row r="63" spans="1:1" x14ac:dyDescent="0.75">
      <c r="A63" s="1">
        <v>61.641285439619132</v>
      </c>
    </row>
    <row r="64" spans="1:1" x14ac:dyDescent="0.75">
      <c r="A64" s="1">
        <v>67.201757866145812</v>
      </c>
    </row>
    <row r="65" spans="1:1" x14ac:dyDescent="0.75">
      <c r="A65" s="1">
        <v>55.113376262703326</v>
      </c>
    </row>
    <row r="66" spans="1:1" x14ac:dyDescent="0.75">
      <c r="A66" s="1">
        <v>55.275124362926121</v>
      </c>
    </row>
    <row r="67" spans="1:1" x14ac:dyDescent="0.75">
      <c r="A67" s="1">
        <v>80.040894802697835</v>
      </c>
    </row>
    <row r="68" spans="1:1" x14ac:dyDescent="0.75">
      <c r="A68" s="1">
        <v>29.160435804315316</v>
      </c>
    </row>
    <row r="69" spans="1:1" x14ac:dyDescent="0.75">
      <c r="A69" s="1">
        <v>64.052247688222906</v>
      </c>
    </row>
    <row r="70" spans="1:1" x14ac:dyDescent="0.75">
      <c r="A70" s="1">
        <v>5.1301614429151279</v>
      </c>
    </row>
    <row r="71" spans="1:1" x14ac:dyDescent="0.75">
      <c r="A71" s="1">
        <v>17.050691244239633</v>
      </c>
    </row>
    <row r="72" spans="1:1" x14ac:dyDescent="0.75">
      <c r="A72" s="1">
        <v>8.5757011627552124</v>
      </c>
    </row>
    <row r="73" spans="1:1" x14ac:dyDescent="0.75">
      <c r="A73" s="1">
        <v>3.8697470015564441</v>
      </c>
    </row>
    <row r="74" spans="1:1" x14ac:dyDescent="0.75">
      <c r="A74" s="1">
        <v>3.2410657063509021</v>
      </c>
    </row>
    <row r="75" spans="1:1" x14ac:dyDescent="0.75">
      <c r="A75" s="1">
        <v>14.740440076906644</v>
      </c>
    </row>
    <row r="76" spans="1:1" x14ac:dyDescent="0.75">
      <c r="A76" s="1">
        <v>5.2705465865047154</v>
      </c>
    </row>
    <row r="77" spans="1:1" x14ac:dyDescent="0.75">
      <c r="A77" s="1">
        <v>47.013763847773674</v>
      </c>
    </row>
    <row r="78" spans="1:1" x14ac:dyDescent="0.75">
      <c r="A78" s="1">
        <v>66.51509140293588</v>
      </c>
    </row>
    <row r="79" spans="1:1" x14ac:dyDescent="0.75">
      <c r="A79" s="1">
        <v>69.689016388439583</v>
      </c>
    </row>
    <row r="80" spans="1:1" x14ac:dyDescent="0.75">
      <c r="A80" s="1">
        <v>37.577440717795341</v>
      </c>
    </row>
    <row r="81" spans="1:1" x14ac:dyDescent="0.75">
      <c r="A81" s="1">
        <v>64.326914273506887</v>
      </c>
    </row>
    <row r="82" spans="1:1" x14ac:dyDescent="0.75">
      <c r="A82" s="1">
        <v>54.905850398266551</v>
      </c>
    </row>
    <row r="83" spans="1:1" x14ac:dyDescent="0.75">
      <c r="A83" s="1">
        <v>34.507278664510025</v>
      </c>
    </row>
    <row r="84" spans="1:1" x14ac:dyDescent="0.75">
      <c r="A84" s="1">
        <v>0.23194067201757868</v>
      </c>
    </row>
    <row r="85" spans="1:1" x14ac:dyDescent="0.75">
      <c r="A85" s="1">
        <v>63.811151463362528</v>
      </c>
    </row>
    <row r="86" spans="1:1" x14ac:dyDescent="0.75">
      <c r="A86" s="1">
        <v>17.703787347025969</v>
      </c>
    </row>
    <row r="87" spans="1:1" x14ac:dyDescent="0.75">
      <c r="A87" s="1">
        <v>91.442609942930389</v>
      </c>
    </row>
    <row r="88" spans="1:1" x14ac:dyDescent="0.75">
      <c r="A88" s="1">
        <v>6.1220130008850369</v>
      </c>
    </row>
    <row r="89" spans="1:1" x14ac:dyDescent="0.75">
      <c r="A89" s="1">
        <v>77.980895413068026</v>
      </c>
    </row>
    <row r="90" spans="1:1" x14ac:dyDescent="0.75">
      <c r="A90" s="1">
        <v>93.951231421857358</v>
      </c>
    </row>
    <row r="91" spans="1:1" x14ac:dyDescent="0.75">
      <c r="A91" s="1">
        <v>63.667714468825345</v>
      </c>
    </row>
    <row r="92" spans="1:1" x14ac:dyDescent="0.75">
      <c r="A92" s="1">
        <v>14.874721518601032</v>
      </c>
    </row>
    <row r="93" spans="1:1" x14ac:dyDescent="0.75">
      <c r="A93" s="1">
        <v>90.481276894436476</v>
      </c>
    </row>
    <row r="94" spans="1:1" x14ac:dyDescent="0.75">
      <c r="A94" s="1">
        <v>95.056001464888453</v>
      </c>
    </row>
    <row r="95" spans="1:1" x14ac:dyDescent="0.75">
      <c r="A95" s="1">
        <v>79.891354106265453</v>
      </c>
    </row>
    <row r="96" spans="1:1" x14ac:dyDescent="0.75">
      <c r="A96" s="1">
        <v>1.5472884304330576</v>
      </c>
    </row>
    <row r="97" spans="1:1" x14ac:dyDescent="0.75">
      <c r="A97" s="1">
        <v>42.603839228492077</v>
      </c>
    </row>
    <row r="98" spans="1:1" x14ac:dyDescent="0.75">
      <c r="A98" s="1">
        <v>47.779778435621203</v>
      </c>
    </row>
    <row r="99" spans="1:1" x14ac:dyDescent="0.75">
      <c r="A99" s="1">
        <v>57.914975432599867</v>
      </c>
    </row>
    <row r="100" spans="1:1" x14ac:dyDescent="0.75">
      <c r="A100" s="1">
        <v>68.443861201818905</v>
      </c>
    </row>
    <row r="101" spans="1:1" x14ac:dyDescent="0.75">
      <c r="A101" s="1">
        <v>10.293893246253853</v>
      </c>
    </row>
    <row r="102" spans="1:1" x14ac:dyDescent="0.75">
      <c r="A102" s="1">
        <v>25.702688680684837</v>
      </c>
    </row>
    <row r="103" spans="1:1" x14ac:dyDescent="0.75">
      <c r="A103" s="1">
        <v>22.763756218146305</v>
      </c>
    </row>
    <row r="104" spans="1:1" x14ac:dyDescent="0.75">
      <c r="A104" s="1">
        <v>53.236487929929496</v>
      </c>
    </row>
    <row r="105" spans="1:1" x14ac:dyDescent="0.75">
      <c r="A105" s="1">
        <v>92.306283761101099</v>
      </c>
    </row>
    <row r="106" spans="1:1" x14ac:dyDescent="0.75">
      <c r="A106" s="1">
        <v>47.270119327372051</v>
      </c>
    </row>
    <row r="107" spans="1:1" x14ac:dyDescent="0.75">
      <c r="A107" s="1">
        <v>25.006866664632099</v>
      </c>
    </row>
    <row r="108" spans="1:1" x14ac:dyDescent="0.75">
      <c r="A108" s="1">
        <v>36.497085482345042</v>
      </c>
    </row>
    <row r="109" spans="1:1" x14ac:dyDescent="0.75">
      <c r="A109" s="1">
        <v>8.8503677480391854E-2</v>
      </c>
    </row>
    <row r="110" spans="1:1" x14ac:dyDescent="0.75">
      <c r="A110" s="1">
        <v>68.584246345408502</v>
      </c>
    </row>
    <row r="111" spans="1:1" x14ac:dyDescent="0.75">
      <c r="A111" s="1">
        <v>74.898525955992312</v>
      </c>
    </row>
    <row r="112" spans="1:1" x14ac:dyDescent="0.75">
      <c r="A112" s="1">
        <v>1.7670216986602376</v>
      </c>
    </row>
    <row r="113" spans="1:1" x14ac:dyDescent="0.75">
      <c r="A113" s="1">
        <v>90.108951078829307</v>
      </c>
    </row>
    <row r="114" spans="1:1" x14ac:dyDescent="0.75">
      <c r="A114" s="1">
        <v>49.043244727927487</v>
      </c>
    </row>
    <row r="115" spans="1:1" x14ac:dyDescent="0.75">
      <c r="A115" s="1">
        <v>57.966856898709061</v>
      </c>
    </row>
    <row r="116" spans="1:1" x14ac:dyDescent="0.75">
      <c r="A116" s="1">
        <v>51.298562578203679</v>
      </c>
    </row>
    <row r="117" spans="1:1" x14ac:dyDescent="0.75">
      <c r="A117" s="1">
        <v>29.099398785363324</v>
      </c>
    </row>
    <row r="118" spans="1:1" x14ac:dyDescent="0.75">
      <c r="A118" s="1">
        <v>17.94793542283395</v>
      </c>
    </row>
    <row r="119" spans="1:1" x14ac:dyDescent="0.75">
      <c r="A119" s="1">
        <v>47.679067354350416</v>
      </c>
    </row>
    <row r="120" spans="1:1" x14ac:dyDescent="0.75">
      <c r="A120" s="1">
        <v>30.561235389263587</v>
      </c>
    </row>
    <row r="121" spans="1:1" x14ac:dyDescent="0.75">
      <c r="A121" s="1">
        <v>33.03628650776696</v>
      </c>
    </row>
    <row r="122" spans="1:1" x14ac:dyDescent="0.75">
      <c r="A122" s="1">
        <v>20.230719931638539</v>
      </c>
    </row>
    <row r="123" spans="1:1" x14ac:dyDescent="0.75">
      <c r="A123" s="1">
        <v>80.785546433912174</v>
      </c>
    </row>
    <row r="124" spans="1:1" x14ac:dyDescent="0.75">
      <c r="A124" s="1">
        <v>64.699240089114056</v>
      </c>
    </row>
    <row r="125" spans="1:1" x14ac:dyDescent="0.75">
      <c r="A125" s="1">
        <v>70.28717917416914</v>
      </c>
    </row>
    <row r="126" spans="1:1" x14ac:dyDescent="0.75">
      <c r="A126" s="1">
        <v>69.38077944273202</v>
      </c>
    </row>
    <row r="127" spans="1:1" x14ac:dyDescent="0.75">
      <c r="A127" s="1">
        <v>11.001922666096988</v>
      </c>
    </row>
    <row r="128" spans="1:1" x14ac:dyDescent="0.75">
      <c r="A128" s="1">
        <v>59.999389629810487</v>
      </c>
    </row>
    <row r="129" spans="1:1" x14ac:dyDescent="0.75">
      <c r="A129" s="1">
        <v>69.692068239387183</v>
      </c>
    </row>
    <row r="130" spans="1:1" x14ac:dyDescent="0.75">
      <c r="A130" s="1">
        <v>85.747856074709318</v>
      </c>
    </row>
    <row r="131" spans="1:1" x14ac:dyDescent="0.75">
      <c r="A131" s="1">
        <v>6.6255684072389904</v>
      </c>
    </row>
    <row r="132" spans="1:1" x14ac:dyDescent="0.75">
      <c r="A132" s="1">
        <v>73.534348582415234</v>
      </c>
    </row>
    <row r="133" spans="1:1" x14ac:dyDescent="0.75">
      <c r="A133" s="1">
        <v>24.152348399304177</v>
      </c>
    </row>
    <row r="134" spans="1:1" x14ac:dyDescent="0.75">
      <c r="A134" s="1">
        <v>48.304696798608354</v>
      </c>
    </row>
    <row r="135" spans="1:1" x14ac:dyDescent="0.75">
      <c r="A135" s="1">
        <v>7.7272865993224888</v>
      </c>
    </row>
    <row r="136" spans="1:1" x14ac:dyDescent="0.75">
      <c r="A136" s="1">
        <v>4.0864284188360234</v>
      </c>
    </row>
    <row r="137" spans="1:1" x14ac:dyDescent="0.75">
      <c r="A137" s="1">
        <v>30.323191015350808</v>
      </c>
    </row>
    <row r="138" spans="1:1" x14ac:dyDescent="0.75">
      <c r="A138" s="1">
        <v>38.0352183599353</v>
      </c>
    </row>
    <row r="139" spans="1:1" x14ac:dyDescent="0.75">
      <c r="A139" s="1">
        <v>8.5299233985412162</v>
      </c>
    </row>
    <row r="140" spans="1:1" x14ac:dyDescent="0.75">
      <c r="A140" s="1">
        <v>7.5106051820429096</v>
      </c>
    </row>
    <row r="141" spans="1:1" x14ac:dyDescent="0.75">
      <c r="A141" s="1">
        <v>55.092013306070129</v>
      </c>
    </row>
    <row r="142" spans="1:1" x14ac:dyDescent="0.75">
      <c r="A142" s="1">
        <v>1.0101626636555072</v>
      </c>
    </row>
    <row r="143" spans="1:1" x14ac:dyDescent="0.75">
      <c r="A143" s="1">
        <v>80.626850184636979</v>
      </c>
    </row>
    <row r="144" spans="1:1" x14ac:dyDescent="0.75">
      <c r="A144" s="1">
        <v>89.593188268684955</v>
      </c>
    </row>
    <row r="145" spans="1:1" x14ac:dyDescent="0.75">
      <c r="A145" s="1">
        <v>69.414349803155616</v>
      </c>
    </row>
    <row r="146" spans="1:1" x14ac:dyDescent="0.75">
      <c r="A146" s="1">
        <v>9.3569750053407397</v>
      </c>
    </row>
    <row r="147" spans="1:1" x14ac:dyDescent="0.75">
      <c r="A147" s="1">
        <v>2.6154362620929592</v>
      </c>
    </row>
    <row r="148" spans="1:1" x14ac:dyDescent="0.75">
      <c r="A148" s="1">
        <v>79.610583819086273</v>
      </c>
    </row>
    <row r="149" spans="1:1" x14ac:dyDescent="0.75">
      <c r="A149" s="1">
        <v>40.192876979888304</v>
      </c>
    </row>
    <row r="150" spans="1:1" x14ac:dyDescent="0.75">
      <c r="A150" s="1">
        <v>48.170415356913971</v>
      </c>
    </row>
    <row r="151" spans="1:1" x14ac:dyDescent="0.75">
      <c r="A151" s="1">
        <v>11.83812982573931</v>
      </c>
    </row>
    <row r="152" spans="1:1" x14ac:dyDescent="0.75">
      <c r="A152" s="1">
        <v>37.665944395275737</v>
      </c>
    </row>
    <row r="153" spans="1:1" x14ac:dyDescent="0.75">
      <c r="A153" s="1">
        <v>20.752586443678091</v>
      </c>
    </row>
    <row r="154" spans="1:1" x14ac:dyDescent="0.75">
      <c r="A154" s="1">
        <v>6.5431684316537977</v>
      </c>
    </row>
    <row r="155" spans="1:1" x14ac:dyDescent="0.75">
      <c r="A155" s="1">
        <v>43.784905545213171</v>
      </c>
    </row>
    <row r="156" spans="1:1" x14ac:dyDescent="0.75">
      <c r="A156" s="1">
        <v>98.953215124973298</v>
      </c>
    </row>
    <row r="157" spans="1:1" x14ac:dyDescent="0.75">
      <c r="A157" s="1">
        <v>30.591753898739587</v>
      </c>
    </row>
    <row r="158" spans="1:1" x14ac:dyDescent="0.75">
      <c r="A158" s="1">
        <v>0.83620715964232306</v>
      </c>
    </row>
    <row r="159" spans="1:1" x14ac:dyDescent="0.75">
      <c r="A159" s="1">
        <v>74.828333384197521</v>
      </c>
    </row>
    <row r="160" spans="1:1" x14ac:dyDescent="0.75">
      <c r="A160" s="1">
        <v>8.008056886501663</v>
      </c>
    </row>
    <row r="161" spans="1:1" x14ac:dyDescent="0.75">
      <c r="A161" s="1">
        <v>65.019684438612018</v>
      </c>
    </row>
    <row r="162" spans="1:1" x14ac:dyDescent="0.75">
      <c r="A162" s="1">
        <v>8.2613605151524396</v>
      </c>
    </row>
    <row r="163" spans="1:1" x14ac:dyDescent="0.75">
      <c r="A163" s="1">
        <v>33.915219580675682</v>
      </c>
    </row>
    <row r="164" spans="1:1" x14ac:dyDescent="0.75">
      <c r="A164" s="1">
        <v>46.21112704855495</v>
      </c>
    </row>
    <row r="165" spans="1:1" x14ac:dyDescent="0.75">
      <c r="A165" s="1">
        <v>25.281533249916073</v>
      </c>
    </row>
    <row r="166" spans="1:1" x14ac:dyDescent="0.75">
      <c r="A166" s="1">
        <v>38.981292153691214</v>
      </c>
    </row>
    <row r="167" spans="1:1" x14ac:dyDescent="0.75">
      <c r="A167" s="1">
        <v>98.825037385174113</v>
      </c>
    </row>
    <row r="168" spans="1:1" x14ac:dyDescent="0.75">
      <c r="A168" s="1">
        <v>5.4933317056794948</v>
      </c>
    </row>
    <row r="169" spans="1:1" x14ac:dyDescent="0.75">
      <c r="A169" s="1">
        <v>9.854426709799494</v>
      </c>
    </row>
    <row r="170" spans="1:1" x14ac:dyDescent="0.75">
      <c r="A170" s="1">
        <v>24.784081545457319</v>
      </c>
    </row>
    <row r="171" spans="1:1" x14ac:dyDescent="0.75">
      <c r="A171" s="1">
        <v>42.588579973754079</v>
      </c>
    </row>
    <row r="172" spans="1:1" x14ac:dyDescent="0.75">
      <c r="A172" s="1">
        <v>11.502426221503342</v>
      </c>
    </row>
    <row r="173" spans="1:1" x14ac:dyDescent="0.75">
      <c r="A173" s="1">
        <v>57.451094088564716</v>
      </c>
    </row>
    <row r="174" spans="1:1" x14ac:dyDescent="0.75">
      <c r="A174" s="1">
        <v>52.497940000610363</v>
      </c>
    </row>
    <row r="175" spans="1:1" x14ac:dyDescent="0.75">
      <c r="A175" s="1">
        <v>45.789971617786186</v>
      </c>
    </row>
    <row r="176" spans="1:1" x14ac:dyDescent="0.75">
      <c r="A176" s="1">
        <v>49.311807611316262</v>
      </c>
    </row>
    <row r="177" spans="1:1" x14ac:dyDescent="0.75">
      <c r="A177" s="1">
        <v>82.448805200354016</v>
      </c>
    </row>
    <row r="178" spans="1:1" x14ac:dyDescent="0.75">
      <c r="A178" s="1">
        <v>20.252082888271737</v>
      </c>
    </row>
    <row r="179" spans="1:1" x14ac:dyDescent="0.75">
      <c r="A179" s="1">
        <v>40.263069551683095</v>
      </c>
    </row>
    <row r="180" spans="1:1" x14ac:dyDescent="0.75">
      <c r="A180" s="1">
        <v>94.759971922971289</v>
      </c>
    </row>
    <row r="181" spans="1:1" x14ac:dyDescent="0.75">
      <c r="A181" s="1">
        <v>93.304239020966222</v>
      </c>
    </row>
    <row r="182" spans="1:1" x14ac:dyDescent="0.75">
      <c r="A182" s="1">
        <v>44.718771935178687</v>
      </c>
    </row>
    <row r="183" spans="1:1" x14ac:dyDescent="0.75">
      <c r="A183" s="1">
        <v>99.871822260200815</v>
      </c>
    </row>
    <row r="184" spans="1:1" x14ac:dyDescent="0.75">
      <c r="A184" s="1">
        <v>4.6143986327707758</v>
      </c>
    </row>
    <row r="185" spans="1:1" x14ac:dyDescent="0.75">
      <c r="A185" s="1">
        <v>34.607989745780813</v>
      </c>
    </row>
    <row r="186" spans="1:1" x14ac:dyDescent="0.75">
      <c r="A186" s="1">
        <v>97.445600756859037</v>
      </c>
    </row>
    <row r="187" spans="1:1" x14ac:dyDescent="0.75">
      <c r="A187" s="1">
        <v>43.995483260597553</v>
      </c>
    </row>
    <row r="188" spans="1:1" x14ac:dyDescent="0.75">
      <c r="A188" s="1">
        <v>68.633075960570096</v>
      </c>
    </row>
    <row r="189" spans="1:1" x14ac:dyDescent="0.75">
      <c r="A189" s="1">
        <v>43.394268623920404</v>
      </c>
    </row>
    <row r="190" spans="1:1" x14ac:dyDescent="0.75">
      <c r="A190" s="1">
        <v>98.431348612933746</v>
      </c>
    </row>
    <row r="191" spans="1:1" x14ac:dyDescent="0.75">
      <c r="A191" s="1">
        <v>69.338053529465626</v>
      </c>
    </row>
    <row r="192" spans="1:1" x14ac:dyDescent="0.75">
      <c r="A192" s="1">
        <v>76.659443952757343</v>
      </c>
    </row>
    <row r="193" spans="1:1" x14ac:dyDescent="0.75">
      <c r="A193" s="1">
        <v>60.341196935941646</v>
      </c>
    </row>
    <row r="194" spans="1:1" x14ac:dyDescent="0.75">
      <c r="A194" s="1">
        <v>45.039216284676655</v>
      </c>
    </row>
    <row r="195" spans="1:1" x14ac:dyDescent="0.75">
      <c r="A195" s="1">
        <v>75.64928128910185</v>
      </c>
    </row>
    <row r="196" spans="1:1" x14ac:dyDescent="0.75">
      <c r="A196" s="1">
        <v>3.8880581072420419</v>
      </c>
    </row>
    <row r="197" spans="1:1" x14ac:dyDescent="0.75">
      <c r="A197" s="1">
        <v>86.458937345500047</v>
      </c>
    </row>
    <row r="198" spans="1:1" x14ac:dyDescent="0.75">
      <c r="A198" s="1">
        <v>4.394665364543596</v>
      </c>
    </row>
    <row r="199" spans="1:1" x14ac:dyDescent="0.75">
      <c r="A199" s="1">
        <v>1.0528885769219032</v>
      </c>
    </row>
    <row r="200" spans="1:1" x14ac:dyDescent="0.75">
      <c r="A200" s="1">
        <v>67.433698538163398</v>
      </c>
    </row>
    <row r="201" spans="1:1" x14ac:dyDescent="0.75">
      <c r="A201" s="1">
        <v>25.934629352702416</v>
      </c>
    </row>
    <row r="202" spans="1:1" x14ac:dyDescent="0.75">
      <c r="A202" s="1">
        <v>47.383037812433244</v>
      </c>
    </row>
    <row r="203" spans="1:1" x14ac:dyDescent="0.75">
      <c r="A203" s="1">
        <v>32.569353312784202</v>
      </c>
    </row>
    <row r="204" spans="1:1" x14ac:dyDescent="0.75">
      <c r="A204" s="1">
        <v>57.283242286446736</v>
      </c>
    </row>
    <row r="205" spans="1:1" x14ac:dyDescent="0.75">
      <c r="A205" s="1">
        <v>5.7283242286446736</v>
      </c>
    </row>
    <row r="206" spans="1:1" x14ac:dyDescent="0.75">
      <c r="A206" s="1">
        <v>52.36060670796838</v>
      </c>
    </row>
    <row r="207" spans="1:1" x14ac:dyDescent="0.75">
      <c r="A207" s="1">
        <v>7.4221015045625176</v>
      </c>
    </row>
    <row r="208" spans="1:1" x14ac:dyDescent="0.75">
      <c r="A208" s="1">
        <v>94.817957090975682</v>
      </c>
    </row>
    <row r="209" spans="1:1" x14ac:dyDescent="0.75">
      <c r="A209" s="1">
        <v>12.533951841792046</v>
      </c>
    </row>
    <row r="210" spans="1:1" x14ac:dyDescent="0.75">
      <c r="A210" s="1">
        <v>56.749168370616779</v>
      </c>
    </row>
    <row r="211" spans="1:1" x14ac:dyDescent="0.75">
      <c r="A211" s="1">
        <v>70.827356791894275</v>
      </c>
    </row>
    <row r="212" spans="1:1" x14ac:dyDescent="0.75">
      <c r="A212" s="1">
        <v>21.96722312082278</v>
      </c>
    </row>
    <row r="213" spans="1:1" x14ac:dyDescent="0.75">
      <c r="A213" s="1">
        <v>37.772759178441724</v>
      </c>
    </row>
    <row r="214" spans="1:1" x14ac:dyDescent="0.75">
      <c r="A214" s="1">
        <v>84.572893459883431</v>
      </c>
    </row>
    <row r="215" spans="1:1" x14ac:dyDescent="0.75">
      <c r="A215" s="1">
        <v>5.8351390118106634</v>
      </c>
    </row>
    <row r="216" spans="1:1" x14ac:dyDescent="0.75">
      <c r="A216" s="1">
        <v>74.202703939939568</v>
      </c>
    </row>
    <row r="217" spans="1:1" x14ac:dyDescent="0.75">
      <c r="A217" s="1">
        <v>71.208838160344243</v>
      </c>
    </row>
    <row r="218" spans="1:1" x14ac:dyDescent="0.75">
      <c r="A218" s="1">
        <v>28.113650929288614</v>
      </c>
    </row>
    <row r="219" spans="1:1" x14ac:dyDescent="0.75">
      <c r="A219" s="1">
        <v>0.87893307290871914</v>
      </c>
    </row>
    <row r="220" spans="1:1" x14ac:dyDescent="0.75">
      <c r="A220" s="1">
        <v>40.372936185796689</v>
      </c>
    </row>
    <row r="221" spans="1:1" x14ac:dyDescent="0.75">
      <c r="A221" s="1">
        <v>33.820612201300086</v>
      </c>
    </row>
    <row r="222" spans="1:1" x14ac:dyDescent="0.75">
      <c r="A222" s="1">
        <v>11.795403912472915</v>
      </c>
    </row>
    <row r="223" spans="1:1" x14ac:dyDescent="0.75">
      <c r="A223" s="1">
        <v>70.632038331247898</v>
      </c>
    </row>
    <row r="224" spans="1:1" x14ac:dyDescent="0.75">
      <c r="A224" s="1">
        <v>62.651448103274632</v>
      </c>
    </row>
    <row r="225" spans="1:1" x14ac:dyDescent="0.75">
      <c r="A225" s="1">
        <v>90.554521317178867</v>
      </c>
    </row>
    <row r="226" spans="1:1" x14ac:dyDescent="0.75">
      <c r="A226" s="1">
        <v>16.415906247138889</v>
      </c>
    </row>
    <row r="227" spans="1:1" x14ac:dyDescent="0.75">
      <c r="A227" s="1">
        <v>95.809808648945577</v>
      </c>
    </row>
    <row r="228" spans="1:1" x14ac:dyDescent="0.75">
      <c r="A228" s="1">
        <v>79.595324564348275</v>
      </c>
    </row>
    <row r="229" spans="1:1" x14ac:dyDescent="0.75">
      <c r="A229" s="1">
        <v>33.585619678334908</v>
      </c>
    </row>
    <row r="230" spans="1:1" x14ac:dyDescent="0.75">
      <c r="A230" s="1">
        <v>91.839350566118355</v>
      </c>
    </row>
    <row r="231" spans="1:1" x14ac:dyDescent="0.75">
      <c r="A231" s="1">
        <v>97.552415540025024</v>
      </c>
    </row>
    <row r="232" spans="1:1" x14ac:dyDescent="0.75">
      <c r="A232" s="1">
        <v>65.523239844965971</v>
      </c>
    </row>
    <row r="233" spans="1:1" x14ac:dyDescent="0.75">
      <c r="A233" s="1">
        <v>76.741843928342533</v>
      </c>
    </row>
    <row r="234" spans="1:1" x14ac:dyDescent="0.75">
      <c r="A234" s="1">
        <v>36.323129978331856</v>
      </c>
    </row>
    <row r="235" spans="1:1" x14ac:dyDescent="0.75">
      <c r="A235" s="1">
        <v>11.999877925962096</v>
      </c>
    </row>
    <row r="236" spans="1:1" x14ac:dyDescent="0.75">
      <c r="A236" s="1">
        <v>69.295327616199216</v>
      </c>
    </row>
    <row r="237" spans="1:1" x14ac:dyDescent="0.75">
      <c r="A237" s="1">
        <v>51.609851374858849</v>
      </c>
    </row>
    <row r="238" spans="1:1" x14ac:dyDescent="0.75">
      <c r="A238" s="1">
        <v>70.546586504715108</v>
      </c>
    </row>
    <row r="239" spans="1:1" x14ac:dyDescent="0.75">
      <c r="A239" s="1">
        <v>80.687887203588986</v>
      </c>
    </row>
    <row r="240" spans="1:1" x14ac:dyDescent="0.75">
      <c r="A240" s="1">
        <v>5.6245612964262826</v>
      </c>
    </row>
    <row r="241" spans="1:1" x14ac:dyDescent="0.75">
      <c r="A241" s="1">
        <v>46.122623371074553</v>
      </c>
    </row>
    <row r="242" spans="1:1" x14ac:dyDescent="0.75">
      <c r="A242" s="1">
        <v>84.496597186193426</v>
      </c>
    </row>
    <row r="243" spans="1:1" x14ac:dyDescent="0.75">
      <c r="A243" s="1">
        <v>22.360911893063143</v>
      </c>
    </row>
    <row r="244" spans="1:1" x14ac:dyDescent="0.75">
      <c r="A244" s="1">
        <v>2.0813623462630089</v>
      </c>
    </row>
    <row r="245" spans="1:1" x14ac:dyDescent="0.75">
      <c r="A245" s="1">
        <v>76.067384868923</v>
      </c>
    </row>
    <row r="246" spans="1:1" x14ac:dyDescent="0.75">
      <c r="A246" s="1">
        <v>85.33280434583574</v>
      </c>
    </row>
    <row r="247" spans="1:1" x14ac:dyDescent="0.75">
      <c r="A247" s="1">
        <v>1.9257179479354229</v>
      </c>
    </row>
    <row r="248" spans="1:1" x14ac:dyDescent="0.75">
      <c r="A248" s="1">
        <v>54.850917081209751</v>
      </c>
    </row>
    <row r="249" spans="1:1" x14ac:dyDescent="0.75">
      <c r="A249" s="1">
        <v>30.289620654927212</v>
      </c>
    </row>
    <row r="250" spans="1:1" x14ac:dyDescent="0.75">
      <c r="A250" s="1">
        <v>24.35682241279336</v>
      </c>
    </row>
    <row r="251" spans="1:1" x14ac:dyDescent="0.75">
      <c r="A251" s="1">
        <v>62.019714957121494</v>
      </c>
    </row>
  </sheetData>
  <sortState xmlns:xlrd2="http://schemas.microsoft.com/office/spreadsheetml/2017/richdata2" ref="F22:F31">
    <sortCondition ref="F22"/>
  </sortState>
  <mergeCells count="10">
    <mergeCell ref="A1:C1"/>
    <mergeCell ref="R37:Y42"/>
    <mergeCell ref="I8:N13"/>
    <mergeCell ref="E3:F3"/>
    <mergeCell ref="F34:O48"/>
    <mergeCell ref="F32:H32"/>
    <mergeCell ref="M20:N20"/>
    <mergeCell ref="P8:R8"/>
    <mergeCell ref="P9:R9"/>
    <mergeCell ref="P10:R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22A6-CECA-44B3-978C-B7C103C45024}">
  <dimension ref="A1:U251"/>
  <sheetViews>
    <sheetView tabSelected="1" topLeftCell="A23" workbookViewId="0">
      <selection activeCell="D36" sqref="D36"/>
    </sheetView>
  </sheetViews>
  <sheetFormatPr defaultRowHeight="14.75" x14ac:dyDescent="0.75"/>
  <cols>
    <col min="4" max="4" width="21.36328125" customWidth="1"/>
    <col min="5" max="5" width="12.58984375" customWidth="1"/>
    <col min="6" max="6" width="11.1328125" customWidth="1"/>
    <col min="7" max="7" width="12.36328125" customWidth="1"/>
    <col min="8" max="8" width="10.58984375" customWidth="1"/>
    <col min="9" max="10" width="10.5" customWidth="1"/>
    <col min="11" max="11" width="13.5" customWidth="1"/>
    <col min="14" max="14" width="11.1796875" bestFit="1" customWidth="1"/>
  </cols>
  <sheetData>
    <row r="1" spans="1:21" x14ac:dyDescent="0.75">
      <c r="A1" s="8" t="s">
        <v>0</v>
      </c>
      <c r="B1" s="8"/>
      <c r="C1" s="8"/>
    </row>
    <row r="2" spans="1:21" x14ac:dyDescent="0.75">
      <c r="A2" s="1">
        <v>22.696878103306517</v>
      </c>
    </row>
    <row r="3" spans="1:21" x14ac:dyDescent="0.75">
      <c r="A3" s="1">
        <v>48.670051581939333</v>
      </c>
    </row>
    <row r="4" spans="1:21" x14ac:dyDescent="0.75">
      <c r="A4" s="1">
        <v>36.840452947944868</v>
      </c>
    </row>
    <row r="5" spans="1:21" x14ac:dyDescent="0.75">
      <c r="A5" s="1">
        <v>54.357252691988833</v>
      </c>
    </row>
    <row r="6" spans="1:21" x14ac:dyDescent="0.75">
      <c r="A6" s="1">
        <v>29.942026584467385</v>
      </c>
    </row>
    <row r="7" spans="1:21" x14ac:dyDescent="0.75">
      <c r="A7" s="1">
        <v>40.572575825353852</v>
      </c>
      <c r="D7" s="80" t="s">
        <v>35</v>
      </c>
    </row>
    <row r="8" spans="1:21" ht="15.5" thickBot="1" x14ac:dyDescent="0.9">
      <c r="A8" s="1">
        <v>68.015293790085707</v>
      </c>
    </row>
    <row r="9" spans="1:21" ht="15.5" thickBot="1" x14ac:dyDescent="0.9">
      <c r="A9" s="1">
        <v>39.273885603324743</v>
      </c>
      <c r="D9" s="45" t="s">
        <v>1</v>
      </c>
      <c r="E9" s="46"/>
    </row>
    <row r="10" spans="1:21" x14ac:dyDescent="0.75">
      <c r="A10" s="1">
        <v>32.036513301864034</v>
      </c>
      <c r="D10" s="12"/>
      <c r="E10" s="15"/>
    </row>
    <row r="11" spans="1:21" x14ac:dyDescent="0.75">
      <c r="A11" s="1">
        <v>48.318298821686767</v>
      </c>
      <c r="D11" s="81" t="s">
        <v>2</v>
      </c>
      <c r="E11" s="82">
        <v>47.197848324503866</v>
      </c>
    </row>
    <row r="12" spans="1:21" ht="15.5" thickBot="1" x14ac:dyDescent="0.9">
      <c r="A12" s="1">
        <v>56.829685617049108</v>
      </c>
      <c r="D12" s="12" t="s">
        <v>3</v>
      </c>
      <c r="E12" s="19">
        <v>0.99827755655875727</v>
      </c>
    </row>
    <row r="13" spans="1:21" ht="15.5" thickBot="1" x14ac:dyDescent="0.9">
      <c r="A13" s="1">
        <v>42.356833899975754</v>
      </c>
      <c r="D13" s="12" t="s">
        <v>4</v>
      </c>
      <c r="E13" s="19">
        <v>48.476960172411054</v>
      </c>
      <c r="G13" s="56" t="s">
        <v>28</v>
      </c>
      <c r="H13" s="57"/>
      <c r="I13" s="58"/>
      <c r="J13" s="55"/>
    </row>
    <row r="14" spans="1:21" ht="15.5" thickBot="1" x14ac:dyDescent="0.9">
      <c r="A14" s="1">
        <v>18.527481541968882</v>
      </c>
      <c r="D14" s="12" t="s">
        <v>5</v>
      </c>
      <c r="E14" s="16" t="e">
        <v>#N/A</v>
      </c>
      <c r="G14" s="59" t="s">
        <v>2</v>
      </c>
      <c r="H14" s="60"/>
      <c r="I14" s="61"/>
      <c r="J14" s="65">
        <v>47.2</v>
      </c>
    </row>
    <row r="15" spans="1:21" ht="15.5" thickBot="1" x14ac:dyDescent="0.9">
      <c r="A15" s="1">
        <v>34.970349942159373</v>
      </c>
      <c r="D15" s="81" t="s">
        <v>6</v>
      </c>
      <c r="E15" s="82">
        <v>15.78415407876617</v>
      </c>
      <c r="G15" s="62" t="s">
        <v>29</v>
      </c>
      <c r="H15" s="63"/>
      <c r="I15" s="64"/>
      <c r="J15" s="66">
        <v>15.78</v>
      </c>
    </row>
    <row r="16" spans="1:21" x14ac:dyDescent="0.75">
      <c r="A16" s="1">
        <v>34.539522301929537</v>
      </c>
      <c r="D16" s="12" t="s">
        <v>7</v>
      </c>
      <c r="E16" s="19">
        <v>249.13951998223069</v>
      </c>
      <c r="M16" s="4" t="s">
        <v>30</v>
      </c>
      <c r="N16" s="5"/>
      <c r="O16" s="5"/>
      <c r="P16" s="5"/>
      <c r="Q16" s="5"/>
      <c r="R16" s="5"/>
      <c r="S16" s="5"/>
      <c r="T16" s="5"/>
      <c r="U16" s="5"/>
    </row>
    <row r="17" spans="1:21" x14ac:dyDescent="0.75">
      <c r="A17" s="1">
        <v>57.086521236487897</v>
      </c>
      <c r="D17" s="12" t="s">
        <v>8</v>
      </c>
      <c r="E17" s="19">
        <v>-0.11500164268822122</v>
      </c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75">
      <c r="A18" s="1">
        <v>62.998464171687374</v>
      </c>
      <c r="D18" s="12" t="s">
        <v>9</v>
      </c>
      <c r="E18" s="19">
        <v>-4.9902980196077508E-2</v>
      </c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75">
      <c r="A19" s="1">
        <v>24.691263560089283</v>
      </c>
      <c r="D19" s="12" t="s">
        <v>10</v>
      </c>
      <c r="E19" s="19">
        <v>92.131085693836212</v>
      </c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75">
      <c r="A20" s="1">
        <v>57.688936420890968</v>
      </c>
      <c r="D20" s="12" t="s">
        <v>11</v>
      </c>
      <c r="E20" s="19">
        <v>3.1049979850649834</v>
      </c>
    </row>
    <row r="21" spans="1:21" x14ac:dyDescent="0.75">
      <c r="A21" s="1">
        <v>50.527381871506805</v>
      </c>
      <c r="D21" s="12" t="s">
        <v>12</v>
      </c>
      <c r="E21" s="19">
        <v>95.236083678901196</v>
      </c>
    </row>
    <row r="22" spans="1:21" x14ac:dyDescent="0.75">
      <c r="A22" s="1">
        <v>55.721085472032428</v>
      </c>
      <c r="D22" s="12" t="s">
        <v>13</v>
      </c>
      <c r="E22" s="19">
        <v>11799.462081125967</v>
      </c>
    </row>
    <row r="23" spans="1:21" x14ac:dyDescent="0.75">
      <c r="A23" s="1">
        <v>41.960862644191366</v>
      </c>
      <c r="D23" s="12" t="s">
        <v>14</v>
      </c>
      <c r="E23" s="19">
        <v>250</v>
      </c>
      <c r="P23" s="2"/>
    </row>
    <row r="24" spans="1:21" ht="15.5" thickBot="1" x14ac:dyDescent="0.9">
      <c r="A24" s="1">
        <v>39.734146765840705</v>
      </c>
      <c r="D24" s="13" t="s">
        <v>15</v>
      </c>
      <c r="E24" s="20">
        <v>1.9661444517803968</v>
      </c>
      <c r="M24" s="10"/>
      <c r="N24" s="11"/>
      <c r="O24" s="11"/>
      <c r="P24" s="11"/>
      <c r="Q24" s="11"/>
      <c r="R24" s="11"/>
      <c r="S24" s="11"/>
      <c r="T24" s="11"/>
    </row>
    <row r="25" spans="1:21" x14ac:dyDescent="0.75">
      <c r="A25" s="1">
        <v>28.450500748294871</v>
      </c>
      <c r="H25" s="80" t="s">
        <v>36</v>
      </c>
      <c r="L25" s="80" t="s">
        <v>37</v>
      </c>
      <c r="M25" s="11"/>
      <c r="N25" s="11"/>
      <c r="O25" s="11"/>
      <c r="P25" s="11"/>
      <c r="Q25" s="11"/>
      <c r="R25" s="11"/>
      <c r="S25" s="11"/>
      <c r="T25" s="11"/>
    </row>
    <row r="26" spans="1:21" ht="15.5" thickBot="1" x14ac:dyDescent="0.9">
      <c r="A26" s="1">
        <v>76.967177291226108</v>
      </c>
      <c r="E26" s="83" t="s">
        <v>38</v>
      </c>
      <c r="F26" s="83"/>
      <c r="M26" s="11"/>
      <c r="N26" s="11"/>
      <c r="O26" s="11"/>
      <c r="P26" s="11"/>
      <c r="Q26" s="11"/>
      <c r="R26" s="11"/>
      <c r="S26" s="11"/>
      <c r="T26" s="11"/>
    </row>
    <row r="27" spans="1:21" ht="15.5" thickBot="1" x14ac:dyDescent="0.9">
      <c r="A27" s="1">
        <v>47.110671756672673</v>
      </c>
      <c r="C27" s="9" t="s">
        <v>41</v>
      </c>
      <c r="H27" s="69" t="s">
        <v>22</v>
      </c>
      <c r="I27" s="70" t="s">
        <v>31</v>
      </c>
      <c r="J27" s="70" t="s">
        <v>32</v>
      </c>
      <c r="L27" s="78" t="s">
        <v>25</v>
      </c>
      <c r="M27" s="78"/>
      <c r="N27" s="79">
        <f>_xlfn.CHISQ.TEST(F29:F39,J29:J39)</f>
        <v>0.81141354878417515</v>
      </c>
      <c r="O27" s="11"/>
      <c r="P27" s="11"/>
      <c r="Q27" s="11"/>
      <c r="R27" s="11"/>
      <c r="S27" s="11"/>
      <c r="T27" s="11"/>
    </row>
    <row r="28" spans="1:21" ht="15.5" thickBot="1" x14ac:dyDescent="0.9">
      <c r="A28" s="1">
        <v>47.215803659855737</v>
      </c>
      <c r="C28" s="21" t="s">
        <v>24</v>
      </c>
      <c r="E28" s="71" t="s">
        <v>24</v>
      </c>
      <c r="F28" s="48" t="s">
        <v>18</v>
      </c>
      <c r="G28" s="72" t="s">
        <v>19</v>
      </c>
      <c r="H28" s="73" t="s">
        <v>23</v>
      </c>
      <c r="I28" s="74" t="s">
        <v>23</v>
      </c>
      <c r="J28" s="74" t="s">
        <v>23</v>
      </c>
      <c r="M28" s="11"/>
      <c r="N28" s="11"/>
      <c r="O28" s="11"/>
      <c r="P28" s="11"/>
      <c r="Q28" s="11"/>
      <c r="R28" s="11"/>
      <c r="S28" s="11"/>
      <c r="T28" s="11"/>
    </row>
    <row r="29" spans="1:21" x14ac:dyDescent="0.75">
      <c r="A29" s="1">
        <v>50.004024514055345</v>
      </c>
      <c r="C29" s="16">
        <v>0</v>
      </c>
      <c r="E29" s="26">
        <v>0</v>
      </c>
      <c r="F29" s="67">
        <v>0</v>
      </c>
      <c r="G29" s="27">
        <v>0</v>
      </c>
      <c r="H29" s="75">
        <f>NORMDIST(E29,$J$14,$J$15,1)</f>
        <v>1.3897447538404404E-3</v>
      </c>
      <c r="I29" s="77">
        <f>H29</f>
        <v>1.3897447538404404E-3</v>
      </c>
      <c r="J29" s="76">
        <f>250*I29</f>
        <v>0.3474361884601101</v>
      </c>
      <c r="M29" s="11"/>
      <c r="N29" s="11"/>
      <c r="O29" s="11"/>
      <c r="P29" s="11"/>
      <c r="Q29" s="11"/>
      <c r="R29" s="11"/>
      <c r="S29" s="11"/>
      <c r="T29" s="11"/>
    </row>
    <row r="30" spans="1:21" x14ac:dyDescent="0.75">
      <c r="A30" s="1">
        <v>65.472176073672017</v>
      </c>
      <c r="C30" s="16">
        <v>10</v>
      </c>
      <c r="E30" s="26">
        <v>10</v>
      </c>
      <c r="F30" s="68">
        <v>2</v>
      </c>
      <c r="G30" s="27">
        <v>8.5106382978723406E-3</v>
      </c>
      <c r="H30" s="75">
        <f t="shared" ref="H30:H39" si="0">NORMDIST(E30,$J$14,$J$15,1)</f>
        <v>9.2013475672715669E-3</v>
      </c>
      <c r="I30" s="77">
        <f>H30-H29</f>
        <v>7.8116028134311262E-3</v>
      </c>
      <c r="J30" s="76">
        <f t="shared" ref="J30:J39" si="1">250*I30</f>
        <v>1.9529007033577817</v>
      </c>
      <c r="P30" s="2"/>
    </row>
    <row r="31" spans="1:21" x14ac:dyDescent="0.75">
      <c r="A31" s="1">
        <v>34.147814302559709</v>
      </c>
      <c r="C31" s="16">
        <v>20</v>
      </c>
      <c r="E31" s="26">
        <v>20</v>
      </c>
      <c r="F31" s="68">
        <v>9</v>
      </c>
      <c r="G31" s="27">
        <v>4.6808510638297871E-2</v>
      </c>
      <c r="H31" s="75">
        <f t="shared" si="0"/>
        <v>4.2380927392337467E-2</v>
      </c>
      <c r="I31" s="77">
        <f t="shared" ref="I31:I39" si="2">H31-H30</f>
        <v>3.3179579825065898E-2</v>
      </c>
      <c r="J31" s="76">
        <f t="shared" si="1"/>
        <v>8.2948949562664751</v>
      </c>
      <c r="L31" s="9"/>
      <c r="P31" s="2"/>
    </row>
    <row r="32" spans="1:21" x14ac:dyDescent="0.75">
      <c r="A32" s="1">
        <v>52.695520606721402</v>
      </c>
      <c r="C32" s="16">
        <v>30</v>
      </c>
      <c r="E32" s="26">
        <v>30</v>
      </c>
      <c r="F32" s="68">
        <v>27</v>
      </c>
      <c r="G32" s="27">
        <v>0.16170212765957448</v>
      </c>
      <c r="H32" s="75">
        <f t="shared" si="0"/>
        <v>0.1378593635692732</v>
      </c>
      <c r="I32" s="77">
        <f t="shared" si="2"/>
        <v>9.547843617693573E-2</v>
      </c>
      <c r="J32" s="76">
        <f t="shared" si="1"/>
        <v>23.869609044233933</v>
      </c>
      <c r="P32" s="2"/>
    </row>
    <row r="33" spans="1:16" x14ac:dyDescent="0.75">
      <c r="A33" s="1">
        <v>63.563942502514692</v>
      </c>
      <c r="C33" s="16">
        <v>40</v>
      </c>
      <c r="E33" s="26">
        <v>40</v>
      </c>
      <c r="F33" s="68">
        <v>33</v>
      </c>
      <c r="G33" s="27">
        <v>0.30212765957446808</v>
      </c>
      <c r="H33" s="75">
        <f t="shared" si="0"/>
        <v>0.32409656375677021</v>
      </c>
      <c r="I33" s="77">
        <f t="shared" si="2"/>
        <v>0.18623720018749701</v>
      </c>
      <c r="J33" s="76">
        <f t="shared" si="1"/>
        <v>46.559300046874256</v>
      </c>
      <c r="P33" s="2"/>
    </row>
    <row r="34" spans="1:16" x14ac:dyDescent="0.75">
      <c r="A34" s="1">
        <v>53.71235842067108</v>
      </c>
      <c r="C34" s="16">
        <v>50</v>
      </c>
      <c r="E34" s="26">
        <v>50</v>
      </c>
      <c r="F34" s="68">
        <v>57</v>
      </c>
      <c r="G34" s="27">
        <v>0.5446808510638298</v>
      </c>
      <c r="H34" s="75">
        <f t="shared" si="0"/>
        <v>0.57041852520479575</v>
      </c>
      <c r="I34" s="77">
        <f t="shared" si="2"/>
        <v>0.24632196144802554</v>
      </c>
      <c r="J34" s="76">
        <f t="shared" si="1"/>
        <v>61.580490362006387</v>
      </c>
    </row>
    <row r="35" spans="1:16" x14ac:dyDescent="0.75">
      <c r="A35" s="1">
        <v>72.578342395718209</v>
      </c>
      <c r="C35" s="16">
        <v>60</v>
      </c>
      <c r="E35" s="26">
        <v>60</v>
      </c>
      <c r="F35" s="68">
        <v>59</v>
      </c>
      <c r="G35" s="27">
        <v>0.79574468085106387</v>
      </c>
      <c r="H35" s="75">
        <f t="shared" si="0"/>
        <v>0.79136119669666516</v>
      </c>
      <c r="I35" s="77">
        <f t="shared" si="2"/>
        <v>0.22094267149186941</v>
      </c>
      <c r="J35" s="76">
        <f t="shared" si="1"/>
        <v>55.235667872967355</v>
      </c>
    </row>
    <row r="36" spans="1:16" x14ac:dyDescent="0.75">
      <c r="A36" s="1">
        <v>57.664090162506909</v>
      </c>
      <c r="C36" s="16">
        <v>70</v>
      </c>
      <c r="E36" s="26">
        <v>70</v>
      </c>
      <c r="F36" s="68">
        <v>30</v>
      </c>
      <c r="G36" s="27">
        <v>0.92340425531914894</v>
      </c>
      <c r="H36" s="75">
        <f t="shared" si="0"/>
        <v>0.92575236520375492</v>
      </c>
      <c r="I36" s="77">
        <f t="shared" si="2"/>
        <v>0.13439116850708976</v>
      </c>
      <c r="J36" s="76">
        <f t="shared" si="1"/>
        <v>33.59779212677244</v>
      </c>
    </row>
    <row r="37" spans="1:16" x14ac:dyDescent="0.75">
      <c r="A37" s="1">
        <v>36.77456005680142</v>
      </c>
      <c r="C37" s="16">
        <v>80</v>
      </c>
      <c r="E37" s="26">
        <v>80</v>
      </c>
      <c r="F37" s="68">
        <v>14</v>
      </c>
      <c r="G37" s="27">
        <v>0.98297872340425529</v>
      </c>
      <c r="H37" s="75">
        <f t="shared" si="0"/>
        <v>0.98117203674370923</v>
      </c>
      <c r="I37" s="77">
        <f t="shared" si="2"/>
        <v>5.5419671539954307E-2</v>
      </c>
      <c r="J37" s="76">
        <f t="shared" si="1"/>
        <v>13.854917884988577</v>
      </c>
    </row>
    <row r="38" spans="1:16" x14ac:dyDescent="0.75">
      <c r="A38" s="1">
        <v>54.261585218046093</v>
      </c>
      <c r="C38" s="16">
        <v>90</v>
      </c>
      <c r="E38" s="26">
        <v>90</v>
      </c>
      <c r="F38" s="68">
        <v>3</v>
      </c>
      <c r="G38" s="27">
        <v>0.99574468085106382</v>
      </c>
      <c r="H38" s="75">
        <f t="shared" si="0"/>
        <v>0.99665903547747714</v>
      </c>
      <c r="I38" s="77">
        <f t="shared" si="2"/>
        <v>1.5486998733767909E-2</v>
      </c>
      <c r="J38" s="76">
        <f t="shared" si="1"/>
        <v>3.8717496834419771</v>
      </c>
    </row>
    <row r="39" spans="1:16" ht="15.5" thickBot="1" x14ac:dyDescent="0.9">
      <c r="A39" s="1">
        <v>46.908167076981044</v>
      </c>
      <c r="C39" s="17">
        <v>100</v>
      </c>
      <c r="E39" s="26">
        <v>100</v>
      </c>
      <c r="F39" s="68">
        <v>1</v>
      </c>
      <c r="G39" s="27">
        <v>1</v>
      </c>
      <c r="H39" s="75">
        <f t="shared" si="0"/>
        <v>0.999590079263866</v>
      </c>
      <c r="I39" s="77">
        <f t="shared" si="2"/>
        <v>2.931043786388865E-3</v>
      </c>
      <c r="J39" s="76">
        <f t="shared" si="1"/>
        <v>0.73276094659721625</v>
      </c>
    </row>
    <row r="40" spans="1:16" ht="15.5" thickBot="1" x14ac:dyDescent="0.9">
      <c r="A40" s="1">
        <v>70.460765881580301</v>
      </c>
      <c r="E40" s="37" t="s">
        <v>17</v>
      </c>
      <c r="F40" s="37"/>
      <c r="G40" s="37"/>
    </row>
    <row r="41" spans="1:16" x14ac:dyDescent="0.75">
      <c r="A41" s="1">
        <v>60.709811704145977</v>
      </c>
    </row>
    <row r="42" spans="1:16" x14ac:dyDescent="0.75">
      <c r="A42" s="1">
        <v>48.996941030782182</v>
      </c>
      <c r="E42" s="4" t="s">
        <v>34</v>
      </c>
      <c r="F42" s="5"/>
      <c r="G42" s="5"/>
      <c r="H42" s="5"/>
      <c r="I42" s="5"/>
      <c r="J42" s="5"/>
      <c r="K42" s="5"/>
      <c r="L42" s="5"/>
      <c r="M42" s="5"/>
      <c r="N42" s="5"/>
    </row>
    <row r="43" spans="1:16" x14ac:dyDescent="0.75">
      <c r="A43" s="1">
        <v>41.520195408156724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6" x14ac:dyDescent="0.75">
      <c r="A44" s="1">
        <v>44.731740571296541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6" x14ac:dyDescent="0.75">
      <c r="A45" s="1">
        <v>22.916521073784679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6" x14ac:dyDescent="0.75">
      <c r="A46" s="1">
        <v>48.770255160707165</v>
      </c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6" x14ac:dyDescent="0.75">
      <c r="A47" s="1">
        <v>65.052432900120039</v>
      </c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6" x14ac:dyDescent="0.75">
      <c r="A48" s="1">
        <v>34.041096467990428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75">
      <c r="A49" s="1">
        <v>34.451426371379057</v>
      </c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75">
      <c r="A50" s="1">
        <v>43.47188008869125</v>
      </c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75">
      <c r="A51" s="1">
        <v>68.055504824587842</v>
      </c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75">
      <c r="A52" s="1">
        <v>43.170314382950892</v>
      </c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75">
      <c r="A53" s="1">
        <v>16.299401421565562</v>
      </c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75">
      <c r="A54" s="1">
        <v>50.642216946289409</v>
      </c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75">
      <c r="A55" s="1">
        <v>25.771879690000787</v>
      </c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75">
      <c r="A56" s="1">
        <v>51.055974507835344</v>
      </c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75">
      <c r="A57" s="1">
        <v>55.87193653700524</v>
      </c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75">
      <c r="A58" s="1">
        <v>59.545158263790654</v>
      </c>
    </row>
    <row r="59" spans="1:14" x14ac:dyDescent="0.75">
      <c r="A59" s="1">
        <v>41.794766174280085</v>
      </c>
    </row>
    <row r="60" spans="1:14" x14ac:dyDescent="0.75">
      <c r="A60" s="1">
        <v>33.866234742890811</v>
      </c>
    </row>
    <row r="61" spans="1:14" x14ac:dyDescent="0.75">
      <c r="A61" s="1">
        <v>58.880022051016567</v>
      </c>
    </row>
    <row r="62" spans="1:14" x14ac:dyDescent="0.75">
      <c r="A62" s="1">
        <v>30.317261361051351</v>
      </c>
    </row>
    <row r="63" spans="1:14" x14ac:dyDescent="0.75">
      <c r="A63" s="1">
        <v>54.441102419150411</v>
      </c>
    </row>
    <row r="64" spans="1:14" x14ac:dyDescent="0.75">
      <c r="A64" s="1">
        <v>56.682364528387552</v>
      </c>
    </row>
    <row r="65" spans="1:1" x14ac:dyDescent="0.75">
      <c r="A65" s="1">
        <v>51.927895709741279</v>
      </c>
    </row>
    <row r="66" spans="1:1" x14ac:dyDescent="0.75">
      <c r="A66" s="1">
        <v>51.989235443033976</v>
      </c>
    </row>
    <row r="67" spans="1:1" x14ac:dyDescent="0.75">
      <c r="A67" s="1">
        <v>62.646250979742035</v>
      </c>
    </row>
    <row r="68" spans="1:1" x14ac:dyDescent="0.75">
      <c r="A68" s="1">
        <v>41.769442431177595</v>
      </c>
    </row>
    <row r="69" spans="1:1" x14ac:dyDescent="0.75">
      <c r="A69" s="1">
        <v>55.397828317654785</v>
      </c>
    </row>
    <row r="70" spans="1:1" x14ac:dyDescent="0.75">
      <c r="A70" s="1">
        <v>25.514583638869226</v>
      </c>
    </row>
    <row r="71" spans="1:1" x14ac:dyDescent="0.75">
      <c r="A71" s="1">
        <v>35.717545314400923</v>
      </c>
    </row>
    <row r="72" spans="1:1" x14ac:dyDescent="0.75">
      <c r="A72" s="1">
        <v>29.48964391980553</v>
      </c>
    </row>
    <row r="73" spans="1:1" x14ac:dyDescent="0.75">
      <c r="A73" s="1">
        <v>23.509966366691515</v>
      </c>
    </row>
    <row r="74" spans="1:1" x14ac:dyDescent="0.75">
      <c r="A74" s="1">
        <v>22.302680362190586</v>
      </c>
    </row>
    <row r="75" spans="1:1" x14ac:dyDescent="0.75">
      <c r="A75" s="1">
        <v>34.285534537775675</v>
      </c>
    </row>
    <row r="76" spans="1:1" x14ac:dyDescent="0.75">
      <c r="A76" s="1">
        <v>25.712466948607471</v>
      </c>
    </row>
    <row r="77" spans="1:1" x14ac:dyDescent="0.75">
      <c r="A77" s="1">
        <v>48.876137397019193</v>
      </c>
    </row>
    <row r="78" spans="1:1" x14ac:dyDescent="0.75">
      <c r="A78" s="1">
        <v>56.398431651177816</v>
      </c>
    </row>
    <row r="79" spans="1:1" x14ac:dyDescent="0.75">
      <c r="A79" s="1">
        <v>57.732148787908955</v>
      </c>
    </row>
    <row r="80" spans="1:1" x14ac:dyDescent="0.75">
      <c r="A80" s="1">
        <v>45.251039308641339</v>
      </c>
    </row>
    <row r="81" spans="1:1" x14ac:dyDescent="0.75">
      <c r="A81" s="1">
        <v>55.508161393663613</v>
      </c>
    </row>
    <row r="82" spans="1:1" x14ac:dyDescent="0.75">
      <c r="A82" s="1">
        <v>51.849247155405465</v>
      </c>
    </row>
    <row r="83" spans="1:1" x14ac:dyDescent="0.75">
      <c r="A83" s="1">
        <v>44.020134863603744</v>
      </c>
    </row>
    <row r="84" spans="1:1" x14ac:dyDescent="0.75">
      <c r="A84" s="1">
        <v>7.5338733848184347</v>
      </c>
    </row>
    <row r="85" spans="1:1" x14ac:dyDescent="0.75">
      <c r="A85" s="1">
        <v>55.3012399803265</v>
      </c>
    </row>
    <row r="86" spans="1:1" x14ac:dyDescent="0.75">
      <c r="A86" s="1">
        <v>36.099328452837653</v>
      </c>
    </row>
    <row r="87" spans="1:1" x14ac:dyDescent="0.75">
      <c r="A87" s="1">
        <v>70.527886590571143</v>
      </c>
    </row>
    <row r="88" spans="1:1" x14ac:dyDescent="0.75">
      <c r="A88" s="1">
        <v>26.830804371275008</v>
      </c>
    </row>
    <row r="89" spans="1:1" x14ac:dyDescent="0.75">
      <c r="A89" s="1">
        <v>61.57320639322279</v>
      </c>
    </row>
    <row r="90" spans="1:1" x14ac:dyDescent="0.75">
      <c r="A90" s="1">
        <v>73.260395209945273</v>
      </c>
    </row>
    <row r="91" spans="1:1" x14ac:dyDescent="0.75">
      <c r="A91" s="1">
        <v>55.243873602012172</v>
      </c>
    </row>
    <row r="92" spans="1:1" x14ac:dyDescent="0.75">
      <c r="A92" s="1">
        <v>34.372675498889294</v>
      </c>
    </row>
    <row r="93" spans="1:1" x14ac:dyDescent="0.75">
      <c r="A93" s="1">
        <v>69.642084225779399</v>
      </c>
    </row>
    <row r="94" spans="1:1" x14ac:dyDescent="0.75">
      <c r="A94" s="1">
        <v>74.754581318120472</v>
      </c>
    </row>
    <row r="95" spans="1:1" x14ac:dyDescent="0.75">
      <c r="A95" s="1">
        <v>62.566204077302245</v>
      </c>
    </row>
    <row r="96" spans="1:1" x14ac:dyDescent="0.75">
      <c r="A96" s="1">
        <v>17.633493724861182</v>
      </c>
    </row>
    <row r="97" spans="1:1" x14ac:dyDescent="0.75">
      <c r="A97" s="1">
        <v>47.202962731535081</v>
      </c>
    </row>
    <row r="98" spans="1:1" x14ac:dyDescent="0.75">
      <c r="A98" s="1">
        <v>49.164776909310604</v>
      </c>
    </row>
    <row r="99" spans="1:1" x14ac:dyDescent="0.75">
      <c r="A99" s="1">
        <v>52.995773229486076</v>
      </c>
    </row>
    <row r="100" spans="1:1" x14ac:dyDescent="0.75">
      <c r="A100" s="1">
        <v>57.202208962553414</v>
      </c>
    </row>
    <row r="101" spans="1:1" x14ac:dyDescent="0.75">
      <c r="A101" s="1">
        <v>31.025268880330259</v>
      </c>
    </row>
    <row r="102" spans="1:1" x14ac:dyDescent="0.75">
      <c r="A102" s="1">
        <v>40.211921385707683</v>
      </c>
    </row>
    <row r="103" spans="1:1" x14ac:dyDescent="0.75">
      <c r="A103" s="1">
        <v>38.800254868692718</v>
      </c>
    </row>
    <row r="104" spans="1:1" x14ac:dyDescent="0.75">
      <c r="A104" s="1">
        <v>51.218234046973521</v>
      </c>
    </row>
    <row r="105" spans="1:1" x14ac:dyDescent="0.75">
      <c r="A105" s="1">
        <v>71.389678295236081</v>
      </c>
    </row>
    <row r="106" spans="1:1" x14ac:dyDescent="0.75">
      <c r="A106" s="1">
        <v>48.972776893424452</v>
      </c>
    </row>
    <row r="107" spans="1:1" x14ac:dyDescent="0.75">
      <c r="A107" s="1">
        <v>39.885884588147746</v>
      </c>
    </row>
    <row r="108" spans="1:1" x14ac:dyDescent="0.75">
      <c r="A108" s="1">
        <v>44.821951077028643</v>
      </c>
    </row>
    <row r="109" spans="1:1" x14ac:dyDescent="0.75">
      <c r="A109" s="1">
        <v>3.1049979850649834</v>
      </c>
    </row>
    <row r="110" spans="1:1" x14ac:dyDescent="0.75">
      <c r="A110" s="1">
        <v>57.261485279741464</v>
      </c>
    </row>
    <row r="111" spans="1:1" x14ac:dyDescent="0.75">
      <c r="A111" s="1">
        <v>60.069504696730291</v>
      </c>
    </row>
    <row r="112" spans="1:1" x14ac:dyDescent="0.75">
      <c r="A112" s="1">
        <v>18.43348526454065</v>
      </c>
    </row>
    <row r="113" spans="1:1" x14ac:dyDescent="0.75">
      <c r="A113" s="1">
        <v>69.316780708322767</v>
      </c>
    </row>
    <row r="114" spans="1:1" x14ac:dyDescent="0.75">
      <c r="A114" s="1">
        <v>49.64023231768806</v>
      </c>
    </row>
    <row r="115" spans="1:1" x14ac:dyDescent="0.75">
      <c r="A115" s="1">
        <v>53.015691163454903</v>
      </c>
    </row>
    <row r="116" spans="1:1" x14ac:dyDescent="0.75">
      <c r="A116" s="1">
        <v>50.488330442749429</v>
      </c>
    </row>
    <row r="117" spans="1:1" x14ac:dyDescent="0.75">
      <c r="A117" s="1">
        <v>41.742754446022445</v>
      </c>
    </row>
    <row r="118" spans="1:1" x14ac:dyDescent="0.75">
      <c r="A118" s="1">
        <v>36.239743066107621</v>
      </c>
    </row>
    <row r="119" spans="1:1" x14ac:dyDescent="0.75">
      <c r="A119" s="1">
        <v>49.126850980246672</v>
      </c>
    </row>
    <row r="120" spans="1:1" x14ac:dyDescent="0.75">
      <c r="A120" s="1">
        <v>42.37511474348139</v>
      </c>
    </row>
    <row r="121" spans="1:1" x14ac:dyDescent="0.75">
      <c r="A121" s="1">
        <v>43.416338384122355</v>
      </c>
    </row>
    <row r="122" spans="1:1" x14ac:dyDescent="0.75">
      <c r="A122" s="1">
        <v>37.498870268609608</v>
      </c>
    </row>
    <row r="123" spans="1:1" x14ac:dyDescent="0.75">
      <c r="A123" s="1">
        <v>63.050305369688431</v>
      </c>
    </row>
    <row r="124" spans="1:1" x14ac:dyDescent="0.75">
      <c r="A124" s="1">
        <v>55.65819391340483</v>
      </c>
    </row>
    <row r="125" spans="1:1" x14ac:dyDescent="0.75">
      <c r="A125" s="1">
        <v>57.990161066118162</v>
      </c>
    </row>
    <row r="126" spans="1:1" x14ac:dyDescent="0.75">
      <c r="A126" s="1">
        <v>57.600090157211525</v>
      </c>
    </row>
    <row r="127" spans="1:1" x14ac:dyDescent="0.75">
      <c r="A127" s="1">
        <v>31.603605192503892</v>
      </c>
    </row>
    <row r="128" spans="1:1" x14ac:dyDescent="0.75">
      <c r="A128" s="1">
        <v>53.79997686650313</v>
      </c>
    </row>
    <row r="129" spans="1:1" x14ac:dyDescent="0.75">
      <c r="A129" s="1">
        <v>57.733478923910297</v>
      </c>
    </row>
    <row r="130" spans="1:1" x14ac:dyDescent="0.75">
      <c r="A130" s="1">
        <v>66.035880889830878</v>
      </c>
    </row>
    <row r="131" spans="1:1" x14ac:dyDescent="0.75">
      <c r="A131" s="1">
        <v>27.435913933732081</v>
      </c>
    </row>
    <row r="132" spans="1:1" x14ac:dyDescent="0.75">
      <c r="A132" s="1">
        <v>59.435814263270004</v>
      </c>
    </row>
    <row r="133" spans="1:1" x14ac:dyDescent="0.75">
      <c r="A133" s="1">
        <v>39.478845918711158</v>
      </c>
    </row>
    <row r="134" spans="1:1" x14ac:dyDescent="0.75">
      <c r="A134" s="1">
        <v>49.362387370638316</v>
      </c>
    </row>
    <row r="135" spans="1:1" x14ac:dyDescent="0.75">
      <c r="A135" s="1">
        <v>28.645109877106734</v>
      </c>
    </row>
    <row r="136" spans="1:1" x14ac:dyDescent="0.75">
      <c r="A136" s="1">
        <v>23.888816384715028</v>
      </c>
    </row>
    <row r="137" spans="1:1" x14ac:dyDescent="0.75">
      <c r="A137" s="1">
        <v>42.273086490968126</v>
      </c>
    </row>
    <row r="138" spans="1:1" x14ac:dyDescent="0.75">
      <c r="A138" s="1">
        <v>45.431664956413442</v>
      </c>
    </row>
    <row r="139" spans="1:1" x14ac:dyDescent="0.75">
      <c r="A139" s="1">
        <v>29.445749431761215</v>
      </c>
    </row>
    <row r="140" spans="1:1" x14ac:dyDescent="0.75">
      <c r="A140" s="1">
        <v>28.418236423749477</v>
      </c>
    </row>
    <row r="141" spans="1:1" x14ac:dyDescent="0.75">
      <c r="A141" s="1">
        <v>51.919795522553613</v>
      </c>
    </row>
    <row r="142" spans="1:1" x14ac:dyDescent="0.75">
      <c r="A142" s="1">
        <v>15.161623549647629</v>
      </c>
    </row>
    <row r="143" spans="1:1" x14ac:dyDescent="0.75">
      <c r="A143" s="1">
        <v>62.963403150934028</v>
      </c>
    </row>
    <row r="144" spans="1:1" x14ac:dyDescent="0.75">
      <c r="A144" s="1">
        <v>68.880632524087559</v>
      </c>
    </row>
    <row r="145" spans="1:1" x14ac:dyDescent="0.75">
      <c r="A145" s="1">
        <v>57.614448804815765</v>
      </c>
    </row>
    <row r="146" spans="1:1" x14ac:dyDescent="0.75">
      <c r="A146" s="1">
        <v>30.21364717715187</v>
      </c>
    </row>
    <row r="147" spans="1:1" x14ac:dyDescent="0.75">
      <c r="A147" s="1">
        <v>20.891303746611811</v>
      </c>
    </row>
    <row r="148" spans="1:1" x14ac:dyDescent="0.75">
      <c r="A148" s="1">
        <v>62.416887784638675</v>
      </c>
    </row>
    <row r="149" spans="1:1" x14ac:dyDescent="0.75">
      <c r="A149" s="1">
        <v>46.274630120751681</v>
      </c>
    </row>
    <row r="150" spans="1:1" x14ac:dyDescent="0.75">
      <c r="A150" s="1">
        <v>49.311842202587286</v>
      </c>
    </row>
    <row r="151" spans="1:1" x14ac:dyDescent="0.75">
      <c r="A151" s="1">
        <v>32.253223151928978</v>
      </c>
    </row>
    <row r="152" spans="1:1" x14ac:dyDescent="0.75">
      <c r="A152" s="1">
        <v>45.285998011240736</v>
      </c>
    </row>
    <row r="153" spans="1:1" x14ac:dyDescent="0.75">
      <c r="A153" s="1">
        <v>37.774464216272463</v>
      </c>
    </row>
    <row r="154" spans="1:1" x14ac:dyDescent="0.75">
      <c r="A154" s="1">
        <v>27.339393808506429</v>
      </c>
    </row>
    <row r="155" spans="1:1" x14ac:dyDescent="0.75">
      <c r="A155" s="1">
        <v>47.653623040605453</v>
      </c>
    </row>
    <row r="156" spans="1:1" x14ac:dyDescent="0.75">
      <c r="A156" s="1">
        <v>84.637014323379844</v>
      </c>
    </row>
    <row r="157" spans="1:1" x14ac:dyDescent="0.75">
      <c r="A157" s="1">
        <v>42.388160308109946</v>
      </c>
    </row>
    <row r="158" spans="1:1" x14ac:dyDescent="0.75">
      <c r="A158" s="1">
        <v>14.109247230226174</v>
      </c>
    </row>
    <row r="159" spans="1:1" x14ac:dyDescent="0.75">
      <c r="A159" s="1">
        <v>60.036455933004618</v>
      </c>
    </row>
    <row r="160" spans="1:1" x14ac:dyDescent="0.75">
      <c r="A160" s="1">
        <v>28.93204408683232</v>
      </c>
    </row>
    <row r="161" spans="1:1" x14ac:dyDescent="0.75">
      <c r="A161" s="1">
        <v>55.787779855381814</v>
      </c>
    </row>
    <row r="162" spans="1:1" x14ac:dyDescent="0.75">
      <c r="A162" s="1">
        <v>29.184462972625624</v>
      </c>
    </row>
    <row r="163" spans="1:1" x14ac:dyDescent="0.75">
      <c r="A163" s="1">
        <v>43.778340012795525</v>
      </c>
    </row>
    <row r="164" spans="1:1" x14ac:dyDescent="0.75">
      <c r="A164" s="1">
        <v>48.573258608303149</v>
      </c>
    </row>
    <row r="165" spans="1:1" x14ac:dyDescent="0.75">
      <c r="A165" s="1">
        <v>40.015146522637224</v>
      </c>
    </row>
    <row r="166" spans="1:1" x14ac:dyDescent="0.75">
      <c r="A166" s="1">
        <v>45.802909324993379</v>
      </c>
    </row>
    <row r="167" spans="1:1" x14ac:dyDescent="0.75">
      <c r="A167" s="1">
        <v>83.97835826035589</v>
      </c>
    </row>
    <row r="168" spans="1:1" x14ac:dyDescent="0.75">
      <c r="A168" s="1">
        <v>26.018125380505808</v>
      </c>
    </row>
    <row r="169" spans="1:1" x14ac:dyDescent="0.75">
      <c r="A169" s="1">
        <v>30.651637088158168</v>
      </c>
    </row>
    <row r="170" spans="1:1" x14ac:dyDescent="0.75">
      <c r="A170" s="1">
        <v>39.780496889579808</v>
      </c>
    </row>
    <row r="171" spans="1:1" x14ac:dyDescent="0.75">
      <c r="A171" s="1">
        <v>47.197130596759962</v>
      </c>
    </row>
    <row r="172" spans="1:1" x14ac:dyDescent="0.75">
      <c r="A172" s="1">
        <v>31.996506903669797</v>
      </c>
    </row>
    <row r="173" spans="1:1" x14ac:dyDescent="0.75">
      <c r="A173" s="1">
        <v>52.818063649101532</v>
      </c>
    </row>
    <row r="174" spans="1:1" x14ac:dyDescent="0.75">
      <c r="A174" s="1">
        <v>50.939826350077055</v>
      </c>
    </row>
    <row r="175" spans="1:1" x14ac:dyDescent="0.75">
      <c r="A175" s="1">
        <v>48.414102719834773</v>
      </c>
    </row>
    <row r="176" spans="1:1" x14ac:dyDescent="0.75">
      <c r="A176" s="1">
        <v>49.74123738866183</v>
      </c>
    </row>
    <row r="177" spans="1:1" x14ac:dyDescent="0.75">
      <c r="A177" s="1">
        <v>63.989074432174675</v>
      </c>
    </row>
    <row r="178" spans="1:1" x14ac:dyDescent="0.75">
      <c r="A178" s="1">
        <v>37.510227583697997</v>
      </c>
    </row>
    <row r="179" spans="1:1" x14ac:dyDescent="0.75">
      <c r="A179" s="1">
        <v>46.301846749702236</v>
      </c>
    </row>
    <row r="180" spans="1:1" x14ac:dyDescent="0.75">
      <c r="A180" s="1">
        <v>74.330165615538135</v>
      </c>
    </row>
    <row r="181" spans="1:1" x14ac:dyDescent="0.75">
      <c r="A181" s="1">
        <v>72.48257260362152</v>
      </c>
    </row>
    <row r="182" spans="1:1" x14ac:dyDescent="0.75">
      <c r="A182" s="1">
        <v>48.008445345476503</v>
      </c>
    </row>
    <row r="183" spans="1:1" x14ac:dyDescent="0.75">
      <c r="A183" s="1">
        <v>95.236083678901196</v>
      </c>
    </row>
    <row r="184" spans="1:1" x14ac:dyDescent="0.75">
      <c r="A184" s="1">
        <v>24.748288877890445</v>
      </c>
    </row>
    <row r="185" spans="1:1" x14ac:dyDescent="0.75">
      <c r="A185" s="1">
        <v>44.0611132842605</v>
      </c>
    </row>
    <row r="186" spans="1:1" x14ac:dyDescent="0.75">
      <c r="A186" s="1">
        <v>79.261082090670243</v>
      </c>
    </row>
    <row r="187" spans="1:1" x14ac:dyDescent="0.75">
      <c r="A187" s="1">
        <v>47.733755208173534</v>
      </c>
    </row>
    <row r="188" spans="1:1" x14ac:dyDescent="0.75">
      <c r="A188" s="1">
        <v>57.282153546839254</v>
      </c>
    </row>
    <row r="189" spans="1:1" x14ac:dyDescent="0.75">
      <c r="A189" s="1">
        <v>47.50481833871163</v>
      </c>
    </row>
    <row r="190" spans="1:1" x14ac:dyDescent="0.75">
      <c r="A190" s="1">
        <v>82.284515327773988</v>
      </c>
    </row>
    <row r="191" spans="1:1" x14ac:dyDescent="0.75">
      <c r="A191" s="1">
        <v>57.581843419757206</v>
      </c>
    </row>
    <row r="192" spans="1:1" x14ac:dyDescent="0.75">
      <c r="A192" s="1">
        <v>60.915164239122532</v>
      </c>
    </row>
    <row r="193" spans="1:1" x14ac:dyDescent="0.75">
      <c r="A193" s="1">
        <v>53.932836989406496</v>
      </c>
    </row>
    <row r="194" spans="1:1" x14ac:dyDescent="0.75">
      <c r="A194" s="1">
        <v>48.129931100265821</v>
      </c>
    </row>
    <row r="195" spans="1:1" x14ac:dyDescent="0.75">
      <c r="A195" s="1">
        <v>60.425981145090191</v>
      </c>
    </row>
    <row r="196" spans="1:1" x14ac:dyDescent="0.75">
      <c r="A196" s="1">
        <v>23.542571751750074</v>
      </c>
    </row>
    <row r="197" spans="1:1" x14ac:dyDescent="0.75">
      <c r="A197" s="1">
        <v>66.517594758624909</v>
      </c>
    </row>
    <row r="198" spans="1:1" x14ac:dyDescent="0.75">
      <c r="A198" s="1">
        <v>24.400748214975465</v>
      </c>
    </row>
    <row r="199" spans="1:1" x14ac:dyDescent="0.75">
      <c r="A199" s="1">
        <v>15.395727485883981</v>
      </c>
    </row>
    <row r="200" spans="1:1" x14ac:dyDescent="0.75">
      <c r="A200" s="1">
        <v>56.778816441510571</v>
      </c>
    </row>
    <row r="201" spans="1:1" x14ac:dyDescent="0.75">
      <c r="A201" s="1">
        <v>40.319577136688167</v>
      </c>
    </row>
    <row r="202" spans="1:1" x14ac:dyDescent="0.75">
      <c r="A202" s="1">
        <v>49.015324192441767</v>
      </c>
    </row>
    <row r="203" spans="1:1" x14ac:dyDescent="0.75">
      <c r="A203" s="1">
        <v>43.222445482388139</v>
      </c>
    </row>
    <row r="204" spans="1:1" x14ac:dyDescent="0.75">
      <c r="A204" s="1">
        <v>52.753859007498249</v>
      </c>
    </row>
    <row r="205" spans="1:1" x14ac:dyDescent="0.75">
      <c r="A205" s="1">
        <v>26.330059325846378</v>
      </c>
    </row>
    <row r="206" spans="1:1" x14ac:dyDescent="0.75">
      <c r="A206" s="1">
        <v>50.888087470229948</v>
      </c>
    </row>
    <row r="207" spans="1:1" x14ac:dyDescent="0.75">
      <c r="A207" s="1">
        <v>28.324171934218612</v>
      </c>
    </row>
    <row r="208" spans="1:1" x14ac:dyDescent="0.75">
      <c r="A208" s="1">
        <v>74.4118155023898</v>
      </c>
    </row>
    <row r="209" spans="1:1" x14ac:dyDescent="0.75">
      <c r="A209" s="1">
        <v>32.769486450706609</v>
      </c>
    </row>
    <row r="210" spans="1:1" x14ac:dyDescent="0.75">
      <c r="A210" s="1">
        <v>52.549870714574354</v>
      </c>
    </row>
    <row r="211" spans="1:1" x14ac:dyDescent="0.75">
      <c r="A211" s="1">
        <v>58.225219971791375</v>
      </c>
    </row>
    <row r="212" spans="1:1" x14ac:dyDescent="0.75">
      <c r="A212" s="1">
        <v>38.4004978412122</v>
      </c>
    </row>
    <row r="213" spans="1:1" x14ac:dyDescent="0.75">
      <c r="A213" s="1">
        <v>45.328187196719227</v>
      </c>
    </row>
    <row r="214" spans="1:1" x14ac:dyDescent="0.75">
      <c r="A214" s="1">
        <v>65.274292763933772</v>
      </c>
    </row>
    <row r="215" spans="1:1" x14ac:dyDescent="0.75">
      <c r="A215" s="1">
        <v>26.468529894191306</v>
      </c>
    </row>
    <row r="216" spans="1:1" x14ac:dyDescent="0.75">
      <c r="A216" s="1">
        <v>59.74409886111971</v>
      </c>
    </row>
    <row r="217" spans="1:1" x14ac:dyDescent="0.75">
      <c r="A217" s="1">
        <v>58.3924419413961</v>
      </c>
    </row>
    <row r="218" spans="1:1" x14ac:dyDescent="0.75">
      <c r="A218" s="1">
        <v>41.307970503839897</v>
      </c>
    </row>
    <row r="219" spans="1:1" x14ac:dyDescent="0.75">
      <c r="A219" s="1">
        <v>14.384551276452839</v>
      </c>
    </row>
    <row r="220" spans="1:1" x14ac:dyDescent="0.75">
      <c r="A220" s="1">
        <v>46.344411101745209</v>
      </c>
    </row>
    <row r="221" spans="1:1" x14ac:dyDescent="0.75">
      <c r="A221" s="1">
        <v>43.739544379423023</v>
      </c>
    </row>
    <row r="222" spans="1:1" x14ac:dyDescent="0.75">
      <c r="A222" s="1">
        <v>32.220856509229634</v>
      </c>
    </row>
    <row r="223" spans="1:1" x14ac:dyDescent="0.75">
      <c r="A223" s="1">
        <v>58.13998894955148</v>
      </c>
    </row>
    <row r="224" spans="1:1" x14ac:dyDescent="0.75">
      <c r="A224" s="1">
        <v>54.839546363655245</v>
      </c>
    </row>
    <row r="225" spans="1:1" x14ac:dyDescent="0.75">
      <c r="A225" s="1">
        <v>69.707158571691252</v>
      </c>
    </row>
    <row r="226" spans="1:1" x14ac:dyDescent="0.75">
      <c r="A226" s="1">
        <v>35.337399266427383</v>
      </c>
    </row>
    <row r="227" spans="1:1" x14ac:dyDescent="0.75">
      <c r="A227" s="1">
        <v>75.935469238902442</v>
      </c>
    </row>
    <row r="228" spans="1:1" x14ac:dyDescent="0.75">
      <c r="A228" s="1">
        <v>62.408804650476668</v>
      </c>
    </row>
    <row r="229" spans="1:1" x14ac:dyDescent="0.75">
      <c r="A229" s="1">
        <v>43.643007201171713</v>
      </c>
    </row>
    <row r="230" spans="1:1" x14ac:dyDescent="0.75">
      <c r="A230" s="1">
        <v>70.915194909321144</v>
      </c>
    </row>
    <row r="231" spans="1:1" x14ac:dyDescent="0.75">
      <c r="A231" s="1">
        <v>79.535158319049515</v>
      </c>
    </row>
    <row r="232" spans="1:1" x14ac:dyDescent="0.75">
      <c r="A232" s="1">
        <v>55.992296792101115</v>
      </c>
    </row>
    <row r="233" spans="1:1" x14ac:dyDescent="0.75">
      <c r="A233" s="1">
        <v>60.955579909932567</v>
      </c>
    </row>
    <row r="234" spans="1:1" x14ac:dyDescent="0.75">
      <c r="A234" s="1">
        <v>44.752477050496964</v>
      </c>
    </row>
    <row r="235" spans="1:1" x14ac:dyDescent="0.75">
      <c r="A235" s="1">
        <v>32.375084073282778</v>
      </c>
    </row>
    <row r="236" spans="1:1" x14ac:dyDescent="0.75">
      <c r="A236" s="1">
        <v>57.563596682302887</v>
      </c>
    </row>
    <row r="237" spans="1:1" x14ac:dyDescent="0.75">
      <c r="A237" s="1">
        <v>50.605450622970238</v>
      </c>
    </row>
    <row r="238" spans="1:1" x14ac:dyDescent="0.75">
      <c r="A238" s="1">
        <v>58.102796300590853</v>
      </c>
    </row>
    <row r="239" spans="1:1" x14ac:dyDescent="0.75">
      <c r="A239" s="1">
        <v>62.996792975172866</v>
      </c>
    </row>
    <row r="240" spans="1:1" x14ac:dyDescent="0.75">
      <c r="A240" s="1">
        <v>26.193566908477806</v>
      </c>
    </row>
    <row r="241" spans="1:1" x14ac:dyDescent="0.75">
      <c r="A241" s="1">
        <v>48.539817624987336</v>
      </c>
    </row>
    <row r="242" spans="1:1" x14ac:dyDescent="0.75">
      <c r="A242" s="1">
        <v>65.226203231577529</v>
      </c>
    </row>
    <row r="243" spans="1:1" x14ac:dyDescent="0.75">
      <c r="A243" s="1">
        <v>38.599097378028091</v>
      </c>
    </row>
    <row r="244" spans="1:1" x14ac:dyDescent="0.75">
      <c r="A244" s="1">
        <v>19.441523717250675</v>
      </c>
    </row>
    <row r="245" spans="1:1" x14ac:dyDescent="0.75">
      <c r="A245" s="1">
        <v>60.627070423652185</v>
      </c>
    </row>
    <row r="246" spans="1:1" x14ac:dyDescent="0.75">
      <c r="A246" s="1">
        <v>65.762213934067404</v>
      </c>
    </row>
    <row r="247" spans="1:1" x14ac:dyDescent="0.75">
      <c r="A247" s="1">
        <v>18.959946272661909</v>
      </c>
    </row>
    <row r="248" spans="1:1" x14ac:dyDescent="0.75">
      <c r="A248" s="1">
        <v>51.828425411076751</v>
      </c>
    </row>
    <row r="249" spans="1:1" x14ac:dyDescent="0.75">
      <c r="A249" s="1">
        <v>42.258676684286911</v>
      </c>
    </row>
    <row r="250" spans="1:1" x14ac:dyDescent="0.75">
      <c r="A250" s="1">
        <v>39.576951975323027</v>
      </c>
    </row>
    <row r="251" spans="1:1" x14ac:dyDescent="0.75">
      <c r="A251" s="1">
        <v>54.589992386172526</v>
      </c>
    </row>
  </sheetData>
  <sortState xmlns:xlrd2="http://schemas.microsoft.com/office/spreadsheetml/2017/richdata2" ref="E29:E39">
    <sortCondition ref="E29"/>
  </sortState>
  <mergeCells count="10">
    <mergeCell ref="A1:C1"/>
    <mergeCell ref="D9:E9"/>
    <mergeCell ref="E40:G40"/>
    <mergeCell ref="E42:N57"/>
    <mergeCell ref="G13:I13"/>
    <mergeCell ref="G14:I14"/>
    <mergeCell ref="G15:I15"/>
    <mergeCell ref="M16:U19"/>
    <mergeCell ref="L27:M27"/>
    <mergeCell ref="E26:F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2015-06-05T18:19:34Z</dcterms:created>
  <dcterms:modified xsi:type="dcterms:W3CDTF">2023-07-27T09:07:17Z</dcterms:modified>
</cp:coreProperties>
</file>