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zoheb\OneDrive\Documents\UNI\Year 3\Ai\"/>
    </mc:Choice>
  </mc:AlternateContent>
  <xr:revisionPtr revIDLastSave="0" documentId="13_ncr:1_{8E97BD59-1E9C-4197-9EEF-33F921EEDEC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" l="1"/>
  <c r="G38" i="1"/>
  <c r="G36" i="1"/>
  <c r="S11" i="1" s="1"/>
  <c r="M40" i="1"/>
  <c r="N40" i="1"/>
  <c r="O40" i="1"/>
  <c r="P40" i="1"/>
  <c r="L40" i="1"/>
  <c r="H40" i="1"/>
  <c r="I40" i="1"/>
  <c r="J40" i="1"/>
  <c r="K40" i="1"/>
  <c r="M39" i="1"/>
  <c r="N39" i="1"/>
  <c r="O39" i="1"/>
  <c r="P39" i="1"/>
  <c r="L39" i="1"/>
  <c r="M38" i="1"/>
  <c r="X12" i="1" s="1"/>
  <c r="N38" i="1"/>
  <c r="X13" i="1" s="1"/>
  <c r="O38" i="1"/>
  <c r="X14" i="1" s="1"/>
  <c r="P38" i="1"/>
  <c r="X15" i="1" s="1"/>
  <c r="L38" i="1"/>
  <c r="X11" i="1" s="1"/>
  <c r="H39" i="1"/>
  <c r="I39" i="1"/>
  <c r="J39" i="1"/>
  <c r="K39" i="1"/>
  <c r="H38" i="1"/>
  <c r="W12" i="1" s="1"/>
  <c r="I38" i="1"/>
  <c r="W13" i="1" s="1"/>
  <c r="J38" i="1"/>
  <c r="W14" i="1" s="1"/>
  <c r="K38" i="1"/>
  <c r="W15" i="1" s="1"/>
  <c r="M37" i="1"/>
  <c r="N37" i="1"/>
  <c r="O37" i="1"/>
  <c r="P37" i="1"/>
  <c r="L37" i="1"/>
  <c r="M36" i="1"/>
  <c r="N36" i="1"/>
  <c r="O36" i="1"/>
  <c r="T14" i="1" s="1"/>
  <c r="P36" i="1"/>
  <c r="T15" i="1" s="1"/>
  <c r="L36" i="1"/>
  <c r="T11" i="1" s="1"/>
  <c r="H37" i="1"/>
  <c r="I37" i="1"/>
  <c r="J37" i="1"/>
  <c r="K37" i="1"/>
  <c r="G37" i="1"/>
  <c r="H36" i="1"/>
  <c r="S12" i="1" s="1"/>
  <c r="I36" i="1"/>
  <c r="S13" i="1" s="1"/>
  <c r="J36" i="1"/>
  <c r="S14" i="1" s="1"/>
  <c r="K36" i="1"/>
  <c r="AC100" i="1"/>
  <c r="AC79" i="1"/>
  <c r="AC68" i="1"/>
  <c r="AC58" i="1"/>
  <c r="AC42" i="1"/>
  <c r="AC122" i="1"/>
  <c r="T13" i="1"/>
  <c r="T12" i="1"/>
  <c r="S15" i="1"/>
  <c r="G39" i="1" l="1"/>
  <c r="W11" i="1"/>
  <c r="AC101" i="1"/>
  <c r="AC128" i="1" s="1"/>
</calcChain>
</file>

<file path=xl/sharedStrings.xml><?xml version="1.0" encoding="utf-8"?>
<sst xmlns="http://schemas.openxmlformats.org/spreadsheetml/2006/main" count="102" uniqueCount="81">
  <si>
    <t>FIRST NAME</t>
  </si>
  <si>
    <t>LAST NAME</t>
  </si>
  <si>
    <t>SRN</t>
  </si>
  <si>
    <t>MARK</t>
  </si>
  <si>
    <t>Number of Turtles:</t>
  </si>
  <si>
    <t>Run:</t>
  </si>
  <si>
    <t xml:space="preserve"> </t>
  </si>
  <si>
    <t>RANDOM</t>
  </si>
  <si>
    <t>LOGISTIC</t>
  </si>
  <si>
    <t>DO NOT tamper with the format of this spreadsheet</t>
  </si>
  <si>
    <t>Mean (m)</t>
  </si>
  <si>
    <t>Standard Deviation (s)</t>
  </si>
  <si>
    <t>95% Confidence Interval</t>
  </si>
  <si>
    <t>Lower Limit (LL)</t>
  </si>
  <si>
    <t>Upper Limit (UL)</t>
  </si>
  <si>
    <t>a. Means</t>
  </si>
  <si>
    <t># Turtles</t>
  </si>
  <si>
    <t>Random</t>
  </si>
  <si>
    <t>Logistic</t>
  </si>
  <si>
    <t>Type Of Movement</t>
  </si>
  <si>
    <t>Table 2</t>
  </si>
  <si>
    <t>Table 1 Data</t>
  </si>
  <si>
    <t>b. 95% Confidence Intervals</t>
  </si>
  <si>
    <t>CONCLUSIONS</t>
  </si>
  <si>
    <r>
      <rPr>
        <b/>
        <sz val="20"/>
        <color theme="1"/>
        <rFont val="Calibri"/>
        <family val="2"/>
        <scheme val="minor"/>
      </rPr>
      <t>c.</t>
    </r>
    <r>
      <rPr>
        <sz val="20"/>
        <color theme="1"/>
        <rFont val="Calibri"/>
        <family val="2"/>
        <scheme val="minor"/>
      </rPr>
      <t xml:space="preserve"> The</t>
    </r>
    <r>
      <rPr>
        <b/>
        <sz val="20"/>
        <color theme="1"/>
        <rFont val="Calibri"/>
        <family val="2"/>
        <scheme val="minor"/>
      </rPr>
      <t xml:space="preserve"> Logistic Walk  model</t>
    </r>
    <r>
      <rPr>
        <sz val="20"/>
        <color theme="1"/>
        <rFont val="Calibri"/>
        <family val="2"/>
        <scheme val="minor"/>
      </rPr>
      <t xml:space="preserve"> is: </t>
    </r>
  </si>
  <si>
    <r>
      <rPr>
        <b/>
        <sz val="20"/>
        <color theme="1"/>
        <rFont val="Calibri"/>
        <family val="2"/>
        <scheme val="minor"/>
      </rPr>
      <t>d.</t>
    </r>
    <r>
      <rPr>
        <sz val="20"/>
        <color theme="1"/>
        <rFont val="Calibri"/>
        <family val="2"/>
        <scheme val="minor"/>
      </rPr>
      <t xml:space="preserve"> The</t>
    </r>
    <r>
      <rPr>
        <b/>
        <sz val="20"/>
        <color theme="1"/>
        <rFont val="Calibri"/>
        <family val="2"/>
        <scheme val="minor"/>
      </rPr>
      <t xml:space="preserve"> Random  Walk model</t>
    </r>
    <r>
      <rPr>
        <sz val="20"/>
        <color theme="1"/>
        <rFont val="Calibri"/>
        <family val="2"/>
        <scheme val="minor"/>
      </rPr>
      <t xml:space="preserve"> is: </t>
    </r>
  </si>
  <si>
    <t>ONLY put data or write in the yellow cells</t>
  </si>
  <si>
    <t>DO NOT put anything in the light green cells</t>
  </si>
  <si>
    <t xml:space="preserve">Figure 1a. Time Series of Angle </t>
  </si>
  <si>
    <t xml:space="preserve">Figure 1b. Time Series of Angle </t>
  </si>
  <si>
    <t xml:space="preserve">Figure 2a. Delay Plot  of Last Angle vs Angle </t>
  </si>
  <si>
    <t xml:space="preserve">Figure 2b. Delay Plot  of Last Angle vs Angle </t>
  </si>
  <si>
    <t>Figure 3a. Distribution of Angles (Histogram)</t>
  </si>
  <si>
    <t>Figure 3b. Distribution of Angles (Histogram)</t>
  </si>
  <si>
    <t>Plots</t>
  </si>
  <si>
    <t>Random Walking Turtles</t>
  </si>
  <si>
    <t>Logistic Walking Turtles</t>
  </si>
  <si>
    <r>
      <t>ANSWER THE QUESTIONS BELOW BY WRITING THE CHOSEN OPTIONS (</t>
    </r>
    <r>
      <rPr>
        <b/>
        <sz val="20"/>
        <color theme="1"/>
        <rFont val="Calibri"/>
        <family val="2"/>
        <scheme val="minor"/>
      </rPr>
      <t>BOLD</t>
    </r>
    <r>
      <rPr>
        <sz val="20"/>
        <color theme="1"/>
        <rFont val="Calibri"/>
        <family val="2"/>
        <scheme val="minor"/>
      </rPr>
      <t xml:space="preserve"> CAPITAL) IN THE YELLOW BOXES</t>
    </r>
  </si>
  <si>
    <r>
      <t>… is  the  More (</t>
    </r>
    <r>
      <rPr>
        <b/>
        <sz val="20"/>
        <color rgb="FFFF0000"/>
        <rFont val="Calibri"/>
        <family val="2"/>
        <scheme val="minor"/>
      </rPr>
      <t>M</t>
    </r>
    <r>
      <rPr>
        <sz val="20"/>
        <color theme="1"/>
        <rFont val="Calibri"/>
        <family val="2"/>
        <scheme val="minor"/>
      </rPr>
      <t>) / Less (</t>
    </r>
    <r>
      <rPr>
        <b/>
        <sz val="20"/>
        <color rgb="FFFF0000"/>
        <rFont val="Calibri"/>
        <family val="2"/>
        <scheme val="minor"/>
      </rPr>
      <t>L</t>
    </r>
    <r>
      <rPr>
        <sz val="20"/>
        <color theme="1"/>
        <rFont val="Calibri"/>
        <family val="2"/>
        <scheme val="minor"/>
      </rPr>
      <t xml:space="preserve">) efficient exploration strategy </t>
    </r>
  </si>
  <si>
    <r>
      <rPr>
        <b/>
        <sz val="20"/>
        <color theme="1"/>
        <rFont val="Calibri"/>
        <family val="2"/>
        <scheme val="minor"/>
      </rPr>
      <t>L</t>
    </r>
    <r>
      <rPr>
        <sz val="20"/>
        <color theme="1"/>
        <rFont val="Calibri"/>
        <family val="2"/>
        <scheme val="minor"/>
      </rPr>
      <t>inearly (</t>
    </r>
    <r>
      <rPr>
        <b/>
        <sz val="20"/>
        <color rgb="FFFF0000"/>
        <rFont val="Calibri"/>
        <family val="2"/>
        <scheme val="minor"/>
      </rPr>
      <t>L</t>
    </r>
    <r>
      <rPr>
        <sz val="20"/>
        <color theme="1"/>
        <rFont val="Calibri"/>
        <family val="2"/>
        <scheme val="minor"/>
      </rPr>
      <t xml:space="preserve">), </t>
    </r>
    <r>
      <rPr>
        <b/>
        <sz val="20"/>
        <color theme="1"/>
        <rFont val="Calibri"/>
        <family val="2"/>
        <scheme val="minor"/>
      </rPr>
      <t>E</t>
    </r>
    <r>
      <rPr>
        <sz val="20"/>
        <color theme="1"/>
        <rFont val="Calibri"/>
        <family val="2"/>
        <scheme val="minor"/>
      </rPr>
      <t>xponentially (</t>
    </r>
    <r>
      <rPr>
        <b/>
        <sz val="20"/>
        <color rgb="FFFF0000"/>
        <rFont val="Calibri"/>
        <family val="2"/>
        <scheme val="minor"/>
      </rPr>
      <t>E</t>
    </r>
    <r>
      <rPr>
        <sz val="20"/>
        <color theme="1"/>
        <rFont val="Calibri"/>
        <family val="2"/>
        <scheme val="minor"/>
      </rPr>
      <t xml:space="preserve"> ) with the number of turtles or is a</t>
    </r>
    <r>
      <rPr>
        <b/>
        <sz val="20"/>
        <color theme="1"/>
        <rFont val="Calibri"/>
        <family val="2"/>
        <scheme val="minor"/>
      </rPr>
      <t xml:space="preserve"> P</t>
    </r>
    <r>
      <rPr>
        <sz val="20"/>
        <color theme="1"/>
        <rFont val="Calibri"/>
        <family val="2"/>
        <scheme val="minor"/>
      </rPr>
      <t>ower function (</t>
    </r>
    <r>
      <rPr>
        <b/>
        <sz val="20"/>
        <color rgb="FFFF0000"/>
        <rFont val="Calibri"/>
        <family val="2"/>
        <scheme val="minor"/>
      </rPr>
      <t>P</t>
    </r>
    <r>
      <rPr>
        <sz val="20"/>
        <color theme="1"/>
        <rFont val="Calibri"/>
        <family val="2"/>
        <scheme val="minor"/>
      </rPr>
      <t>) of the number of turtles</t>
    </r>
  </si>
  <si>
    <r>
      <rPr>
        <b/>
        <sz val="20"/>
        <color theme="1"/>
        <rFont val="Calibri"/>
        <family val="2"/>
        <scheme val="minor"/>
      </rPr>
      <t>S</t>
    </r>
    <r>
      <rPr>
        <sz val="20"/>
        <color theme="1"/>
        <rFont val="Calibri"/>
        <family val="2"/>
        <scheme val="minor"/>
      </rPr>
      <t>imple (</t>
    </r>
    <r>
      <rPr>
        <b/>
        <sz val="20"/>
        <color rgb="FFFF0000"/>
        <rFont val="Calibri"/>
        <family val="2"/>
        <scheme val="minor"/>
      </rPr>
      <t>S</t>
    </r>
    <r>
      <rPr>
        <sz val="20"/>
        <color theme="1"/>
        <rFont val="Calibri"/>
        <family val="2"/>
        <scheme val="minor"/>
      </rPr>
      <t xml:space="preserve">) / </t>
    </r>
    <r>
      <rPr>
        <b/>
        <sz val="20"/>
        <color theme="1"/>
        <rFont val="Calibri"/>
        <family val="2"/>
        <scheme val="minor"/>
      </rPr>
      <t>C</t>
    </r>
    <r>
      <rPr>
        <sz val="20"/>
        <color theme="1"/>
        <rFont val="Calibri"/>
        <family val="2"/>
        <scheme val="minor"/>
      </rPr>
      <t>omplex (</t>
    </r>
    <r>
      <rPr>
        <b/>
        <sz val="20"/>
        <color rgb="FFFF0000"/>
        <rFont val="Calibri"/>
        <family val="2"/>
        <scheme val="minor"/>
      </rPr>
      <t>C</t>
    </r>
    <r>
      <rPr>
        <sz val="20"/>
        <color theme="1"/>
        <rFont val="Calibri"/>
        <family val="2"/>
        <scheme val="minor"/>
      </rPr>
      <t xml:space="preserve"> ) in terms of the mathematical structure of its formulation,</t>
    </r>
  </si>
  <si>
    <r>
      <t xml:space="preserve">… but </t>
    </r>
    <r>
      <rPr>
        <b/>
        <sz val="20"/>
        <color theme="1"/>
        <rFont val="Calibri"/>
        <family val="2"/>
        <scheme val="minor"/>
      </rPr>
      <t>C</t>
    </r>
    <r>
      <rPr>
        <sz val="20"/>
        <color theme="1"/>
        <rFont val="Calibri"/>
        <family val="2"/>
        <scheme val="minor"/>
      </rPr>
      <t>omplex (</t>
    </r>
    <r>
      <rPr>
        <b/>
        <sz val="20"/>
        <color rgb="FFFF0000"/>
        <rFont val="Calibri"/>
        <family val="2"/>
        <scheme val="minor"/>
      </rPr>
      <t>C</t>
    </r>
    <r>
      <rPr>
        <sz val="20"/>
        <color theme="1"/>
        <rFont val="Calibri"/>
        <family val="2"/>
        <scheme val="minor"/>
      </rPr>
      <t xml:space="preserve"> ) / </t>
    </r>
    <r>
      <rPr>
        <b/>
        <sz val="20"/>
        <color theme="1"/>
        <rFont val="Calibri"/>
        <family val="2"/>
        <scheme val="minor"/>
      </rPr>
      <t>S</t>
    </r>
    <r>
      <rPr>
        <sz val="20"/>
        <color theme="1"/>
        <rFont val="Calibri"/>
        <family val="2"/>
        <scheme val="minor"/>
      </rPr>
      <t>imple (</t>
    </r>
    <r>
      <rPr>
        <b/>
        <sz val="20"/>
        <color rgb="FFFF0000"/>
        <rFont val="Calibri"/>
        <family val="2"/>
        <scheme val="minor"/>
      </rPr>
      <t>S</t>
    </r>
    <r>
      <rPr>
        <sz val="20"/>
        <color theme="1"/>
        <rFont val="Calibri"/>
        <family val="2"/>
        <scheme val="minor"/>
      </rPr>
      <t>) with respect to its mathematical properties</t>
    </r>
  </si>
  <si>
    <r>
      <t>… one of which is long term Unpredictability (</t>
    </r>
    <r>
      <rPr>
        <b/>
        <sz val="20"/>
        <color rgb="FFFF0000"/>
        <rFont val="Calibri"/>
        <family val="2"/>
        <scheme val="minor"/>
      </rPr>
      <t>U</t>
    </r>
    <r>
      <rPr>
        <sz val="20"/>
        <color theme="1"/>
        <rFont val="Calibri"/>
        <family val="2"/>
        <scheme val="minor"/>
      </rPr>
      <t>) / Predictability (</t>
    </r>
    <r>
      <rPr>
        <b/>
        <sz val="20"/>
        <color rgb="FFFF0000"/>
        <rFont val="Calibri"/>
        <family val="2"/>
        <scheme val="minor"/>
      </rPr>
      <t>P</t>
    </r>
    <r>
      <rPr>
        <sz val="20"/>
        <color theme="1"/>
        <rFont val="Calibri"/>
        <family val="2"/>
        <scheme val="minor"/>
      </rPr>
      <t>)</t>
    </r>
  </si>
  <si>
    <r>
      <t>… despite its Deterministic (</t>
    </r>
    <r>
      <rPr>
        <b/>
        <sz val="20"/>
        <color rgb="FFFF0000"/>
        <rFont val="Calibri"/>
        <family val="2"/>
        <scheme val="minor"/>
      </rPr>
      <t>D</t>
    </r>
    <r>
      <rPr>
        <sz val="20"/>
        <color theme="1"/>
        <rFont val="Calibri"/>
        <family val="2"/>
        <scheme val="minor"/>
      </rPr>
      <t>) / Stochastic (</t>
    </r>
    <r>
      <rPr>
        <b/>
        <sz val="20"/>
        <color rgb="FFFF0000"/>
        <rFont val="Calibri"/>
        <family val="2"/>
        <scheme val="minor"/>
      </rPr>
      <t>S</t>
    </r>
    <r>
      <rPr>
        <sz val="20"/>
        <color theme="1"/>
        <rFont val="Calibri"/>
        <family val="2"/>
        <scheme val="minor"/>
      </rPr>
      <t>) nature</t>
    </r>
  </si>
  <si>
    <r>
      <t xml:space="preserve">However, the model is </t>
    </r>
    <r>
      <rPr>
        <b/>
        <sz val="20"/>
        <color theme="1"/>
        <rFont val="Calibri"/>
        <family val="2"/>
        <scheme val="minor"/>
      </rPr>
      <t>S</t>
    </r>
    <r>
      <rPr>
        <sz val="20"/>
        <color theme="1"/>
        <rFont val="Calibri"/>
        <family val="2"/>
        <scheme val="minor"/>
      </rPr>
      <t>imple (</t>
    </r>
    <r>
      <rPr>
        <b/>
        <sz val="20"/>
        <color rgb="FFFF0000"/>
        <rFont val="Calibri"/>
        <family val="2"/>
        <scheme val="minor"/>
      </rPr>
      <t>S</t>
    </r>
    <r>
      <rPr>
        <sz val="20"/>
        <color theme="1"/>
        <rFont val="Calibri"/>
        <family val="2"/>
        <scheme val="minor"/>
      </rPr>
      <t>) /</t>
    </r>
    <r>
      <rPr>
        <b/>
        <sz val="20"/>
        <color theme="1"/>
        <rFont val="Calibri"/>
        <family val="2"/>
        <scheme val="minor"/>
      </rPr>
      <t xml:space="preserve"> C</t>
    </r>
    <r>
      <rPr>
        <sz val="20"/>
        <color theme="1"/>
        <rFont val="Calibri"/>
        <family val="2"/>
        <scheme val="minor"/>
      </rPr>
      <t>omplex (</t>
    </r>
    <r>
      <rPr>
        <b/>
        <sz val="20"/>
        <color rgb="FFFF0000"/>
        <rFont val="Calibri"/>
        <family val="2"/>
        <scheme val="minor"/>
      </rPr>
      <t>C</t>
    </r>
    <r>
      <rPr>
        <sz val="20"/>
        <color theme="1"/>
        <rFont val="Calibri"/>
        <family val="2"/>
        <scheme val="minor"/>
      </rPr>
      <t xml:space="preserve"> ) in the sense that it starts from a complete lack of knowledge</t>
    </r>
  </si>
  <si>
    <t xml:space="preserve">Figure 4a. Mean Exploration Duration vs Number of Turtles </t>
  </si>
  <si>
    <t>Figure 4b. Plot of log (Mean Exploration Duration) ) vs log (Number of Turtles)</t>
  </si>
  <si>
    <t>Max. Marks</t>
  </si>
  <si>
    <t>TOTAL</t>
  </si>
  <si>
    <t>OVERALL TOTAL</t>
  </si>
  <si>
    <t>Marks for Data Collection</t>
  </si>
  <si>
    <t>Max</t>
  </si>
  <si>
    <t>Marks for Plots</t>
  </si>
  <si>
    <t>Marks for Conclusions</t>
  </si>
  <si>
    <r>
      <t xml:space="preserve">Use </t>
    </r>
    <r>
      <rPr>
        <b/>
        <sz val="14"/>
        <color theme="1"/>
        <rFont val="Calibri"/>
        <family val="2"/>
        <scheme val="minor"/>
      </rPr>
      <t>Paste</t>
    </r>
    <r>
      <rPr>
        <sz val="14"/>
        <color theme="1"/>
        <rFont val="Calibri"/>
        <family val="2"/>
        <scheme val="minor"/>
      </rPr>
      <t xml:space="preserve"> &gt; </t>
    </r>
    <r>
      <rPr>
        <b/>
        <sz val="14"/>
        <color theme="1"/>
        <rFont val="Calibri"/>
        <family val="2"/>
        <scheme val="minor"/>
      </rPr>
      <t>Paste Values</t>
    </r>
    <r>
      <rPr>
        <sz val="14"/>
        <color theme="1"/>
        <rFont val="Calibri"/>
        <family val="2"/>
        <scheme val="minor"/>
      </rPr>
      <t xml:space="preserve"> to put the copied data into the columns below</t>
    </r>
  </si>
  <si>
    <t>*Click with RightHandMouse Button on plot</t>
  </si>
  <si>
    <t>*Select Copy Image</t>
  </si>
  <si>
    <t>* Press CTRL-V</t>
  </si>
  <si>
    <t>* Adjust size to fit plot in the slot</t>
  </si>
  <si>
    <t>From the NetLogo Interface</t>
  </si>
  <si>
    <r>
      <t xml:space="preserve">On the </t>
    </r>
    <r>
      <rPr>
        <b/>
        <sz val="11"/>
        <color theme="1"/>
        <rFont val="Calibri"/>
        <family val="2"/>
        <scheme val="minor"/>
      </rPr>
      <t>Netlogo Interface</t>
    </r>
    <r>
      <rPr>
        <sz val="11"/>
        <color theme="1"/>
        <rFont val="Calibri"/>
        <family val="2"/>
        <scheme val="minor"/>
      </rPr>
      <t>:</t>
    </r>
  </si>
  <si>
    <t xml:space="preserve">* Put mouse in upper left (yellow cell) </t>
  </si>
  <si>
    <t xml:space="preserve">   and click </t>
  </si>
  <si>
    <t>Scatter Plots in Excel</t>
  </si>
  <si>
    <r>
      <rPr>
        <b/>
        <sz val="20"/>
        <color theme="1"/>
        <rFont val="Calibri"/>
        <family val="2"/>
        <scheme val="minor"/>
      </rPr>
      <t>b.</t>
    </r>
    <r>
      <rPr>
        <sz val="20"/>
        <color theme="1"/>
        <rFont val="Calibri"/>
        <family val="2"/>
        <scheme val="minor"/>
      </rPr>
      <t xml:space="preserve"> The mean number of ticks needed to cover the area</t>
    </r>
    <r>
      <rPr>
        <b/>
        <sz val="20"/>
        <color theme="1"/>
        <rFont val="Calibri"/>
        <family val="2"/>
        <scheme val="minor"/>
      </rPr>
      <t xml:space="preserve"> D</t>
    </r>
    <r>
      <rPr>
        <sz val="20"/>
        <color theme="1"/>
        <rFont val="Calibri"/>
        <family val="2"/>
        <scheme val="minor"/>
      </rPr>
      <t>ecreases (</t>
    </r>
    <r>
      <rPr>
        <b/>
        <sz val="20"/>
        <color rgb="FFFF0000"/>
        <rFont val="Calibri"/>
        <family val="2"/>
        <scheme val="minor"/>
      </rPr>
      <t>D</t>
    </r>
    <r>
      <rPr>
        <sz val="20"/>
        <color theme="1"/>
        <rFont val="Calibri"/>
        <family val="2"/>
        <scheme val="minor"/>
      </rPr>
      <t>) /</t>
    </r>
    <r>
      <rPr>
        <b/>
        <sz val="20"/>
        <color theme="1"/>
        <rFont val="Calibri"/>
        <family val="2"/>
        <scheme val="minor"/>
      </rPr>
      <t>I</t>
    </r>
    <r>
      <rPr>
        <sz val="20"/>
        <color theme="1"/>
        <rFont val="Calibri"/>
        <family val="2"/>
        <scheme val="minor"/>
      </rPr>
      <t>ncreases (</t>
    </r>
    <r>
      <rPr>
        <b/>
        <sz val="20"/>
        <color rgb="FFFF0000"/>
        <rFont val="Calibri"/>
        <family val="2"/>
        <scheme val="minor"/>
      </rPr>
      <t>I</t>
    </r>
    <r>
      <rPr>
        <sz val="20"/>
        <color theme="1"/>
        <rFont val="Calibri"/>
        <family val="2"/>
        <scheme val="minor"/>
      </rPr>
      <t>)</t>
    </r>
  </si>
  <si>
    <r>
      <rPr>
        <b/>
        <sz val="20"/>
        <color theme="1"/>
        <rFont val="Calibri"/>
        <family val="2"/>
        <scheme val="minor"/>
      </rPr>
      <t>a.</t>
    </r>
    <r>
      <rPr>
        <sz val="20"/>
        <color theme="1"/>
        <rFont val="Calibri"/>
        <family val="2"/>
        <scheme val="minor"/>
      </rPr>
      <t xml:space="preserve"> The plots relating the mean number of ticks till completion to the number of turtles for the </t>
    </r>
    <r>
      <rPr>
        <b/>
        <sz val="20"/>
        <color theme="1"/>
        <rFont val="Calibri"/>
        <family val="2"/>
        <scheme val="minor"/>
      </rPr>
      <t>Random Walk</t>
    </r>
    <r>
      <rPr>
        <sz val="20"/>
        <color theme="1"/>
        <rFont val="Calibri"/>
        <family val="2"/>
        <scheme val="minor"/>
      </rPr>
      <t>:</t>
    </r>
  </si>
  <si>
    <r>
      <t>Suggests that the Random Walk (</t>
    </r>
    <r>
      <rPr>
        <b/>
        <sz val="20"/>
        <color rgb="FFFF0000"/>
        <rFont val="Calibri"/>
        <family val="2"/>
        <scheme val="minor"/>
      </rPr>
      <t>R</t>
    </r>
    <r>
      <rPr>
        <sz val="20"/>
        <color theme="1"/>
        <rFont val="Calibri"/>
        <family val="2"/>
        <scheme val="minor"/>
      </rPr>
      <t xml:space="preserve"> ) / Logistic  (</t>
    </r>
    <r>
      <rPr>
        <b/>
        <sz val="20"/>
        <color rgb="FFFF0000"/>
        <rFont val="Calibri"/>
        <family val="2"/>
        <scheme val="minor"/>
      </rPr>
      <t>L</t>
    </r>
    <r>
      <rPr>
        <sz val="20"/>
        <color theme="1"/>
        <rFont val="Calibri"/>
        <family val="2"/>
        <scheme val="minor"/>
      </rPr>
      <t>) walk</t>
    </r>
  </si>
  <si>
    <r>
      <rPr>
        <b/>
        <sz val="20"/>
        <color theme="1"/>
        <rFont val="Calibri"/>
        <family val="2"/>
        <scheme val="minor"/>
      </rPr>
      <t>C</t>
    </r>
    <r>
      <rPr>
        <sz val="20"/>
        <color theme="1"/>
        <rFont val="Calibri"/>
        <family val="2"/>
        <scheme val="minor"/>
      </rPr>
      <t xml:space="preserve">omplex / </t>
    </r>
    <r>
      <rPr>
        <b/>
        <sz val="20"/>
        <color theme="1"/>
        <rFont val="Calibri"/>
        <family val="2"/>
        <scheme val="minor"/>
      </rPr>
      <t>S</t>
    </r>
    <r>
      <rPr>
        <sz val="20"/>
        <color theme="1"/>
        <rFont val="Calibri"/>
        <family val="2"/>
        <scheme val="minor"/>
      </rPr>
      <t>imple (</t>
    </r>
    <r>
      <rPr>
        <b/>
        <sz val="20"/>
        <color rgb="FFFF0000"/>
        <rFont val="Calibri"/>
        <family val="2"/>
        <scheme val="minor"/>
      </rPr>
      <t>C</t>
    </r>
    <r>
      <rPr>
        <sz val="20"/>
        <color theme="1"/>
        <rFont val="Calibri"/>
        <family val="2"/>
        <scheme val="minor"/>
      </rPr>
      <t xml:space="preserve"> /</t>
    </r>
    <r>
      <rPr>
        <b/>
        <sz val="20"/>
        <color rgb="FFFF0000"/>
        <rFont val="Calibri"/>
        <family val="2"/>
        <scheme val="minor"/>
      </rPr>
      <t xml:space="preserve"> S</t>
    </r>
    <r>
      <rPr>
        <sz val="20"/>
        <color theme="1"/>
        <rFont val="Calibri"/>
        <family val="2"/>
        <scheme val="minor"/>
      </rPr>
      <t>) because its unpredictability is due to the summed effect of a very large number of variables</t>
    </r>
  </si>
  <si>
    <t>Rearrangement Descriptive Statistics  for making plots in Figure 4a</t>
  </si>
  <si>
    <t xml:space="preserve">Ahmed </t>
  </si>
  <si>
    <t>Aboo</t>
  </si>
  <si>
    <t xml:space="preserve">Zoheb </t>
  </si>
  <si>
    <t>Ahmed</t>
  </si>
  <si>
    <t xml:space="preserve">   </t>
  </si>
  <si>
    <t>L</t>
  </si>
  <si>
    <t>M</t>
  </si>
  <si>
    <t>D</t>
  </si>
  <si>
    <t>E</t>
  </si>
  <si>
    <t>S</t>
  </si>
  <si>
    <t>P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</si>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</sst>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" fillId="0" borderId="8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/>
    <xf numFmtId="0" fontId="4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17" xfId="0" applyFont="1" applyBorder="1"/>
    <xf numFmtId="0" fontId="8" fillId="0" borderId="18" xfId="0" applyFont="1" applyBorder="1"/>
    <xf numFmtId="0" fontId="8" fillId="0" borderId="20" xfId="0" applyFont="1" applyBorder="1"/>
    <xf numFmtId="0" fontId="5" fillId="0" borderId="0" xfId="0" applyFont="1" applyBorder="1"/>
    <xf numFmtId="0" fontId="8" fillId="0" borderId="0" xfId="0" applyFont="1" applyBorder="1"/>
    <xf numFmtId="0" fontId="10" fillId="0" borderId="22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9" fillId="0" borderId="0" xfId="0" applyFont="1" applyBorder="1"/>
    <xf numFmtId="0" fontId="11" fillId="2" borderId="1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8" fillId="0" borderId="0" xfId="0" applyFont="1" applyFill="1" applyBorder="1"/>
    <xf numFmtId="0" fontId="11" fillId="0" borderId="22" xfId="0" applyFont="1" applyBorder="1" applyAlignment="1">
      <alignment horizontal="center"/>
    </xf>
    <xf numFmtId="0" fontId="8" fillId="0" borderId="21" xfId="0" applyFont="1" applyBorder="1"/>
    <xf numFmtId="0" fontId="8" fillId="0" borderId="22" xfId="0" applyFont="1" applyBorder="1"/>
    <xf numFmtId="0" fontId="8" fillId="0" borderId="0" xfId="0" applyFont="1"/>
    <xf numFmtId="0" fontId="5" fillId="2" borderId="0" xfId="0" applyFont="1" applyFill="1"/>
    <xf numFmtId="0" fontId="0" fillId="2" borderId="0" xfId="0" applyFill="1"/>
    <xf numFmtId="0" fontId="0" fillId="3" borderId="0" xfId="0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3" xfId="0" applyFont="1" applyBorder="1" applyAlignment="1">
      <alignment horizontal="center"/>
    </xf>
    <xf numFmtId="0" fontId="5" fillId="3" borderId="0" xfId="0" applyFont="1" applyFill="1"/>
    <xf numFmtId="0" fontId="0" fillId="3" borderId="0" xfId="0" applyFill="1"/>
    <xf numFmtId="0" fontId="0" fillId="0" borderId="20" xfId="0" applyBorder="1"/>
    <xf numFmtId="0" fontId="0" fillId="0" borderId="21" xfId="0" applyBorder="1"/>
    <xf numFmtId="0" fontId="1" fillId="0" borderId="0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0" xfId="0" applyFill="1" applyBorder="1"/>
    <xf numFmtId="0" fontId="0" fillId="4" borderId="14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2" fillId="0" borderId="0" xfId="0" applyFont="1" applyAlignment="1">
      <alignment horizontal="center"/>
    </xf>
    <xf numFmtId="0" fontId="0" fillId="0" borderId="0" xfId="0" applyFill="1"/>
    <xf numFmtId="0" fontId="12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right" vertical="center"/>
    </xf>
    <xf numFmtId="0" fontId="9" fillId="0" borderId="0" xfId="0" applyFont="1" applyFill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0" borderId="21" xfId="0" applyFont="1" applyBorder="1"/>
    <xf numFmtId="0" fontId="13" fillId="0" borderId="2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3" borderId="22" xfId="0" applyFill="1" applyBorder="1"/>
    <xf numFmtId="0" fontId="2" fillId="0" borderId="23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19" xfId="0" applyFont="1" applyFill="1" applyBorder="1"/>
    <xf numFmtId="0" fontId="8" fillId="0" borderId="14" xfId="0" applyFont="1" applyFill="1" applyBorder="1"/>
    <xf numFmtId="0" fontId="11" fillId="0" borderId="14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/>
    </xf>
    <xf numFmtId="0" fontId="8" fillId="0" borderId="23" xfId="0" applyFont="1" applyFill="1" applyBorder="1"/>
    <xf numFmtId="0" fontId="8" fillId="0" borderId="0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 vertical="center"/>
    </xf>
    <xf numFmtId="0" fontId="9" fillId="0" borderId="14" xfId="0" applyFont="1" applyFill="1" applyBorder="1"/>
    <xf numFmtId="0" fontId="0" fillId="0" borderId="14" xfId="0" applyFont="1" applyFill="1" applyBorder="1"/>
    <xf numFmtId="0" fontId="2" fillId="0" borderId="14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2" fontId="0" fillId="3" borderId="20" xfId="0" applyNumberFormat="1" applyFill="1" applyBorder="1" applyAlignment="1">
      <alignment horizontal="center"/>
    </xf>
    <xf numFmtId="2" fontId="0" fillId="3" borderId="14" xfId="0" applyNumberFormat="1" applyFill="1" applyBorder="1" applyAlignment="1">
      <alignment horizontal="center"/>
    </xf>
    <xf numFmtId="2" fontId="0" fillId="3" borderId="21" xfId="0" applyNumberFormat="1" applyFill="1" applyBorder="1" applyAlignment="1">
      <alignment horizontal="center"/>
    </xf>
    <xf numFmtId="2" fontId="0" fillId="3" borderId="23" xfId="0" applyNumberFormat="1" applyFill="1" applyBorder="1" applyAlignment="1">
      <alignment horizontal="center"/>
    </xf>
    <xf numFmtId="0" fontId="0" fillId="2" borderId="17" xfId="0" applyFill="1" applyBorder="1"/>
    <xf numFmtId="0" fontId="2" fillId="0" borderId="0" xfId="0" applyFont="1"/>
    <xf numFmtId="0" fontId="0" fillId="2" borderId="1" xfId="0" applyFill="1" applyBorder="1"/>
    <xf numFmtId="0" fontId="1" fillId="0" borderId="1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5" xfId="0" applyFont="1" applyFill="1" applyBorder="1"/>
    <xf numFmtId="0" fontId="1" fillId="2" borderId="0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0" borderId="8" xfId="0" applyFont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/>
    </xf>
    <xf numFmtId="2" fontId="1" fillId="2" borderId="12" xfId="0" applyNumberFormat="1" applyFont="1" applyFill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/>
    </xf>
    <xf numFmtId="2" fontId="1" fillId="2" borderId="7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Sheet1!$S$10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994006040946569"/>
                  <c:y val="-0.313797496448657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00B0F0"/>
                        </a:solidFill>
                      </a:rPr>
                      <a:t>y = -741.24x + 12667</a:t>
                    </a:r>
                    <a:br>
                      <a:rPr lang="en-US" baseline="0">
                        <a:solidFill>
                          <a:srgbClr val="00B0F0"/>
                        </a:solidFill>
                      </a:rPr>
                    </a:br>
                    <a:r>
                      <a:rPr lang="en-US" baseline="0">
                        <a:solidFill>
                          <a:srgbClr val="00B0F0"/>
                        </a:solidFill>
                      </a:rPr>
                      <a:t>R² = 0.5951</a:t>
                    </a:r>
                    <a:endParaRPr lang="en-US">
                      <a:solidFill>
                        <a:srgbClr val="00B0F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Sheet1!$G$38:$K$38</c:f>
                <c:numCache>
                  <c:formatCode>General</c:formatCode>
                  <c:ptCount val="5"/>
                  <c:pt idx="0">
                    <c:v>3039.5417286264715</c:v>
                  </c:pt>
                  <c:pt idx="1">
                    <c:v>810.23121545846277</c:v>
                  </c:pt>
                  <c:pt idx="2">
                    <c:v>439.17228503505896</c:v>
                  </c:pt>
                  <c:pt idx="3">
                    <c:v>277.81801189238979</c:v>
                  </c:pt>
                  <c:pt idx="4">
                    <c:v>232.04966116736341</c:v>
                  </c:pt>
                </c:numCache>
              </c:numRef>
            </c:plus>
            <c:minus>
              <c:numRef>
                <c:f>Sheet1!$G$38:$K$38</c:f>
                <c:numCache>
                  <c:formatCode>General</c:formatCode>
                  <c:ptCount val="5"/>
                  <c:pt idx="0">
                    <c:v>3039.5417286264715</c:v>
                  </c:pt>
                  <c:pt idx="1">
                    <c:v>810.23121545846277</c:v>
                  </c:pt>
                  <c:pt idx="2">
                    <c:v>439.17228503505896</c:v>
                  </c:pt>
                  <c:pt idx="3">
                    <c:v>277.81801189238979</c:v>
                  </c:pt>
                  <c:pt idx="4">
                    <c:v>232.04966116736341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Sheet1!$R$11:$R$15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Sheet1!$S$11:$S$15</c:f>
              <c:numCache>
                <c:formatCode>0.00</c:formatCode>
                <c:ptCount val="5"/>
                <c:pt idx="0">
                  <c:v>18017.36</c:v>
                </c:pt>
                <c:pt idx="1">
                  <c:v>3666.12</c:v>
                </c:pt>
                <c:pt idx="2">
                  <c:v>1813.44</c:v>
                </c:pt>
                <c:pt idx="3">
                  <c:v>1169.48</c:v>
                </c:pt>
                <c:pt idx="4">
                  <c:v>866.84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6-4427-B441-292E61FAE416}"/>
            </c:ext>
          </c:extLst>
        </c:ser>
        <c:ser>
          <c:idx val="1"/>
          <c:order val="1"/>
          <c:tx>
            <c:strRef>
              <c:f>Sheet1!$T$10</c:f>
              <c:strCache>
                <c:ptCount val="1"/>
                <c:pt idx="0">
                  <c:v>Logistic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604976015727732"/>
                  <c:y val="-0.203426977804531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>
                            <a:lumMod val="60000"/>
                            <a:lumOff val="40000"/>
                          </a:schemeClr>
                        </a:solidFill>
                      </a:rPr>
                      <a:t>y = -740.25x + 12485</a:t>
                    </a:r>
                    <a:br>
                      <a:rPr lang="en-US" baseline="0">
                        <a:solidFill>
                          <a:schemeClr val="accent2">
                            <a:lumMod val="60000"/>
                            <a:lumOff val="4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2">
                            <a:lumMod val="60000"/>
                            <a:lumOff val="40000"/>
                          </a:schemeClr>
                        </a:solidFill>
                      </a:rPr>
                      <a:t>R² = 0.5758</a:t>
                    </a:r>
                    <a:endParaRPr lang="en-US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Sheet1!$L$38:$P$38</c:f>
                <c:numCache>
                  <c:formatCode>General</c:formatCode>
                  <c:ptCount val="5"/>
                  <c:pt idx="0">
                    <c:v>3974.0851921875897</c:v>
                  </c:pt>
                  <c:pt idx="1">
                    <c:v>1085.9150848112242</c:v>
                  </c:pt>
                  <c:pt idx="2">
                    <c:v>244.29363927866771</c:v>
                  </c:pt>
                  <c:pt idx="3">
                    <c:v>243.57017248022305</c:v>
                  </c:pt>
                  <c:pt idx="4">
                    <c:v>214.79473692284171</c:v>
                  </c:pt>
                </c:numCache>
              </c:numRef>
            </c:plus>
            <c:minus>
              <c:numRef>
                <c:f>Sheet1!$L$38:$P$38</c:f>
                <c:numCache>
                  <c:formatCode>General</c:formatCode>
                  <c:ptCount val="5"/>
                  <c:pt idx="0">
                    <c:v>3974.0851921875897</c:v>
                  </c:pt>
                  <c:pt idx="1">
                    <c:v>1085.9150848112242</c:v>
                  </c:pt>
                  <c:pt idx="2">
                    <c:v>244.29363927866771</c:v>
                  </c:pt>
                  <c:pt idx="3">
                    <c:v>243.57017248022305</c:v>
                  </c:pt>
                  <c:pt idx="4">
                    <c:v>214.79473692284171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Sheet1!$R$11:$R$15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Sheet1!$T$11:$T$15</c:f>
              <c:numCache>
                <c:formatCode>0.00</c:formatCode>
                <c:ptCount val="5"/>
                <c:pt idx="0">
                  <c:v>18072.400000000001</c:v>
                </c:pt>
                <c:pt idx="1">
                  <c:v>3310.92</c:v>
                </c:pt>
                <c:pt idx="2">
                  <c:v>1443.04</c:v>
                </c:pt>
                <c:pt idx="3">
                  <c:v>1037.24</c:v>
                </c:pt>
                <c:pt idx="4">
                  <c:v>810.56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6-4427-B441-292E61FAE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528176"/>
        <c:axId val="1466526512"/>
      </c:scatterChart>
      <c:valAx>
        <c:axId val="146652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Turtles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26512"/>
        <c:crosses val="autoZero"/>
        <c:crossBetween val="midCat"/>
      </c:valAx>
      <c:valAx>
        <c:axId val="1466526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Exploration Duration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2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Sheet1!$S$10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903890363690531E-2"/>
                  <c:y val="-0.703739739147417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00B0F0"/>
                        </a:solidFill>
                      </a:rPr>
                      <a:t>y = -741.24x + 12667</a:t>
                    </a:r>
                    <a:br>
                      <a:rPr lang="en-US" baseline="0">
                        <a:solidFill>
                          <a:srgbClr val="00B0F0"/>
                        </a:solidFill>
                      </a:rPr>
                    </a:br>
                    <a:r>
                      <a:rPr lang="en-US" baseline="0">
                        <a:solidFill>
                          <a:srgbClr val="00B0F0"/>
                        </a:solidFill>
                      </a:rPr>
                      <a:t>R² = 0.5951</a:t>
                    </a:r>
                    <a:endParaRPr lang="en-US">
                      <a:solidFill>
                        <a:srgbClr val="00B0F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Sheet1!$G$38:$K$38</c:f>
                <c:numCache>
                  <c:formatCode>General</c:formatCode>
                  <c:ptCount val="5"/>
                  <c:pt idx="0">
                    <c:v>3039.5417286264715</c:v>
                  </c:pt>
                  <c:pt idx="1">
                    <c:v>810.23121545846277</c:v>
                  </c:pt>
                  <c:pt idx="2">
                    <c:v>439.17228503505896</c:v>
                  </c:pt>
                  <c:pt idx="3">
                    <c:v>277.81801189238979</c:v>
                  </c:pt>
                  <c:pt idx="4">
                    <c:v>232.04966116736341</c:v>
                  </c:pt>
                </c:numCache>
              </c:numRef>
            </c:plus>
            <c:minus>
              <c:numRef>
                <c:f>Sheet1!$G$38:$K$38</c:f>
                <c:numCache>
                  <c:formatCode>General</c:formatCode>
                  <c:ptCount val="5"/>
                  <c:pt idx="0">
                    <c:v>3039.5417286264715</c:v>
                  </c:pt>
                  <c:pt idx="1">
                    <c:v>810.23121545846277</c:v>
                  </c:pt>
                  <c:pt idx="2">
                    <c:v>439.17228503505896</c:v>
                  </c:pt>
                  <c:pt idx="3">
                    <c:v>277.81801189238979</c:v>
                  </c:pt>
                  <c:pt idx="4">
                    <c:v>232.04966116736341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Sheet1!$R$11:$R$15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Sheet1!$S$11:$S$15</c:f>
              <c:numCache>
                <c:formatCode>0.00</c:formatCode>
                <c:ptCount val="5"/>
                <c:pt idx="0">
                  <c:v>18017.36</c:v>
                </c:pt>
                <c:pt idx="1">
                  <c:v>3666.12</c:v>
                </c:pt>
                <c:pt idx="2">
                  <c:v>1813.44</c:v>
                </c:pt>
                <c:pt idx="3">
                  <c:v>1169.48</c:v>
                </c:pt>
                <c:pt idx="4">
                  <c:v>866.84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15-4EF8-A3B5-5B98DAE87781}"/>
            </c:ext>
          </c:extLst>
        </c:ser>
        <c:ser>
          <c:idx val="1"/>
          <c:order val="1"/>
          <c:tx>
            <c:strRef>
              <c:f>Sheet1!$T$10</c:f>
              <c:strCache>
                <c:ptCount val="1"/>
                <c:pt idx="0">
                  <c:v>Logistic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19508048212876"/>
                  <c:y val="-0.610086484568330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>
                            <a:lumMod val="60000"/>
                            <a:lumOff val="40000"/>
                          </a:schemeClr>
                        </a:solidFill>
                      </a:rPr>
                      <a:t>y = -740.25x + 12485</a:t>
                    </a:r>
                    <a:br>
                      <a:rPr lang="en-US" baseline="0">
                        <a:solidFill>
                          <a:schemeClr val="accent2">
                            <a:lumMod val="60000"/>
                            <a:lumOff val="4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2">
                            <a:lumMod val="60000"/>
                            <a:lumOff val="40000"/>
                          </a:schemeClr>
                        </a:solidFill>
                      </a:rPr>
                      <a:t>R² = 0.5758</a:t>
                    </a:r>
                    <a:endParaRPr lang="en-US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Sheet1!$L$38:$P$38</c:f>
                <c:numCache>
                  <c:formatCode>General</c:formatCode>
                  <c:ptCount val="5"/>
                  <c:pt idx="0">
                    <c:v>3974.0851921875897</c:v>
                  </c:pt>
                  <c:pt idx="1">
                    <c:v>1085.9150848112242</c:v>
                  </c:pt>
                  <c:pt idx="2">
                    <c:v>244.29363927866771</c:v>
                  </c:pt>
                  <c:pt idx="3">
                    <c:v>243.57017248022305</c:v>
                  </c:pt>
                  <c:pt idx="4">
                    <c:v>214.79473692284171</c:v>
                  </c:pt>
                </c:numCache>
              </c:numRef>
            </c:plus>
            <c:minus>
              <c:numRef>
                <c:f>Sheet1!$L$38:$P$38</c:f>
                <c:numCache>
                  <c:formatCode>General</c:formatCode>
                  <c:ptCount val="5"/>
                  <c:pt idx="0">
                    <c:v>3974.0851921875897</c:v>
                  </c:pt>
                  <c:pt idx="1">
                    <c:v>1085.9150848112242</c:v>
                  </c:pt>
                  <c:pt idx="2">
                    <c:v>244.29363927866771</c:v>
                  </c:pt>
                  <c:pt idx="3">
                    <c:v>243.57017248022305</c:v>
                  </c:pt>
                  <c:pt idx="4">
                    <c:v>214.79473692284171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Sheet1!$R$11:$R$15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Sheet1!$T$11:$T$15</c:f>
              <c:numCache>
                <c:formatCode>0.00</c:formatCode>
                <c:ptCount val="5"/>
                <c:pt idx="0">
                  <c:v>18072.400000000001</c:v>
                </c:pt>
                <c:pt idx="1">
                  <c:v>3310.92</c:v>
                </c:pt>
                <c:pt idx="2">
                  <c:v>1443.04</c:v>
                </c:pt>
                <c:pt idx="3">
                  <c:v>1037.24</c:v>
                </c:pt>
                <c:pt idx="4">
                  <c:v>810.56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15-4EF8-A3B5-5B98DAE87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528176"/>
        <c:axId val="1466526512"/>
      </c:scatterChart>
      <c:valAx>
        <c:axId val="146652817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Turtles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26512"/>
        <c:crosses val="autoZero"/>
        <c:crossBetween val="midCat"/>
      </c:valAx>
      <c:valAx>
        <c:axId val="146652651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Exploration Duration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2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15875</xdr:colOff>
      <xdr:row>101</xdr:row>
      <xdr:rowOff>0</xdr:rowOff>
    </xdr:from>
    <xdr:ext cx="2093233" cy="152400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789275" y="21480780"/>
          <a:ext cx="2093233" cy="152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12</xdr:col>
      <xdr:colOff>666751</xdr:colOff>
      <xdr:row>101</xdr:row>
      <xdr:rowOff>0</xdr:rowOff>
    </xdr:from>
    <xdr:ext cx="2111374" cy="152400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5571471" y="21480780"/>
          <a:ext cx="2111374" cy="152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13</xdr:col>
      <xdr:colOff>15875</xdr:colOff>
      <xdr:row>101</xdr:row>
      <xdr:rowOff>0</xdr:rowOff>
    </xdr:from>
    <xdr:ext cx="2093233" cy="152400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789275" y="21480780"/>
          <a:ext cx="2093233" cy="152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12</xdr:col>
      <xdr:colOff>666751</xdr:colOff>
      <xdr:row>101</xdr:row>
      <xdr:rowOff>0</xdr:rowOff>
    </xdr:from>
    <xdr:ext cx="2111374" cy="152400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5571471" y="21480780"/>
          <a:ext cx="2111374" cy="152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13</xdr:col>
      <xdr:colOff>15875</xdr:colOff>
      <xdr:row>101</xdr:row>
      <xdr:rowOff>0</xdr:rowOff>
    </xdr:from>
    <xdr:ext cx="2093233" cy="152400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5789275" y="21480780"/>
          <a:ext cx="2093233" cy="152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12</xdr:col>
      <xdr:colOff>666751</xdr:colOff>
      <xdr:row>101</xdr:row>
      <xdr:rowOff>0</xdr:rowOff>
    </xdr:from>
    <xdr:ext cx="2111374" cy="152400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5571471" y="21480780"/>
          <a:ext cx="2111374" cy="152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twoCellAnchor editAs="oneCell">
    <xdr:from>
      <xdr:col>3</xdr:col>
      <xdr:colOff>407059</xdr:colOff>
      <xdr:row>46</xdr:row>
      <xdr:rowOff>47625</xdr:rowOff>
    </xdr:from>
    <xdr:to>
      <xdr:col>4</xdr:col>
      <xdr:colOff>400050</xdr:colOff>
      <xdr:row>53</xdr:row>
      <xdr:rowOff>76200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7459" y="13906500"/>
          <a:ext cx="1031216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269874</xdr:rowOff>
    </xdr:from>
    <xdr:to>
      <xdr:col>9</xdr:col>
      <xdr:colOff>15875</xdr:colOff>
      <xdr:row>56</xdr:row>
      <xdr:rowOff>15875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F4D5D14-4CBE-45DD-9D18-16D464BAB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72375" y="13969999"/>
          <a:ext cx="2540000" cy="2000251"/>
        </a:xfrm>
        <a:prstGeom prst="rect">
          <a:avLst/>
        </a:prstGeom>
      </xdr:spPr>
    </xdr:pic>
    <xdr:clientData/>
  </xdr:twoCellAnchor>
  <xdr:twoCellAnchor editAs="oneCell">
    <xdr:from>
      <xdr:col>5</xdr:col>
      <xdr:colOff>2841624</xdr:colOff>
      <xdr:row>58</xdr:row>
      <xdr:rowOff>269874</xdr:rowOff>
    </xdr:from>
    <xdr:to>
      <xdr:col>9</xdr:col>
      <xdr:colOff>31749</xdr:colOff>
      <xdr:row>66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BDED67-E6F8-4A49-A964-4D4699C6F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72374" y="16763999"/>
          <a:ext cx="2555875" cy="188912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69</xdr:row>
      <xdr:rowOff>269874</xdr:rowOff>
    </xdr:from>
    <xdr:to>
      <xdr:col>9</xdr:col>
      <xdr:colOff>32491</xdr:colOff>
      <xdr:row>77</xdr:row>
      <xdr:rowOff>31750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D79F6E3-8334-4987-A24D-6AC180A60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72375" y="19732624"/>
          <a:ext cx="2556616" cy="192087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46</xdr:row>
      <xdr:rowOff>0</xdr:rowOff>
    </xdr:from>
    <xdr:to>
      <xdr:col>14</xdr:col>
      <xdr:colOff>17797</xdr:colOff>
      <xdr:row>56</xdr:row>
      <xdr:rowOff>15875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3DA1569-1FE3-4573-85BF-1B22D971C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779250" y="13970000"/>
          <a:ext cx="2653047" cy="2000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59</xdr:row>
      <xdr:rowOff>0</xdr:rowOff>
    </xdr:from>
    <xdr:to>
      <xdr:col>14</xdr:col>
      <xdr:colOff>31750</xdr:colOff>
      <xdr:row>66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27A558A-93D5-4C9C-8A1E-CB6E94EE3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79251" y="16764000"/>
          <a:ext cx="2666999" cy="1889125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70</xdr:row>
      <xdr:rowOff>0</xdr:rowOff>
    </xdr:from>
    <xdr:to>
      <xdr:col>14</xdr:col>
      <xdr:colOff>1</xdr:colOff>
      <xdr:row>77</xdr:row>
      <xdr:rowOff>15875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C71A517-BABF-485E-B50F-D9F6DBC56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779251" y="19732625"/>
          <a:ext cx="2635250" cy="1905000"/>
        </a:xfrm>
        <a:prstGeom prst="rect">
          <a:avLst/>
        </a:prstGeom>
      </xdr:spPr>
    </xdr:pic>
    <xdr:clientData/>
  </xdr:twoCellAnchor>
  <xdr:twoCellAnchor>
    <xdr:from>
      <xdr:col>6</xdr:col>
      <xdr:colOff>8660</xdr:colOff>
      <xdr:row>81</xdr:row>
      <xdr:rowOff>17318</xdr:rowOff>
    </xdr:from>
    <xdr:to>
      <xdr:col>11</xdr:col>
      <xdr:colOff>935183</xdr:colOff>
      <xdr:row>97</xdr:row>
      <xdr:rowOff>225136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3431107-7F95-4328-8A04-C6A78E440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13607</xdr:colOff>
      <xdr:row>81</xdr:row>
      <xdr:rowOff>13606</xdr:rowOff>
    </xdr:from>
    <xdr:to>
      <xdr:col>17</xdr:col>
      <xdr:colOff>979715</xdr:colOff>
      <xdr:row>97</xdr:row>
      <xdr:rowOff>221424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D9EE952D-1D67-4625-8B31-56FE9222D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8"/>
  <sheetViews>
    <sheetView tabSelected="1" topLeftCell="A70" zoomScale="70" zoomScaleNormal="70" workbookViewId="0">
      <selection activeCell="V115" sqref="V115"/>
    </sheetView>
  </sheetViews>
  <sheetFormatPr defaultColWidth="8.85546875" defaultRowHeight="15" x14ac:dyDescent="0.25"/>
  <cols>
    <col min="1" max="1" width="18.7109375" customWidth="1"/>
    <col min="2" max="2" width="19" customWidth="1"/>
    <col min="3" max="3" width="11.140625" bestFit="1" customWidth="1"/>
    <col min="4" max="4" width="15.42578125" customWidth="1"/>
    <col min="5" max="5" width="6.42578125" customWidth="1"/>
    <col min="6" max="6" width="42.7109375" customWidth="1"/>
    <col min="7" max="11" width="12.7109375" customWidth="1"/>
    <col min="12" max="12" width="14.28515625" customWidth="1"/>
    <col min="13" max="16" width="12.7109375" customWidth="1"/>
    <col min="18" max="18" width="15.140625" customWidth="1"/>
    <col min="19" max="19" width="14" customWidth="1"/>
    <col min="20" max="20" width="13.28515625" customWidth="1"/>
    <col min="22" max="22" width="43.7109375" bestFit="1" customWidth="1"/>
    <col min="23" max="23" width="14.42578125" customWidth="1"/>
    <col min="24" max="24" width="11" bestFit="1" customWidth="1"/>
    <col min="25" max="25" width="5.42578125" customWidth="1"/>
    <col min="28" max="28" width="16.42578125" customWidth="1"/>
    <col min="29" max="29" width="19.42578125" customWidth="1"/>
  </cols>
  <sheetData>
    <row r="1" spans="1:25" ht="23.25" x14ac:dyDescent="0.35">
      <c r="A1" s="54" t="s">
        <v>0</v>
      </c>
      <c r="B1" s="55" t="s">
        <v>1</v>
      </c>
      <c r="C1" s="57" t="s">
        <v>2</v>
      </c>
      <c r="D1" s="56" t="s">
        <v>3</v>
      </c>
    </row>
    <row r="2" spans="1:25" ht="26.25" x14ac:dyDescent="0.4">
      <c r="A2" s="1" t="s">
        <v>69</v>
      </c>
      <c r="B2" s="2" t="s">
        <v>70</v>
      </c>
      <c r="C2" s="2">
        <v>19011398</v>
      </c>
      <c r="D2" s="3"/>
      <c r="F2" s="51" t="s">
        <v>26</v>
      </c>
      <c r="G2" s="52"/>
      <c r="H2" s="52"/>
      <c r="I2" s="52"/>
    </row>
    <row r="3" spans="1:25" ht="26.25" x14ac:dyDescent="0.4">
      <c r="A3" s="1" t="s">
        <v>71</v>
      </c>
      <c r="B3" s="2" t="s">
        <v>72</v>
      </c>
      <c r="C3" s="2">
        <v>19011874</v>
      </c>
      <c r="D3" s="3"/>
      <c r="F3" s="58" t="s">
        <v>27</v>
      </c>
      <c r="G3" s="59"/>
      <c r="H3" s="59"/>
      <c r="I3" s="59"/>
    </row>
    <row r="4" spans="1:25" ht="21.75" thickBot="1" x14ac:dyDescent="0.4">
      <c r="A4" s="4"/>
      <c r="B4" s="5"/>
      <c r="C4" s="5"/>
      <c r="D4" s="6"/>
      <c r="F4" s="19" t="s">
        <v>9</v>
      </c>
      <c r="Q4" s="23"/>
      <c r="W4" t="s">
        <v>6</v>
      </c>
    </row>
    <row r="6" spans="1:25" x14ac:dyDescent="0.25">
      <c r="J6" t="s">
        <v>6</v>
      </c>
    </row>
    <row r="7" spans="1:25" ht="28.5" x14ac:dyDescent="0.45">
      <c r="E7" s="24" t="s">
        <v>21</v>
      </c>
      <c r="G7" s="18" t="s">
        <v>54</v>
      </c>
      <c r="R7" s="110" t="s">
        <v>20</v>
      </c>
      <c r="S7" s="110"/>
      <c r="T7" s="110"/>
      <c r="U7" s="110"/>
      <c r="V7" s="110"/>
      <c r="W7" s="110"/>
      <c r="X7" s="110"/>
      <c r="Y7" s="35"/>
    </row>
    <row r="8" spans="1:25" ht="21.75" thickBot="1" x14ac:dyDescent="0.4">
      <c r="R8" s="111" t="s">
        <v>68</v>
      </c>
      <c r="S8" s="111"/>
      <c r="T8" s="111"/>
      <c r="U8" s="111"/>
      <c r="V8" s="111"/>
      <c r="W8" s="111"/>
      <c r="X8" s="111"/>
      <c r="Y8" s="71"/>
    </row>
    <row r="9" spans="1:25" ht="25.35" customHeight="1" x14ac:dyDescent="0.25">
      <c r="E9" s="7"/>
      <c r="F9" s="11"/>
      <c r="G9" s="112" t="s">
        <v>7</v>
      </c>
      <c r="H9" s="113"/>
      <c r="I9" s="113"/>
      <c r="J9" s="113"/>
      <c r="K9" s="114"/>
      <c r="L9" s="112" t="s">
        <v>8</v>
      </c>
      <c r="M9" s="113"/>
      <c r="N9" s="113"/>
      <c r="O9" s="113"/>
      <c r="P9" s="115"/>
      <c r="R9" s="29" t="s">
        <v>15</v>
      </c>
      <c r="S9" s="116" t="s">
        <v>19</v>
      </c>
      <c r="T9" s="117"/>
      <c r="V9" s="29" t="s">
        <v>22</v>
      </c>
      <c r="W9" s="116" t="s">
        <v>19</v>
      </c>
      <c r="X9" s="117"/>
      <c r="Y9" s="84"/>
    </row>
    <row r="10" spans="1:25" ht="25.35" customHeight="1" thickBot="1" x14ac:dyDescent="0.35">
      <c r="E10" s="4"/>
      <c r="F10" s="16" t="s">
        <v>4</v>
      </c>
      <c r="G10" s="13">
        <v>1</v>
      </c>
      <c r="H10" s="13">
        <v>5</v>
      </c>
      <c r="I10" s="13">
        <v>10</v>
      </c>
      <c r="J10" s="14">
        <v>15</v>
      </c>
      <c r="K10" s="15">
        <v>20</v>
      </c>
      <c r="L10" s="13">
        <v>1</v>
      </c>
      <c r="M10" s="13">
        <v>5</v>
      </c>
      <c r="N10" s="13">
        <v>10</v>
      </c>
      <c r="O10" s="14">
        <v>15</v>
      </c>
      <c r="P10" s="17">
        <v>20</v>
      </c>
      <c r="R10" s="32" t="s">
        <v>16</v>
      </c>
      <c r="S10" s="33" t="s">
        <v>17</v>
      </c>
      <c r="T10" s="34" t="s">
        <v>18</v>
      </c>
      <c r="V10" s="32" t="s">
        <v>16</v>
      </c>
      <c r="W10" s="25" t="s">
        <v>17</v>
      </c>
      <c r="X10" s="20" t="s">
        <v>18</v>
      </c>
      <c r="Y10" s="25"/>
    </row>
    <row r="11" spans="1:25" ht="25.35" customHeight="1" x14ac:dyDescent="0.3">
      <c r="E11" s="8" t="s">
        <v>5</v>
      </c>
      <c r="F11" s="118">
        <v>1</v>
      </c>
      <c r="G11" s="119">
        <v>12463</v>
      </c>
      <c r="H11" s="120">
        <v>3124</v>
      </c>
      <c r="I11" s="120">
        <v>1614</v>
      </c>
      <c r="J11" s="120">
        <v>1270</v>
      </c>
      <c r="K11" s="121">
        <v>958</v>
      </c>
      <c r="L11" s="119">
        <v>11188</v>
      </c>
      <c r="M11" s="120">
        <v>2600</v>
      </c>
      <c r="N11" s="120">
        <v>1355</v>
      </c>
      <c r="O11" s="120">
        <v>729</v>
      </c>
      <c r="P11" s="121">
        <v>598</v>
      </c>
      <c r="R11" s="30">
        <v>1</v>
      </c>
      <c r="S11" s="97">
        <f>IF(G$36="","",G$36)</f>
        <v>18017.36</v>
      </c>
      <c r="T11" s="98">
        <f>IF(L$36="","",L$36)</f>
        <v>18072.400000000001</v>
      </c>
      <c r="V11" s="26">
        <v>1</v>
      </c>
      <c r="W11" s="97">
        <f>IF(G$38="","",G$38)</f>
        <v>3039.5417286264715</v>
      </c>
      <c r="X11" s="98">
        <f>IF(L$38="","",L$38)</f>
        <v>3974.0851921875897</v>
      </c>
      <c r="Y11" s="10"/>
    </row>
    <row r="12" spans="1:25" ht="25.35" customHeight="1" x14ac:dyDescent="0.3">
      <c r="E12" s="1"/>
      <c r="F12" s="118">
        <v>2</v>
      </c>
      <c r="G12" s="122">
        <v>13640</v>
      </c>
      <c r="H12" s="123">
        <v>2785</v>
      </c>
      <c r="I12" s="123">
        <v>2193</v>
      </c>
      <c r="J12" s="123">
        <v>864</v>
      </c>
      <c r="K12" s="124">
        <v>630</v>
      </c>
      <c r="L12" s="122">
        <v>12040</v>
      </c>
      <c r="M12" s="123">
        <v>3588</v>
      </c>
      <c r="N12" s="123">
        <v>1392</v>
      </c>
      <c r="O12" s="123">
        <v>747</v>
      </c>
      <c r="P12" s="124">
        <v>491</v>
      </c>
      <c r="R12" s="30">
        <v>5</v>
      </c>
      <c r="S12" s="99">
        <f>IF(H$36="","",H$36)</f>
        <v>3666.12</v>
      </c>
      <c r="T12" s="100">
        <f>IF(M$36="","",M$36)</f>
        <v>3310.92</v>
      </c>
      <c r="V12" s="26">
        <v>5</v>
      </c>
      <c r="W12" s="99">
        <f>IF(H$38="","",H$38)</f>
        <v>810.23121545846277</v>
      </c>
      <c r="X12" s="100">
        <f>IF(M$38="","",M$38)</f>
        <v>1085.9150848112242</v>
      </c>
      <c r="Y12" s="10"/>
    </row>
    <row r="13" spans="1:25" ht="25.35" customHeight="1" x14ac:dyDescent="0.3">
      <c r="E13" s="1"/>
      <c r="F13" s="118">
        <v>3</v>
      </c>
      <c r="G13" s="122">
        <v>18530</v>
      </c>
      <c r="H13" s="123">
        <v>3855</v>
      </c>
      <c r="I13" s="123">
        <v>1444</v>
      </c>
      <c r="J13" s="123">
        <v>1140</v>
      </c>
      <c r="K13" s="124">
        <v>720</v>
      </c>
      <c r="L13" s="122">
        <v>14061</v>
      </c>
      <c r="M13" s="123">
        <v>3361</v>
      </c>
      <c r="N13" s="123">
        <v>1365</v>
      </c>
      <c r="O13" s="123">
        <v>1008</v>
      </c>
      <c r="P13" s="124">
        <v>929</v>
      </c>
      <c r="R13" s="30">
        <v>10</v>
      </c>
      <c r="S13" s="99">
        <f>IF(I$36="","",I$36)</f>
        <v>1813.44</v>
      </c>
      <c r="T13" s="100">
        <f>IF(N$36="","",N$36)</f>
        <v>1443.04</v>
      </c>
      <c r="V13" s="26">
        <v>10</v>
      </c>
      <c r="W13" s="99">
        <f>IF(I$38="","",I$38)</f>
        <v>439.17228503505896</v>
      </c>
      <c r="X13" s="100">
        <f>IF(N$38="","",N$38)</f>
        <v>244.29363927866771</v>
      </c>
      <c r="Y13" s="10"/>
    </row>
    <row r="14" spans="1:25" ht="25.35" customHeight="1" x14ac:dyDescent="0.3">
      <c r="E14" s="1"/>
      <c r="F14" s="118">
        <v>4</v>
      </c>
      <c r="G14" s="122">
        <v>18220</v>
      </c>
      <c r="H14" s="123">
        <v>3233</v>
      </c>
      <c r="I14" s="123">
        <v>1630</v>
      </c>
      <c r="J14" s="123">
        <v>1106</v>
      </c>
      <c r="K14" s="124">
        <v>680</v>
      </c>
      <c r="L14" s="122">
        <v>15883</v>
      </c>
      <c r="M14" s="123">
        <v>1962</v>
      </c>
      <c r="N14" s="123">
        <v>1420</v>
      </c>
      <c r="O14" s="123">
        <v>1016</v>
      </c>
      <c r="P14" s="124">
        <v>699</v>
      </c>
      <c r="R14" s="30">
        <v>15</v>
      </c>
      <c r="S14" s="99">
        <f>IF(J$36="","",J$36)</f>
        <v>1169.48</v>
      </c>
      <c r="T14" s="100">
        <f>IF(O$36="","",O$36)</f>
        <v>1037.24</v>
      </c>
      <c r="V14" s="26">
        <v>15</v>
      </c>
      <c r="W14" s="99">
        <f>IF(J$38="","",J$38)</f>
        <v>277.81801189238979</v>
      </c>
      <c r="X14" s="100">
        <f>IF(O$38="","",O$38)</f>
        <v>243.57017248022305</v>
      </c>
      <c r="Y14" s="10"/>
    </row>
    <row r="15" spans="1:25" ht="25.35" customHeight="1" x14ac:dyDescent="0.3">
      <c r="E15" s="1"/>
      <c r="F15" s="118">
        <v>5</v>
      </c>
      <c r="G15" s="122">
        <v>18382</v>
      </c>
      <c r="H15" s="123">
        <v>3424</v>
      </c>
      <c r="I15" s="123">
        <v>2133</v>
      </c>
      <c r="J15" s="123">
        <v>1398</v>
      </c>
      <c r="K15" s="124">
        <v>743</v>
      </c>
      <c r="L15" s="122">
        <v>18915</v>
      </c>
      <c r="M15" s="123">
        <v>2713</v>
      </c>
      <c r="N15" s="123">
        <v>1194</v>
      </c>
      <c r="O15" s="123">
        <v>895</v>
      </c>
      <c r="P15" s="124">
        <v>914</v>
      </c>
      <c r="R15" s="31">
        <v>20</v>
      </c>
      <c r="S15" s="101">
        <f>IF(K$36="","",K$36)</f>
        <v>866.84</v>
      </c>
      <c r="T15" s="102">
        <f>IF(P$36="","",P$36)</f>
        <v>810.56</v>
      </c>
      <c r="V15" s="27">
        <v>20</v>
      </c>
      <c r="W15" s="101">
        <f>IF(K$38="","",K$38)</f>
        <v>232.04966116736341</v>
      </c>
      <c r="X15" s="102">
        <f>IF(P$38="","",P$38)</f>
        <v>214.79473692284171</v>
      </c>
      <c r="Y15" s="10"/>
    </row>
    <row r="16" spans="1:25" ht="25.35" customHeight="1" x14ac:dyDescent="0.3">
      <c r="E16" s="1"/>
      <c r="F16" s="118">
        <v>6</v>
      </c>
      <c r="G16" s="122">
        <v>15870</v>
      </c>
      <c r="H16" s="123">
        <v>4109</v>
      </c>
      <c r="I16" s="123">
        <v>1580</v>
      </c>
      <c r="J16" s="123">
        <v>1079</v>
      </c>
      <c r="K16" s="124">
        <v>792</v>
      </c>
      <c r="L16" s="122">
        <v>16557</v>
      </c>
      <c r="M16" s="123">
        <v>3418</v>
      </c>
      <c r="N16" s="123">
        <v>1580</v>
      </c>
      <c r="O16" s="123">
        <v>1087</v>
      </c>
      <c r="P16" s="124">
        <v>598</v>
      </c>
    </row>
    <row r="17" spans="5:23" ht="25.35" customHeight="1" x14ac:dyDescent="0.3">
      <c r="E17" s="1"/>
      <c r="F17" s="118">
        <v>7</v>
      </c>
      <c r="G17" s="122">
        <v>16191</v>
      </c>
      <c r="H17" s="123">
        <v>3910</v>
      </c>
      <c r="I17" s="123">
        <v>2130</v>
      </c>
      <c r="J17" s="123">
        <v>1076</v>
      </c>
      <c r="K17" s="124">
        <v>832</v>
      </c>
      <c r="L17" s="122">
        <v>16852</v>
      </c>
      <c r="M17" s="123">
        <v>3737</v>
      </c>
      <c r="N17" s="123">
        <v>1755</v>
      </c>
      <c r="O17" s="123">
        <v>991</v>
      </c>
      <c r="P17" s="124">
        <v>932</v>
      </c>
    </row>
    <row r="18" spans="5:23" ht="25.35" customHeight="1" x14ac:dyDescent="0.3">
      <c r="E18" s="1"/>
      <c r="F18" s="118">
        <v>8</v>
      </c>
      <c r="G18" s="122">
        <v>22941</v>
      </c>
      <c r="H18" s="123">
        <v>3760</v>
      </c>
      <c r="I18" s="123">
        <v>2503</v>
      </c>
      <c r="J18" s="123">
        <v>975</v>
      </c>
      <c r="K18" s="124">
        <v>586</v>
      </c>
      <c r="L18" s="122">
        <v>17474</v>
      </c>
      <c r="M18" s="123">
        <v>4609</v>
      </c>
      <c r="N18" s="123">
        <v>1442</v>
      </c>
      <c r="O18" s="123">
        <v>1147</v>
      </c>
      <c r="P18" s="124">
        <v>610</v>
      </c>
      <c r="T18" t="s">
        <v>6</v>
      </c>
      <c r="W18" t="s">
        <v>6</v>
      </c>
    </row>
    <row r="19" spans="5:23" ht="25.35" customHeight="1" x14ac:dyDescent="0.3">
      <c r="E19" s="1"/>
      <c r="F19" s="118">
        <v>9</v>
      </c>
      <c r="G19" s="122">
        <v>17240</v>
      </c>
      <c r="H19" s="123">
        <v>2681</v>
      </c>
      <c r="I19" s="123">
        <v>1874</v>
      </c>
      <c r="J19" s="123">
        <v>1137</v>
      </c>
      <c r="K19" s="124">
        <v>727</v>
      </c>
      <c r="L19" s="122">
        <v>17788</v>
      </c>
      <c r="M19" s="123">
        <v>3265</v>
      </c>
      <c r="N19" s="123">
        <v>1579</v>
      </c>
      <c r="O19" s="123">
        <v>924</v>
      </c>
      <c r="P19" s="124">
        <v>921</v>
      </c>
    </row>
    <row r="20" spans="5:23" ht="25.35" customHeight="1" x14ac:dyDescent="0.3">
      <c r="E20" s="1"/>
      <c r="F20" s="118">
        <v>10</v>
      </c>
      <c r="G20" s="122">
        <v>17718</v>
      </c>
      <c r="H20" s="123">
        <v>4063</v>
      </c>
      <c r="I20" s="123">
        <v>1426</v>
      </c>
      <c r="J20" s="123">
        <v>1101</v>
      </c>
      <c r="K20" s="124">
        <v>1230</v>
      </c>
      <c r="L20" s="122">
        <v>19011</v>
      </c>
      <c r="M20" s="123">
        <v>2412</v>
      </c>
      <c r="N20" s="123">
        <v>1282</v>
      </c>
      <c r="O20" s="123">
        <v>1149</v>
      </c>
      <c r="P20" s="124">
        <v>1001</v>
      </c>
    </row>
    <row r="21" spans="5:23" ht="25.35" customHeight="1" x14ac:dyDescent="0.3">
      <c r="E21" s="1"/>
      <c r="F21" s="118">
        <v>11</v>
      </c>
      <c r="G21" s="122">
        <v>19192</v>
      </c>
      <c r="H21" s="123">
        <v>3522</v>
      </c>
      <c r="I21" s="123">
        <v>1872</v>
      </c>
      <c r="J21" s="123">
        <v>966</v>
      </c>
      <c r="K21" s="124">
        <v>924</v>
      </c>
      <c r="L21" s="122">
        <v>19332</v>
      </c>
      <c r="M21" s="123">
        <v>2420</v>
      </c>
      <c r="N21" s="123">
        <v>1361</v>
      </c>
      <c r="O21" s="123">
        <v>1099</v>
      </c>
      <c r="P21" s="124">
        <v>852</v>
      </c>
    </row>
    <row r="22" spans="5:23" ht="25.35" customHeight="1" x14ac:dyDescent="0.3">
      <c r="E22" s="1"/>
      <c r="F22" s="118">
        <v>12</v>
      </c>
      <c r="G22" s="122">
        <v>19497</v>
      </c>
      <c r="H22" s="123">
        <v>3260</v>
      </c>
      <c r="I22" s="123">
        <v>1422</v>
      </c>
      <c r="J22" s="123">
        <v>1215</v>
      </c>
      <c r="K22" s="124">
        <v>770</v>
      </c>
      <c r="L22" s="122">
        <v>17304</v>
      </c>
      <c r="M22" s="123">
        <v>2325</v>
      </c>
      <c r="N22" s="123">
        <v>1464</v>
      </c>
      <c r="O22" s="123">
        <v>1498</v>
      </c>
      <c r="P22" s="124">
        <v>1133</v>
      </c>
    </row>
    <row r="23" spans="5:23" ht="25.35" customHeight="1" x14ac:dyDescent="0.3">
      <c r="E23" s="1"/>
      <c r="F23" s="118">
        <v>13</v>
      </c>
      <c r="G23" s="122">
        <v>19107</v>
      </c>
      <c r="H23" s="123">
        <v>3349</v>
      </c>
      <c r="I23" s="123">
        <v>1622</v>
      </c>
      <c r="J23" s="123">
        <v>995</v>
      </c>
      <c r="K23" s="124">
        <v>695</v>
      </c>
      <c r="L23" s="122">
        <v>19332</v>
      </c>
      <c r="M23" s="123">
        <v>3813</v>
      </c>
      <c r="N23" s="123">
        <v>1411</v>
      </c>
      <c r="O23" s="123">
        <v>760</v>
      </c>
      <c r="P23" s="124">
        <v>744</v>
      </c>
    </row>
    <row r="24" spans="5:23" ht="25.35" customHeight="1" x14ac:dyDescent="0.3">
      <c r="E24" s="1"/>
      <c r="F24" s="118">
        <v>14</v>
      </c>
      <c r="G24" s="122">
        <v>17236</v>
      </c>
      <c r="H24" s="123">
        <v>5179</v>
      </c>
      <c r="I24" s="123">
        <v>1318</v>
      </c>
      <c r="J24" s="123">
        <v>1301</v>
      </c>
      <c r="K24" s="124">
        <v>1062</v>
      </c>
      <c r="L24" s="122">
        <v>18425</v>
      </c>
      <c r="M24" s="123">
        <v>3439</v>
      </c>
      <c r="N24" s="123">
        <v>1150</v>
      </c>
      <c r="O24" s="123">
        <v>1165</v>
      </c>
      <c r="P24" s="124">
        <v>880</v>
      </c>
    </row>
    <row r="25" spans="5:23" ht="25.35" customHeight="1" x14ac:dyDescent="0.3">
      <c r="E25" s="1"/>
      <c r="F25" s="118">
        <v>15</v>
      </c>
      <c r="G25" s="122">
        <v>18122</v>
      </c>
      <c r="H25" s="123">
        <v>3303</v>
      </c>
      <c r="I25" s="123">
        <v>1656</v>
      </c>
      <c r="J25" s="123">
        <v>1154</v>
      </c>
      <c r="K25" s="124">
        <v>736</v>
      </c>
      <c r="L25" s="122">
        <v>16251</v>
      </c>
      <c r="M25" s="123">
        <v>3320</v>
      </c>
      <c r="N25" s="123">
        <v>1361</v>
      </c>
      <c r="O25" s="123">
        <v>990</v>
      </c>
      <c r="P25" s="124">
        <v>708</v>
      </c>
    </row>
    <row r="26" spans="5:23" ht="25.35" customHeight="1" x14ac:dyDescent="0.3">
      <c r="E26" s="1"/>
      <c r="F26" s="118">
        <v>16</v>
      </c>
      <c r="G26" s="122">
        <v>19408</v>
      </c>
      <c r="H26" s="123">
        <v>4386</v>
      </c>
      <c r="I26" s="123">
        <v>1964</v>
      </c>
      <c r="J26" s="123">
        <v>1725</v>
      </c>
      <c r="K26" s="124">
        <v>764</v>
      </c>
      <c r="L26" s="122">
        <v>21660</v>
      </c>
      <c r="M26" s="123">
        <v>2418</v>
      </c>
      <c r="N26" s="123">
        <v>1673</v>
      </c>
      <c r="O26" s="123">
        <v>1039</v>
      </c>
      <c r="P26" s="124">
        <v>722</v>
      </c>
    </row>
    <row r="27" spans="5:23" ht="25.35" customHeight="1" x14ac:dyDescent="0.3">
      <c r="E27" s="1"/>
      <c r="F27" s="118">
        <v>17</v>
      </c>
      <c r="G27" s="122">
        <v>15841</v>
      </c>
      <c r="H27" s="123">
        <v>3894</v>
      </c>
      <c r="I27" s="123">
        <v>2366</v>
      </c>
      <c r="J27" s="123">
        <v>1480</v>
      </c>
      <c r="K27" s="124">
        <v>802</v>
      </c>
      <c r="L27" s="122">
        <v>17870</v>
      </c>
      <c r="M27" s="123">
        <v>2466</v>
      </c>
      <c r="N27" s="123">
        <v>1147</v>
      </c>
      <c r="O27" s="123">
        <v>747</v>
      </c>
      <c r="P27" s="124">
        <v>795</v>
      </c>
    </row>
    <row r="28" spans="5:23" ht="25.35" customHeight="1" x14ac:dyDescent="0.3">
      <c r="E28" s="1"/>
      <c r="F28" s="118">
        <v>18</v>
      </c>
      <c r="G28" s="122">
        <v>16338</v>
      </c>
      <c r="H28" s="123">
        <v>3749</v>
      </c>
      <c r="I28" s="123">
        <v>1609</v>
      </c>
      <c r="J28" s="123">
        <v>1153</v>
      </c>
      <c r="K28" s="124">
        <v>1034</v>
      </c>
      <c r="L28" s="122">
        <v>16064</v>
      </c>
      <c r="M28" s="123">
        <v>2510</v>
      </c>
      <c r="N28" s="123">
        <v>1326</v>
      </c>
      <c r="O28" s="123">
        <v>1129</v>
      </c>
      <c r="P28" s="124">
        <v>760</v>
      </c>
    </row>
    <row r="29" spans="5:23" ht="25.35" customHeight="1" x14ac:dyDescent="0.3">
      <c r="E29" s="1"/>
      <c r="F29" s="118">
        <v>19</v>
      </c>
      <c r="G29" s="122">
        <v>15947</v>
      </c>
      <c r="H29" s="123">
        <v>2740</v>
      </c>
      <c r="I29" s="123">
        <v>1502</v>
      </c>
      <c r="J29" s="123">
        <v>1220</v>
      </c>
      <c r="K29" s="124">
        <v>1096</v>
      </c>
      <c r="L29" s="122">
        <v>17643</v>
      </c>
      <c r="M29" s="123">
        <v>2391</v>
      </c>
      <c r="N29" s="123">
        <v>1318</v>
      </c>
      <c r="O29" s="123">
        <v>931</v>
      </c>
      <c r="P29" s="124">
        <v>765</v>
      </c>
    </row>
    <row r="30" spans="5:23" ht="25.35" customHeight="1" x14ac:dyDescent="0.3">
      <c r="E30" s="1"/>
      <c r="F30" s="118">
        <v>20</v>
      </c>
      <c r="G30" s="122">
        <v>18196</v>
      </c>
      <c r="H30" s="123">
        <v>3691</v>
      </c>
      <c r="I30" s="123">
        <v>1384</v>
      </c>
      <c r="J30" s="123">
        <v>852</v>
      </c>
      <c r="K30" s="124">
        <v>919</v>
      </c>
      <c r="L30" s="122">
        <v>23018</v>
      </c>
      <c r="M30" s="123">
        <v>4801</v>
      </c>
      <c r="N30" s="123">
        <v>1658</v>
      </c>
      <c r="O30" s="123">
        <v>801</v>
      </c>
      <c r="P30" s="124">
        <v>1015</v>
      </c>
    </row>
    <row r="31" spans="5:23" ht="25.35" customHeight="1" x14ac:dyDescent="0.3">
      <c r="E31" s="1"/>
      <c r="F31" s="118">
        <v>21</v>
      </c>
      <c r="G31" s="122">
        <v>22892</v>
      </c>
      <c r="H31" s="123">
        <v>3357</v>
      </c>
      <c r="I31" s="123">
        <v>2001</v>
      </c>
      <c r="J31" s="123">
        <v>902</v>
      </c>
      <c r="K31" s="124">
        <v>767</v>
      </c>
      <c r="L31" s="122">
        <v>15959</v>
      </c>
      <c r="M31" s="123">
        <v>4465</v>
      </c>
      <c r="N31" s="123">
        <v>1435</v>
      </c>
      <c r="O31" s="123">
        <v>1267</v>
      </c>
      <c r="P31" s="124">
        <v>541</v>
      </c>
    </row>
    <row r="32" spans="5:23" ht="25.35" customHeight="1" x14ac:dyDescent="0.3">
      <c r="E32" s="1"/>
      <c r="F32" s="118">
        <v>22</v>
      </c>
      <c r="G32" s="122">
        <v>17413</v>
      </c>
      <c r="H32" s="123">
        <v>3322</v>
      </c>
      <c r="I32" s="123">
        <v>1692</v>
      </c>
      <c r="J32" s="123">
        <v>918</v>
      </c>
      <c r="K32" s="124">
        <v>937</v>
      </c>
      <c r="L32" s="122">
        <v>19635</v>
      </c>
      <c r="M32" s="123">
        <v>3512</v>
      </c>
      <c r="N32" s="123">
        <v>1994</v>
      </c>
      <c r="O32" s="123">
        <v>1160</v>
      </c>
      <c r="P32" s="124">
        <v>667</v>
      </c>
    </row>
    <row r="33" spans="5:29" ht="25.35" customHeight="1" x14ac:dyDescent="0.3">
      <c r="E33" s="1"/>
      <c r="F33" s="118">
        <v>23</v>
      </c>
      <c r="G33" s="122">
        <v>18179</v>
      </c>
      <c r="H33" s="123">
        <v>3341</v>
      </c>
      <c r="I33" s="123">
        <v>1694</v>
      </c>
      <c r="J33" s="123">
        <v>1230</v>
      </c>
      <c r="K33" s="124">
        <v>845</v>
      </c>
      <c r="L33" s="122">
        <v>22500</v>
      </c>
      <c r="M33" s="123">
        <v>3908</v>
      </c>
      <c r="N33" s="123">
        <v>1433</v>
      </c>
      <c r="O33" s="123">
        <v>1139</v>
      </c>
      <c r="P33" s="124">
        <v>1000</v>
      </c>
    </row>
    <row r="34" spans="5:29" ht="25.35" customHeight="1" x14ac:dyDescent="0.3">
      <c r="E34" s="1"/>
      <c r="F34" s="118">
        <v>24</v>
      </c>
      <c r="G34" s="122">
        <v>20694</v>
      </c>
      <c r="H34" s="123">
        <v>5258</v>
      </c>
      <c r="I34" s="123">
        <v>2347</v>
      </c>
      <c r="J34" s="123">
        <v>1625</v>
      </c>
      <c r="K34" s="124">
        <v>1118</v>
      </c>
      <c r="L34" s="122">
        <v>24082</v>
      </c>
      <c r="M34" s="123">
        <v>4283</v>
      </c>
      <c r="N34" s="123">
        <v>1311</v>
      </c>
      <c r="O34" s="123">
        <v>1389</v>
      </c>
      <c r="P34" s="124">
        <v>930</v>
      </c>
    </row>
    <row r="35" spans="5:29" ht="25.35" customHeight="1" thickBot="1" x14ac:dyDescent="0.35">
      <c r="E35" s="4"/>
      <c r="F35" s="13">
        <v>25</v>
      </c>
      <c r="G35" s="125">
        <v>21177</v>
      </c>
      <c r="H35" s="126">
        <v>4358</v>
      </c>
      <c r="I35" s="126">
        <v>2360</v>
      </c>
      <c r="J35" s="126">
        <v>1355</v>
      </c>
      <c r="K35" s="127">
        <v>1304</v>
      </c>
      <c r="L35" s="125">
        <v>22966</v>
      </c>
      <c r="M35" s="126">
        <v>5037</v>
      </c>
      <c r="N35" s="126">
        <v>1670</v>
      </c>
      <c r="O35" s="126">
        <v>1124</v>
      </c>
      <c r="P35" s="127">
        <v>1059</v>
      </c>
    </row>
    <row r="36" spans="5:29" ht="25.35" customHeight="1" x14ac:dyDescent="0.25">
      <c r="E36" s="7"/>
      <c r="F36" s="106" t="s">
        <v>10</v>
      </c>
      <c r="G36" s="129">
        <f>AVERAGE(G11:G35)</f>
        <v>18017.36</v>
      </c>
      <c r="H36" s="130">
        <f t="shared" ref="H36:K36" si="0">AVERAGE(H11:H35)</f>
        <v>3666.12</v>
      </c>
      <c r="I36" s="130">
        <f t="shared" si="0"/>
        <v>1813.44</v>
      </c>
      <c r="J36" s="130">
        <f t="shared" si="0"/>
        <v>1169.48</v>
      </c>
      <c r="K36" s="131">
        <f t="shared" si="0"/>
        <v>866.84</v>
      </c>
      <c r="L36" s="130">
        <f>AVERAGE(L11:L35)</f>
        <v>18072.400000000001</v>
      </c>
      <c r="M36" s="130">
        <f t="shared" ref="M36:P36" si="1">AVERAGE(M11:M35)</f>
        <v>3310.92</v>
      </c>
      <c r="N36" s="130">
        <f t="shared" si="1"/>
        <v>1443.04</v>
      </c>
      <c r="O36" s="130">
        <f t="shared" si="1"/>
        <v>1037.24</v>
      </c>
      <c r="P36" s="131">
        <f t="shared" si="1"/>
        <v>810.56</v>
      </c>
      <c r="Q36" s="2"/>
    </row>
    <row r="37" spans="5:29" ht="25.35" customHeight="1" x14ac:dyDescent="0.25">
      <c r="E37" s="1"/>
      <c r="F37" s="25" t="s">
        <v>11</v>
      </c>
      <c r="G37" s="132">
        <f>_xlfn.STDEV.S(G11:G35)</f>
        <v>2447.9583309362129</v>
      </c>
      <c r="H37" s="133">
        <f t="shared" ref="H37:K37" si="2">_xlfn.STDEV.S(H11:H35)</f>
        <v>652.53660944552837</v>
      </c>
      <c r="I37" s="133">
        <f t="shared" si="2"/>
        <v>353.696560156678</v>
      </c>
      <c r="J37" s="133">
        <f t="shared" si="2"/>
        <v>223.74653069936099</v>
      </c>
      <c r="K37" s="134">
        <f t="shared" si="2"/>
        <v>186.88603479125982</v>
      </c>
      <c r="L37" s="133">
        <f>_xlfn.STDEV.S(L11:L35)</f>
        <v>3200.6124023380276</v>
      </c>
      <c r="M37" s="133">
        <f t="shared" ref="M37:P37" si="3">_xlfn.STDEV.S(M11:M35)</f>
        <v>874.56436393593447</v>
      </c>
      <c r="N37" s="133">
        <f t="shared" si="3"/>
        <v>196.74697795222517</v>
      </c>
      <c r="O37" s="133">
        <f t="shared" si="3"/>
        <v>196.16431887578318</v>
      </c>
      <c r="P37" s="134">
        <f t="shared" si="3"/>
        <v>172.98942164190274</v>
      </c>
      <c r="Q37" s="2"/>
    </row>
    <row r="38" spans="5:29" ht="25.35" customHeight="1" x14ac:dyDescent="0.25">
      <c r="E38" s="1"/>
      <c r="F38" s="25" t="s">
        <v>12</v>
      </c>
      <c r="G38" s="132">
        <f>_xlfn.CONFIDENCE.T(0.05, G37,5)</f>
        <v>3039.5417286264715</v>
      </c>
      <c r="H38" s="133">
        <f t="shared" ref="H38:K38" si="4">_xlfn.CONFIDENCE.T(0.05, H37,5)</f>
        <v>810.23121545846277</v>
      </c>
      <c r="I38" s="133">
        <f t="shared" si="4"/>
        <v>439.17228503505896</v>
      </c>
      <c r="J38" s="133">
        <f t="shared" si="4"/>
        <v>277.81801189238979</v>
      </c>
      <c r="K38" s="134">
        <f t="shared" si="4"/>
        <v>232.04966116736341</v>
      </c>
      <c r="L38" s="133">
        <f>_xlfn.CONFIDENCE.T(0.05,L37,5)</f>
        <v>3974.0851921875897</v>
      </c>
      <c r="M38" s="133">
        <f t="shared" ref="M38:P38" si="5">_xlfn.CONFIDENCE.T(0.05,M37,5)</f>
        <v>1085.9150848112242</v>
      </c>
      <c r="N38" s="133">
        <f t="shared" si="5"/>
        <v>244.29363927866771</v>
      </c>
      <c r="O38" s="133">
        <f t="shared" si="5"/>
        <v>243.57017248022305</v>
      </c>
      <c r="P38" s="134">
        <f t="shared" si="5"/>
        <v>214.79473692284171</v>
      </c>
      <c r="Q38" s="2"/>
    </row>
    <row r="39" spans="5:29" ht="25.35" customHeight="1" x14ac:dyDescent="0.25">
      <c r="E39" s="1"/>
      <c r="F39" s="25" t="s">
        <v>13</v>
      </c>
      <c r="G39" s="132">
        <f>G36-G38</f>
        <v>14977.81827137353</v>
      </c>
      <c r="H39" s="133">
        <f t="shared" ref="H39:K39" si="6">H36-H38</f>
        <v>2855.888784541537</v>
      </c>
      <c r="I39" s="133">
        <f t="shared" si="6"/>
        <v>1374.2677149649412</v>
      </c>
      <c r="J39" s="133">
        <f t="shared" si="6"/>
        <v>891.66198810761023</v>
      </c>
      <c r="K39" s="134">
        <f t="shared" si="6"/>
        <v>634.79033883263662</v>
      </c>
      <c r="L39" s="133">
        <f>L36-L38</f>
        <v>14098.314807812412</v>
      </c>
      <c r="M39" s="133">
        <f t="shared" ref="M39:P39" si="7">M36-M38</f>
        <v>2225.0049151887761</v>
      </c>
      <c r="N39" s="133">
        <f t="shared" si="7"/>
        <v>1198.7463607213322</v>
      </c>
      <c r="O39" s="133">
        <f t="shared" si="7"/>
        <v>793.66982751977696</v>
      </c>
      <c r="P39" s="134">
        <f t="shared" si="7"/>
        <v>595.76526307715824</v>
      </c>
      <c r="Q39" s="2"/>
    </row>
    <row r="40" spans="5:29" ht="25.35" customHeight="1" thickBot="1" x14ac:dyDescent="0.4">
      <c r="E40" s="4"/>
      <c r="F40" s="128" t="s">
        <v>14</v>
      </c>
      <c r="G40" s="135">
        <f>G36+G38</f>
        <v>21056.901728626472</v>
      </c>
      <c r="H40" s="136">
        <f t="shared" ref="H40:K40" si="8">H36+H38</f>
        <v>4476.3512154584623</v>
      </c>
      <c r="I40" s="136">
        <f t="shared" si="8"/>
        <v>2252.6122850350589</v>
      </c>
      <c r="J40" s="136">
        <f t="shared" si="8"/>
        <v>1447.2980118923897</v>
      </c>
      <c r="K40" s="137">
        <f t="shared" si="8"/>
        <v>1098.8896611673636</v>
      </c>
      <c r="L40" s="136">
        <f>L36+L38</f>
        <v>22046.485192187592</v>
      </c>
      <c r="M40" s="136">
        <f t="shared" ref="M40:P40" si="9">M36+M38</f>
        <v>4396.8350848112241</v>
      </c>
      <c r="N40" s="136">
        <f t="shared" si="9"/>
        <v>1687.3336392786678</v>
      </c>
      <c r="O40" s="136">
        <f t="shared" si="9"/>
        <v>1280.8101724802232</v>
      </c>
      <c r="P40" s="137">
        <f t="shared" si="9"/>
        <v>1025.3547369228418</v>
      </c>
      <c r="Q40" s="2"/>
      <c r="AA40" s="107" t="s">
        <v>50</v>
      </c>
      <c r="AB40" s="108"/>
      <c r="AC40" s="109"/>
    </row>
    <row r="41" spans="5:29" ht="21" x14ac:dyDescent="0.35">
      <c r="AA41" s="60"/>
      <c r="AB41" s="2"/>
      <c r="AC41" s="81" t="s">
        <v>51</v>
      </c>
    </row>
    <row r="42" spans="5:29" ht="21" x14ac:dyDescent="0.35">
      <c r="F42" s="75" t="s">
        <v>47</v>
      </c>
      <c r="G42" s="22">
        <v>5</v>
      </c>
      <c r="H42" s="59"/>
      <c r="L42" s="71">
        <v>5</v>
      </c>
      <c r="M42" s="59"/>
      <c r="AA42" s="61"/>
      <c r="AB42" s="82"/>
      <c r="AC42" s="83">
        <f>G42+L42</f>
        <v>10</v>
      </c>
    </row>
    <row r="45" spans="5:29" ht="28.5" x14ac:dyDescent="0.45">
      <c r="E45" s="24" t="s">
        <v>34</v>
      </c>
      <c r="G45" s="111" t="s">
        <v>35</v>
      </c>
      <c r="H45" s="111"/>
      <c r="I45" s="111"/>
      <c r="L45" s="111" t="s">
        <v>36</v>
      </c>
      <c r="M45" s="111"/>
      <c r="N45" s="111"/>
      <c r="AA45" s="107" t="s">
        <v>52</v>
      </c>
      <c r="AB45" s="108"/>
      <c r="AC45" s="109"/>
    </row>
    <row r="46" spans="5:29" ht="21" customHeight="1" x14ac:dyDescent="0.35">
      <c r="F46" s="104" t="s">
        <v>59</v>
      </c>
      <c r="AA46" s="60"/>
      <c r="AB46" s="2"/>
      <c r="AC46" s="12"/>
    </row>
    <row r="47" spans="5:29" ht="21" customHeight="1" x14ac:dyDescent="0.25">
      <c r="F47" t="s">
        <v>60</v>
      </c>
      <c r="G47" s="103"/>
      <c r="H47" s="63"/>
      <c r="I47" s="64"/>
      <c r="L47" s="103"/>
      <c r="M47" s="63"/>
      <c r="N47" s="64"/>
      <c r="AA47" s="60"/>
      <c r="AB47" s="2"/>
      <c r="AC47" s="12"/>
    </row>
    <row r="48" spans="5:29" x14ac:dyDescent="0.25">
      <c r="F48" t="s">
        <v>55</v>
      </c>
      <c r="G48" s="65"/>
      <c r="H48" s="66"/>
      <c r="I48" s="67"/>
      <c r="L48" s="65"/>
      <c r="M48" s="66"/>
      <c r="N48" s="67"/>
      <c r="AA48" s="60"/>
      <c r="AB48" s="2"/>
      <c r="AC48" s="12"/>
    </row>
    <row r="49" spans="6:29" x14ac:dyDescent="0.25">
      <c r="F49" t="s">
        <v>56</v>
      </c>
      <c r="G49" s="65"/>
      <c r="H49" s="66"/>
      <c r="I49" s="67"/>
      <c r="L49" s="65"/>
      <c r="M49" s="66"/>
      <c r="N49" s="67"/>
      <c r="AA49" s="60"/>
      <c r="AB49" s="2"/>
      <c r="AC49" s="12"/>
    </row>
    <row r="50" spans="6:29" x14ac:dyDescent="0.25">
      <c r="F50" t="s">
        <v>61</v>
      </c>
      <c r="G50" s="65"/>
      <c r="H50" s="66"/>
      <c r="I50" s="67"/>
      <c r="L50" s="65"/>
      <c r="M50" s="66"/>
      <c r="N50" s="67"/>
      <c r="AA50" s="60"/>
      <c r="AB50" s="2"/>
      <c r="AC50" s="12"/>
    </row>
    <row r="51" spans="6:29" x14ac:dyDescent="0.25">
      <c r="F51" t="s">
        <v>62</v>
      </c>
      <c r="G51" s="65"/>
      <c r="H51" s="66"/>
      <c r="I51" s="67"/>
      <c r="L51" s="65"/>
      <c r="M51" s="66"/>
      <c r="N51" s="67"/>
      <c r="AA51" s="60"/>
      <c r="AB51" s="2"/>
      <c r="AC51" s="12"/>
    </row>
    <row r="52" spans="6:29" x14ac:dyDescent="0.25">
      <c r="F52" t="s">
        <v>57</v>
      </c>
      <c r="G52" s="65"/>
      <c r="H52" s="66"/>
      <c r="I52" s="67"/>
      <c r="L52" s="65"/>
      <c r="M52" s="66"/>
      <c r="N52" s="67"/>
      <c r="AA52" s="60"/>
      <c r="AB52" s="2"/>
      <c r="AC52" s="12"/>
    </row>
    <row r="53" spans="6:29" x14ac:dyDescent="0.25">
      <c r="F53" t="s">
        <v>58</v>
      </c>
      <c r="G53" s="65"/>
      <c r="H53" s="66"/>
      <c r="I53" s="67"/>
      <c r="L53" s="65"/>
      <c r="M53" s="66"/>
      <c r="N53" s="67"/>
      <c r="AA53" s="60"/>
      <c r="AB53" s="2"/>
      <c r="AC53" s="12"/>
    </row>
    <row r="54" spans="6:29" x14ac:dyDescent="0.25">
      <c r="G54" s="65"/>
      <c r="H54" s="66"/>
      <c r="I54" s="67"/>
      <c r="L54" s="65"/>
      <c r="M54" s="66"/>
      <c r="N54" s="67"/>
      <c r="AA54" s="60"/>
      <c r="AB54" s="2"/>
      <c r="AC54" s="12"/>
    </row>
    <row r="55" spans="6:29" x14ac:dyDescent="0.25">
      <c r="G55" s="65"/>
      <c r="H55" s="66"/>
      <c r="I55" s="67"/>
      <c r="L55" s="65"/>
      <c r="M55" s="66"/>
      <c r="N55" s="67"/>
      <c r="AA55" s="60"/>
      <c r="AB55" s="2"/>
      <c r="AC55" s="12"/>
    </row>
    <row r="56" spans="6:29" x14ac:dyDescent="0.25">
      <c r="G56" s="68"/>
      <c r="H56" s="69"/>
      <c r="I56" s="70"/>
      <c r="L56" s="68"/>
      <c r="M56" s="69"/>
      <c r="N56" s="70"/>
      <c r="AA56" s="60"/>
      <c r="AB56" s="2"/>
      <c r="AC56" s="12"/>
    </row>
    <row r="57" spans="6:29" ht="21" x14ac:dyDescent="0.35">
      <c r="G57" s="62" t="s">
        <v>28</v>
      </c>
      <c r="H57" s="2"/>
      <c r="I57" s="2"/>
      <c r="L57" s="62" t="s">
        <v>29</v>
      </c>
      <c r="M57" s="2"/>
      <c r="N57" s="2"/>
      <c r="AA57" s="60"/>
      <c r="AB57" s="2"/>
      <c r="AC57" s="77"/>
    </row>
    <row r="58" spans="6:29" ht="21" x14ac:dyDescent="0.35">
      <c r="F58" s="74" t="s">
        <v>47</v>
      </c>
      <c r="G58" s="21">
        <v>1</v>
      </c>
      <c r="H58" s="59"/>
      <c r="L58" s="74" t="s">
        <v>47</v>
      </c>
      <c r="M58" s="21">
        <v>1</v>
      </c>
      <c r="N58" s="59"/>
      <c r="AA58" s="60"/>
      <c r="AB58" s="53"/>
      <c r="AC58" s="77">
        <f>G58+M58</f>
        <v>2</v>
      </c>
    </row>
    <row r="59" spans="6:29" ht="21" x14ac:dyDescent="0.35">
      <c r="AA59" s="60"/>
      <c r="AB59" s="2"/>
      <c r="AC59" s="77"/>
    </row>
    <row r="60" spans="6:29" ht="21" customHeight="1" x14ac:dyDescent="0.35">
      <c r="G60" s="103"/>
      <c r="H60" s="63"/>
      <c r="I60" s="64"/>
      <c r="L60" s="103"/>
      <c r="M60" s="63"/>
      <c r="N60" s="64"/>
      <c r="AA60" s="60"/>
      <c r="AB60" s="2"/>
      <c r="AC60" s="77"/>
    </row>
    <row r="61" spans="6:29" ht="21" x14ac:dyDescent="0.35">
      <c r="F61" t="s">
        <v>6</v>
      </c>
      <c r="G61" s="65"/>
      <c r="H61" s="66"/>
      <c r="I61" s="67"/>
      <c r="L61" s="65"/>
      <c r="M61" s="66"/>
      <c r="N61" s="67"/>
      <c r="AA61" s="60"/>
      <c r="AB61" s="2"/>
      <c r="AC61" s="77"/>
    </row>
    <row r="62" spans="6:29" ht="21" x14ac:dyDescent="0.35">
      <c r="G62" s="65"/>
      <c r="H62" s="66"/>
      <c r="I62" s="67"/>
      <c r="L62" s="65"/>
      <c r="M62" s="66"/>
      <c r="N62" s="67"/>
      <c r="AA62" s="60"/>
      <c r="AB62" s="2"/>
      <c r="AC62" s="77"/>
    </row>
    <row r="63" spans="6:29" ht="21" x14ac:dyDescent="0.35">
      <c r="G63" s="65"/>
      <c r="H63" s="66"/>
      <c r="I63" s="67"/>
      <c r="L63" s="65"/>
      <c r="M63" s="66"/>
      <c r="N63" s="67"/>
      <c r="AA63" s="60"/>
      <c r="AB63" s="2"/>
      <c r="AC63" s="77"/>
    </row>
    <row r="64" spans="6:29" ht="21" x14ac:dyDescent="0.35">
      <c r="G64" s="65"/>
      <c r="H64" s="66"/>
      <c r="I64" s="67"/>
      <c r="L64" s="65"/>
      <c r="M64" s="66"/>
      <c r="N64" s="67"/>
      <c r="AA64" s="60"/>
      <c r="AB64" s="2"/>
      <c r="AC64" s="77"/>
    </row>
    <row r="65" spans="6:29" ht="21" x14ac:dyDescent="0.35">
      <c r="G65" s="65"/>
      <c r="H65" s="66"/>
      <c r="I65" s="67"/>
      <c r="L65" s="65"/>
      <c r="M65" s="66"/>
      <c r="N65" s="67"/>
      <c r="AA65" s="60"/>
      <c r="AB65" s="2"/>
      <c r="AC65" s="77"/>
    </row>
    <row r="66" spans="6:29" ht="21" x14ac:dyDescent="0.35">
      <c r="G66" s="68"/>
      <c r="H66" s="69"/>
      <c r="I66" s="70"/>
      <c r="L66" s="68"/>
      <c r="M66" s="69"/>
      <c r="N66" s="70"/>
      <c r="AA66" s="60"/>
      <c r="AB66" s="2"/>
      <c r="AC66" s="77"/>
    </row>
    <row r="67" spans="6:29" ht="21" x14ac:dyDescent="0.35">
      <c r="G67" s="62" t="s">
        <v>30</v>
      </c>
      <c r="H67" s="9"/>
      <c r="I67" s="9"/>
      <c r="L67" s="62" t="s">
        <v>31</v>
      </c>
      <c r="M67" s="2"/>
      <c r="N67" s="2"/>
      <c r="AA67" s="60"/>
      <c r="AB67" s="2"/>
      <c r="AC67" s="77"/>
    </row>
    <row r="68" spans="6:29" ht="21" x14ac:dyDescent="0.35">
      <c r="F68" s="74" t="s">
        <v>47</v>
      </c>
      <c r="G68" s="21">
        <v>1</v>
      </c>
      <c r="H68" s="59"/>
      <c r="I68" s="9"/>
      <c r="L68" s="74" t="s">
        <v>47</v>
      </c>
      <c r="M68" s="21">
        <v>1</v>
      </c>
      <c r="N68" s="59"/>
      <c r="AA68" s="60"/>
      <c r="AB68" s="53"/>
      <c r="AC68" s="77">
        <f>G68+M68</f>
        <v>2</v>
      </c>
    </row>
    <row r="69" spans="6:29" ht="21" x14ac:dyDescent="0.35">
      <c r="G69" s="9"/>
      <c r="H69" s="9"/>
      <c r="I69" s="9"/>
      <c r="L69" s="9"/>
      <c r="M69" s="9"/>
      <c r="N69" s="9"/>
      <c r="AA69" s="60"/>
      <c r="AB69" s="2"/>
      <c r="AC69" s="77"/>
    </row>
    <row r="70" spans="6:29" ht="21" x14ac:dyDescent="0.35">
      <c r="P70" t="s">
        <v>6</v>
      </c>
      <c r="AA70" s="60"/>
      <c r="AB70" s="2"/>
      <c r="AC70" s="77"/>
    </row>
    <row r="71" spans="6:29" ht="21" x14ac:dyDescent="0.35">
      <c r="G71" s="103"/>
      <c r="H71" s="63"/>
      <c r="I71" s="64"/>
      <c r="L71" s="103"/>
      <c r="M71" s="63"/>
      <c r="N71" s="64"/>
      <c r="AA71" s="60"/>
      <c r="AB71" s="2"/>
      <c r="AC71" s="77"/>
    </row>
    <row r="72" spans="6:29" ht="21" x14ac:dyDescent="0.35">
      <c r="G72" s="65"/>
      <c r="H72" s="66"/>
      <c r="I72" s="67"/>
      <c r="L72" s="65"/>
      <c r="M72" s="66"/>
      <c r="N72" s="67"/>
      <c r="AA72" s="60"/>
      <c r="AB72" s="2"/>
      <c r="AC72" s="77"/>
    </row>
    <row r="73" spans="6:29" ht="21" x14ac:dyDescent="0.35">
      <c r="G73" s="65"/>
      <c r="H73" s="66"/>
      <c r="I73" s="67"/>
      <c r="L73" s="65"/>
      <c r="M73" s="66"/>
      <c r="N73" s="67"/>
      <c r="AA73" s="60"/>
      <c r="AB73" s="2"/>
      <c r="AC73" s="77"/>
    </row>
    <row r="74" spans="6:29" ht="21" x14ac:dyDescent="0.35">
      <c r="G74" s="65"/>
      <c r="H74" s="66"/>
      <c r="I74" s="67"/>
      <c r="L74" s="65"/>
      <c r="M74" s="66"/>
      <c r="N74" s="67"/>
      <c r="AA74" s="60"/>
      <c r="AB74" s="2"/>
      <c r="AC74" s="77"/>
    </row>
    <row r="75" spans="6:29" ht="21" x14ac:dyDescent="0.35">
      <c r="G75" s="65"/>
      <c r="H75" s="66"/>
      <c r="I75" s="67"/>
      <c r="L75" s="65"/>
      <c r="M75" s="66"/>
      <c r="N75" s="67"/>
      <c r="AA75" s="60"/>
      <c r="AB75" s="2"/>
      <c r="AC75" s="77"/>
    </row>
    <row r="76" spans="6:29" ht="21" x14ac:dyDescent="0.35">
      <c r="G76" s="65"/>
      <c r="H76" s="66"/>
      <c r="I76" s="67"/>
      <c r="L76" s="65"/>
      <c r="M76" s="66"/>
      <c r="N76" s="67"/>
      <c r="AA76" s="60"/>
      <c r="AB76" s="2"/>
      <c r="AC76" s="77"/>
    </row>
    <row r="77" spans="6:29" ht="21" x14ac:dyDescent="0.35">
      <c r="G77" s="68"/>
      <c r="H77" s="69"/>
      <c r="I77" s="70"/>
      <c r="L77" s="68"/>
      <c r="M77" s="69"/>
      <c r="N77" s="70"/>
      <c r="AA77" s="60"/>
      <c r="AB77" s="2"/>
      <c r="AC77" s="77"/>
    </row>
    <row r="78" spans="6:29" ht="21" x14ac:dyDescent="0.35">
      <c r="G78" s="18" t="s">
        <v>32</v>
      </c>
      <c r="L78" s="18" t="s">
        <v>33</v>
      </c>
      <c r="AA78" s="60"/>
      <c r="AB78" s="2"/>
      <c r="AC78" s="77"/>
    </row>
    <row r="79" spans="6:29" ht="21" x14ac:dyDescent="0.35">
      <c r="F79" s="74" t="s">
        <v>47</v>
      </c>
      <c r="G79" s="21">
        <v>1.5</v>
      </c>
      <c r="H79" s="59"/>
      <c r="L79" s="74" t="s">
        <v>47</v>
      </c>
      <c r="M79" s="21">
        <v>1.5</v>
      </c>
      <c r="N79" s="59"/>
      <c r="AA79" s="60"/>
      <c r="AB79" s="53"/>
      <c r="AC79" s="77">
        <f>G79+M79</f>
        <v>3</v>
      </c>
    </row>
    <row r="80" spans="6:29" ht="21" x14ac:dyDescent="0.35">
      <c r="G80" s="9"/>
      <c r="H80" s="9"/>
      <c r="I80" s="9"/>
      <c r="L80" s="9"/>
      <c r="M80" s="9"/>
      <c r="N80" s="9"/>
      <c r="AA80" s="60"/>
      <c r="AB80" s="2"/>
      <c r="AC80" s="77"/>
    </row>
    <row r="81" spans="5:29" ht="21" x14ac:dyDescent="0.35">
      <c r="F81" s="104" t="s">
        <v>63</v>
      </c>
      <c r="AA81" s="60"/>
      <c r="AB81" s="2"/>
      <c r="AC81" s="77"/>
    </row>
    <row r="82" spans="5:29" ht="21" x14ac:dyDescent="0.35">
      <c r="E82" s="2"/>
      <c r="F82" s="2"/>
      <c r="G82" s="105"/>
      <c r="H82" s="63"/>
      <c r="I82" s="63"/>
      <c r="J82" s="63"/>
      <c r="K82" s="63"/>
      <c r="L82" s="64"/>
      <c r="M82" s="105"/>
      <c r="N82" s="63"/>
      <c r="O82" s="63"/>
      <c r="P82" s="63"/>
      <c r="Q82" s="63"/>
      <c r="R82" s="64"/>
      <c r="AA82" s="60"/>
      <c r="AB82" s="2"/>
      <c r="AC82" s="77"/>
    </row>
    <row r="83" spans="5:29" ht="21" x14ac:dyDescent="0.35">
      <c r="E83" s="2"/>
      <c r="F83" s="2"/>
      <c r="G83" s="65"/>
      <c r="H83" s="66"/>
      <c r="I83" s="66"/>
      <c r="J83" s="66"/>
      <c r="K83" s="66"/>
      <c r="L83" s="67"/>
      <c r="M83" s="65"/>
      <c r="N83" s="66"/>
      <c r="O83" s="66"/>
      <c r="P83" s="66"/>
      <c r="Q83" s="66"/>
      <c r="R83" s="67"/>
      <c r="AA83" s="60"/>
      <c r="AB83" s="2"/>
      <c r="AC83" s="77"/>
    </row>
    <row r="84" spans="5:29" ht="21" x14ac:dyDescent="0.35">
      <c r="E84" s="2"/>
      <c r="F84" s="2"/>
      <c r="G84" s="65"/>
      <c r="H84" s="66"/>
      <c r="I84" s="66"/>
      <c r="J84" s="66"/>
      <c r="K84" s="66"/>
      <c r="L84" s="67"/>
      <c r="M84" s="65"/>
      <c r="N84" s="66"/>
      <c r="O84" s="66"/>
      <c r="P84" s="66"/>
      <c r="Q84" s="66"/>
      <c r="R84" s="67"/>
      <c r="AA84" s="60"/>
      <c r="AB84" s="2"/>
      <c r="AC84" s="77"/>
    </row>
    <row r="85" spans="5:29" ht="21" x14ac:dyDescent="0.35">
      <c r="E85" s="2"/>
      <c r="F85" s="2"/>
      <c r="G85" s="65"/>
      <c r="H85" s="66"/>
      <c r="I85" s="66"/>
      <c r="J85" s="66"/>
      <c r="K85" s="66"/>
      <c r="L85" s="67"/>
      <c r="M85" s="65"/>
      <c r="N85" s="66"/>
      <c r="O85" s="66"/>
      <c r="P85" s="66"/>
      <c r="Q85" s="66"/>
      <c r="R85" s="67"/>
      <c r="AA85" s="60"/>
      <c r="AB85" s="2"/>
      <c r="AC85" s="77"/>
    </row>
    <row r="86" spans="5:29" ht="21" x14ac:dyDescent="0.35">
      <c r="E86" s="2"/>
      <c r="F86" s="2"/>
      <c r="G86" s="65"/>
      <c r="H86" s="66"/>
      <c r="I86" s="66"/>
      <c r="J86" s="66"/>
      <c r="K86" s="66"/>
      <c r="L86" s="67"/>
      <c r="M86" s="65"/>
      <c r="N86" s="66"/>
      <c r="O86" s="66"/>
      <c r="P86" s="66"/>
      <c r="Q86" s="66"/>
      <c r="R86" s="67"/>
      <c r="AA86" s="60"/>
      <c r="AB86" s="2"/>
      <c r="AC86" s="77"/>
    </row>
    <row r="87" spans="5:29" ht="21" x14ac:dyDescent="0.35">
      <c r="E87" s="2"/>
      <c r="F87" s="2"/>
      <c r="G87" s="65"/>
      <c r="H87" s="66"/>
      <c r="I87" s="66"/>
      <c r="J87" s="66"/>
      <c r="K87" s="66"/>
      <c r="L87" s="67"/>
      <c r="M87" s="65"/>
      <c r="N87" s="66"/>
      <c r="O87" s="66"/>
      <c r="P87" s="66"/>
      <c r="Q87" s="66"/>
      <c r="R87" s="67"/>
      <c r="AA87" s="60"/>
      <c r="AB87" s="2"/>
      <c r="AC87" s="77"/>
    </row>
    <row r="88" spans="5:29" ht="21" x14ac:dyDescent="0.35">
      <c r="E88" s="2"/>
      <c r="F88" s="2"/>
      <c r="G88" s="65"/>
      <c r="H88" s="66"/>
      <c r="I88" s="66"/>
      <c r="J88" s="66"/>
      <c r="K88" s="66"/>
      <c r="L88" s="67"/>
      <c r="M88" s="65"/>
      <c r="N88" s="66"/>
      <c r="O88" s="66"/>
      <c r="P88" s="66"/>
      <c r="Q88" s="66"/>
      <c r="R88" s="67"/>
      <c r="V88" t="s">
        <v>73</v>
      </c>
      <c r="AA88" s="60"/>
      <c r="AB88" s="2"/>
      <c r="AC88" s="77"/>
    </row>
    <row r="89" spans="5:29" ht="21" x14ac:dyDescent="0.35">
      <c r="E89" s="2"/>
      <c r="F89" s="2"/>
      <c r="G89" s="65"/>
      <c r="H89" s="66"/>
      <c r="I89" s="66"/>
      <c r="J89" s="66"/>
      <c r="K89" s="66"/>
      <c r="L89" s="67"/>
      <c r="M89" s="65"/>
      <c r="N89" s="66"/>
      <c r="O89" s="66"/>
      <c r="P89" s="66"/>
      <c r="Q89" s="66"/>
      <c r="R89" s="67"/>
      <c r="AA89" s="60"/>
      <c r="AB89" s="2"/>
      <c r="AC89" s="77"/>
    </row>
    <row r="90" spans="5:29" ht="21" x14ac:dyDescent="0.35">
      <c r="E90" s="2"/>
      <c r="F90" s="2"/>
      <c r="G90" s="65"/>
      <c r="H90" s="66"/>
      <c r="I90" s="66"/>
      <c r="J90" s="66"/>
      <c r="K90" s="66"/>
      <c r="L90" s="67"/>
      <c r="M90" s="65"/>
      <c r="N90" s="66"/>
      <c r="O90" s="66"/>
      <c r="P90" s="66"/>
      <c r="Q90" s="66"/>
      <c r="R90" s="67"/>
      <c r="AA90" s="60"/>
      <c r="AB90" s="2"/>
      <c r="AC90" s="77"/>
    </row>
    <row r="91" spans="5:29" ht="21" x14ac:dyDescent="0.35">
      <c r="E91" s="2"/>
      <c r="F91" s="2"/>
      <c r="G91" s="65"/>
      <c r="H91" s="66"/>
      <c r="I91" s="66"/>
      <c r="J91" s="66"/>
      <c r="K91" s="66"/>
      <c r="L91" s="67"/>
      <c r="M91" s="65"/>
      <c r="N91" s="66"/>
      <c r="O91" s="66"/>
      <c r="P91" s="66"/>
      <c r="Q91" s="66"/>
      <c r="R91" s="67"/>
      <c r="AA91" s="60"/>
      <c r="AB91" s="2"/>
      <c r="AC91" s="77"/>
    </row>
    <row r="92" spans="5:29" ht="21" x14ac:dyDescent="0.35">
      <c r="E92" s="2"/>
      <c r="F92" s="2"/>
      <c r="G92" s="65"/>
      <c r="H92" s="66"/>
      <c r="I92" s="66"/>
      <c r="J92" s="66"/>
      <c r="K92" s="66"/>
      <c r="L92" s="67"/>
      <c r="M92" s="65"/>
      <c r="N92" s="66"/>
      <c r="O92" s="66"/>
      <c r="P92" s="66"/>
      <c r="Q92" s="66"/>
      <c r="R92" s="67"/>
      <c r="AA92" s="60"/>
      <c r="AB92" s="2"/>
      <c r="AC92" s="77"/>
    </row>
    <row r="93" spans="5:29" ht="21" x14ac:dyDescent="0.35">
      <c r="E93" s="2"/>
      <c r="F93" s="2"/>
      <c r="G93" s="65"/>
      <c r="H93" s="66"/>
      <c r="I93" s="66"/>
      <c r="J93" s="66"/>
      <c r="K93" s="66"/>
      <c r="L93" s="67"/>
      <c r="M93" s="65"/>
      <c r="N93" s="66"/>
      <c r="O93" s="66"/>
      <c r="P93" s="66"/>
      <c r="Q93" s="66"/>
      <c r="R93" s="67"/>
      <c r="AA93" s="60"/>
      <c r="AB93" s="2"/>
      <c r="AC93" s="77"/>
    </row>
    <row r="94" spans="5:29" ht="21" x14ac:dyDescent="0.35">
      <c r="E94" s="2"/>
      <c r="F94" s="2"/>
      <c r="G94" s="65"/>
      <c r="H94" s="66"/>
      <c r="I94" s="66"/>
      <c r="J94" s="66"/>
      <c r="K94" s="66"/>
      <c r="L94" s="67"/>
      <c r="M94" s="65"/>
      <c r="N94" s="66"/>
      <c r="O94" s="66"/>
      <c r="P94" s="66"/>
      <c r="Q94" s="66"/>
      <c r="R94" s="67"/>
      <c r="AA94" s="60"/>
      <c r="AB94" s="2"/>
      <c r="AC94" s="77"/>
    </row>
    <row r="95" spans="5:29" ht="21" x14ac:dyDescent="0.35">
      <c r="E95" s="2"/>
      <c r="F95" s="2"/>
      <c r="G95" s="65"/>
      <c r="H95" s="66"/>
      <c r="I95" s="66"/>
      <c r="J95" s="66"/>
      <c r="K95" s="66"/>
      <c r="L95" s="67"/>
      <c r="M95" s="65"/>
      <c r="N95" s="66"/>
      <c r="O95" s="66"/>
      <c r="P95" s="66"/>
      <c r="Q95" s="66"/>
      <c r="R95" s="67"/>
      <c r="AA95" s="60"/>
      <c r="AB95" s="2"/>
      <c r="AC95" s="77"/>
    </row>
    <row r="96" spans="5:29" ht="21" x14ac:dyDescent="0.35">
      <c r="E96" s="2"/>
      <c r="F96" s="2"/>
      <c r="G96" s="65"/>
      <c r="H96" s="66"/>
      <c r="I96" s="66"/>
      <c r="J96" s="66"/>
      <c r="K96" s="66"/>
      <c r="L96" s="67"/>
      <c r="M96" s="65"/>
      <c r="N96" s="66"/>
      <c r="O96" s="66"/>
      <c r="P96" s="66"/>
      <c r="Q96" s="66"/>
      <c r="R96" s="67"/>
      <c r="AA96" s="60"/>
      <c r="AB96" s="2"/>
      <c r="AC96" s="77"/>
    </row>
    <row r="97" spans="5:29" ht="21" x14ac:dyDescent="0.35">
      <c r="E97" s="2"/>
      <c r="F97" s="2"/>
      <c r="G97" s="65"/>
      <c r="H97" s="66"/>
      <c r="I97" s="66"/>
      <c r="J97" s="66"/>
      <c r="K97" s="66"/>
      <c r="L97" s="67"/>
      <c r="M97" s="65"/>
      <c r="N97" s="66"/>
      <c r="O97" s="66"/>
      <c r="P97" s="66"/>
      <c r="Q97" s="66"/>
      <c r="R97" s="67"/>
      <c r="AA97" s="60"/>
      <c r="AB97" s="2"/>
      <c r="AC97" s="77"/>
    </row>
    <row r="98" spans="5:29" ht="21" x14ac:dyDescent="0.35">
      <c r="E98" s="2"/>
      <c r="F98" s="2"/>
      <c r="G98" s="68"/>
      <c r="H98" s="69"/>
      <c r="I98" s="69"/>
      <c r="J98" s="69"/>
      <c r="K98" s="69"/>
      <c r="L98" s="70"/>
      <c r="M98" s="68"/>
      <c r="N98" s="69"/>
      <c r="O98" s="69"/>
      <c r="P98" s="69"/>
      <c r="Q98" s="69"/>
      <c r="R98" s="70"/>
      <c r="AA98" s="60"/>
      <c r="AB98" s="2"/>
      <c r="AC98" s="77"/>
    </row>
    <row r="99" spans="5:29" ht="21" x14ac:dyDescent="0.35">
      <c r="E99" s="2"/>
      <c r="F99" s="2"/>
      <c r="G99" s="62" t="s">
        <v>45</v>
      </c>
      <c r="H99" s="2"/>
      <c r="I99" s="2"/>
      <c r="J99" s="2"/>
      <c r="K99" s="2"/>
      <c r="M99" s="62" t="s">
        <v>46</v>
      </c>
      <c r="N99" s="2"/>
      <c r="O99" s="2"/>
      <c r="P99" s="2"/>
      <c r="Q99" s="2"/>
      <c r="AA99" s="60"/>
      <c r="AB99" s="2"/>
      <c r="AC99" s="77"/>
    </row>
    <row r="100" spans="5:29" ht="21" customHeight="1" x14ac:dyDescent="0.35">
      <c r="F100" s="74" t="s">
        <v>47</v>
      </c>
      <c r="G100" s="71">
        <v>1.5</v>
      </c>
      <c r="H100" s="59"/>
      <c r="L100" s="74" t="s">
        <v>47</v>
      </c>
      <c r="M100" s="71">
        <v>1.5</v>
      </c>
      <c r="N100" s="59"/>
      <c r="AA100" s="60"/>
      <c r="AB100" s="82"/>
      <c r="AC100" s="78">
        <f>G100+M100</f>
        <v>3</v>
      </c>
    </row>
    <row r="101" spans="5:29" ht="23.25" x14ac:dyDescent="0.35">
      <c r="F101" s="73"/>
      <c r="H101" s="72"/>
      <c r="L101" s="73"/>
      <c r="AA101" s="79" t="s">
        <v>48</v>
      </c>
      <c r="AB101" s="28"/>
      <c r="AC101" s="80">
        <f>SUM(AC58:AC100)</f>
        <v>10</v>
      </c>
    </row>
    <row r="102" spans="5:29" x14ac:dyDescent="0.25">
      <c r="Y102" s="28"/>
    </row>
    <row r="103" spans="5:29" ht="28.5" x14ac:dyDescent="0.45">
      <c r="E103" s="36" t="s">
        <v>23</v>
      </c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85"/>
      <c r="Z103" s="46"/>
      <c r="AA103" s="107" t="s">
        <v>53</v>
      </c>
      <c r="AB103" s="108"/>
      <c r="AC103" s="109"/>
    </row>
    <row r="104" spans="5:29" ht="26.25" x14ac:dyDescent="0.4">
      <c r="E104" s="38"/>
      <c r="F104" s="39" t="s">
        <v>37</v>
      </c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40"/>
      <c r="R104" s="40"/>
      <c r="S104" s="40"/>
      <c r="T104" s="40"/>
      <c r="U104" s="40"/>
      <c r="V104" s="40"/>
      <c r="W104" s="40"/>
      <c r="X104" s="40"/>
      <c r="Y104" s="86"/>
      <c r="Z104" s="46"/>
      <c r="AA104" s="60"/>
      <c r="AB104" s="9"/>
      <c r="AC104" s="93"/>
    </row>
    <row r="105" spans="5:29" ht="26.25" x14ac:dyDescent="0.4">
      <c r="E105" s="38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40"/>
      <c r="R105" s="40"/>
      <c r="S105" s="40"/>
      <c r="T105" s="40"/>
      <c r="U105" s="40"/>
      <c r="V105" s="40"/>
      <c r="W105" s="40"/>
      <c r="X105" s="40"/>
      <c r="Y105" s="86"/>
      <c r="Z105" s="46"/>
      <c r="AA105" s="60"/>
      <c r="AB105" s="9"/>
      <c r="AC105" s="93"/>
    </row>
    <row r="106" spans="5:29" ht="26.25" x14ac:dyDescent="0.4">
      <c r="E106" s="38"/>
      <c r="F106" s="39" t="s">
        <v>65</v>
      </c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40"/>
      <c r="R106" s="40"/>
      <c r="S106" s="40"/>
      <c r="T106" s="40"/>
      <c r="U106" s="40"/>
      <c r="V106" s="40"/>
      <c r="W106" s="40"/>
      <c r="X106" s="41"/>
      <c r="Y106" s="91"/>
      <c r="Z106" s="90"/>
      <c r="AA106" s="60"/>
      <c r="AB106" s="9"/>
      <c r="AC106" s="93"/>
    </row>
    <row r="107" spans="5:29" ht="26.25" x14ac:dyDescent="0.4">
      <c r="E107" s="38">
        <v>1</v>
      </c>
      <c r="F107" s="39" t="s">
        <v>66</v>
      </c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40"/>
      <c r="R107" s="40"/>
      <c r="S107" s="40"/>
      <c r="T107" s="40"/>
      <c r="U107" s="40"/>
      <c r="V107" s="40"/>
      <c r="W107" s="40">
        <v>1</v>
      </c>
      <c r="X107" s="42" t="s">
        <v>74</v>
      </c>
      <c r="Y107" s="87"/>
      <c r="Z107" s="90"/>
      <c r="AA107" s="60"/>
      <c r="AB107" s="53"/>
      <c r="AC107" s="94">
        <v>2</v>
      </c>
    </row>
    <row r="108" spans="5:29" ht="26.25" x14ac:dyDescent="0.4">
      <c r="E108" s="38">
        <v>2</v>
      </c>
      <c r="F108" s="39" t="s">
        <v>38</v>
      </c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40"/>
      <c r="R108" s="40"/>
      <c r="S108" s="40"/>
      <c r="T108" s="40"/>
      <c r="U108" s="40"/>
      <c r="V108" s="40"/>
      <c r="W108" s="40">
        <v>2</v>
      </c>
      <c r="X108" s="42" t="s">
        <v>75</v>
      </c>
      <c r="Y108" s="87"/>
      <c r="Z108" s="90"/>
      <c r="AA108" s="60"/>
      <c r="AB108" s="53"/>
      <c r="AC108" s="94">
        <v>2</v>
      </c>
    </row>
    <row r="109" spans="5:29" ht="26.25" x14ac:dyDescent="0.4">
      <c r="E109" s="38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40"/>
      <c r="R109" s="40"/>
      <c r="S109" s="40"/>
      <c r="T109" s="40"/>
      <c r="U109" s="40"/>
      <c r="V109" s="40"/>
      <c r="W109" s="40"/>
      <c r="X109" s="43"/>
      <c r="Y109" s="92"/>
      <c r="Z109" s="90"/>
      <c r="AA109" s="60"/>
      <c r="AB109" s="53"/>
      <c r="AC109" s="94"/>
    </row>
    <row r="110" spans="5:29" ht="26.25" x14ac:dyDescent="0.4">
      <c r="E110" s="38">
        <v>3</v>
      </c>
      <c r="F110" s="39" t="s">
        <v>64</v>
      </c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40"/>
      <c r="R110" s="40"/>
      <c r="S110" s="40"/>
      <c r="T110" s="40"/>
      <c r="U110" s="40"/>
      <c r="V110" s="40"/>
      <c r="W110" s="40">
        <v>3</v>
      </c>
      <c r="X110" s="44" t="s">
        <v>76</v>
      </c>
      <c r="Y110" s="88"/>
      <c r="Z110" s="46"/>
      <c r="AA110" s="60"/>
      <c r="AB110" s="53"/>
      <c r="AC110" s="94">
        <v>2</v>
      </c>
    </row>
    <row r="111" spans="5:29" ht="26.25" x14ac:dyDescent="0.4">
      <c r="E111" s="38">
        <v>4</v>
      </c>
      <c r="F111" s="39" t="s">
        <v>39</v>
      </c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40"/>
      <c r="R111" s="40"/>
      <c r="S111" s="40"/>
      <c r="T111" s="40"/>
      <c r="U111" s="40"/>
      <c r="V111" s="40"/>
      <c r="W111" s="40">
        <v>4</v>
      </c>
      <c r="X111" s="44" t="s">
        <v>77</v>
      </c>
      <c r="Y111" s="88"/>
      <c r="Z111" s="46"/>
      <c r="AA111" s="60"/>
      <c r="AB111" s="53"/>
      <c r="AC111" s="94">
        <v>2</v>
      </c>
    </row>
    <row r="112" spans="5:29" ht="26.25" x14ac:dyDescent="0.4">
      <c r="E112" s="38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40"/>
      <c r="R112" s="40"/>
      <c r="S112" s="40"/>
      <c r="T112" s="40"/>
      <c r="U112" s="40"/>
      <c r="V112" s="40"/>
      <c r="W112" s="40"/>
      <c r="X112" s="43"/>
      <c r="Y112" s="92"/>
      <c r="Z112" s="46"/>
      <c r="AA112" s="60"/>
      <c r="AB112" s="9"/>
      <c r="AC112" s="94"/>
    </row>
    <row r="113" spans="5:29" ht="26.25" x14ac:dyDescent="0.4">
      <c r="E113" s="38"/>
      <c r="F113" s="39" t="s">
        <v>24</v>
      </c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40"/>
      <c r="R113" s="40"/>
      <c r="S113" s="40"/>
      <c r="T113" s="40"/>
      <c r="U113" s="40"/>
      <c r="V113" s="40"/>
      <c r="W113" s="40"/>
      <c r="X113" s="45"/>
      <c r="Y113" s="88"/>
      <c r="Z113" s="46"/>
      <c r="AA113" s="60"/>
      <c r="AB113" s="9"/>
      <c r="AC113" s="94"/>
    </row>
    <row r="114" spans="5:29" ht="26.25" x14ac:dyDescent="0.4">
      <c r="E114" s="38">
        <v>5</v>
      </c>
      <c r="F114" s="39" t="s">
        <v>40</v>
      </c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40"/>
      <c r="R114" s="40"/>
      <c r="S114" s="40"/>
      <c r="T114" s="40"/>
      <c r="U114" s="40"/>
      <c r="V114" s="40"/>
      <c r="W114" s="40">
        <v>5</v>
      </c>
      <c r="X114" s="44" t="s">
        <v>78</v>
      </c>
      <c r="Y114" s="88"/>
      <c r="Z114" s="90"/>
      <c r="AA114" s="60"/>
      <c r="AB114" s="53"/>
      <c r="AC114" s="94">
        <v>2</v>
      </c>
    </row>
    <row r="115" spans="5:29" ht="26.25" x14ac:dyDescent="0.4">
      <c r="E115" s="38">
        <v>6</v>
      </c>
      <c r="F115" s="39" t="s">
        <v>41</v>
      </c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40"/>
      <c r="R115" s="40"/>
      <c r="S115" s="40"/>
      <c r="T115" s="40"/>
      <c r="U115" s="40"/>
      <c r="V115" s="40"/>
      <c r="W115" s="40">
        <v>6</v>
      </c>
      <c r="X115" s="44" t="s">
        <v>78</v>
      </c>
      <c r="Y115" s="88"/>
      <c r="Z115" s="90"/>
      <c r="AA115" s="60"/>
      <c r="AB115" s="53"/>
      <c r="AC115" s="94">
        <v>2</v>
      </c>
    </row>
    <row r="116" spans="5:29" ht="26.25" x14ac:dyDescent="0.4">
      <c r="E116" s="38">
        <v>7</v>
      </c>
      <c r="F116" s="39" t="s">
        <v>42</v>
      </c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40"/>
      <c r="R116" s="40"/>
      <c r="S116" s="40"/>
      <c r="T116" s="40"/>
      <c r="U116" s="40"/>
      <c r="V116" s="40"/>
      <c r="W116" s="40">
        <v>7</v>
      </c>
      <c r="X116" s="44" t="s">
        <v>79</v>
      </c>
      <c r="Y116" s="88"/>
      <c r="Z116" s="90"/>
      <c r="AA116" s="60"/>
      <c r="AB116" s="53"/>
      <c r="AC116" s="94">
        <v>2</v>
      </c>
    </row>
    <row r="117" spans="5:29" ht="26.25" x14ac:dyDescent="0.4">
      <c r="E117" s="38">
        <v>8</v>
      </c>
      <c r="F117" s="39" t="s">
        <v>43</v>
      </c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40"/>
      <c r="R117" s="40"/>
      <c r="S117" s="40"/>
      <c r="T117" s="40"/>
      <c r="U117" s="40"/>
      <c r="V117" s="40"/>
      <c r="W117" s="46">
        <v>8</v>
      </c>
      <c r="X117" s="44" t="s">
        <v>76</v>
      </c>
      <c r="Y117" s="88"/>
      <c r="Z117" s="90"/>
      <c r="AA117" s="60"/>
      <c r="AB117" s="53"/>
      <c r="AC117" s="94">
        <v>2</v>
      </c>
    </row>
    <row r="118" spans="5:29" ht="26.25" x14ac:dyDescent="0.4">
      <c r="E118" s="38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40"/>
      <c r="R118" s="40"/>
      <c r="S118" s="40"/>
      <c r="T118" s="40"/>
      <c r="U118" s="40"/>
      <c r="V118" s="40"/>
      <c r="W118" s="40"/>
      <c r="X118" s="43"/>
      <c r="Y118" s="92"/>
      <c r="Z118" s="46"/>
      <c r="AA118" s="60"/>
      <c r="AB118" s="9"/>
      <c r="AC118" s="94"/>
    </row>
    <row r="119" spans="5:29" ht="26.25" x14ac:dyDescent="0.4">
      <c r="E119" s="38"/>
      <c r="F119" s="39" t="s">
        <v>25</v>
      </c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40"/>
      <c r="R119" s="40"/>
      <c r="S119" s="40"/>
      <c r="T119" s="40"/>
      <c r="U119" s="40"/>
      <c r="V119" s="40"/>
      <c r="W119" s="40"/>
      <c r="X119" s="47"/>
      <c r="Y119" s="88"/>
      <c r="Z119" s="46"/>
      <c r="AA119" s="60"/>
      <c r="AB119" s="9"/>
      <c r="AC119" s="94"/>
    </row>
    <row r="120" spans="5:29" ht="26.25" x14ac:dyDescent="0.4">
      <c r="E120" s="38">
        <v>9</v>
      </c>
      <c r="F120" s="39" t="s">
        <v>67</v>
      </c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40"/>
      <c r="R120" s="40"/>
      <c r="S120" s="40"/>
      <c r="T120" s="40"/>
      <c r="U120" s="40"/>
      <c r="V120" s="40"/>
      <c r="W120" s="40">
        <v>9</v>
      </c>
      <c r="X120" s="44" t="s">
        <v>80</v>
      </c>
      <c r="Y120" s="88"/>
      <c r="Z120" s="46"/>
      <c r="AA120" s="60"/>
      <c r="AB120" s="53"/>
      <c r="AC120" s="94">
        <v>2</v>
      </c>
    </row>
    <row r="121" spans="5:29" ht="26.25" x14ac:dyDescent="0.4">
      <c r="E121" s="38">
        <v>10</v>
      </c>
      <c r="F121" s="39" t="s">
        <v>44</v>
      </c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40"/>
      <c r="R121" s="40"/>
      <c r="S121" s="40"/>
      <c r="T121" s="40"/>
      <c r="U121" s="40"/>
      <c r="V121" s="40"/>
      <c r="W121" s="40">
        <v>10</v>
      </c>
      <c r="X121" s="44" t="s">
        <v>78</v>
      </c>
      <c r="Y121" s="88"/>
      <c r="Z121" s="46"/>
      <c r="AA121" s="60"/>
      <c r="AB121" s="82"/>
      <c r="AC121" s="95">
        <v>2</v>
      </c>
    </row>
    <row r="122" spans="5:29" ht="23.25" x14ac:dyDescent="0.35">
      <c r="E122" s="48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89"/>
      <c r="Z122" s="46"/>
      <c r="AA122" s="79" t="s">
        <v>48</v>
      </c>
      <c r="AB122" s="82"/>
      <c r="AC122" s="96">
        <f>SUM(AC107:AC121)</f>
        <v>20</v>
      </c>
    </row>
    <row r="123" spans="5:29" x14ac:dyDescent="0.25">
      <c r="AC123" s="72"/>
    </row>
    <row r="124" spans="5:29" x14ac:dyDescent="0.25">
      <c r="AC124" s="72"/>
    </row>
    <row r="126" spans="5:29" x14ac:dyDescent="0.25">
      <c r="AC126" s="72"/>
    </row>
    <row r="127" spans="5:29" x14ac:dyDescent="0.25">
      <c r="AC127" s="72"/>
    </row>
    <row r="128" spans="5:29" ht="26.25" x14ac:dyDescent="0.4">
      <c r="Y128" s="50" t="s">
        <v>49</v>
      </c>
      <c r="AB128" s="59"/>
      <c r="AC128" s="76">
        <f>AC122+AC101+AC42</f>
        <v>40</v>
      </c>
    </row>
  </sheetData>
  <mergeCells count="11">
    <mergeCell ref="AA103:AC103"/>
    <mergeCell ref="R7:X7"/>
    <mergeCell ref="G45:I45"/>
    <mergeCell ref="L45:N45"/>
    <mergeCell ref="AA40:AC40"/>
    <mergeCell ref="AA45:AC45"/>
    <mergeCell ref="G9:K9"/>
    <mergeCell ref="L9:P9"/>
    <mergeCell ref="S9:T9"/>
    <mergeCell ref="W9:X9"/>
    <mergeCell ref="R8:X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Z Ahmed</cp:lastModifiedBy>
  <dcterms:created xsi:type="dcterms:W3CDTF">2021-12-14T14:06:55Z</dcterms:created>
  <dcterms:modified xsi:type="dcterms:W3CDTF">2022-01-13T01:46:49Z</dcterms:modified>
</cp:coreProperties>
</file>