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905" windowHeight="8310" activeTab="1"/>
  </bookViews>
  <sheets>
    <sheet name="n_steps" sheetId="1" r:id="rId1"/>
    <sheet name="mean_reverting" sheetId="2" r:id="rId2"/>
  </sheets>
  <calcPr calcId="144525"/>
</workbook>
</file>

<file path=xl/sharedStrings.xml><?xml version="1.0" encoding="utf-8"?>
<sst xmlns="http://schemas.openxmlformats.org/spreadsheetml/2006/main" count="91" uniqueCount="45">
  <si>
    <t>MATICUSDT</t>
  </si>
  <si>
    <t>STXUSDT</t>
  </si>
  <si>
    <t>Spread</t>
  </si>
  <si>
    <t>ZScore</t>
  </si>
  <si>
    <t>Sym_1 Next Price</t>
  </si>
  <si>
    <t>Sym_2 Next Price</t>
  </si>
  <si>
    <t>LONG COIN</t>
  </si>
  <si>
    <t>Trigger</t>
  </si>
  <si>
    <t>Long At</t>
  </si>
  <si>
    <t>Close At</t>
  </si>
  <si>
    <t>Return</t>
  </si>
  <si>
    <t>Rebate</t>
  </si>
  <si>
    <t>Slippage</t>
  </si>
  <si>
    <t>Capital</t>
  </si>
  <si>
    <t>SHORT COIN</t>
  </si>
  <si>
    <t>Short At</t>
  </si>
  <si>
    <t>Close Short At</t>
  </si>
  <si>
    <t>&lt;&lt; Enter Z-Score Threshold</t>
  </si>
  <si>
    <t>&lt;&lt; Enter Trading Capital</t>
  </si>
  <si>
    <t>&lt;&lt; Enter Rebate</t>
  </si>
  <si>
    <t>&lt;&lt; Enter Slippage assumption</t>
  </si>
  <si>
    <t>&lt;&lt; Close Long in n Steps</t>
  </si>
  <si>
    <t>&lt;&lt; Close Short in n Steps</t>
  </si>
  <si>
    <t>Sym_1</t>
  </si>
  <si>
    <t>&lt;&lt; Long when Zscore Negative</t>
  </si>
  <si>
    <t>Longs Profit</t>
  </si>
  <si>
    <t>Shorts Profit</t>
  </si>
  <si>
    <t>NET Profit</t>
  </si>
  <si>
    <t>ROI</t>
  </si>
  <si>
    <t>Win Rate Longs</t>
  </si>
  <si>
    <t>Win Rate Shorts</t>
  </si>
  <si>
    <t>Avg Win Rate</t>
  </si>
  <si>
    <t>Best Long</t>
  </si>
  <si>
    <t>Best Short</t>
  </si>
  <si>
    <t>Worst Long</t>
  </si>
  <si>
    <t>Worst Short</t>
  </si>
  <si>
    <t>N STEPS</t>
  </si>
  <si>
    <t>DUSKUSDT</t>
  </si>
  <si>
    <t>REEFUSDT</t>
  </si>
  <si>
    <t>Zscore_Sign</t>
  </si>
  <si>
    <t>Price Lookup Sym_1</t>
  </si>
  <si>
    <t>Price Lookup Sym_2</t>
  </si>
  <si>
    <t>No</t>
  </si>
  <si>
    <t>&lt;&lt; Many opens</t>
  </si>
  <si>
    <t>MEAN REVERSION</t>
  </si>
</sst>
</file>

<file path=xl/styles.xml><?xml version="1.0" encoding="utf-8"?>
<styleSheet xmlns="http://schemas.openxmlformats.org/spreadsheetml/2006/main">
  <numFmts count="7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0.0%"/>
    <numFmt numFmtId="179" formatCode="_(* #,##0_);_(* \(#,##0\);_(* &quot;-&quot;??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rgb="FF006100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2"/>
      <color rgb="FF3F3F7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7" borderId="0"/>
    <xf numFmtId="0" fontId="0" fillId="3" borderId="0"/>
    <xf numFmtId="0" fontId="0" fillId="21" borderId="0"/>
    <xf numFmtId="0" fontId="10" fillId="29" borderId="0"/>
    <xf numFmtId="0" fontId="0" fillId="6" borderId="0"/>
    <xf numFmtId="0" fontId="0" fillId="27" borderId="0"/>
    <xf numFmtId="0" fontId="0" fillId="23" borderId="0"/>
    <xf numFmtId="0" fontId="10" fillId="32" borderId="0"/>
    <xf numFmtId="0" fontId="0" fillId="28" borderId="0"/>
    <xf numFmtId="0" fontId="10" fillId="9" borderId="0"/>
    <xf numFmtId="0" fontId="18" fillId="0" borderId="11"/>
    <xf numFmtId="0" fontId="0" fillId="22" borderId="0"/>
    <xf numFmtId="0" fontId="0" fillId="19" borderId="0"/>
    <xf numFmtId="0" fontId="10" fillId="20" borderId="0"/>
    <xf numFmtId="0" fontId="0" fillId="4" borderId="0"/>
    <xf numFmtId="0" fontId="0" fillId="15" borderId="0"/>
    <xf numFmtId="0" fontId="10" fillId="17" borderId="0"/>
    <xf numFmtId="0" fontId="0" fillId="16" borderId="0"/>
    <xf numFmtId="0" fontId="0" fillId="2" borderId="0"/>
    <xf numFmtId="0" fontId="10" fillId="13" borderId="0"/>
    <xf numFmtId="0" fontId="19" fillId="25" borderId="0"/>
    <xf numFmtId="0" fontId="0" fillId="30" borderId="0"/>
    <xf numFmtId="0" fontId="14" fillId="12" borderId="0"/>
    <xf numFmtId="0" fontId="0" fillId="5" borderId="0"/>
    <xf numFmtId="0" fontId="1" fillId="0" borderId="7"/>
    <xf numFmtId="0" fontId="16" fillId="18" borderId="9"/>
    <xf numFmtId="44" fontId="12" fillId="0" borderId="0">
      <alignment vertical="center"/>
    </xf>
    <xf numFmtId="0" fontId="0" fillId="11" borderId="0"/>
    <xf numFmtId="0" fontId="0" fillId="24" borderId="12"/>
    <xf numFmtId="0" fontId="21" fillId="31" borderId="10"/>
    <xf numFmtId="0" fontId="9" fillId="0" borderId="0"/>
    <xf numFmtId="0" fontId="17" fillId="18" borderId="10"/>
    <xf numFmtId="0" fontId="7" fillId="8" borderId="0"/>
    <xf numFmtId="0" fontId="9" fillId="0" borderId="5"/>
    <xf numFmtId="0" fontId="8" fillId="0" borderId="0"/>
    <xf numFmtId="0" fontId="6" fillId="0" borderId="4"/>
    <xf numFmtId="177" fontId="12" fillId="0" borderId="0">
      <alignment vertical="center"/>
    </xf>
    <xf numFmtId="0" fontId="0" fillId="14" borderId="0"/>
    <xf numFmtId="0" fontId="20" fillId="0" borderId="0"/>
    <xf numFmtId="42" fontId="12" fillId="0" borderId="0">
      <alignment vertical="center"/>
    </xf>
    <xf numFmtId="0" fontId="15" fillId="0" borderId="0"/>
    <xf numFmtId="0" fontId="4" fillId="0" borderId="0">
      <alignment vertical="center"/>
    </xf>
    <xf numFmtId="0" fontId="13" fillId="0" borderId="8"/>
    <xf numFmtId="43" fontId="0" fillId="0" borderId="0"/>
    <xf numFmtId="0" fontId="11" fillId="10" borderId="6"/>
    <xf numFmtId="0" fontId="0" fillId="26" borderId="0"/>
    <xf numFmtId="9" fontId="0" fillId="0" borderId="0"/>
    <xf numFmtId="0" fontId="5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9" fontId="0" fillId="0" borderId="0" xfId="44" applyNumberFormat="1" applyAlignment="1">
      <alignment vertical="center"/>
    </xf>
    <xf numFmtId="0" fontId="1" fillId="0" borderId="0" xfId="0" applyFont="1" applyAlignment="1">
      <alignment vertical="center"/>
    </xf>
    <xf numFmtId="179" fontId="1" fillId="0" borderId="0" xfId="44" applyNumberFormat="1" applyFont="1" applyAlignment="1">
      <alignment vertical="center"/>
    </xf>
    <xf numFmtId="178" fontId="1" fillId="0" borderId="0" xfId="47" applyNumberFormat="1" applyFont="1" applyAlignment="1">
      <alignment vertical="center"/>
    </xf>
    <xf numFmtId="178" fontId="0" fillId="0" borderId="0" xfId="47" applyNumberFormat="1" applyAlignment="1">
      <alignment vertical="center"/>
    </xf>
    <xf numFmtId="0" fontId="0" fillId="6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176" fontId="0" fillId="5" borderId="1" xfId="0" applyNumberForma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1"/>
  <sheetViews>
    <sheetView zoomScale="65" zoomScaleNormal="65" topLeftCell="Q1" workbookViewId="0">
      <selection activeCell="E6" sqref="E6"/>
    </sheetView>
  </sheetViews>
  <sheetFormatPr defaultColWidth="11" defaultRowHeight="14.25"/>
  <cols>
    <col min="6" max="6" width="2.82962962962963" style="1" customWidth="1"/>
    <col min="7" max="8" width="17.162962962963" style="1" customWidth="1"/>
    <col min="9" max="9" width="2.82962962962963" style="1" customWidth="1"/>
    <col min="10" max="17" width="14.3333333333333" style="1" customWidth="1"/>
    <col min="18" max="18" width="2.66666666666667" style="1" customWidth="1"/>
    <col min="19" max="20" width="17.162962962963" style="1" customWidth="1"/>
    <col min="21" max="21" width="2.82962962962963" style="1" customWidth="1"/>
    <col min="22" max="29" width="14.3333333333333" style="1" customWidth="1"/>
    <col min="30" max="30" width="2.66666666666667" style="1" customWidth="1"/>
    <col min="31" max="31" width="17" style="1" customWidth="1"/>
    <col min="32" max="32" width="11.162962962963" style="1" customWidth="1"/>
    <col min="33" max="16384" width="10.8296296296296" style="1" customWidth="1"/>
  </cols>
  <sheetData>
    <row r="1" spans="2:32">
      <c r="B1" t="s">
        <v>0</v>
      </c>
      <c r="C1" t="s">
        <v>1</v>
      </c>
      <c r="D1" t="s">
        <v>2</v>
      </c>
      <c r="E1" t="s">
        <v>3</v>
      </c>
      <c r="G1" s="2" t="s">
        <v>4</v>
      </c>
      <c r="H1" s="2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S1" s="2" t="s">
        <v>4</v>
      </c>
      <c r="T1" s="2" t="s">
        <v>5</v>
      </c>
      <c r="V1" s="4" t="s">
        <v>14</v>
      </c>
      <c r="W1" s="4" t="s">
        <v>7</v>
      </c>
      <c r="X1" s="4" t="s">
        <v>15</v>
      </c>
      <c r="Y1" s="4" t="s">
        <v>16</v>
      </c>
      <c r="Z1" s="4" t="s">
        <v>10</v>
      </c>
      <c r="AA1" s="4" t="s">
        <v>11</v>
      </c>
      <c r="AB1" s="4" t="s">
        <v>12</v>
      </c>
      <c r="AC1" s="4" t="s">
        <v>13</v>
      </c>
      <c r="AE1" s="17">
        <v>1</v>
      </c>
      <c r="AF1" s="1" t="s">
        <v>17</v>
      </c>
    </row>
    <row r="2" spans="1:32">
      <c r="A2">
        <v>20</v>
      </c>
      <c r="B2">
        <v>1.456</v>
      </c>
      <c r="C2">
        <v>1.147</v>
      </c>
      <c r="D2">
        <v>-0.02363</v>
      </c>
      <c r="E2">
        <v>-1.23556793804893</v>
      </c>
      <c r="G2" s="1">
        <f ca="1">OFFSET($B2,$AE$5,0)</f>
        <v>1.537</v>
      </c>
      <c r="H2" s="1">
        <f ca="1">OFFSET($C2,$AE$5,0)</f>
        <v>1.195</v>
      </c>
      <c r="J2" s="1" t="str">
        <f>IF(AND($AE$7="Sym_1",$E2&lt;0),$B$1,IF(AND($AE$7="Sym_2",$E2&gt;0),$B$1,$C$1))</f>
        <v>MATICUSDT</v>
      </c>
      <c r="K2" s="1">
        <f ca="1">IF(AND(ABS($E2)&gt;$AE$1,$G2&gt;0),1,0)</f>
        <v>1</v>
      </c>
      <c r="L2" s="1">
        <f ca="1">IF($K2=1,IF($J2=$B$1,$B2,$C2),0)</f>
        <v>1.456</v>
      </c>
      <c r="M2" s="1">
        <f ca="1">IF($K2=1,IF($J2=$B$1,$G2,$H2),0)</f>
        <v>1.537</v>
      </c>
      <c r="N2" s="1">
        <f ca="1" t="shared" ref="N2:N65" si="0">IFERROR(M2/L2,1)</f>
        <v>1.05563186813187</v>
      </c>
      <c r="O2" s="1">
        <f ca="1">IF($K2=1,$AE$3*$AE$2*2,0)</f>
        <v>0.5</v>
      </c>
      <c r="P2" s="1">
        <f ca="1">-IF($K2=1,$AE$4*$AE$2*2,0)</f>
        <v>-2</v>
      </c>
      <c r="Q2" s="1">
        <f ca="1">$AE$2+O2+P2</f>
        <v>998.5</v>
      </c>
      <c r="S2" s="1">
        <f ca="1" t="shared" ref="S2:S65" si="1">OFFSET($B2,$AE$6,0)</f>
        <v>1.537</v>
      </c>
      <c r="T2" s="1">
        <f ca="1" t="shared" ref="T2:T65" si="2">OFFSET($C2,$AE$6,0)</f>
        <v>1.195</v>
      </c>
      <c r="V2" s="1" t="str">
        <f>IF(AND($AE$7="Sym_1",$E2&gt;0),$B$1,IF(AND($AE$7="Sym_2",$E2&lt;0),$B$1,$C$1))</f>
        <v>STXUSDT</v>
      </c>
      <c r="W2" s="1">
        <f ca="1">IF(AND(ABS($E2)&gt;$AE$1,$G2&gt;0),1,0)</f>
        <v>1</v>
      </c>
      <c r="X2" s="1">
        <f ca="1">IF($W2=1,IF($V2=$B$1,$B2,$C2),0)</f>
        <v>1.147</v>
      </c>
      <c r="Y2" s="1">
        <f ca="1">IF($W2=1,IF($V2=$B$1,$S2,$T2),0)</f>
        <v>1.195</v>
      </c>
      <c r="Z2" s="1">
        <f ca="1" t="shared" ref="Z2:Z65" si="3">IFERROR(X2/Y2,1)</f>
        <v>0.959832635983264</v>
      </c>
      <c r="AA2" s="1">
        <f ca="1">IF($K2=1,$AE$3*$AE2*2,0)</f>
        <v>0.5</v>
      </c>
      <c r="AB2" s="1">
        <f ca="1">-IF($K2=1,$AE$4*$AE$2*2,0)</f>
        <v>-2</v>
      </c>
      <c r="AC2" s="1">
        <f ca="1">$AE$2+AA2+AB2</f>
        <v>998.5</v>
      </c>
      <c r="AE2" s="6">
        <v>1000</v>
      </c>
      <c r="AF2" s="1" t="s">
        <v>18</v>
      </c>
    </row>
    <row r="3" spans="1:32">
      <c r="A3">
        <v>21</v>
      </c>
      <c r="B3">
        <v>1.4768</v>
      </c>
      <c r="C3">
        <v>1.164</v>
      </c>
      <c r="D3">
        <v>-0.0247600000000001</v>
      </c>
      <c r="E3">
        <v>-1.19645619486887</v>
      </c>
      <c r="G3" s="1">
        <f ca="1">OFFSET($B3,$AE$5,0)</f>
        <v>1.544</v>
      </c>
      <c r="H3" s="1">
        <f ca="1">OFFSET($C3,$AE$5,0)</f>
        <v>1.206</v>
      </c>
      <c r="J3" s="1" t="str">
        <f>IF(AND($AE$7="Sym_1",$E3&lt;0),$B$1,IF(AND($AE$7="Sym_2",$E3&gt;0),$B$1,$C$1))</f>
        <v>MATICUSDT</v>
      </c>
      <c r="K3" s="1">
        <f ca="1">IF(AND(ABS($E3)&gt;$AE$1,$G3&gt;0),1,0)</f>
        <v>1</v>
      </c>
      <c r="L3" s="1">
        <f ca="1">IF($K3=1,IF($J3=$B$1,$B3,$C3),0)</f>
        <v>1.4768</v>
      </c>
      <c r="M3" s="1">
        <f ca="1">IF($K3=1,IF($J3=$B$1,$G3,$H3),0)</f>
        <v>1.544</v>
      </c>
      <c r="N3" s="1">
        <f ca="1" t="shared" si="0"/>
        <v>1.04550379198267</v>
      </c>
      <c r="O3" s="1">
        <f ca="1">IF($K3=1,$AE$3*$AE$2*2,0)</f>
        <v>0.5</v>
      </c>
      <c r="P3" s="1">
        <f ca="1">-IF($K3=1,$AE$4*$AE$2*2,0)</f>
        <v>-2</v>
      </c>
      <c r="Q3" s="1">
        <f ca="1" t="shared" ref="Q3:Q66" si="4">$Q2*$N3+$O3+$P3</f>
        <v>1042.43553629469</v>
      </c>
      <c r="S3" s="1">
        <f ca="1" t="shared" si="1"/>
        <v>1.544</v>
      </c>
      <c r="T3" s="1">
        <f ca="1" t="shared" si="2"/>
        <v>1.206</v>
      </c>
      <c r="V3" s="1" t="str">
        <f>IF(AND($AE$7="Sym_1",$E3&gt;0),$B$1,IF(AND($AE$7="Sym_2",$E3&lt;0),$B$1,$C$1))</f>
        <v>STXUSDT</v>
      </c>
      <c r="W3" s="1">
        <f ca="1">IF(AND(ABS($E3)&gt;$AE$1,$G3&gt;0),1,0)</f>
        <v>1</v>
      </c>
      <c r="X3" s="1">
        <f ca="1">IF($W3=1,IF($V3=$B$1,$B3,$C3),0)</f>
        <v>1.164</v>
      </c>
      <c r="Y3" s="1">
        <f ca="1">IF($W3=1,IF($V3=$B$1,$S3,$T3),0)</f>
        <v>1.206</v>
      </c>
      <c r="Z3" s="1">
        <f ca="1" t="shared" si="3"/>
        <v>0.965174129353234</v>
      </c>
      <c r="AA3" s="1">
        <f ca="1">IF($K3=1,$AE$3*$AC2*2,0)</f>
        <v>0.49925</v>
      </c>
      <c r="AB3" s="1">
        <f ca="1">-IF($K3=1,$AE$4*$AE$2*2,0)</f>
        <v>-2</v>
      </c>
      <c r="AC3" s="1">
        <f ca="1" t="shared" ref="AC3:AC66" si="5">$AC2*$Z3+$AA3+$AB3</f>
        <v>962.225618159204</v>
      </c>
      <c r="AE3" s="6">
        <f>0.025/100</f>
        <v>0.00025</v>
      </c>
      <c r="AF3" s="1" t="s">
        <v>19</v>
      </c>
    </row>
    <row r="4" spans="1:32">
      <c r="A4">
        <v>22</v>
      </c>
      <c r="B4">
        <v>1.4979</v>
      </c>
      <c r="C4">
        <v>1.16</v>
      </c>
      <c r="D4">
        <v>0.00150000000000005</v>
      </c>
      <c r="E4">
        <v>0.831050728299361</v>
      </c>
      <c r="G4" s="1">
        <f ca="1">OFFSET($B4,$AE$5,0)</f>
        <v>1.552</v>
      </c>
      <c r="H4" s="1">
        <f ca="1">OFFSET($C4,$AE$5,0)</f>
        <v>1.204</v>
      </c>
      <c r="J4" s="1" t="str">
        <f>IF(AND($AE$7="Sym_1",$E4&lt;0),$B$1,IF(AND($AE$7="Sym_2",$E4&gt;0),$B$1,$C$1))</f>
        <v>STXUSDT</v>
      </c>
      <c r="K4" s="1">
        <f ca="1">IF(AND(ABS($E4)&gt;$AE$1,$G4&gt;0),1,0)</f>
        <v>0</v>
      </c>
      <c r="L4" s="1">
        <f ca="1">IF($K4=1,IF($J4=$B$1,$B4,$C4),0)</f>
        <v>0</v>
      </c>
      <c r="M4" s="1">
        <f ca="1">IF($K4=1,IF($J4=$B$1,$G4,$H4),0)</f>
        <v>0</v>
      </c>
      <c r="N4" s="1">
        <f ca="1" t="shared" si="0"/>
        <v>1</v>
      </c>
      <c r="O4" s="1">
        <f ca="1">IF($K4=1,$AE$3*$AE$2*2,0)</f>
        <v>0</v>
      </c>
      <c r="P4" s="1">
        <f ca="1">-IF($K4=1,$AE$4*$AE$2*2,0)</f>
        <v>0</v>
      </c>
      <c r="Q4" s="1">
        <f ca="1" t="shared" si="4"/>
        <v>1042.43553629469</v>
      </c>
      <c r="S4" s="1">
        <f ca="1" t="shared" si="1"/>
        <v>1.552</v>
      </c>
      <c r="T4" s="1">
        <f ca="1" t="shared" si="2"/>
        <v>1.204</v>
      </c>
      <c r="V4" s="1" t="str">
        <f>IF(AND($AE$7="Sym_1",$E4&gt;0),$B$1,IF(AND($AE$7="Sym_2",$E4&lt;0),$B$1,$C$1))</f>
        <v>MATICUSDT</v>
      </c>
      <c r="W4" s="1">
        <f ca="1">IF(AND(ABS($E4)&gt;$AE$1,$G4&gt;0),1,0)</f>
        <v>0</v>
      </c>
      <c r="X4" s="1">
        <f ca="1">IF($W4=1,IF($V4=$B$1,$B4,$C4),0)</f>
        <v>0</v>
      </c>
      <c r="Y4" s="1">
        <f ca="1">IF($W4=1,IF($V4=$B$1,$S4,$T4),0)</f>
        <v>0</v>
      </c>
      <c r="Z4" s="1">
        <f ca="1" t="shared" si="3"/>
        <v>1</v>
      </c>
      <c r="AA4" s="1">
        <f ca="1">IF($K4=1,$AE$3*$AC3*2,0)</f>
        <v>0</v>
      </c>
      <c r="AB4" s="1">
        <f ca="1">-IF($K4=1,$AE$4*$AE$2*2,0)</f>
        <v>0</v>
      </c>
      <c r="AC4" s="1">
        <f ca="1" t="shared" si="5"/>
        <v>962.225618159204</v>
      </c>
      <c r="AE4" s="6">
        <v>0.001</v>
      </c>
      <c r="AF4" s="1" t="s">
        <v>20</v>
      </c>
    </row>
    <row r="5" spans="1:32">
      <c r="A5">
        <v>23</v>
      </c>
      <c r="B5">
        <v>1.5083</v>
      </c>
      <c r="C5">
        <v>1.156</v>
      </c>
      <c r="D5">
        <v>0.01706</v>
      </c>
      <c r="E5">
        <v>1.81267016538161</v>
      </c>
      <c r="G5" s="1">
        <f ca="1">OFFSET($B5,$AE$5,0)</f>
        <v>1.567</v>
      </c>
      <c r="H5" s="1">
        <f ca="1">OFFSET($C5,$AE$5,0)</f>
        <v>1.194</v>
      </c>
      <c r="J5" s="1" t="str">
        <f>IF(AND($AE$7="Sym_1",$E5&lt;0),$B$1,IF(AND($AE$7="Sym_2",$E5&gt;0),$B$1,$C$1))</f>
        <v>STXUSDT</v>
      </c>
      <c r="K5" s="1">
        <f ca="1">IF(AND(ABS($E5)&gt;$AE$1,$G5&gt;0),1,0)</f>
        <v>1</v>
      </c>
      <c r="L5" s="1">
        <f ca="1">IF($K5=1,IF($J5=$B$1,$B5,$C5),0)</f>
        <v>1.156</v>
      </c>
      <c r="M5" s="1">
        <f ca="1">IF($K5=1,IF($J5=$B$1,$G5,$H5),0)</f>
        <v>1.194</v>
      </c>
      <c r="N5" s="1">
        <f ca="1" t="shared" si="0"/>
        <v>1.03287197231834</v>
      </c>
      <c r="O5" s="1">
        <f ca="1">IF($K5=1,$AE$3*$AE$2*2,0)</f>
        <v>0.5</v>
      </c>
      <c r="P5" s="1">
        <f ca="1">-IF($K5=1,$AE$4*$AE$2*2,0)</f>
        <v>-2</v>
      </c>
      <c r="Q5" s="1">
        <f ca="1" t="shared" si="4"/>
        <v>1075.20244838742</v>
      </c>
      <c r="S5" s="1">
        <f ca="1" t="shared" si="1"/>
        <v>1.567</v>
      </c>
      <c r="T5" s="1">
        <f ca="1" t="shared" si="2"/>
        <v>1.194</v>
      </c>
      <c r="V5" s="1" t="str">
        <f>IF(AND($AE$7="Sym_1",$E5&gt;0),$B$1,IF(AND($AE$7="Sym_2",$E5&lt;0),$B$1,$C$1))</f>
        <v>MATICUSDT</v>
      </c>
      <c r="W5" s="1">
        <f ca="1">IF(AND(ABS($E5)&gt;$AE$1,$G5&gt;0),1,0)</f>
        <v>1</v>
      </c>
      <c r="X5" s="1">
        <f ca="1">IF($W5=1,IF($V5=$B$1,$B5,$C5),0)</f>
        <v>1.5083</v>
      </c>
      <c r="Y5" s="1">
        <f ca="1">IF($W5=1,IF($V5=$B$1,$S5,$T5),0)</f>
        <v>1.567</v>
      </c>
      <c r="Z5" s="1">
        <f ca="1" t="shared" si="3"/>
        <v>0.962539885130823</v>
      </c>
      <c r="AA5" s="1">
        <f ca="1">IF($K5=1,$AE$3*$AC4*2,0)</f>
        <v>0.481112809079602</v>
      </c>
      <c r="AB5" s="1">
        <f ca="1">-IF($K5=1,$AE$4*$AE$2*2,0)</f>
        <v>-2</v>
      </c>
      <c r="AC5" s="1">
        <f ca="1" t="shared" si="5"/>
        <v>924.661648781975</v>
      </c>
      <c r="AE5" s="6">
        <v>5</v>
      </c>
      <c r="AF5" s="1" t="s">
        <v>21</v>
      </c>
    </row>
    <row r="6" spans="1:32">
      <c r="A6">
        <v>24</v>
      </c>
      <c r="B6">
        <v>1.5236</v>
      </c>
      <c r="C6">
        <v>1.167</v>
      </c>
      <c r="D6">
        <v>0.01817</v>
      </c>
      <c r="E6">
        <v>1.71881879976262</v>
      </c>
      <c r="G6" s="1">
        <f ca="1">OFFSET($B6,$AE$5,0)</f>
        <v>1.5841</v>
      </c>
      <c r="H6" s="1">
        <f ca="1">OFFSET($C6,$AE$5,0)</f>
        <v>1.205</v>
      </c>
      <c r="J6" s="1" t="str">
        <f>IF(AND($AE$7="Sym_1",$E6&lt;0),$B$1,IF(AND($AE$7="Sym_2",$E6&gt;0),$B$1,$C$1))</f>
        <v>STXUSDT</v>
      </c>
      <c r="K6" s="1">
        <f ca="1">IF(AND(ABS($E6)&gt;$AE$1,$G6&gt;0),1,0)</f>
        <v>1</v>
      </c>
      <c r="L6" s="1">
        <f ca="1">IF($K6=1,IF($J6=$B$1,$B6,$C6),0)</f>
        <v>1.167</v>
      </c>
      <c r="M6" s="1">
        <f ca="1">IF($K6=1,IF($J6=$B$1,$G6,$H6),0)</f>
        <v>1.205</v>
      </c>
      <c r="N6" s="1">
        <f ca="1" t="shared" si="0"/>
        <v>1.03256212510711</v>
      </c>
      <c r="O6" s="1">
        <f ca="1">IF($K6=1,$AE$3*$AE$2*2,0)</f>
        <v>0.5</v>
      </c>
      <c r="P6" s="1">
        <f ca="1">-IF($K6=1,$AE$4*$AE$2*2,0)</f>
        <v>-2</v>
      </c>
      <c r="Q6" s="1">
        <f ca="1" t="shared" si="4"/>
        <v>1108.71332502729</v>
      </c>
      <c r="S6" s="1">
        <f ca="1" t="shared" si="1"/>
        <v>1.5841</v>
      </c>
      <c r="T6" s="1">
        <f ca="1" t="shared" si="2"/>
        <v>1.205</v>
      </c>
      <c r="V6" s="1" t="str">
        <f>IF(AND($AE$7="Sym_1",$E6&gt;0),$B$1,IF(AND($AE$7="Sym_2",$E6&lt;0),$B$1,$C$1))</f>
        <v>MATICUSDT</v>
      </c>
      <c r="W6" s="1">
        <f ca="1">IF(AND(ABS($E6)&gt;$AE$1,$G6&gt;0),1,0)</f>
        <v>1</v>
      </c>
      <c r="X6" s="1">
        <f ca="1">IF($W6=1,IF($V6=$B$1,$B6,$C6),0)</f>
        <v>1.5236</v>
      </c>
      <c r="Y6" s="1">
        <f ca="1">IF($W6=1,IF($V6=$B$1,$S6,$T6),0)</f>
        <v>1.5841</v>
      </c>
      <c r="Z6" s="1">
        <f ca="1" t="shared" si="3"/>
        <v>0.961807966668771</v>
      </c>
      <c r="AA6" s="1">
        <f ca="1">IF($K6=1,$AE$3*$AC5*2,0)</f>
        <v>0.462330824390988</v>
      </c>
      <c r="AB6" s="1">
        <f ca="1">-IF($K6=1,$AE$4*$AE$2*2,0)</f>
        <v>-2</v>
      </c>
      <c r="AC6" s="1">
        <f ca="1" t="shared" si="5"/>
        <v>887.809271095976</v>
      </c>
      <c r="AE6" s="6">
        <v>5</v>
      </c>
      <c r="AF6" s="1" t="s">
        <v>22</v>
      </c>
    </row>
    <row r="7" spans="1:32">
      <c r="A7">
        <v>25</v>
      </c>
      <c r="B7">
        <v>1.537</v>
      </c>
      <c r="C7">
        <v>1.195</v>
      </c>
      <c r="D7">
        <v>-0.00455000000000027</v>
      </c>
      <c r="E7">
        <v>0.225657696317113</v>
      </c>
      <c r="G7" s="1">
        <f ca="1">OFFSET($B7,$AE$5,0)</f>
        <v>1.577</v>
      </c>
      <c r="H7" s="1">
        <f ca="1">OFFSET($C7,$AE$5,0)</f>
        <v>1.248</v>
      </c>
      <c r="J7" s="1" t="str">
        <f>IF(AND($AE$7="Sym_1",$E7&lt;0),$B$1,IF(AND($AE$7="Sym_2",$E7&gt;0),$B$1,$C$1))</f>
        <v>STXUSDT</v>
      </c>
      <c r="K7" s="1">
        <f ca="1">IF(AND(ABS($E7)&gt;$AE$1,$G7&gt;0),1,0)</f>
        <v>0</v>
      </c>
      <c r="L7" s="1">
        <f ca="1">IF($K7=1,IF($J7=$B$1,$B7,$C7),0)</f>
        <v>0</v>
      </c>
      <c r="M7" s="1">
        <f ca="1">IF($K7=1,IF($J7=$B$1,$G7,$H7),0)</f>
        <v>0</v>
      </c>
      <c r="N7" s="1">
        <f ca="1" t="shared" si="0"/>
        <v>1</v>
      </c>
      <c r="O7" s="1">
        <f ca="1">IF($K7=1,$AE$3*$AE$2*2,0)</f>
        <v>0</v>
      </c>
      <c r="P7" s="1">
        <f ca="1">-IF($K7=1,$AE$4*$AE$2*2,0)</f>
        <v>0</v>
      </c>
      <c r="Q7" s="1">
        <f ca="1" t="shared" si="4"/>
        <v>1108.71332502729</v>
      </c>
      <c r="S7" s="1">
        <f ca="1" t="shared" si="1"/>
        <v>1.577</v>
      </c>
      <c r="T7" s="1">
        <f ca="1" t="shared" si="2"/>
        <v>1.248</v>
      </c>
      <c r="V7" s="1" t="str">
        <f>IF(AND($AE$7="Sym_1",$E7&gt;0),$B$1,IF(AND($AE$7="Sym_2",$E7&lt;0),$B$1,$C$1))</f>
        <v>MATICUSDT</v>
      </c>
      <c r="W7" s="1">
        <f ca="1">IF(AND(ABS($E7)&gt;$AE$1,$G7&gt;0),1,0)</f>
        <v>0</v>
      </c>
      <c r="X7" s="1">
        <f ca="1">IF($W7=1,IF($V7=$B$1,$B7,$C7),0)</f>
        <v>0</v>
      </c>
      <c r="Y7" s="1">
        <f ca="1">IF($W7=1,IF($V7=$B$1,$S7,$T7),0)</f>
        <v>0</v>
      </c>
      <c r="Z7" s="1">
        <f ca="1" t="shared" si="3"/>
        <v>1</v>
      </c>
      <c r="AA7" s="1">
        <f ca="1">IF($K7=1,$AE$3*$AC6*2,0)</f>
        <v>0</v>
      </c>
      <c r="AB7" s="1">
        <f ca="1">-IF($K7=1,$AE$4*$AE$2*2,0)</f>
        <v>0</v>
      </c>
      <c r="AC7" s="1">
        <f ca="1" t="shared" si="5"/>
        <v>887.809271095976</v>
      </c>
      <c r="AE7" s="7" t="s">
        <v>23</v>
      </c>
      <c r="AF7" s="1" t="s">
        <v>24</v>
      </c>
    </row>
    <row r="8" spans="1:29">
      <c r="A8">
        <v>26</v>
      </c>
      <c r="B8">
        <v>1.544</v>
      </c>
      <c r="C8">
        <v>1.206</v>
      </c>
      <c r="D8">
        <v>-0.0117399999999998</v>
      </c>
      <c r="E8">
        <v>-0.227614434025041</v>
      </c>
      <c r="G8" s="1">
        <f ca="1">OFFSET($B8,$AE$5,0)</f>
        <v>1.553</v>
      </c>
      <c r="H8" s="1">
        <f ca="1">OFFSET($C8,$AE$5,0)</f>
        <v>1.222</v>
      </c>
      <c r="J8" s="1" t="str">
        <f>IF(AND($AE$7="Sym_1",$E8&lt;0),$B$1,IF(AND($AE$7="Sym_2",$E8&gt;0),$B$1,$C$1))</f>
        <v>MATICUSDT</v>
      </c>
      <c r="K8" s="1">
        <f ca="1">IF(AND(ABS($E8)&gt;$AE$1,$G8&gt;0),1,0)</f>
        <v>0</v>
      </c>
      <c r="L8" s="1">
        <f ca="1">IF($K8=1,IF($J8=$B$1,$B8,$C8),0)</f>
        <v>0</v>
      </c>
      <c r="M8" s="1">
        <f ca="1">IF($K8=1,IF($J8=$B$1,$G8,$H8),0)</f>
        <v>0</v>
      </c>
      <c r="N8" s="1">
        <f ca="1" t="shared" si="0"/>
        <v>1</v>
      </c>
      <c r="O8" s="1">
        <f ca="1">IF($K8=1,$AE$3*$AE$2*2,0)</f>
        <v>0</v>
      </c>
      <c r="P8" s="1">
        <f ca="1">-IF($K8=1,$AE$4*$AE$2*2,0)</f>
        <v>0</v>
      </c>
      <c r="Q8" s="1">
        <f ca="1" t="shared" si="4"/>
        <v>1108.71332502729</v>
      </c>
      <c r="S8" s="1">
        <f ca="1" t="shared" si="1"/>
        <v>1.553</v>
      </c>
      <c r="T8" s="1">
        <f ca="1" t="shared" si="2"/>
        <v>1.222</v>
      </c>
      <c r="V8" s="1" t="str">
        <f>IF(AND($AE$7="Sym_1",$E8&gt;0),$B$1,IF(AND($AE$7="Sym_2",$E8&lt;0),$B$1,$C$1))</f>
        <v>STXUSDT</v>
      </c>
      <c r="W8" s="1">
        <f ca="1">IF(AND(ABS($E8)&gt;$AE$1,$G8&gt;0),1,0)</f>
        <v>0</v>
      </c>
      <c r="X8" s="1">
        <f ca="1">IF($W8=1,IF($V8=$B$1,$B8,$C8),0)</f>
        <v>0</v>
      </c>
      <c r="Y8" s="1">
        <f ca="1">IF($W8=1,IF($V8=$B$1,$S8,$T8),0)</f>
        <v>0</v>
      </c>
      <c r="Z8" s="1">
        <f ca="1" t="shared" si="3"/>
        <v>1</v>
      </c>
      <c r="AA8" s="1">
        <f ca="1">IF($K8=1,$AE$3*$AC7*2,0)</f>
        <v>0</v>
      </c>
      <c r="AB8" s="1">
        <f ca="1">-IF($K8=1,$AE$4*$AE$2*2,0)</f>
        <v>0</v>
      </c>
      <c r="AC8" s="1">
        <f ca="1" t="shared" si="5"/>
        <v>887.809271095976</v>
      </c>
    </row>
    <row r="9" spans="1:32">
      <c r="A9">
        <v>27</v>
      </c>
      <c r="B9">
        <v>1.552</v>
      </c>
      <c r="C9">
        <v>1.204</v>
      </c>
      <c r="D9">
        <v>-0.00116000000000004</v>
      </c>
      <c r="E9">
        <v>0.492120868583414</v>
      </c>
      <c r="G9" s="1">
        <f ca="1">OFFSET($B9,$AE$5,0)</f>
        <v>1.543</v>
      </c>
      <c r="H9" s="1">
        <f ca="1">OFFSET($C9,$AE$5,0)</f>
        <v>1.207</v>
      </c>
      <c r="J9" s="1" t="str">
        <f>IF(AND($AE$7="Sym_1",$E9&lt;0),$B$1,IF(AND($AE$7="Sym_2",$E9&gt;0),$B$1,$C$1))</f>
        <v>STXUSDT</v>
      </c>
      <c r="K9" s="1">
        <f ca="1">IF(AND(ABS($E9)&gt;$AE$1,$G9&gt;0),1,0)</f>
        <v>0</v>
      </c>
      <c r="L9" s="1">
        <f ca="1">IF($K9=1,IF($J9=$B$1,$B9,$C9),0)</f>
        <v>0</v>
      </c>
      <c r="M9" s="1">
        <f ca="1">IF($K9=1,IF($J9=$B$1,$G9,$H9),0)</f>
        <v>0</v>
      </c>
      <c r="N9" s="1">
        <f ca="1" t="shared" si="0"/>
        <v>1</v>
      </c>
      <c r="O9" s="1">
        <f ca="1">IF($K9=1,$AE$3*$AE$2*2,0)</f>
        <v>0</v>
      </c>
      <c r="P9" s="1">
        <f ca="1">-IF($K9=1,$AE$4*$AE$2*2,0)</f>
        <v>0</v>
      </c>
      <c r="Q9" s="1">
        <f ca="1" t="shared" si="4"/>
        <v>1108.71332502729</v>
      </c>
      <c r="S9" s="1">
        <f ca="1" t="shared" si="1"/>
        <v>1.543</v>
      </c>
      <c r="T9" s="1">
        <f ca="1" t="shared" si="2"/>
        <v>1.207</v>
      </c>
      <c r="V9" s="1" t="str">
        <f>IF(AND($AE$7="Sym_1",$E9&gt;0),$B$1,IF(AND($AE$7="Sym_2",$E9&lt;0),$B$1,$C$1))</f>
        <v>MATICUSDT</v>
      </c>
      <c r="W9" s="1">
        <f ca="1">IF(AND(ABS($E9)&gt;$AE$1,$G9&gt;0),1,0)</f>
        <v>0</v>
      </c>
      <c r="X9" s="1">
        <f ca="1">IF($W9=1,IF($V9=$B$1,$B9,$C9),0)</f>
        <v>0</v>
      </c>
      <c r="Y9" s="1">
        <f ca="1">IF($W9=1,IF($V9=$B$1,$S9,$T9),0)</f>
        <v>0</v>
      </c>
      <c r="Z9" s="1">
        <f ca="1" t="shared" si="3"/>
        <v>1</v>
      </c>
      <c r="AA9" s="1">
        <f ca="1">IF($K9=1,$AE$3*$AC8*2,0)</f>
        <v>0</v>
      </c>
      <c r="AB9" s="1">
        <f ca="1">-IF($K9=1,$AE$4*$AE$2*2,0)</f>
        <v>0</v>
      </c>
      <c r="AC9" s="1">
        <f ca="1" t="shared" si="5"/>
        <v>887.809271095976</v>
      </c>
      <c r="AE9" s="1" t="s">
        <v>25</v>
      </c>
      <c r="AF9" s="8">
        <f ca="1">$Q$181-$AE$2</f>
        <v>848.787785323879</v>
      </c>
    </row>
    <row r="10" spans="1:32">
      <c r="A10">
        <v>28</v>
      </c>
      <c r="B10">
        <v>1.567</v>
      </c>
      <c r="C10">
        <v>1.194</v>
      </c>
      <c r="D10">
        <v>0.0267399999999999</v>
      </c>
      <c r="E10">
        <v>2.05537859961281</v>
      </c>
      <c r="G10" s="1">
        <f ca="1">OFFSET($B10,$AE$5,0)</f>
        <v>1.564</v>
      </c>
      <c r="H10" s="1">
        <f ca="1">OFFSET($C10,$AE$5,0)</f>
        <v>1.215</v>
      </c>
      <c r="J10" s="1" t="str">
        <f>IF(AND($AE$7="Sym_1",$E10&lt;0),$B$1,IF(AND($AE$7="Sym_2",$E10&gt;0),$B$1,$C$1))</f>
        <v>STXUSDT</v>
      </c>
      <c r="K10" s="1">
        <f ca="1">IF(AND(ABS($E10)&gt;$AE$1,$G10&gt;0),1,0)</f>
        <v>1</v>
      </c>
      <c r="L10" s="1">
        <f ca="1">IF($K10=1,IF($J10=$B$1,$B10,$C10),0)</f>
        <v>1.194</v>
      </c>
      <c r="M10" s="1">
        <f ca="1">IF($K10=1,IF($J10=$B$1,$G10,$H10),0)</f>
        <v>1.215</v>
      </c>
      <c r="N10" s="1">
        <f ca="1" t="shared" si="0"/>
        <v>1.01758793969849</v>
      </c>
      <c r="O10" s="1">
        <f ca="1">IF($K10=1,$AE$3*$AE$2*2,0)</f>
        <v>0.5</v>
      </c>
      <c r="P10" s="1">
        <f ca="1">-IF($K10=1,$AE$4*$AE$2*2,0)</f>
        <v>-2</v>
      </c>
      <c r="Q10" s="1">
        <f ca="1" t="shared" si="4"/>
        <v>1126.71330813078</v>
      </c>
      <c r="S10" s="1">
        <f ca="1" t="shared" si="1"/>
        <v>1.564</v>
      </c>
      <c r="T10" s="1">
        <f ca="1" t="shared" si="2"/>
        <v>1.215</v>
      </c>
      <c r="V10" s="1" t="str">
        <f>IF(AND($AE$7="Sym_1",$E10&gt;0),$B$1,IF(AND($AE$7="Sym_2",$E10&lt;0),$B$1,$C$1))</f>
        <v>MATICUSDT</v>
      </c>
      <c r="W10" s="1">
        <f ca="1">IF(AND(ABS($E10)&gt;$AE$1,$G10&gt;0),1,0)</f>
        <v>1</v>
      </c>
      <c r="X10" s="1">
        <f ca="1">IF($W10=1,IF($V10=$B$1,$B10,$C10),0)</f>
        <v>1.567</v>
      </c>
      <c r="Y10" s="1">
        <f ca="1">IF($W10=1,IF($V10=$B$1,$S10,$T10),0)</f>
        <v>1.564</v>
      </c>
      <c r="Z10" s="1">
        <f ca="1" t="shared" si="3"/>
        <v>1.00191815856777</v>
      </c>
      <c r="AA10" s="1">
        <f ca="1">IF($K10=1,$AE$3*$AC9*2,0)</f>
        <v>0.443904635547988</v>
      </c>
      <c r="AB10" s="1">
        <f ca="1">-IF($K10=1,$AE$4*$AE$2*2,0)</f>
        <v>-2</v>
      </c>
      <c r="AC10" s="1">
        <f ca="1" t="shared" si="5"/>
        <v>887.956134691426</v>
      </c>
      <c r="AE10" s="1" t="s">
        <v>26</v>
      </c>
      <c r="AF10" s="8">
        <f ca="1">$AC$181-$AE$2</f>
        <v>-300.439015376055</v>
      </c>
    </row>
    <row r="11" spans="1:32">
      <c r="A11">
        <v>29</v>
      </c>
      <c r="B11">
        <v>1.5841</v>
      </c>
      <c r="C11">
        <v>1.205</v>
      </c>
      <c r="D11">
        <v>0.0296499999999999</v>
      </c>
      <c r="E11">
        <v>1.94124534405371</v>
      </c>
      <c r="G11" s="1">
        <f ca="1">OFFSET($B11,$AE$5,0)</f>
        <v>1.5298</v>
      </c>
      <c r="H11" s="1">
        <f ca="1">OFFSET($C11,$AE$5,0)</f>
        <v>1.194</v>
      </c>
      <c r="J11" s="1" t="str">
        <f>IF(AND($AE$7="Sym_1",$E11&lt;0),$B$1,IF(AND($AE$7="Sym_2",$E11&gt;0),$B$1,$C$1))</f>
        <v>STXUSDT</v>
      </c>
      <c r="K11" s="1">
        <f ca="1">IF(AND(ABS($E11)&gt;$AE$1,$G11&gt;0),1,0)</f>
        <v>1</v>
      </c>
      <c r="L11" s="1">
        <f ca="1">IF($K11=1,IF($J11=$B$1,$B11,$C11),0)</f>
        <v>1.205</v>
      </c>
      <c r="M11" s="1">
        <f ca="1">IF($K11=1,IF($J11=$B$1,$G11,$H11),0)</f>
        <v>1.194</v>
      </c>
      <c r="N11" s="1">
        <f ca="1" t="shared" si="0"/>
        <v>0.990871369294606</v>
      </c>
      <c r="O11" s="1">
        <f ca="1">IF($K11=1,$AE$3*$AE$2*2,0)</f>
        <v>0.5</v>
      </c>
      <c r="P11" s="1">
        <f ca="1">-IF($K11=1,$AE$4*$AE$2*2,0)</f>
        <v>-2</v>
      </c>
      <c r="Q11" s="1">
        <f ca="1" t="shared" si="4"/>
        <v>1114.92795843</v>
      </c>
      <c r="S11" s="1">
        <f ca="1" t="shared" si="1"/>
        <v>1.5298</v>
      </c>
      <c r="T11" s="1">
        <f ca="1" t="shared" si="2"/>
        <v>1.194</v>
      </c>
      <c r="V11" s="1" t="str">
        <f>IF(AND($AE$7="Sym_1",$E11&gt;0),$B$1,IF(AND($AE$7="Sym_2",$E11&lt;0),$B$1,$C$1))</f>
        <v>MATICUSDT</v>
      </c>
      <c r="W11" s="1">
        <f ca="1">IF(AND(ABS($E11)&gt;$AE$1,$G11&gt;0),1,0)</f>
        <v>1</v>
      </c>
      <c r="X11" s="1">
        <f ca="1">IF($W11=1,IF($V11=$B$1,$B11,$C11),0)</f>
        <v>1.5841</v>
      </c>
      <c r="Y11" s="1">
        <f ca="1">IF($W11=1,IF($V11=$B$1,$S11,$T11),0)</f>
        <v>1.5298</v>
      </c>
      <c r="Z11" s="1">
        <f ca="1" t="shared" si="3"/>
        <v>1.03549483592626</v>
      </c>
      <c r="AA11" s="1">
        <f ca="1">IF($K11=1,$AE$3*$AC10*2,0)</f>
        <v>0.443978067345713</v>
      </c>
      <c r="AB11" s="1">
        <f ca="1">-IF($K11=1,$AE$4*$AE$2*2,0)</f>
        <v>-2</v>
      </c>
      <c r="AC11" s="1">
        <f ca="1" t="shared" si="5"/>
        <v>917.917970069364</v>
      </c>
      <c r="AE11" s="9" t="s">
        <v>27</v>
      </c>
      <c r="AF11" s="10">
        <f ca="1">SUM(AF9:AF10)</f>
        <v>548.348769947824</v>
      </c>
    </row>
    <row r="12" spans="1:29">
      <c r="A12">
        <v>30</v>
      </c>
      <c r="B12">
        <v>1.577</v>
      </c>
      <c r="C12">
        <v>1.248</v>
      </c>
      <c r="D12">
        <v>-0.03292</v>
      </c>
      <c r="E12">
        <v>-1.32316333960196</v>
      </c>
      <c r="G12" s="1">
        <f ca="1">OFFSET($B12,$AE$5,0)</f>
        <v>1.5241</v>
      </c>
      <c r="H12" s="1">
        <f ca="1">OFFSET($C12,$AE$5,0)</f>
        <v>1.193</v>
      </c>
      <c r="J12" s="1" t="str">
        <f>IF(AND($AE$7="Sym_1",$E12&lt;0),$B$1,IF(AND($AE$7="Sym_2",$E12&gt;0),$B$1,$C$1))</f>
        <v>MATICUSDT</v>
      </c>
      <c r="K12" s="1">
        <f ca="1">IF(AND(ABS($E12)&gt;$AE$1,$G12&gt;0),1,0)</f>
        <v>1</v>
      </c>
      <c r="L12" s="1">
        <f ca="1">IF($K12=1,IF($J12=$B$1,$B12,$C12),0)</f>
        <v>1.577</v>
      </c>
      <c r="M12" s="1">
        <f ca="1">IF($K12=1,IF($J12=$B$1,$G12,$H12),0)</f>
        <v>1.5241</v>
      </c>
      <c r="N12" s="1">
        <f ca="1" t="shared" si="0"/>
        <v>0.966455294863665</v>
      </c>
      <c r="O12" s="1">
        <f ca="1">IF($K12=1,$AE$3*$AE$2*2,0)</f>
        <v>0.5</v>
      </c>
      <c r="P12" s="1">
        <f ca="1">-IF($K12=1,$AE$4*$AE$2*2,0)</f>
        <v>-2</v>
      </c>
      <c r="Q12" s="1">
        <f ca="1" t="shared" si="4"/>
        <v>1076.02802881621</v>
      </c>
      <c r="S12" s="1">
        <f ca="1" t="shared" si="1"/>
        <v>1.5241</v>
      </c>
      <c r="T12" s="1">
        <f ca="1" t="shared" si="2"/>
        <v>1.193</v>
      </c>
      <c r="V12" s="1" t="str">
        <f>IF(AND($AE$7="Sym_1",$E12&gt;0),$B$1,IF(AND($AE$7="Sym_2",$E12&lt;0),$B$1,$C$1))</f>
        <v>STXUSDT</v>
      </c>
      <c r="W12" s="1">
        <f ca="1">IF(AND(ABS($E12)&gt;$AE$1,$G12&gt;0),1,0)</f>
        <v>1</v>
      </c>
      <c r="X12" s="1">
        <f ca="1">IF($W12=1,IF($V12=$B$1,$B12,$C12),0)</f>
        <v>1.248</v>
      </c>
      <c r="Y12" s="1">
        <f ca="1">IF($W12=1,IF($V12=$B$1,$S12,$T12),0)</f>
        <v>1.193</v>
      </c>
      <c r="Z12" s="1">
        <f ca="1" t="shared" si="3"/>
        <v>1.04610226320201</v>
      </c>
      <c r="AA12" s="1">
        <f ca="1">IF($K12=1,$AE$3*$AC11*2,0)</f>
        <v>0.458958985034682</v>
      </c>
      <c r="AB12" s="1">
        <f ca="1">-IF($K12=1,$AE$4*$AE$2*2,0)</f>
        <v>-2</v>
      </c>
      <c r="AC12" s="1">
        <f ca="1" t="shared" si="5"/>
        <v>958.695024908393</v>
      </c>
    </row>
    <row r="13" spans="1:32">
      <c r="A13">
        <v>31</v>
      </c>
      <c r="B13">
        <v>1.553</v>
      </c>
      <c r="C13">
        <v>1.222</v>
      </c>
      <c r="D13">
        <v>-0.0233800000000001</v>
      </c>
      <c r="E13">
        <v>-0.767473991209587</v>
      </c>
      <c r="G13" s="1">
        <f ca="1">OFFSET($B13,$AE$5,0)</f>
        <v>1.5132</v>
      </c>
      <c r="H13" s="1">
        <f ca="1">OFFSET($C13,$AE$5,0)</f>
        <v>1.176</v>
      </c>
      <c r="J13" s="1" t="str">
        <f>IF(AND($AE$7="Sym_1",$E13&lt;0),$B$1,IF(AND($AE$7="Sym_2",$E13&gt;0),$B$1,$C$1))</f>
        <v>MATICUSDT</v>
      </c>
      <c r="K13" s="1">
        <f ca="1">IF(AND(ABS($E13)&gt;$AE$1,$G13&gt;0),1,0)</f>
        <v>0</v>
      </c>
      <c r="L13" s="1">
        <f ca="1">IF($K13=1,IF($J13=$B$1,$B13,$C13),0)</f>
        <v>0</v>
      </c>
      <c r="M13" s="1">
        <f ca="1">IF($K13=1,IF($J13=$B$1,$G13,$H13),0)</f>
        <v>0</v>
      </c>
      <c r="N13" s="1">
        <f ca="1" t="shared" si="0"/>
        <v>1</v>
      </c>
      <c r="O13" s="1">
        <f ca="1">IF($K13=1,$AE$3*$AE$2*2,0)</f>
        <v>0</v>
      </c>
      <c r="P13" s="1">
        <f ca="1">-IF($K13=1,$AE$4*$AE$2*2,0)</f>
        <v>0</v>
      </c>
      <c r="Q13" s="1">
        <f ca="1" t="shared" si="4"/>
        <v>1076.02802881621</v>
      </c>
      <c r="S13" s="1">
        <f ca="1" t="shared" si="1"/>
        <v>1.5132</v>
      </c>
      <c r="T13" s="1">
        <f ca="1" t="shared" si="2"/>
        <v>1.176</v>
      </c>
      <c r="V13" s="1" t="str">
        <f>IF(AND($AE$7="Sym_1",$E13&gt;0),$B$1,IF(AND($AE$7="Sym_2",$E13&lt;0),$B$1,$C$1))</f>
        <v>STXUSDT</v>
      </c>
      <c r="W13" s="1">
        <f ca="1">IF(AND(ABS($E13)&gt;$AE$1,$G13&gt;0),1,0)</f>
        <v>0</v>
      </c>
      <c r="X13" s="1">
        <f ca="1">IF($W13=1,IF($V13=$B$1,$B13,$C13),0)</f>
        <v>0</v>
      </c>
      <c r="Y13" s="1">
        <f ca="1">IF($W13=1,IF($V13=$B$1,$S13,$T13),0)</f>
        <v>0</v>
      </c>
      <c r="Z13" s="1">
        <f ca="1" t="shared" si="3"/>
        <v>1</v>
      </c>
      <c r="AA13" s="1">
        <f ca="1">IF($K13=1,$AE$3*$AC12*2,0)</f>
        <v>0</v>
      </c>
      <c r="AB13" s="1">
        <f ca="1">-IF($K13=1,$AE$4*$AE$2*2,0)</f>
        <v>0</v>
      </c>
      <c r="AC13" s="1">
        <f ca="1" t="shared" si="5"/>
        <v>958.695024908393</v>
      </c>
      <c r="AE13" s="9" t="s">
        <v>28</v>
      </c>
      <c r="AF13" s="11">
        <f ca="1">AF11/($AE$2*2)</f>
        <v>0.274174384973912</v>
      </c>
    </row>
    <row r="14" spans="1:29">
      <c r="A14">
        <v>32</v>
      </c>
      <c r="B14">
        <v>1.543</v>
      </c>
      <c r="C14">
        <v>1.207</v>
      </c>
      <c r="D14">
        <v>-0.0140300000000002</v>
      </c>
      <c r="E14">
        <v>-0.273266374334404</v>
      </c>
      <c r="G14" s="1">
        <f ca="1">OFFSET($B14,$AE$5,0)</f>
        <v>1.5054</v>
      </c>
      <c r="H14" s="1">
        <f ca="1">OFFSET($C14,$AE$5,0)</f>
        <v>1.172</v>
      </c>
      <c r="J14" s="1" t="str">
        <f>IF(AND($AE$7="Sym_1",$E14&lt;0),$B$1,IF(AND($AE$7="Sym_2",$E14&gt;0),$B$1,$C$1))</f>
        <v>MATICUSDT</v>
      </c>
      <c r="K14" s="1">
        <f ca="1">IF(AND(ABS($E14)&gt;$AE$1,$G14&gt;0),1,0)</f>
        <v>0</v>
      </c>
      <c r="L14" s="1">
        <f ca="1">IF($K14=1,IF($J14=$B$1,$B14,$C14),0)</f>
        <v>0</v>
      </c>
      <c r="M14" s="1">
        <f ca="1">IF($K14=1,IF($J14=$B$1,$G14,$H14),0)</f>
        <v>0</v>
      </c>
      <c r="N14" s="1">
        <f ca="1" t="shared" si="0"/>
        <v>1</v>
      </c>
      <c r="O14" s="1">
        <f ca="1">IF($K14=1,$AE$3*$AE$2*2,0)</f>
        <v>0</v>
      </c>
      <c r="P14" s="1">
        <f ca="1">-IF($K14=1,$AE$4*$AE$2*2,0)</f>
        <v>0</v>
      </c>
      <c r="Q14" s="1">
        <f ca="1" t="shared" si="4"/>
        <v>1076.02802881621</v>
      </c>
      <c r="S14" s="1">
        <f ca="1" t="shared" si="1"/>
        <v>1.5054</v>
      </c>
      <c r="T14" s="1">
        <f ca="1" t="shared" si="2"/>
        <v>1.172</v>
      </c>
      <c r="V14" s="1" t="str">
        <f>IF(AND($AE$7="Sym_1",$E14&gt;0),$B$1,IF(AND($AE$7="Sym_2",$E14&lt;0),$B$1,$C$1))</f>
        <v>STXUSDT</v>
      </c>
      <c r="W14" s="1">
        <f ca="1">IF(AND(ABS($E14)&gt;$AE$1,$G14&gt;0),1,0)</f>
        <v>0</v>
      </c>
      <c r="X14" s="1">
        <f ca="1">IF($W14=1,IF($V14=$B$1,$B14,$C14),0)</f>
        <v>0</v>
      </c>
      <c r="Y14" s="1">
        <f ca="1">IF($W14=1,IF($V14=$B$1,$S14,$T14),0)</f>
        <v>0</v>
      </c>
      <c r="Z14" s="1">
        <f ca="1" t="shared" si="3"/>
        <v>1</v>
      </c>
      <c r="AA14" s="1">
        <f ca="1">IF($K14=1,$AE$3*$AC13*2,0)</f>
        <v>0</v>
      </c>
      <c r="AB14" s="1">
        <f ca="1">-IF($K14=1,$AE$4*$AE$2*2,0)</f>
        <v>0</v>
      </c>
      <c r="AC14" s="1">
        <f ca="1" t="shared" si="5"/>
        <v>958.695024908393</v>
      </c>
    </row>
    <row r="15" spans="1:32">
      <c r="A15">
        <v>33</v>
      </c>
      <c r="B15">
        <v>1.564</v>
      </c>
      <c r="C15">
        <v>1.215</v>
      </c>
      <c r="D15">
        <v>-0.00335000000000018</v>
      </c>
      <c r="E15">
        <v>0.292804237077983</v>
      </c>
      <c r="G15" s="1">
        <f ca="1">OFFSET($B15,$AE$5,0)</f>
        <v>1.4892</v>
      </c>
      <c r="H15" s="1">
        <f ca="1">OFFSET($C15,$AE$5,0)</f>
        <v>1.163</v>
      </c>
      <c r="J15" s="1" t="str">
        <f>IF(AND($AE$7="Sym_1",$E15&lt;0),$B$1,IF(AND($AE$7="Sym_2",$E15&gt;0),$B$1,$C$1))</f>
        <v>STXUSDT</v>
      </c>
      <c r="K15" s="1">
        <f ca="1">IF(AND(ABS($E15)&gt;$AE$1,$G15&gt;0),1,0)</f>
        <v>0</v>
      </c>
      <c r="L15" s="1">
        <f ca="1">IF($K15=1,IF($J15=$B$1,$B15,$C15),0)</f>
        <v>0</v>
      </c>
      <c r="M15" s="1">
        <f ca="1">IF($K15=1,IF($J15=$B$1,$G15,$H15),0)</f>
        <v>0</v>
      </c>
      <c r="N15" s="1">
        <f ca="1" t="shared" si="0"/>
        <v>1</v>
      </c>
      <c r="O15" s="1">
        <f ca="1">IF($K15=1,$AE$3*$AE$2*2,0)</f>
        <v>0</v>
      </c>
      <c r="P15" s="1">
        <f ca="1">-IF($K15=1,$AE$4*$AE$2*2,0)</f>
        <v>0</v>
      </c>
      <c r="Q15" s="1">
        <f ca="1" t="shared" si="4"/>
        <v>1076.02802881621</v>
      </c>
      <c r="S15" s="1">
        <f ca="1" t="shared" si="1"/>
        <v>1.4892</v>
      </c>
      <c r="T15" s="1">
        <f ca="1" t="shared" si="2"/>
        <v>1.163</v>
      </c>
      <c r="V15" s="1" t="str">
        <f>IF(AND($AE$7="Sym_1",$E15&gt;0),$B$1,IF(AND($AE$7="Sym_2",$E15&lt;0),$B$1,$C$1))</f>
        <v>MATICUSDT</v>
      </c>
      <c r="W15" s="1">
        <f ca="1">IF(AND(ABS($E15)&gt;$AE$1,$G15&gt;0),1,0)</f>
        <v>0</v>
      </c>
      <c r="X15" s="1">
        <f ca="1">IF($W15=1,IF($V15=$B$1,$B15,$C15),0)</f>
        <v>0</v>
      </c>
      <c r="Y15" s="1">
        <f ca="1">IF($W15=1,IF($V15=$B$1,$S15,$T15),0)</f>
        <v>0</v>
      </c>
      <c r="Z15" s="1">
        <f ca="1" t="shared" si="3"/>
        <v>1</v>
      </c>
      <c r="AA15" s="1">
        <f ca="1">IF($K15=1,$AE$3*$AC14*2,0)</f>
        <v>0</v>
      </c>
      <c r="AB15" s="1">
        <f ca="1">-IF($K15=1,$AE$4*$AE$2*2,0)</f>
        <v>0</v>
      </c>
      <c r="AC15" s="1">
        <f ca="1" t="shared" si="5"/>
        <v>958.695024908393</v>
      </c>
      <c r="AE15" s="1" t="s">
        <v>29</v>
      </c>
      <c r="AF15" s="12">
        <f ca="1">COUNTIF(N:N,"&gt;1")/COUNTIF(K:K,"1")</f>
        <v>0.7</v>
      </c>
    </row>
    <row r="16" spans="1:32">
      <c r="A16">
        <v>34</v>
      </c>
      <c r="B16">
        <v>1.5298</v>
      </c>
      <c r="C16">
        <v>1.194</v>
      </c>
      <c r="D16">
        <v>-0.0104599999999999</v>
      </c>
      <c r="E16">
        <v>-0.0633067360701786</v>
      </c>
      <c r="G16" s="1">
        <f ca="1">OFFSET($B16,$AE$5,0)</f>
        <v>1.4812</v>
      </c>
      <c r="H16" s="1">
        <f ca="1">OFFSET($C16,$AE$5,0)</f>
        <v>1.153</v>
      </c>
      <c r="J16" s="1" t="str">
        <f>IF(AND($AE$7="Sym_1",$E16&lt;0),$B$1,IF(AND($AE$7="Sym_2",$E16&gt;0),$B$1,$C$1))</f>
        <v>MATICUSDT</v>
      </c>
      <c r="K16" s="1">
        <f ca="1">IF(AND(ABS($E16)&gt;$AE$1,$G16&gt;0),1,0)</f>
        <v>0</v>
      </c>
      <c r="L16" s="1">
        <f ca="1">IF($K16=1,IF($J16=$B$1,$B16,$C16),0)</f>
        <v>0</v>
      </c>
      <c r="M16" s="1">
        <f ca="1">IF($K16=1,IF($J16=$B$1,$G16,$H16),0)</f>
        <v>0</v>
      </c>
      <c r="N16" s="1">
        <f ca="1" t="shared" si="0"/>
        <v>1</v>
      </c>
      <c r="O16" s="1">
        <f ca="1">IF($K16=1,$AE$3*$AE$2*2,0)</f>
        <v>0</v>
      </c>
      <c r="P16" s="1">
        <f ca="1">-IF($K16=1,$AE$4*$AE$2*2,0)</f>
        <v>0</v>
      </c>
      <c r="Q16" s="1">
        <f ca="1" t="shared" si="4"/>
        <v>1076.02802881621</v>
      </c>
      <c r="S16" s="1">
        <f ca="1" t="shared" si="1"/>
        <v>1.4812</v>
      </c>
      <c r="T16" s="1">
        <f ca="1" t="shared" si="2"/>
        <v>1.153</v>
      </c>
      <c r="V16" s="1" t="str">
        <f>IF(AND($AE$7="Sym_1",$E16&gt;0),$B$1,IF(AND($AE$7="Sym_2",$E16&lt;0),$B$1,$C$1))</f>
        <v>STXUSDT</v>
      </c>
      <c r="W16" s="1">
        <f ca="1">IF(AND(ABS($E16)&gt;$AE$1,$G16&gt;0),1,0)</f>
        <v>0</v>
      </c>
      <c r="X16" s="1">
        <f ca="1">IF($W16=1,IF($V16=$B$1,$B16,$C16),0)</f>
        <v>0</v>
      </c>
      <c r="Y16" s="1">
        <f ca="1">IF($W16=1,IF($V16=$B$1,$S16,$T16),0)</f>
        <v>0</v>
      </c>
      <c r="Z16" s="1">
        <f ca="1" t="shared" si="3"/>
        <v>1</v>
      </c>
      <c r="AA16" s="1">
        <f ca="1">IF($K16=1,$AE$3*$AC15*2,0)</f>
        <v>0</v>
      </c>
      <c r="AB16" s="1">
        <f ca="1">-IF($K16=1,$AE$4*$AE$2*2,0)</f>
        <v>0</v>
      </c>
      <c r="AC16" s="1">
        <f ca="1" t="shared" si="5"/>
        <v>958.695024908393</v>
      </c>
      <c r="AE16" s="1" t="s">
        <v>30</v>
      </c>
      <c r="AF16" s="12">
        <f ca="1">COUNTIF(Z:Z,"&gt;1")/COUNTIF(W:W,"1")</f>
        <v>0.45</v>
      </c>
    </row>
    <row r="17" spans="1:32">
      <c r="A17">
        <v>35</v>
      </c>
      <c r="B17">
        <v>1.5241</v>
      </c>
      <c r="C17">
        <v>1.193</v>
      </c>
      <c r="D17">
        <v>-0.0148700000000001</v>
      </c>
      <c r="E17">
        <v>-0.268350745019337</v>
      </c>
      <c r="G17" s="1">
        <f ca="1">OFFSET($B17,$AE$5,0)</f>
        <v>1.4362</v>
      </c>
      <c r="H17" s="1">
        <f ca="1">OFFSET($C17,$AE$5,0)</f>
        <v>1.137</v>
      </c>
      <c r="J17" s="1" t="str">
        <f>IF(AND($AE$7="Sym_1",$E17&lt;0),$B$1,IF(AND($AE$7="Sym_2",$E17&gt;0),$B$1,$C$1))</f>
        <v>MATICUSDT</v>
      </c>
      <c r="K17" s="1">
        <f ca="1">IF(AND(ABS($E17)&gt;$AE$1,$G17&gt;0),1,0)</f>
        <v>0</v>
      </c>
      <c r="L17" s="1">
        <f ca="1">IF($K17=1,IF($J17=$B$1,$B17,$C17),0)</f>
        <v>0</v>
      </c>
      <c r="M17" s="1">
        <f ca="1">IF($K17=1,IF($J17=$B$1,$G17,$H17),0)</f>
        <v>0</v>
      </c>
      <c r="N17" s="1">
        <f ca="1" t="shared" si="0"/>
        <v>1</v>
      </c>
      <c r="O17" s="1">
        <f ca="1">IF($K17=1,$AE$3*$AE$2*2,0)</f>
        <v>0</v>
      </c>
      <c r="P17" s="1">
        <f ca="1">-IF($K17=1,$AE$4*$AE$2*2,0)</f>
        <v>0</v>
      </c>
      <c r="Q17" s="1">
        <f ca="1" t="shared" si="4"/>
        <v>1076.02802881621</v>
      </c>
      <c r="S17" s="1">
        <f ca="1" t="shared" si="1"/>
        <v>1.4362</v>
      </c>
      <c r="T17" s="1">
        <f ca="1" t="shared" si="2"/>
        <v>1.137</v>
      </c>
      <c r="V17" s="1" t="str">
        <f>IF(AND($AE$7="Sym_1",$E17&gt;0),$B$1,IF(AND($AE$7="Sym_2",$E17&lt;0),$B$1,$C$1))</f>
        <v>STXUSDT</v>
      </c>
      <c r="W17" s="1">
        <f ca="1">IF(AND(ABS($E17)&gt;$AE$1,$G17&gt;0),1,0)</f>
        <v>0</v>
      </c>
      <c r="X17" s="1">
        <f ca="1">IF($W17=1,IF($V17=$B$1,$B17,$C17),0)</f>
        <v>0</v>
      </c>
      <c r="Y17" s="1">
        <f ca="1">IF($W17=1,IF($V17=$B$1,$S17,$T17),0)</f>
        <v>0</v>
      </c>
      <c r="Z17" s="1">
        <f ca="1" t="shared" si="3"/>
        <v>1</v>
      </c>
      <c r="AA17" s="1">
        <f ca="1">IF($K17=1,$AE$3*$AC16*2,0)</f>
        <v>0</v>
      </c>
      <c r="AB17" s="1">
        <f ca="1">-IF($K17=1,$AE$4*$AE$2*2,0)</f>
        <v>0</v>
      </c>
      <c r="AC17" s="1">
        <f ca="1" t="shared" si="5"/>
        <v>958.695024908393</v>
      </c>
      <c r="AE17" s="9" t="s">
        <v>31</v>
      </c>
      <c r="AF17" s="11">
        <f ca="1">AVERAGE(AF15:AF16)</f>
        <v>0.575</v>
      </c>
    </row>
    <row r="18" spans="1:29">
      <c r="A18">
        <v>36</v>
      </c>
      <c r="B18">
        <v>1.5132</v>
      </c>
      <c r="C18">
        <v>1.176</v>
      </c>
      <c r="D18">
        <v>-0.00383999999999984</v>
      </c>
      <c r="E18">
        <v>0.272771371759931</v>
      </c>
      <c r="G18" s="1">
        <f ca="1">OFFSET($B18,$AE$5,0)</f>
        <v>1.4241</v>
      </c>
      <c r="H18" s="1">
        <f ca="1">OFFSET($C18,$AE$5,0)</f>
        <v>1.115</v>
      </c>
      <c r="J18" s="1" t="str">
        <f>IF(AND($AE$7="Sym_1",$E18&lt;0),$B$1,IF(AND($AE$7="Sym_2",$E18&gt;0),$B$1,$C$1))</f>
        <v>STXUSDT</v>
      </c>
      <c r="K18" s="1">
        <f ca="1">IF(AND(ABS($E18)&gt;$AE$1,$G18&gt;0),1,0)</f>
        <v>0</v>
      </c>
      <c r="L18" s="1">
        <f ca="1">IF($K18=1,IF($J18=$B$1,$B18,$C18),0)</f>
        <v>0</v>
      </c>
      <c r="M18" s="1">
        <f ca="1">IF($K18=1,IF($J18=$B$1,$G18,$H18),0)</f>
        <v>0</v>
      </c>
      <c r="N18" s="1">
        <f ca="1" t="shared" si="0"/>
        <v>1</v>
      </c>
      <c r="O18" s="1">
        <f ca="1">IF($K18=1,$AE$3*$AE$2*2,0)</f>
        <v>0</v>
      </c>
      <c r="P18" s="1">
        <f ca="1">-IF($K18=1,$AE$4*$AE$2*2,0)</f>
        <v>0</v>
      </c>
      <c r="Q18" s="1">
        <f ca="1" t="shared" si="4"/>
        <v>1076.02802881621</v>
      </c>
      <c r="S18" s="1">
        <f ca="1" t="shared" si="1"/>
        <v>1.4241</v>
      </c>
      <c r="T18" s="1">
        <f ca="1" t="shared" si="2"/>
        <v>1.115</v>
      </c>
      <c r="V18" s="1" t="str">
        <f>IF(AND($AE$7="Sym_1",$E18&gt;0),$B$1,IF(AND($AE$7="Sym_2",$E18&lt;0),$B$1,$C$1))</f>
        <v>MATICUSDT</v>
      </c>
      <c r="W18" s="1">
        <f ca="1">IF(AND(ABS($E18)&gt;$AE$1,$G18&gt;0),1,0)</f>
        <v>0</v>
      </c>
      <c r="X18" s="1">
        <f ca="1">IF($W18=1,IF($V18=$B$1,$B18,$C18),0)</f>
        <v>0</v>
      </c>
      <c r="Y18" s="1">
        <f ca="1">IF($W18=1,IF($V18=$B$1,$S18,$T18),0)</f>
        <v>0</v>
      </c>
      <c r="Z18" s="1">
        <f ca="1" t="shared" si="3"/>
        <v>1</v>
      </c>
      <c r="AA18" s="1">
        <f ca="1">IF($K18=1,$AE$3*$AC17*2,0)</f>
        <v>0</v>
      </c>
      <c r="AB18" s="1">
        <f ca="1">-IF($K18=1,$AE$4*$AE$2*2,0)</f>
        <v>0</v>
      </c>
      <c r="AC18" s="1">
        <f ca="1" t="shared" si="5"/>
        <v>958.695024908393</v>
      </c>
    </row>
    <row r="19" spans="1:32">
      <c r="A19">
        <v>37</v>
      </c>
      <c r="B19">
        <v>1.5054</v>
      </c>
      <c r="C19">
        <v>1.172</v>
      </c>
      <c r="D19">
        <v>-0.00647999999999981</v>
      </c>
      <c r="E19">
        <v>0.0596241199412767</v>
      </c>
      <c r="G19" s="1">
        <f ca="1">OFFSET($B19,$AE$5,0)</f>
        <v>1.436</v>
      </c>
      <c r="H19" s="1">
        <f ca="1">OFFSET($C19,$AE$5,0)</f>
        <v>1.11</v>
      </c>
      <c r="J19" s="1" t="str">
        <f>IF(AND($AE$7="Sym_1",$E19&lt;0),$B$1,IF(AND($AE$7="Sym_2",$E19&gt;0),$B$1,$C$1))</f>
        <v>STXUSDT</v>
      </c>
      <c r="K19" s="1">
        <f ca="1">IF(AND(ABS($E19)&gt;$AE$1,$G19&gt;0),1,0)</f>
        <v>0</v>
      </c>
      <c r="L19" s="1">
        <f ca="1">IF($K19=1,IF($J19=$B$1,$B19,$C19),0)</f>
        <v>0</v>
      </c>
      <c r="M19" s="1">
        <f ca="1">IF($K19=1,IF($J19=$B$1,$G19,$H19),0)</f>
        <v>0</v>
      </c>
      <c r="N19" s="1">
        <f ca="1" t="shared" si="0"/>
        <v>1</v>
      </c>
      <c r="O19" s="1">
        <f ca="1">IF($K19=1,$AE$3*$AE$2*2,0)</f>
        <v>0</v>
      </c>
      <c r="P19" s="1">
        <f ca="1">-IF($K19=1,$AE$4*$AE$2*2,0)</f>
        <v>0</v>
      </c>
      <c r="Q19" s="1">
        <f ca="1" t="shared" si="4"/>
        <v>1076.02802881621</v>
      </c>
      <c r="S19" s="1">
        <f ca="1" t="shared" si="1"/>
        <v>1.436</v>
      </c>
      <c r="T19" s="1">
        <f ca="1" t="shared" si="2"/>
        <v>1.11</v>
      </c>
      <c r="V19" s="1" t="str">
        <f>IF(AND($AE$7="Sym_1",$E19&gt;0),$B$1,IF(AND($AE$7="Sym_2",$E19&lt;0),$B$1,$C$1))</f>
        <v>MATICUSDT</v>
      </c>
      <c r="W19" s="1">
        <f ca="1">IF(AND(ABS($E19)&gt;$AE$1,$G19&gt;0),1,0)</f>
        <v>0</v>
      </c>
      <c r="X19" s="1">
        <f ca="1">IF($W19=1,IF($V19=$B$1,$B19,$C19),0)</f>
        <v>0</v>
      </c>
      <c r="Y19" s="1">
        <f ca="1">IF($W19=1,IF($V19=$B$1,$S19,$T19),0)</f>
        <v>0</v>
      </c>
      <c r="Z19" s="1">
        <f ca="1" t="shared" si="3"/>
        <v>1</v>
      </c>
      <c r="AA19" s="1">
        <f ca="1">IF($K19=1,$AE$3*$AC18*2,0)</f>
        <v>0</v>
      </c>
      <c r="AB19" s="1">
        <f ca="1">-IF($K19=1,$AE$4*$AE$2*2,0)</f>
        <v>0</v>
      </c>
      <c r="AC19" s="1">
        <f ca="1" t="shared" si="5"/>
        <v>958.695024908393</v>
      </c>
      <c r="AE19" s="1" t="s">
        <v>32</v>
      </c>
      <c r="AF19" s="12">
        <f ca="1">MAX(N:N)-1</f>
        <v>0.0600000000000001</v>
      </c>
    </row>
    <row r="20" spans="1:32">
      <c r="A20">
        <v>38</v>
      </c>
      <c r="B20">
        <v>1.4892</v>
      </c>
      <c r="C20">
        <v>1.163</v>
      </c>
      <c r="D20">
        <v>-0.0110699999999999</v>
      </c>
      <c r="E20">
        <v>-0.254008604147024</v>
      </c>
      <c r="G20" s="1">
        <f ca="1">OFFSET($B20,$AE$5,0)</f>
        <v>1.3849</v>
      </c>
      <c r="H20" s="1">
        <f ca="1">OFFSET($C20,$AE$5,0)</f>
        <v>1.078</v>
      </c>
      <c r="J20" s="1" t="str">
        <f>IF(AND($AE$7="Sym_1",$E20&lt;0),$B$1,IF(AND($AE$7="Sym_2",$E20&gt;0),$B$1,$C$1))</f>
        <v>MATICUSDT</v>
      </c>
      <c r="K20" s="1">
        <f ca="1">IF(AND(ABS($E20)&gt;$AE$1,$G20&gt;0),1,0)</f>
        <v>0</v>
      </c>
      <c r="L20" s="1">
        <f ca="1">IF($K20=1,IF($J20=$B$1,$B20,$C20),0)</f>
        <v>0</v>
      </c>
      <c r="M20" s="1">
        <f ca="1">IF($K20=1,IF($J20=$B$1,$G20,$H20),0)</f>
        <v>0</v>
      </c>
      <c r="N20" s="1">
        <f ca="1" t="shared" si="0"/>
        <v>1</v>
      </c>
      <c r="O20" s="1">
        <f ca="1">IF($K20=1,$AE$3*$AE$2*2,0)</f>
        <v>0</v>
      </c>
      <c r="P20" s="1">
        <f ca="1">-IF($K20=1,$AE$4*$AE$2*2,0)</f>
        <v>0</v>
      </c>
      <c r="Q20" s="1">
        <f ca="1" t="shared" si="4"/>
        <v>1076.02802881621</v>
      </c>
      <c r="S20" s="1">
        <f ca="1" t="shared" si="1"/>
        <v>1.3849</v>
      </c>
      <c r="T20" s="1">
        <f ca="1" t="shared" si="2"/>
        <v>1.078</v>
      </c>
      <c r="V20" s="1" t="str">
        <f>IF(AND($AE$7="Sym_1",$E20&gt;0),$B$1,IF(AND($AE$7="Sym_2",$E20&lt;0),$B$1,$C$1))</f>
        <v>STXUSDT</v>
      </c>
      <c r="W20" s="1">
        <f ca="1">IF(AND(ABS($E20)&gt;$AE$1,$G20&gt;0),1,0)</f>
        <v>0</v>
      </c>
      <c r="X20" s="1">
        <f ca="1">IF($W20=1,IF($V20=$B$1,$B20,$C20),0)</f>
        <v>0</v>
      </c>
      <c r="Y20" s="1">
        <f ca="1">IF($W20=1,IF($V20=$B$1,$S20,$T20),0)</f>
        <v>0</v>
      </c>
      <c r="Z20" s="1">
        <f ca="1" t="shared" si="3"/>
        <v>1</v>
      </c>
      <c r="AA20" s="1">
        <f ca="1">IF($K20=1,$AE$3*$AC19*2,0)</f>
        <v>0</v>
      </c>
      <c r="AB20" s="1">
        <f ca="1">-IF($K20=1,$AE$4*$AE$2*2,0)</f>
        <v>0</v>
      </c>
      <c r="AC20" s="1">
        <f ca="1" t="shared" si="5"/>
        <v>958.695024908393</v>
      </c>
      <c r="AE20" s="1" t="s">
        <v>33</v>
      </c>
      <c r="AF20" s="12">
        <f ca="1">MAX(Z:Z)-1</f>
        <v>0.0996131528046422</v>
      </c>
    </row>
    <row r="21" spans="1:32">
      <c r="A21">
        <v>39</v>
      </c>
      <c r="B21">
        <v>1.4812</v>
      </c>
      <c r="C21">
        <v>1.153</v>
      </c>
      <c r="D21">
        <v>-0.00617</v>
      </c>
      <c r="E21">
        <v>-0.0196102166533992</v>
      </c>
      <c r="G21" s="1">
        <f ca="1">OFFSET($B21,$AE$5,0)</f>
        <v>1.313</v>
      </c>
      <c r="H21" s="1">
        <f ca="1">OFFSET($C21,$AE$5,0)</f>
        <v>1.013</v>
      </c>
      <c r="J21" s="1" t="str">
        <f>IF(AND($AE$7="Sym_1",$E21&lt;0),$B$1,IF(AND($AE$7="Sym_2",$E21&gt;0),$B$1,$C$1))</f>
        <v>MATICUSDT</v>
      </c>
      <c r="K21" s="1">
        <f ca="1">IF(AND(ABS($E21)&gt;$AE$1,$G21&gt;0),1,0)</f>
        <v>0</v>
      </c>
      <c r="L21" s="1">
        <f ca="1">IF($K21=1,IF($J21=$B$1,$B21,$C21),0)</f>
        <v>0</v>
      </c>
      <c r="M21" s="1">
        <f ca="1">IF($K21=1,IF($J21=$B$1,$G21,$H21),0)</f>
        <v>0</v>
      </c>
      <c r="N21" s="1">
        <f ca="1" t="shared" si="0"/>
        <v>1</v>
      </c>
      <c r="O21" s="1">
        <f ca="1">IF($K21=1,$AE$3*$AE$2*2,0)</f>
        <v>0</v>
      </c>
      <c r="P21" s="1">
        <f ca="1">-IF($K21=1,$AE$4*$AE$2*2,0)</f>
        <v>0</v>
      </c>
      <c r="Q21" s="1">
        <f ca="1" t="shared" si="4"/>
        <v>1076.02802881621</v>
      </c>
      <c r="S21" s="1">
        <f ca="1" t="shared" si="1"/>
        <v>1.313</v>
      </c>
      <c r="T21" s="1">
        <f ca="1" t="shared" si="2"/>
        <v>1.013</v>
      </c>
      <c r="V21" s="1" t="str">
        <f>IF(AND($AE$7="Sym_1",$E21&gt;0),$B$1,IF(AND($AE$7="Sym_2",$E21&lt;0),$B$1,$C$1))</f>
        <v>STXUSDT</v>
      </c>
      <c r="W21" s="1">
        <f ca="1">IF(AND(ABS($E21)&gt;$AE$1,$G21&gt;0),1,0)</f>
        <v>0</v>
      </c>
      <c r="X21" s="1">
        <f ca="1">IF($W21=1,IF($V21=$B$1,$B21,$C21),0)</f>
        <v>0</v>
      </c>
      <c r="Y21" s="1">
        <f ca="1">IF($W21=1,IF($V21=$B$1,$S21,$T21),0)</f>
        <v>0</v>
      </c>
      <c r="Z21" s="1">
        <f ca="1" t="shared" si="3"/>
        <v>1</v>
      </c>
      <c r="AA21" s="1">
        <f ca="1">IF($K21=1,$AE$3*$AC20*2,0)</f>
        <v>0</v>
      </c>
      <c r="AB21" s="1">
        <f ca="1">-IF($K21=1,$AE$4*$AE$2*2,0)</f>
        <v>0</v>
      </c>
      <c r="AC21" s="1">
        <f ca="1" t="shared" si="5"/>
        <v>958.695024908393</v>
      </c>
      <c r="AE21" s="1" t="s">
        <v>34</v>
      </c>
      <c r="AF21" s="12">
        <f ca="1">MIN(N:N)-1</f>
        <v>-0.0772176577078402</v>
      </c>
    </row>
    <row r="22" spans="1:32">
      <c r="A22">
        <v>40</v>
      </c>
      <c r="B22">
        <v>1.4362</v>
      </c>
      <c r="C22">
        <v>1.137</v>
      </c>
      <c r="D22">
        <v>-0.0305300000000001</v>
      </c>
      <c r="E22">
        <v>-1.39821465172022</v>
      </c>
      <c r="G22" s="1">
        <f ca="1">OFFSET($B22,$AE$5,0)</f>
        <v>1.3253</v>
      </c>
      <c r="H22" s="1">
        <f ca="1">OFFSET($C22,$AE$5,0)</f>
        <v>1.034</v>
      </c>
      <c r="J22" s="1" t="str">
        <f>IF(AND($AE$7="Sym_1",$E22&lt;0),$B$1,IF(AND($AE$7="Sym_2",$E22&gt;0),$B$1,$C$1))</f>
        <v>MATICUSDT</v>
      </c>
      <c r="K22" s="1">
        <f ca="1">IF(AND(ABS($E22)&gt;$AE$1,$G22&gt;0),1,0)</f>
        <v>1</v>
      </c>
      <c r="L22" s="1">
        <f ca="1">IF($K22=1,IF($J22=$B$1,$B22,$C22),0)</f>
        <v>1.4362</v>
      </c>
      <c r="M22" s="1">
        <f ca="1">IF($K22=1,IF($J22=$B$1,$G22,$H22),0)</f>
        <v>1.3253</v>
      </c>
      <c r="N22" s="1">
        <f ca="1" t="shared" si="0"/>
        <v>0.92278234229216</v>
      </c>
      <c r="O22" s="1">
        <f ca="1">IF($K22=1,$AE$3*$AE$2*2,0)</f>
        <v>0.5</v>
      </c>
      <c r="P22" s="1">
        <f ca="1">-IF($K22=1,$AE$4*$AE$2*2,0)</f>
        <v>-2</v>
      </c>
      <c r="Q22" s="1">
        <f ca="1" t="shared" si="4"/>
        <v>991.439664803041</v>
      </c>
      <c r="S22" s="1">
        <f ca="1" t="shared" si="1"/>
        <v>1.3253</v>
      </c>
      <c r="T22" s="1">
        <f ca="1" t="shared" si="2"/>
        <v>1.034</v>
      </c>
      <c r="V22" s="1" t="str">
        <f>IF(AND($AE$7="Sym_1",$E22&gt;0),$B$1,IF(AND($AE$7="Sym_2",$E22&lt;0),$B$1,$C$1))</f>
        <v>STXUSDT</v>
      </c>
      <c r="W22" s="1">
        <f ca="1">IF(AND(ABS($E22)&gt;$AE$1,$G22&gt;0),1,0)</f>
        <v>1</v>
      </c>
      <c r="X22" s="1">
        <f ca="1">IF($W22=1,IF($V22=$B$1,$B22,$C22),0)</f>
        <v>1.137</v>
      </c>
      <c r="Y22" s="1">
        <f ca="1">IF($W22=1,IF($V22=$B$1,$S22,$T22),0)</f>
        <v>1.034</v>
      </c>
      <c r="Z22" s="1">
        <f ca="1" t="shared" si="3"/>
        <v>1.09961315280464</v>
      </c>
      <c r="AA22" s="1">
        <f ca="1">IF($K22=1,$AE$3*$AC21*2,0)</f>
        <v>0.479347512454197</v>
      </c>
      <c r="AB22" s="1">
        <f ca="1">-IF($K22=1,$AE$4*$AE$2*2,0)</f>
        <v>-2</v>
      </c>
      <c r="AC22" s="1">
        <f ca="1" t="shared" si="5"/>
        <v>1052.6730064301</v>
      </c>
      <c r="AE22" s="1" t="s">
        <v>35</v>
      </c>
      <c r="AF22" s="12">
        <f ca="1">MIN(Z:Z)-1</f>
        <v>-0.0630890952872378</v>
      </c>
    </row>
    <row r="23" spans="1:29">
      <c r="A23">
        <v>41</v>
      </c>
      <c r="B23">
        <v>1.4241</v>
      </c>
      <c r="C23">
        <v>1.115</v>
      </c>
      <c r="D23">
        <v>-0.01425</v>
      </c>
      <c r="E23">
        <v>-0.499092315626955</v>
      </c>
      <c r="G23" s="1">
        <f ca="1">OFFSET($B23,$AE$5,0)</f>
        <v>1.2742</v>
      </c>
      <c r="H23" s="1">
        <f ca="1">OFFSET($C23,$AE$5,0)</f>
        <v>1.007</v>
      </c>
      <c r="J23" s="1" t="str">
        <f>IF(AND($AE$7="Sym_1",$E23&lt;0),$B$1,IF(AND($AE$7="Sym_2",$E23&gt;0),$B$1,$C$1))</f>
        <v>MATICUSDT</v>
      </c>
      <c r="K23" s="1">
        <f ca="1">IF(AND(ABS($E23)&gt;$AE$1,$G23&gt;0),1,0)</f>
        <v>0</v>
      </c>
      <c r="L23" s="1">
        <f ca="1">IF($K23=1,IF($J23=$B$1,$B23,$C23),0)</f>
        <v>0</v>
      </c>
      <c r="M23" s="1">
        <f ca="1">IF($K23=1,IF($J23=$B$1,$G23,$H23),0)</f>
        <v>0</v>
      </c>
      <c r="N23" s="1">
        <f ca="1" t="shared" si="0"/>
        <v>1</v>
      </c>
      <c r="O23" s="1">
        <f ca="1">IF($K23=1,$AE$3*$AE$2*2,0)</f>
        <v>0</v>
      </c>
      <c r="P23" s="1">
        <f ca="1">-IF($K23=1,$AE$4*$AE$2*2,0)</f>
        <v>0</v>
      </c>
      <c r="Q23" s="1">
        <f ca="1" t="shared" si="4"/>
        <v>991.439664803041</v>
      </c>
      <c r="S23" s="1">
        <f ca="1" t="shared" si="1"/>
        <v>1.2742</v>
      </c>
      <c r="T23" s="1">
        <f ca="1" t="shared" si="2"/>
        <v>1.007</v>
      </c>
      <c r="V23" s="1" t="str">
        <f>IF(AND($AE$7="Sym_1",$E23&gt;0),$B$1,IF(AND($AE$7="Sym_2",$E23&lt;0),$B$1,$C$1))</f>
        <v>STXUSDT</v>
      </c>
      <c r="W23" s="1">
        <f ca="1">IF(AND(ABS($E23)&gt;$AE$1,$G23&gt;0),1,0)</f>
        <v>0</v>
      </c>
      <c r="X23" s="1">
        <f ca="1">IF($W23=1,IF($V23=$B$1,$B23,$C23),0)</f>
        <v>0</v>
      </c>
      <c r="Y23" s="1">
        <f ca="1">IF($W23=1,IF($V23=$B$1,$S23,$T23),0)</f>
        <v>0</v>
      </c>
      <c r="Z23" s="1">
        <f ca="1" t="shared" si="3"/>
        <v>1</v>
      </c>
      <c r="AA23" s="1">
        <f ca="1">IF($K23=1,$AE$3*$AC22*2,0)</f>
        <v>0</v>
      </c>
      <c r="AB23" s="1">
        <f ca="1">-IF($K23=1,$AE$4*$AE$2*2,0)</f>
        <v>0</v>
      </c>
      <c r="AC23" s="1">
        <f ca="1" t="shared" si="5"/>
        <v>1052.6730064301</v>
      </c>
    </row>
    <row r="24" spans="1:31">
      <c r="A24">
        <v>42</v>
      </c>
      <c r="B24">
        <v>1.436</v>
      </c>
      <c r="C24">
        <v>1.11</v>
      </c>
      <c r="D24">
        <v>0.00409999999999977</v>
      </c>
      <c r="E24">
        <v>0.509458493691786</v>
      </c>
      <c r="G24" s="1">
        <f ca="1">OFFSET($B24,$AE$5,0)</f>
        <v>1.2911</v>
      </c>
      <c r="H24" s="1">
        <f ca="1">OFFSET($C24,$AE$5,0)</f>
        <v>1.008</v>
      </c>
      <c r="J24" s="1" t="str">
        <f>IF(AND($AE$7="Sym_1",$E24&lt;0),$B$1,IF(AND($AE$7="Sym_2",$E24&gt;0),$B$1,$C$1))</f>
        <v>STXUSDT</v>
      </c>
      <c r="K24" s="1">
        <f ca="1">IF(AND(ABS($E24)&gt;$AE$1,$G24&gt;0),1,0)</f>
        <v>0</v>
      </c>
      <c r="L24" s="1">
        <f ca="1">IF($K24=1,IF($J24=$B$1,$B24,$C24),0)</f>
        <v>0</v>
      </c>
      <c r="M24" s="1">
        <f ca="1">IF($K24=1,IF($J24=$B$1,$G24,$H24),0)</f>
        <v>0</v>
      </c>
      <c r="N24" s="1">
        <f ca="1" t="shared" si="0"/>
        <v>1</v>
      </c>
      <c r="O24" s="1">
        <f ca="1">IF($K24=1,$AE$3*$AE$2*2,0)</f>
        <v>0</v>
      </c>
      <c r="P24" s="1">
        <f ca="1">-IF($K24=1,$AE$4*$AE$2*2,0)</f>
        <v>0</v>
      </c>
      <c r="Q24" s="1">
        <f ca="1" t="shared" si="4"/>
        <v>991.439664803041</v>
      </c>
      <c r="S24" s="1">
        <f ca="1" t="shared" si="1"/>
        <v>1.2911</v>
      </c>
      <c r="T24" s="1">
        <f ca="1" t="shared" si="2"/>
        <v>1.008</v>
      </c>
      <c r="V24" s="1" t="str">
        <f>IF(AND($AE$7="Sym_1",$E24&gt;0),$B$1,IF(AND($AE$7="Sym_2",$E24&lt;0),$B$1,$C$1))</f>
        <v>MATICUSDT</v>
      </c>
      <c r="W24" s="1">
        <f ca="1">IF(AND(ABS($E24)&gt;$AE$1,$G24&gt;0),1,0)</f>
        <v>0</v>
      </c>
      <c r="X24" s="1">
        <f ca="1">IF($W24=1,IF($V24=$B$1,$B24,$C24),0)</f>
        <v>0</v>
      </c>
      <c r="Y24" s="1">
        <f ca="1">IF($W24=1,IF($V24=$B$1,$S24,$T24),0)</f>
        <v>0</v>
      </c>
      <c r="Z24" s="1">
        <f ca="1" t="shared" si="3"/>
        <v>1</v>
      </c>
      <c r="AA24" s="1">
        <f ca="1">IF($K24=1,$AE$3*$AC23*2,0)</f>
        <v>0</v>
      </c>
      <c r="AB24" s="1">
        <f ca="1">-IF($K24=1,$AE$4*$AE$2*2,0)</f>
        <v>0</v>
      </c>
      <c r="AC24" s="1">
        <f ca="1" t="shared" si="5"/>
        <v>1052.6730064301</v>
      </c>
      <c r="AE24" s="13" t="s">
        <v>36</v>
      </c>
    </row>
    <row r="25" spans="1:29">
      <c r="A25">
        <v>43</v>
      </c>
      <c r="B25">
        <v>1.3849</v>
      </c>
      <c r="C25">
        <v>1.078</v>
      </c>
      <c r="D25">
        <v>-0.00572000000000016</v>
      </c>
      <c r="E25">
        <v>-0.0613252111714408</v>
      </c>
      <c r="G25" s="1">
        <f ca="1">OFFSET($B25,$AE$5,0)</f>
        <v>1.2988</v>
      </c>
      <c r="H25" s="1">
        <f ca="1">OFFSET($C25,$AE$5,0)</f>
        <v>1.009</v>
      </c>
      <c r="J25" s="1" t="str">
        <f>IF(AND($AE$7="Sym_1",$E25&lt;0),$B$1,IF(AND($AE$7="Sym_2",$E25&gt;0),$B$1,$C$1))</f>
        <v>MATICUSDT</v>
      </c>
      <c r="K25" s="1">
        <f ca="1">IF(AND(ABS($E25)&gt;$AE$1,$G25&gt;0),1,0)</f>
        <v>0</v>
      </c>
      <c r="L25" s="1">
        <f ca="1">IF($K25=1,IF($J25=$B$1,$B25,$C25),0)</f>
        <v>0</v>
      </c>
      <c r="M25" s="1">
        <f ca="1">IF($K25=1,IF($J25=$B$1,$G25,$H25),0)</f>
        <v>0</v>
      </c>
      <c r="N25" s="1">
        <f ca="1" t="shared" si="0"/>
        <v>1</v>
      </c>
      <c r="O25" s="1">
        <f ca="1">IF($K25=1,$AE$3*$AE$2*2,0)</f>
        <v>0</v>
      </c>
      <c r="P25" s="1">
        <f ca="1">-IF($K25=1,$AE$4*$AE$2*2,0)</f>
        <v>0</v>
      </c>
      <c r="Q25" s="1">
        <f ca="1" t="shared" si="4"/>
        <v>991.439664803041</v>
      </c>
      <c r="S25" s="1">
        <f ca="1" t="shared" si="1"/>
        <v>1.2988</v>
      </c>
      <c r="T25" s="1">
        <f ca="1" t="shared" si="2"/>
        <v>1.009</v>
      </c>
      <c r="V25" s="1" t="str">
        <f>IF(AND($AE$7="Sym_1",$E25&gt;0),$B$1,IF(AND($AE$7="Sym_2",$E25&lt;0),$B$1,$C$1))</f>
        <v>STXUSDT</v>
      </c>
      <c r="W25" s="1">
        <f ca="1">IF(AND(ABS($E25)&gt;$AE$1,$G25&gt;0),1,0)</f>
        <v>0</v>
      </c>
      <c r="X25" s="1">
        <f ca="1">IF($W25=1,IF($V25=$B$1,$B25,$C25),0)</f>
        <v>0</v>
      </c>
      <c r="Y25" s="1">
        <f ca="1">IF($W25=1,IF($V25=$B$1,$S25,$T25),0)</f>
        <v>0</v>
      </c>
      <c r="Z25" s="1">
        <f ca="1" t="shared" si="3"/>
        <v>1</v>
      </c>
      <c r="AA25" s="1">
        <f ca="1">IF($K25=1,$AE$3*$AC24*2,0)</f>
        <v>0</v>
      </c>
      <c r="AB25" s="1">
        <f ca="1">-IF($K25=1,$AE$4*$AE$2*2,0)</f>
        <v>0</v>
      </c>
      <c r="AC25" s="1">
        <f ca="1" t="shared" si="5"/>
        <v>1052.6730064301</v>
      </c>
    </row>
    <row r="26" spans="1:29">
      <c r="A26">
        <v>44</v>
      </c>
      <c r="B26">
        <v>1.313</v>
      </c>
      <c r="C26">
        <v>1.013</v>
      </c>
      <c r="D26">
        <v>0.00622999999999995</v>
      </c>
      <c r="E26">
        <v>0.715540794888641</v>
      </c>
      <c r="G26" s="1">
        <f ca="1">OFFSET($B26,$AE$5,0)</f>
        <v>1.2961</v>
      </c>
      <c r="H26" s="1">
        <f ca="1">OFFSET($C26,$AE$5,0)</f>
        <v>1.019</v>
      </c>
      <c r="J26" s="1" t="str">
        <f>IF(AND($AE$7="Sym_1",$E26&lt;0),$B$1,IF(AND($AE$7="Sym_2",$E26&gt;0),$B$1,$C$1))</f>
        <v>STXUSDT</v>
      </c>
      <c r="K26" s="1">
        <f ca="1">IF(AND(ABS($E26)&gt;$AE$1,$G26&gt;0),1,0)</f>
        <v>0</v>
      </c>
      <c r="L26" s="1">
        <f ca="1">IF($K26=1,IF($J26=$B$1,$B26,$C26),0)</f>
        <v>0</v>
      </c>
      <c r="M26" s="1">
        <f ca="1">IF($K26=1,IF($J26=$B$1,$G26,$H26),0)</f>
        <v>0</v>
      </c>
      <c r="N26" s="1">
        <f ca="1" t="shared" si="0"/>
        <v>1</v>
      </c>
      <c r="O26" s="1">
        <f ca="1">IF($K26=1,$AE$3*$AE$2*2,0)</f>
        <v>0</v>
      </c>
      <c r="P26" s="1">
        <f ca="1">-IF($K26=1,$AE$4*$AE$2*2,0)</f>
        <v>0</v>
      </c>
      <c r="Q26" s="1">
        <f ca="1" t="shared" si="4"/>
        <v>991.439664803041</v>
      </c>
      <c r="S26" s="1">
        <f ca="1" t="shared" si="1"/>
        <v>1.2961</v>
      </c>
      <c r="T26" s="1">
        <f ca="1" t="shared" si="2"/>
        <v>1.019</v>
      </c>
      <c r="V26" s="1" t="str">
        <f>IF(AND($AE$7="Sym_1",$E26&gt;0),$B$1,IF(AND($AE$7="Sym_2",$E26&lt;0),$B$1,$C$1))</f>
        <v>MATICUSDT</v>
      </c>
      <c r="W26" s="1">
        <f ca="1">IF(AND(ABS($E26)&gt;$AE$1,$G26&gt;0),1,0)</f>
        <v>0</v>
      </c>
      <c r="X26" s="1">
        <f ca="1">IF($W26=1,IF($V26=$B$1,$B26,$C26),0)</f>
        <v>0</v>
      </c>
      <c r="Y26" s="1">
        <f ca="1">IF($W26=1,IF($V26=$B$1,$S26,$T26),0)</f>
        <v>0</v>
      </c>
      <c r="Z26" s="1">
        <f ca="1" t="shared" si="3"/>
        <v>1</v>
      </c>
      <c r="AA26" s="1">
        <f ca="1">IF($K26=1,$AE$3*$AC25*2,0)</f>
        <v>0</v>
      </c>
      <c r="AB26" s="1">
        <f ca="1">-IF($K26=1,$AE$4*$AE$2*2,0)</f>
        <v>0</v>
      </c>
      <c r="AC26" s="1">
        <f ca="1" t="shared" si="5"/>
        <v>1052.6730064301</v>
      </c>
    </row>
    <row r="27" spans="1:29">
      <c r="A27">
        <v>45</v>
      </c>
      <c r="B27">
        <v>1.3253</v>
      </c>
      <c r="C27">
        <v>1.034</v>
      </c>
      <c r="D27">
        <v>-0.00856000000000012</v>
      </c>
      <c r="E27">
        <v>-0.136993893709992</v>
      </c>
      <c r="G27" s="1">
        <f ca="1">OFFSET($B27,$AE$5,0)</f>
        <v>1.2923</v>
      </c>
      <c r="H27" s="1">
        <f ca="1">OFFSET($C27,$AE$5,0)</f>
        <v>1.016</v>
      </c>
      <c r="J27" s="1" t="str">
        <f>IF(AND($AE$7="Sym_1",$E27&lt;0),$B$1,IF(AND($AE$7="Sym_2",$E27&gt;0),$B$1,$C$1))</f>
        <v>MATICUSDT</v>
      </c>
      <c r="K27" s="1">
        <f ca="1">IF(AND(ABS($E27)&gt;$AE$1,$G27&gt;0),1,0)</f>
        <v>0</v>
      </c>
      <c r="L27" s="1">
        <f ca="1">IF($K27=1,IF($J27=$B$1,$B27,$C27),0)</f>
        <v>0</v>
      </c>
      <c r="M27" s="1">
        <f ca="1">IF($K27=1,IF($J27=$B$1,$G27,$H27),0)</f>
        <v>0</v>
      </c>
      <c r="N27" s="1">
        <f ca="1" t="shared" si="0"/>
        <v>1</v>
      </c>
      <c r="O27" s="1">
        <f ca="1">IF($K27=1,$AE$3*$AE$2*2,0)</f>
        <v>0</v>
      </c>
      <c r="P27" s="1">
        <f ca="1">-IF($K27=1,$AE$4*$AE$2*2,0)</f>
        <v>0</v>
      </c>
      <c r="Q27" s="1">
        <f ca="1" t="shared" si="4"/>
        <v>991.439664803041</v>
      </c>
      <c r="S27" s="1">
        <f ca="1" t="shared" si="1"/>
        <v>1.2923</v>
      </c>
      <c r="T27" s="1">
        <f ca="1" t="shared" si="2"/>
        <v>1.016</v>
      </c>
      <c r="V27" s="1" t="str">
        <f>IF(AND($AE$7="Sym_1",$E27&gt;0),$B$1,IF(AND($AE$7="Sym_2",$E27&lt;0),$B$1,$C$1))</f>
        <v>STXUSDT</v>
      </c>
      <c r="W27" s="1">
        <f ca="1">IF(AND(ABS($E27)&gt;$AE$1,$G27&gt;0),1,0)</f>
        <v>0</v>
      </c>
      <c r="X27" s="1">
        <f ca="1">IF($W27=1,IF($V27=$B$1,$B27,$C27),0)</f>
        <v>0</v>
      </c>
      <c r="Y27" s="1">
        <f ca="1">IF($W27=1,IF($V27=$B$1,$S27,$T27),0)</f>
        <v>0</v>
      </c>
      <c r="Z27" s="1">
        <f ca="1" t="shared" si="3"/>
        <v>1</v>
      </c>
      <c r="AA27" s="1">
        <f ca="1">IF($K27=1,$AE$3*$AC26*2,0)</f>
        <v>0</v>
      </c>
      <c r="AB27" s="1">
        <f ca="1">-IF($K27=1,$AE$4*$AE$2*2,0)</f>
        <v>0</v>
      </c>
      <c r="AC27" s="1">
        <f ca="1" t="shared" si="5"/>
        <v>1052.6730064301</v>
      </c>
    </row>
    <row r="28" spans="1:31">
      <c r="A28">
        <v>46</v>
      </c>
      <c r="B28">
        <v>1.2742</v>
      </c>
      <c r="C28">
        <v>1.007</v>
      </c>
      <c r="D28">
        <v>-0.0248299999999999</v>
      </c>
      <c r="E28">
        <v>-1.11382953568962</v>
      </c>
      <c r="G28" s="1">
        <f ca="1">OFFSET($B28,$AE$5,0)</f>
        <v>1.2841</v>
      </c>
      <c r="H28" s="1">
        <f ca="1">OFFSET($C28,$AE$5,0)</f>
        <v>1.008</v>
      </c>
      <c r="J28" s="1" t="str">
        <f>IF(AND($AE$7="Sym_1",$E28&lt;0),$B$1,IF(AND($AE$7="Sym_2",$E28&gt;0),$B$1,$C$1))</f>
        <v>MATICUSDT</v>
      </c>
      <c r="K28" s="1">
        <f ca="1">IF(AND(ABS($E28)&gt;$AE$1,$G28&gt;0),1,0)</f>
        <v>1</v>
      </c>
      <c r="L28" s="1">
        <f ca="1">IF($K28=1,IF($J28=$B$1,$B28,$C28),0)</f>
        <v>1.2742</v>
      </c>
      <c r="M28" s="1">
        <f ca="1">IF($K28=1,IF($J28=$B$1,$G28,$H28),0)</f>
        <v>1.2841</v>
      </c>
      <c r="N28" s="1">
        <f ca="1" t="shared" si="0"/>
        <v>1.00776958091351</v>
      </c>
      <c r="O28" s="1">
        <f ca="1">IF($K28=1,$AE$3*$AE$2*2,0)</f>
        <v>0.5</v>
      </c>
      <c r="P28" s="1">
        <f ca="1">-IF($K28=1,$AE$4*$AE$2*2,0)</f>
        <v>-2</v>
      </c>
      <c r="Q28" s="1">
        <f ca="1" t="shared" si="4"/>
        <v>997.642735499596</v>
      </c>
      <c r="S28" s="1">
        <f ca="1" t="shared" si="1"/>
        <v>1.2841</v>
      </c>
      <c r="T28" s="1">
        <f ca="1" t="shared" si="2"/>
        <v>1.008</v>
      </c>
      <c r="V28" s="1" t="str">
        <f>IF(AND($AE$7="Sym_1",$E28&gt;0),$B$1,IF(AND($AE$7="Sym_2",$E28&lt;0),$B$1,$C$1))</f>
        <v>STXUSDT</v>
      </c>
      <c r="W28" s="1">
        <f ca="1">IF(AND(ABS($E28)&gt;$AE$1,$G28&gt;0),1,0)</f>
        <v>1</v>
      </c>
      <c r="X28" s="1">
        <f ca="1">IF($W28=1,IF($V28=$B$1,$B28,$C28),0)</f>
        <v>1.007</v>
      </c>
      <c r="Y28" s="1">
        <f ca="1">IF($W28=1,IF($V28=$B$1,$S28,$T28),0)</f>
        <v>1.008</v>
      </c>
      <c r="Z28" s="1">
        <f ca="1" t="shared" si="3"/>
        <v>0.999007936507936</v>
      </c>
      <c r="AA28" s="1">
        <f ca="1">IF($K28=1,$AE$3*$AC27*2,0)</f>
        <v>0.526336503215049</v>
      </c>
      <c r="AB28" s="1">
        <f ca="1">-IF($K28=1,$AE$4*$AE$2*2,0)</f>
        <v>-2</v>
      </c>
      <c r="AC28" s="1">
        <f ca="1" t="shared" si="5"/>
        <v>1050.15502447455</v>
      </c>
      <c r="AE28" s="15"/>
    </row>
    <row r="29" spans="1:31">
      <c r="A29">
        <v>47</v>
      </c>
      <c r="B29">
        <v>1.2911</v>
      </c>
      <c r="C29">
        <v>1.008</v>
      </c>
      <c r="D29">
        <v>-0.00922000000000022</v>
      </c>
      <c r="E29">
        <v>-0.120800063977861</v>
      </c>
      <c r="G29" s="1">
        <f ca="1">OFFSET($B29,$AE$5,0)</f>
        <v>1.2902</v>
      </c>
      <c r="H29" s="1">
        <f ca="1">OFFSET($C29,$AE$5,0)</f>
        <v>1.018</v>
      </c>
      <c r="J29" s="1" t="str">
        <f>IF(AND($AE$7="Sym_1",$E29&lt;0),$B$1,IF(AND($AE$7="Sym_2",$E29&gt;0),$B$1,$C$1))</f>
        <v>MATICUSDT</v>
      </c>
      <c r="K29" s="1">
        <f ca="1">IF(AND(ABS($E29)&gt;$AE$1,$G29&gt;0),1,0)</f>
        <v>0</v>
      </c>
      <c r="L29" s="1">
        <f ca="1">IF($K29=1,IF($J29=$B$1,$B29,$C29),0)</f>
        <v>0</v>
      </c>
      <c r="M29" s="1">
        <f ca="1">IF($K29=1,IF($J29=$B$1,$G29,$H29),0)</f>
        <v>0</v>
      </c>
      <c r="N29" s="1">
        <f ca="1" t="shared" si="0"/>
        <v>1</v>
      </c>
      <c r="O29" s="1">
        <f ca="1">IF($K29=1,$AE$3*$AE$2*2,0)</f>
        <v>0</v>
      </c>
      <c r="P29" s="1">
        <f ca="1">-IF($K29=1,$AE$4*$AE$2*2,0)</f>
        <v>0</v>
      </c>
      <c r="Q29" s="1">
        <f ca="1" t="shared" si="4"/>
        <v>997.642735499596</v>
      </c>
      <c r="S29" s="1">
        <f ca="1" t="shared" si="1"/>
        <v>1.2902</v>
      </c>
      <c r="T29" s="1">
        <f ca="1" t="shared" si="2"/>
        <v>1.018</v>
      </c>
      <c r="V29" s="1" t="str">
        <f>IF(AND($AE$7="Sym_1",$E29&gt;0),$B$1,IF(AND($AE$7="Sym_2",$E29&lt;0),$B$1,$C$1))</f>
        <v>STXUSDT</v>
      </c>
      <c r="W29" s="1">
        <f ca="1">IF(AND(ABS($E29)&gt;$AE$1,$G29&gt;0),1,0)</f>
        <v>0</v>
      </c>
      <c r="X29" s="1">
        <f ca="1">IF($W29=1,IF($V29=$B$1,$B29,$C29),0)</f>
        <v>0</v>
      </c>
      <c r="Y29" s="1">
        <f ca="1">IF($W29=1,IF($V29=$B$1,$S29,$T29),0)</f>
        <v>0</v>
      </c>
      <c r="Z29" s="1">
        <f ca="1" t="shared" si="3"/>
        <v>1</v>
      </c>
      <c r="AA29" s="1">
        <f ca="1">IF($K29=1,$AE$3*$AC28*2,0)</f>
        <v>0</v>
      </c>
      <c r="AB29" s="1">
        <f ca="1">-IF($K29=1,$AE$4*$AE$2*2,0)</f>
        <v>0</v>
      </c>
      <c r="AC29" s="1">
        <f ca="1" t="shared" si="5"/>
        <v>1050.15502447455</v>
      </c>
      <c r="AE29" s="15"/>
    </row>
    <row r="30" spans="1:31">
      <c r="A30">
        <v>48</v>
      </c>
      <c r="B30">
        <v>1.2988</v>
      </c>
      <c r="C30">
        <v>1.009</v>
      </c>
      <c r="D30">
        <v>-0.00280999999999997</v>
      </c>
      <c r="E30">
        <v>0.296458852944366</v>
      </c>
      <c r="G30" s="1">
        <f ca="1">OFFSET($B30,$AE$5,0)</f>
        <v>1.2839</v>
      </c>
      <c r="H30" s="1">
        <f ca="1">OFFSET($C30,$AE$5,0)</f>
        <v>1</v>
      </c>
      <c r="J30" s="1" t="str">
        <f>IF(AND($AE$7="Sym_1",$E30&lt;0),$B$1,IF(AND($AE$7="Sym_2",$E30&gt;0),$B$1,$C$1))</f>
        <v>STXUSDT</v>
      </c>
      <c r="K30" s="1">
        <f ca="1">IF(AND(ABS($E30)&gt;$AE$1,$G30&gt;0),1,0)</f>
        <v>0</v>
      </c>
      <c r="L30" s="1">
        <f ca="1">IF($K30=1,IF($J30=$B$1,$B30,$C30),0)</f>
        <v>0</v>
      </c>
      <c r="M30" s="1">
        <f ca="1">IF($K30=1,IF($J30=$B$1,$G30,$H30),0)</f>
        <v>0</v>
      </c>
      <c r="N30" s="1">
        <f ca="1" t="shared" si="0"/>
        <v>1</v>
      </c>
      <c r="O30" s="1">
        <f ca="1">IF($K30=1,$AE$3*$AE$2*2,0)</f>
        <v>0</v>
      </c>
      <c r="P30" s="1">
        <f ca="1">-IF($K30=1,$AE$4*$AE$2*2,0)</f>
        <v>0</v>
      </c>
      <c r="Q30" s="1">
        <f ca="1" t="shared" si="4"/>
        <v>997.642735499596</v>
      </c>
      <c r="S30" s="1">
        <f ca="1" t="shared" si="1"/>
        <v>1.2839</v>
      </c>
      <c r="T30" s="1">
        <f ca="1" t="shared" si="2"/>
        <v>1</v>
      </c>
      <c r="V30" s="1" t="str">
        <f>IF(AND($AE$7="Sym_1",$E30&gt;0),$B$1,IF(AND($AE$7="Sym_2",$E30&lt;0),$B$1,$C$1))</f>
        <v>MATICUSDT</v>
      </c>
      <c r="W30" s="1">
        <f ca="1">IF(AND(ABS($E30)&gt;$AE$1,$G30&gt;0),1,0)</f>
        <v>0</v>
      </c>
      <c r="X30" s="1">
        <f ca="1">IF($W30=1,IF($V30=$B$1,$B30,$C30),0)</f>
        <v>0</v>
      </c>
      <c r="Y30" s="1">
        <f ca="1">IF($W30=1,IF($V30=$B$1,$S30,$T30),0)</f>
        <v>0</v>
      </c>
      <c r="Z30" s="1">
        <f ca="1" t="shared" si="3"/>
        <v>1</v>
      </c>
      <c r="AA30" s="1">
        <f ca="1">IF($K30=1,$AE$3*$AC29*2,0)</f>
        <v>0</v>
      </c>
      <c r="AB30" s="1">
        <f ca="1">-IF($K30=1,$AE$4*$AE$2*2,0)</f>
        <v>0</v>
      </c>
      <c r="AC30" s="1">
        <f ca="1" t="shared" si="5"/>
        <v>1050.15502447455</v>
      </c>
      <c r="AE30" s="15"/>
    </row>
    <row r="31" spans="1:31">
      <c r="A31">
        <v>49</v>
      </c>
      <c r="B31">
        <v>1.2961</v>
      </c>
      <c r="C31">
        <v>1.019</v>
      </c>
      <c r="D31">
        <v>-0.0184099999999998</v>
      </c>
      <c r="E31">
        <v>-0.651143141638396</v>
      </c>
      <c r="G31" s="1">
        <f ca="1">OFFSET($B31,$AE$5,0)</f>
        <v>1.3019</v>
      </c>
      <c r="H31" s="1">
        <f ca="1">OFFSET($C31,$AE$5,0)</f>
        <v>1.022</v>
      </c>
      <c r="J31" s="1" t="str">
        <f>IF(AND($AE$7="Sym_1",$E31&lt;0),$B$1,IF(AND($AE$7="Sym_2",$E31&gt;0),$B$1,$C$1))</f>
        <v>MATICUSDT</v>
      </c>
      <c r="K31" s="1">
        <f ca="1">IF(AND(ABS($E31)&gt;$AE$1,$G31&gt;0),1,0)</f>
        <v>0</v>
      </c>
      <c r="L31" s="1">
        <f ca="1">IF($K31=1,IF($J31=$B$1,$B31,$C31),0)</f>
        <v>0</v>
      </c>
      <c r="M31" s="1">
        <f ca="1">IF($K31=1,IF($J31=$B$1,$G31,$H31),0)</f>
        <v>0</v>
      </c>
      <c r="N31" s="1">
        <f ca="1" t="shared" si="0"/>
        <v>1</v>
      </c>
      <c r="O31" s="1">
        <f ca="1">IF($K31=1,$AE$3*$AE$2*2,0)</f>
        <v>0</v>
      </c>
      <c r="P31" s="1">
        <f ca="1">-IF($K31=1,$AE$4*$AE$2*2,0)</f>
        <v>0</v>
      </c>
      <c r="Q31" s="1">
        <f ca="1" t="shared" si="4"/>
        <v>997.642735499596</v>
      </c>
      <c r="S31" s="1">
        <f ca="1" t="shared" si="1"/>
        <v>1.3019</v>
      </c>
      <c r="T31" s="1">
        <f ca="1" t="shared" si="2"/>
        <v>1.022</v>
      </c>
      <c r="V31" s="1" t="str">
        <f>IF(AND($AE$7="Sym_1",$E31&gt;0),$B$1,IF(AND($AE$7="Sym_2",$E31&lt;0),$B$1,$C$1))</f>
        <v>STXUSDT</v>
      </c>
      <c r="W31" s="1">
        <f ca="1">IF(AND(ABS($E31)&gt;$AE$1,$G31&gt;0),1,0)</f>
        <v>0</v>
      </c>
      <c r="X31" s="1">
        <f ca="1">IF($W31=1,IF($V31=$B$1,$B31,$C31),0)</f>
        <v>0</v>
      </c>
      <c r="Y31" s="1">
        <f ca="1">IF($W31=1,IF($V31=$B$1,$S31,$T31),0)</f>
        <v>0</v>
      </c>
      <c r="Z31" s="1">
        <f ca="1" t="shared" si="3"/>
        <v>1</v>
      </c>
      <c r="AA31" s="1">
        <f ca="1">IF($K31=1,$AE$3*$AC30*2,0)</f>
        <v>0</v>
      </c>
      <c r="AB31" s="1">
        <f ca="1">-IF($K31=1,$AE$4*$AE$2*2,0)</f>
        <v>0</v>
      </c>
      <c r="AC31" s="1">
        <f ca="1" t="shared" si="5"/>
        <v>1050.15502447455</v>
      </c>
      <c r="AE31" s="15"/>
    </row>
    <row r="32" spans="1:31">
      <c r="A32">
        <v>50</v>
      </c>
      <c r="B32">
        <v>1.2923</v>
      </c>
      <c r="C32">
        <v>1.016</v>
      </c>
      <c r="D32">
        <v>-0.01834</v>
      </c>
      <c r="E32">
        <v>-0.630462842360753</v>
      </c>
      <c r="G32" s="1">
        <f ca="1">OFFSET($B32,$AE$5,0)</f>
        <v>1.323</v>
      </c>
      <c r="H32" s="1">
        <f ca="1">OFFSET($C32,$AE$5,0)</f>
        <v>1.027</v>
      </c>
      <c r="J32" s="1" t="str">
        <f>IF(AND($AE$7="Sym_1",$E32&lt;0),$B$1,IF(AND($AE$7="Sym_2",$E32&gt;0),$B$1,$C$1))</f>
        <v>MATICUSDT</v>
      </c>
      <c r="K32" s="1">
        <f ca="1">IF(AND(ABS($E32)&gt;$AE$1,$G32&gt;0),1,0)</f>
        <v>0</v>
      </c>
      <c r="L32" s="1">
        <f ca="1">IF($K32=1,IF($J32=$B$1,$B32,$C32),0)</f>
        <v>0</v>
      </c>
      <c r="M32" s="1">
        <f ca="1">IF($K32=1,IF($J32=$B$1,$G32,$H32),0)</f>
        <v>0</v>
      </c>
      <c r="N32" s="1">
        <f ca="1" t="shared" si="0"/>
        <v>1</v>
      </c>
      <c r="O32" s="1">
        <f ca="1">IF($K32=1,$AE$3*$AE$2*2,0)</f>
        <v>0</v>
      </c>
      <c r="P32" s="1">
        <f ca="1">-IF($K32=1,$AE$4*$AE$2*2,0)</f>
        <v>0</v>
      </c>
      <c r="Q32" s="1">
        <f ca="1" t="shared" si="4"/>
        <v>997.642735499596</v>
      </c>
      <c r="S32" s="1">
        <f ca="1" t="shared" si="1"/>
        <v>1.323</v>
      </c>
      <c r="T32" s="1">
        <f ca="1" t="shared" si="2"/>
        <v>1.027</v>
      </c>
      <c r="V32" s="1" t="str">
        <f>IF(AND($AE$7="Sym_1",$E32&gt;0),$B$1,IF(AND($AE$7="Sym_2",$E32&lt;0),$B$1,$C$1))</f>
        <v>STXUSDT</v>
      </c>
      <c r="W32" s="1">
        <f ca="1">IF(AND(ABS($E32)&gt;$AE$1,$G32&gt;0),1,0)</f>
        <v>0</v>
      </c>
      <c r="X32" s="1">
        <f ca="1">IF($W32=1,IF($V32=$B$1,$B32,$C32),0)</f>
        <v>0</v>
      </c>
      <c r="Y32" s="1">
        <f ca="1">IF($W32=1,IF($V32=$B$1,$S32,$T32),0)</f>
        <v>0</v>
      </c>
      <c r="Z32" s="1">
        <f ca="1" t="shared" si="3"/>
        <v>1</v>
      </c>
      <c r="AA32" s="1">
        <f ca="1">IF($K32=1,$AE$3*$AC31*2,0)</f>
        <v>0</v>
      </c>
      <c r="AB32" s="1">
        <f ca="1">-IF($K32=1,$AE$4*$AE$2*2,0)</f>
        <v>0</v>
      </c>
      <c r="AC32" s="1">
        <f ca="1" t="shared" si="5"/>
        <v>1050.15502447455</v>
      </c>
      <c r="AE32" s="15"/>
    </row>
    <row r="33" spans="1:29">
      <c r="A33">
        <v>51</v>
      </c>
      <c r="B33">
        <v>1.2841</v>
      </c>
      <c r="C33">
        <v>1.008</v>
      </c>
      <c r="D33">
        <v>-0.0162200000000001</v>
      </c>
      <c r="E33">
        <v>-0.563355810127728</v>
      </c>
      <c r="G33" s="1">
        <f ca="1">OFFSET($B33,$AE$5,0)</f>
        <v>1.3618</v>
      </c>
      <c r="H33" s="1">
        <f ca="1">OFFSET($C33,$AE$5,0)</f>
        <v>1.05</v>
      </c>
      <c r="J33" s="1" t="str">
        <f>IF(AND($AE$7="Sym_1",$E33&lt;0),$B$1,IF(AND($AE$7="Sym_2",$E33&gt;0),$B$1,$C$1))</f>
        <v>MATICUSDT</v>
      </c>
      <c r="K33" s="1">
        <f ca="1">IF(AND(ABS($E33)&gt;$AE$1,$G33&gt;0),1,0)</f>
        <v>0</v>
      </c>
      <c r="L33" s="1">
        <f ca="1">IF($K33=1,IF($J33=$B$1,$B33,$C33),0)</f>
        <v>0</v>
      </c>
      <c r="M33" s="1">
        <f ca="1">IF($K33=1,IF($J33=$B$1,$G33,$H33),0)</f>
        <v>0</v>
      </c>
      <c r="N33" s="1">
        <f ca="1" t="shared" si="0"/>
        <v>1</v>
      </c>
      <c r="O33" s="1">
        <f ca="1">IF($K33=1,$AE$3*$AE$2*2,0)</f>
        <v>0</v>
      </c>
      <c r="P33" s="1">
        <f ca="1">-IF($K33=1,$AE$4*$AE$2*2,0)</f>
        <v>0</v>
      </c>
      <c r="Q33" s="1">
        <f ca="1" t="shared" si="4"/>
        <v>997.642735499596</v>
      </c>
      <c r="S33" s="1">
        <f ca="1" t="shared" si="1"/>
        <v>1.3618</v>
      </c>
      <c r="T33" s="1">
        <f ca="1" t="shared" si="2"/>
        <v>1.05</v>
      </c>
      <c r="V33" s="1" t="str">
        <f>IF(AND($AE$7="Sym_1",$E33&gt;0),$B$1,IF(AND($AE$7="Sym_2",$E33&lt;0),$B$1,$C$1))</f>
        <v>STXUSDT</v>
      </c>
      <c r="W33" s="1">
        <f ca="1">IF(AND(ABS($E33)&gt;$AE$1,$G33&gt;0),1,0)</f>
        <v>0</v>
      </c>
      <c r="X33" s="1">
        <f ca="1">IF($W33=1,IF($V33=$B$1,$B33,$C33),0)</f>
        <v>0</v>
      </c>
      <c r="Y33" s="1">
        <f ca="1">IF($W33=1,IF($V33=$B$1,$S33,$T33),0)</f>
        <v>0</v>
      </c>
      <c r="Z33" s="1">
        <f ca="1" t="shared" si="3"/>
        <v>1</v>
      </c>
      <c r="AA33" s="1">
        <f ca="1">IF($K33=1,$AE$3*$AC32*2,0)</f>
        <v>0</v>
      </c>
      <c r="AB33" s="1">
        <f ca="1">-IF($K33=1,$AE$4*$AE$2*2,0)</f>
        <v>0</v>
      </c>
      <c r="AC33" s="1">
        <f ca="1" t="shared" si="5"/>
        <v>1050.15502447455</v>
      </c>
    </row>
    <row r="34" spans="1:31">
      <c r="A34">
        <v>52</v>
      </c>
      <c r="B34">
        <v>1.2902</v>
      </c>
      <c r="C34">
        <v>1.018</v>
      </c>
      <c r="D34">
        <v>-0.02302</v>
      </c>
      <c r="E34">
        <v>-1.31070942381864</v>
      </c>
      <c r="G34" s="1">
        <f ca="1">OFFSET($B34,$AE$5,0)</f>
        <v>1.3651</v>
      </c>
      <c r="H34" s="1">
        <f ca="1">OFFSET($C34,$AE$5,0)</f>
        <v>1.076</v>
      </c>
      <c r="J34" s="1" t="str">
        <f>IF(AND($AE$7="Sym_1",$E34&lt;0),$B$1,IF(AND($AE$7="Sym_2",$E34&gt;0),$B$1,$C$1))</f>
        <v>MATICUSDT</v>
      </c>
      <c r="K34" s="1">
        <f ca="1">IF(AND(ABS($E34)&gt;$AE$1,$G34&gt;0),1,0)</f>
        <v>1</v>
      </c>
      <c r="L34" s="1">
        <f ca="1">IF($K34=1,IF($J34=$B$1,$B34,$C34),0)</f>
        <v>1.2902</v>
      </c>
      <c r="M34" s="1">
        <f ca="1">IF($K34=1,IF($J34=$B$1,$G34,$H34),0)</f>
        <v>1.3651</v>
      </c>
      <c r="N34" s="1">
        <f ca="1" t="shared" si="0"/>
        <v>1.05805301503643</v>
      </c>
      <c r="O34" s="1">
        <f ca="1">IF($K34=1,$AE$3*$AE$2*2,0)</f>
        <v>0.5</v>
      </c>
      <c r="P34" s="1">
        <f ca="1">-IF($K34=1,$AE$4*$AE$2*2,0)</f>
        <v>-2</v>
      </c>
      <c r="Q34" s="1">
        <f ca="1" t="shared" si="4"/>
        <v>1054.05890422454</v>
      </c>
      <c r="S34" s="1">
        <f ca="1" t="shared" si="1"/>
        <v>1.3651</v>
      </c>
      <c r="T34" s="1">
        <f ca="1" t="shared" si="2"/>
        <v>1.076</v>
      </c>
      <c r="V34" s="1" t="str">
        <f>IF(AND($AE$7="Sym_1",$E34&gt;0),$B$1,IF(AND($AE$7="Sym_2",$E34&lt;0),$B$1,$C$1))</f>
        <v>STXUSDT</v>
      </c>
      <c r="W34" s="1">
        <f ca="1">IF(AND(ABS($E34)&gt;$AE$1,$G34&gt;0),1,0)</f>
        <v>1</v>
      </c>
      <c r="X34" s="1">
        <f ca="1">IF($W34=1,IF($V34=$B$1,$B34,$C34),0)</f>
        <v>1.018</v>
      </c>
      <c r="Y34" s="1">
        <f ca="1">IF($W34=1,IF($V34=$B$1,$S34,$T34),0)</f>
        <v>1.076</v>
      </c>
      <c r="Z34" s="1">
        <f ca="1" t="shared" si="3"/>
        <v>0.946096654275093</v>
      </c>
      <c r="AA34" s="1">
        <f ca="1">IF($K34=1,$AE$3*$AC33*2,0)</f>
        <v>0.525077512237276</v>
      </c>
      <c r="AB34" s="1">
        <f ca="1">-IF($K34=1,$AE$4*$AE$2*2,0)</f>
        <v>-2</v>
      </c>
      <c r="AC34" s="1">
        <f ca="1" t="shared" si="5"/>
        <v>992.07323263779</v>
      </c>
      <c r="AE34" s="16"/>
    </row>
    <row r="35" spans="1:29">
      <c r="A35">
        <v>53</v>
      </c>
      <c r="B35">
        <v>1.2839</v>
      </c>
      <c r="C35">
        <v>1</v>
      </c>
      <c r="D35">
        <v>-0.00609999999999999</v>
      </c>
      <c r="E35">
        <v>0.497379788141901</v>
      </c>
      <c r="G35" s="1">
        <f ca="1">OFFSET($B35,$AE$5,0)</f>
        <v>1.3459</v>
      </c>
      <c r="H35" s="1">
        <f ca="1">OFFSET($C35,$AE$5,0)</f>
        <v>1.053</v>
      </c>
      <c r="J35" s="1" t="str">
        <f>IF(AND($AE$7="Sym_1",$E35&lt;0),$B$1,IF(AND($AE$7="Sym_2",$E35&gt;0),$B$1,$C$1))</f>
        <v>STXUSDT</v>
      </c>
      <c r="K35" s="1">
        <f ca="1">IF(AND(ABS($E35)&gt;$AE$1,$G35&gt;0),1,0)</f>
        <v>0</v>
      </c>
      <c r="L35" s="1">
        <f ca="1">IF($K35=1,IF($J35=$B$1,$B35,$C35),0)</f>
        <v>0</v>
      </c>
      <c r="M35" s="1">
        <f ca="1">IF($K35=1,IF($J35=$B$1,$G35,$H35),0)</f>
        <v>0</v>
      </c>
      <c r="N35" s="1">
        <f ca="1" t="shared" si="0"/>
        <v>1</v>
      </c>
      <c r="O35" s="1">
        <f ca="1">IF($K35=1,$AE$3*$AE$2*2,0)</f>
        <v>0</v>
      </c>
      <c r="P35" s="1">
        <f ca="1">-IF($K35=1,$AE$4*$AE$2*2,0)</f>
        <v>0</v>
      </c>
      <c r="Q35" s="1">
        <f ca="1" t="shared" si="4"/>
        <v>1054.05890422454</v>
      </c>
      <c r="S35" s="1">
        <f ca="1" t="shared" si="1"/>
        <v>1.3459</v>
      </c>
      <c r="T35" s="1">
        <f ca="1" t="shared" si="2"/>
        <v>1.053</v>
      </c>
      <c r="V35" s="1" t="str">
        <f>IF(AND($AE$7="Sym_1",$E35&gt;0),$B$1,IF(AND($AE$7="Sym_2",$E35&lt;0),$B$1,$C$1))</f>
        <v>MATICUSDT</v>
      </c>
      <c r="W35" s="1">
        <f ca="1">IF(AND(ABS($E35)&gt;$AE$1,$G35&gt;0),1,0)</f>
        <v>0</v>
      </c>
      <c r="X35" s="1">
        <f ca="1">IF($W35=1,IF($V35=$B$1,$B35,$C35),0)</f>
        <v>0</v>
      </c>
      <c r="Y35" s="1">
        <f ca="1">IF($W35=1,IF($V35=$B$1,$S35,$T35),0)</f>
        <v>0</v>
      </c>
      <c r="Z35" s="1">
        <f ca="1" t="shared" si="3"/>
        <v>1</v>
      </c>
      <c r="AA35" s="1">
        <f ca="1">IF($K35=1,$AE$3*$AC34*2,0)</f>
        <v>0</v>
      </c>
      <c r="AB35" s="1">
        <f ca="1">-IF($K35=1,$AE$4*$AE$2*2,0)</f>
        <v>0</v>
      </c>
      <c r="AC35" s="1">
        <f ca="1" t="shared" si="5"/>
        <v>992.07323263779</v>
      </c>
    </row>
    <row r="36" spans="1:31">
      <c r="A36">
        <v>54</v>
      </c>
      <c r="B36">
        <v>1.3019</v>
      </c>
      <c r="C36">
        <v>1.022</v>
      </c>
      <c r="D36">
        <v>-0.01648</v>
      </c>
      <c r="E36">
        <v>-0.570690632565765</v>
      </c>
      <c r="G36" s="1">
        <f ca="1">OFFSET($B36,$AE$5,0)</f>
        <v>1.3921</v>
      </c>
      <c r="H36" s="1">
        <f ca="1">OFFSET($C36,$AE$5,0)</f>
        <v>1.063</v>
      </c>
      <c r="J36" s="1" t="str">
        <f>IF(AND($AE$7="Sym_1",$E36&lt;0),$B$1,IF(AND($AE$7="Sym_2",$E36&gt;0),$B$1,$C$1))</f>
        <v>MATICUSDT</v>
      </c>
      <c r="K36" s="1">
        <f ca="1">IF(AND(ABS($E36)&gt;$AE$1,$G36&gt;0),1,0)</f>
        <v>0</v>
      </c>
      <c r="L36" s="1">
        <f ca="1">IF($K36=1,IF($J36=$B$1,$B36,$C36),0)</f>
        <v>0</v>
      </c>
      <c r="M36" s="1">
        <f ca="1">IF($K36=1,IF($J36=$B$1,$G36,$H36),0)</f>
        <v>0</v>
      </c>
      <c r="N36" s="1">
        <f ca="1" t="shared" si="0"/>
        <v>1</v>
      </c>
      <c r="O36" s="1">
        <f ca="1">IF($K36=1,$AE$3*$AE$2*2,0)</f>
        <v>0</v>
      </c>
      <c r="P36" s="1">
        <f ca="1">-IF($K36=1,$AE$4*$AE$2*2,0)</f>
        <v>0</v>
      </c>
      <c r="Q36" s="1">
        <f ca="1" t="shared" si="4"/>
        <v>1054.05890422454</v>
      </c>
      <c r="S36" s="1">
        <f ca="1" t="shared" si="1"/>
        <v>1.3921</v>
      </c>
      <c r="T36" s="1">
        <f ca="1" t="shared" si="2"/>
        <v>1.063</v>
      </c>
      <c r="V36" s="1" t="str">
        <f>IF(AND($AE$7="Sym_1",$E36&gt;0),$B$1,IF(AND($AE$7="Sym_2",$E36&lt;0),$B$1,$C$1))</f>
        <v>STXUSDT</v>
      </c>
      <c r="W36" s="1">
        <f ca="1">IF(AND(ABS($E36)&gt;$AE$1,$G36&gt;0),1,0)</f>
        <v>0</v>
      </c>
      <c r="X36" s="1">
        <f ca="1">IF($W36=1,IF($V36=$B$1,$B36,$C36),0)</f>
        <v>0</v>
      </c>
      <c r="Y36" s="1">
        <f ca="1">IF($W36=1,IF($V36=$B$1,$S36,$T36),0)</f>
        <v>0</v>
      </c>
      <c r="Z36" s="1">
        <f ca="1" t="shared" si="3"/>
        <v>1</v>
      </c>
      <c r="AA36" s="1">
        <f ca="1">IF($K36=1,$AE$3*$AC35*2,0)</f>
        <v>0</v>
      </c>
      <c r="AB36" s="1">
        <f ca="1">-IF($K36=1,$AE$4*$AE$2*2,0)</f>
        <v>0</v>
      </c>
      <c r="AC36" s="1">
        <f ca="1" t="shared" si="5"/>
        <v>992.07323263779</v>
      </c>
      <c r="AE36" s="16"/>
    </row>
    <row r="37" spans="1:29">
      <c r="A37">
        <v>55</v>
      </c>
      <c r="B37">
        <v>1.323</v>
      </c>
      <c r="C37">
        <v>1.027</v>
      </c>
      <c r="D37">
        <v>-0.00182999999999999</v>
      </c>
      <c r="E37">
        <v>0.969804151387727</v>
      </c>
      <c r="G37" s="1">
        <f ca="1">OFFSET($B37,$AE$5,0)</f>
        <v>1.4491</v>
      </c>
      <c r="H37" s="1">
        <f ca="1">OFFSET($C37,$AE$5,0)</f>
        <v>1.096</v>
      </c>
      <c r="J37" s="1" t="str">
        <f>IF(AND($AE$7="Sym_1",$E37&lt;0),$B$1,IF(AND($AE$7="Sym_2",$E37&gt;0),$B$1,$C$1))</f>
        <v>STXUSDT</v>
      </c>
      <c r="K37" s="1">
        <f ca="1">IF(AND(ABS($E37)&gt;$AE$1,$G37&gt;0),1,0)</f>
        <v>0</v>
      </c>
      <c r="L37" s="1">
        <f ca="1">IF($K37=1,IF($J37=$B$1,$B37,$C37),0)</f>
        <v>0</v>
      </c>
      <c r="M37" s="1">
        <f ca="1">IF($K37=1,IF($J37=$B$1,$G37,$H37),0)</f>
        <v>0</v>
      </c>
      <c r="N37" s="1">
        <f ca="1" t="shared" si="0"/>
        <v>1</v>
      </c>
      <c r="O37" s="1">
        <f ca="1">IF($K37=1,$AE$3*$AE$2*2,0)</f>
        <v>0</v>
      </c>
      <c r="P37" s="1">
        <f ca="1">-IF($K37=1,$AE$4*$AE$2*2,0)</f>
        <v>0</v>
      </c>
      <c r="Q37" s="1">
        <f ca="1" t="shared" si="4"/>
        <v>1054.05890422454</v>
      </c>
      <c r="S37" s="1">
        <f ca="1" t="shared" si="1"/>
        <v>1.4491</v>
      </c>
      <c r="T37" s="1">
        <f ca="1" t="shared" si="2"/>
        <v>1.096</v>
      </c>
      <c r="V37" s="1" t="str">
        <f>IF(AND($AE$7="Sym_1",$E37&gt;0),$B$1,IF(AND($AE$7="Sym_2",$E37&lt;0),$B$1,$C$1))</f>
        <v>MATICUSDT</v>
      </c>
      <c r="W37" s="1">
        <f ca="1">IF(AND(ABS($E37)&gt;$AE$1,$G37&gt;0),1,0)</f>
        <v>0</v>
      </c>
      <c r="X37" s="1">
        <f ca="1">IF($W37=1,IF($V37=$B$1,$B37,$C37),0)</f>
        <v>0</v>
      </c>
      <c r="Y37" s="1">
        <f ca="1">IF($W37=1,IF($V37=$B$1,$S37,$T37),0)</f>
        <v>0</v>
      </c>
      <c r="Z37" s="1">
        <f ca="1" t="shared" si="3"/>
        <v>1</v>
      </c>
      <c r="AA37" s="1">
        <f ca="1">IF($K37=1,$AE$3*$AC36*2,0)</f>
        <v>0</v>
      </c>
      <c r="AB37" s="1">
        <f ca="1">-IF($K37=1,$AE$4*$AE$2*2,0)</f>
        <v>0</v>
      </c>
      <c r="AC37" s="1">
        <f ca="1" t="shared" si="5"/>
        <v>992.07323263779</v>
      </c>
    </row>
    <row r="38" spans="1:29">
      <c r="A38">
        <v>56</v>
      </c>
      <c r="B38">
        <v>1.3618</v>
      </c>
      <c r="C38">
        <v>1.05</v>
      </c>
      <c r="D38">
        <v>0.00729999999999986</v>
      </c>
      <c r="E38">
        <v>1.69877360020362</v>
      </c>
      <c r="G38" s="1">
        <f ca="1">OFFSET($B38,$AE$5,0)</f>
        <v>1.4535</v>
      </c>
      <c r="H38" s="1">
        <f ca="1">OFFSET($C38,$AE$5,0)</f>
        <v>1.113</v>
      </c>
      <c r="J38" s="1" t="str">
        <f>IF(AND($AE$7="Sym_1",$E38&lt;0),$B$1,IF(AND($AE$7="Sym_2",$E38&gt;0),$B$1,$C$1))</f>
        <v>STXUSDT</v>
      </c>
      <c r="K38" s="1">
        <f ca="1">IF(AND(ABS($E38)&gt;$AE$1,$G38&gt;0),1,0)</f>
        <v>1</v>
      </c>
      <c r="L38" s="1">
        <f ca="1">IF($K38=1,IF($J38=$B$1,$B38,$C38),0)</f>
        <v>1.05</v>
      </c>
      <c r="M38" s="1">
        <f ca="1">IF($K38=1,IF($J38=$B$1,$G38,$H38),0)</f>
        <v>1.113</v>
      </c>
      <c r="N38" s="1">
        <f ca="1" t="shared" si="0"/>
        <v>1.06</v>
      </c>
      <c r="O38" s="1">
        <f ca="1">IF($K38=1,$AE$3*$AE$2*2,0)</f>
        <v>0.5</v>
      </c>
      <c r="P38" s="1">
        <f ca="1">-IF($K38=1,$AE$4*$AE$2*2,0)</f>
        <v>-2</v>
      </c>
      <c r="Q38" s="1">
        <f ca="1" t="shared" si="4"/>
        <v>1115.80243847801</v>
      </c>
      <c r="S38" s="1">
        <f ca="1" t="shared" si="1"/>
        <v>1.4535</v>
      </c>
      <c r="T38" s="1">
        <f ca="1" t="shared" si="2"/>
        <v>1.113</v>
      </c>
      <c r="V38" s="1" t="str">
        <f>IF(AND($AE$7="Sym_1",$E38&gt;0),$B$1,IF(AND($AE$7="Sym_2",$E38&lt;0),$B$1,$C$1))</f>
        <v>MATICUSDT</v>
      </c>
      <c r="W38" s="1">
        <f ca="1">IF(AND(ABS($E38)&gt;$AE$1,$G38&gt;0),1,0)</f>
        <v>1</v>
      </c>
      <c r="X38" s="1">
        <f ca="1">IF($W38=1,IF($V38=$B$1,$B38,$C38),0)</f>
        <v>1.3618</v>
      </c>
      <c r="Y38" s="1">
        <f ca="1">IF($W38=1,IF($V38=$B$1,$S38,$T38),0)</f>
        <v>1.4535</v>
      </c>
      <c r="Z38" s="1">
        <f ca="1" t="shared" si="3"/>
        <v>0.936910904712762</v>
      </c>
      <c r="AA38" s="1">
        <f ca="1">IF($K38=1,$AE$3*$AC37*2,0)</f>
        <v>0.496036616318895</v>
      </c>
      <c r="AB38" s="1">
        <f ca="1">-IF($K38=1,$AE$4*$AE$2*2,0)</f>
        <v>-2</v>
      </c>
      <c r="AC38" s="1">
        <f ca="1" t="shared" si="5"/>
        <v>927.980266548305</v>
      </c>
    </row>
    <row r="39" spans="1:29">
      <c r="A39">
        <v>57</v>
      </c>
      <c r="B39">
        <v>1.3651</v>
      </c>
      <c r="C39">
        <v>1.076</v>
      </c>
      <c r="D39">
        <v>-0.0229400000000001</v>
      </c>
      <c r="E39">
        <v>-1.17739420534298</v>
      </c>
      <c r="G39" s="1">
        <f ca="1">OFFSET($B39,$AE$5,0)</f>
        <v>1.4431</v>
      </c>
      <c r="H39" s="1">
        <f ca="1">OFFSET($C39,$AE$5,0)</f>
        <v>1.121</v>
      </c>
      <c r="J39" s="1" t="str">
        <f>IF(AND($AE$7="Sym_1",$E39&lt;0),$B$1,IF(AND($AE$7="Sym_2",$E39&gt;0),$B$1,$C$1))</f>
        <v>MATICUSDT</v>
      </c>
      <c r="K39" s="1">
        <f ca="1">IF(AND(ABS($E39)&gt;$AE$1,$G39&gt;0),1,0)</f>
        <v>1</v>
      </c>
      <c r="L39" s="1">
        <f ca="1">IF($K39=1,IF($J39=$B$1,$B39,$C39),0)</f>
        <v>1.3651</v>
      </c>
      <c r="M39" s="1">
        <f ca="1">IF($K39=1,IF($J39=$B$1,$G39,$H39),0)</f>
        <v>1.4431</v>
      </c>
      <c r="N39" s="1">
        <f ca="1" t="shared" si="0"/>
        <v>1.05713867115962</v>
      </c>
      <c r="O39" s="1">
        <f ca="1">IF($K39=1,$AE$3*$AE$2*2,0)</f>
        <v>0.5</v>
      </c>
      <c r="P39" s="1">
        <f ca="1">-IF($K39=1,$AE$4*$AE$2*2,0)</f>
        <v>-2</v>
      </c>
      <c r="Q39" s="1">
        <f ca="1" t="shared" si="4"/>
        <v>1178.05790708931</v>
      </c>
      <c r="S39" s="1">
        <f ca="1" t="shared" si="1"/>
        <v>1.4431</v>
      </c>
      <c r="T39" s="1">
        <f ca="1" t="shared" si="2"/>
        <v>1.121</v>
      </c>
      <c r="V39" s="1" t="str">
        <f>IF(AND($AE$7="Sym_1",$E39&gt;0),$B$1,IF(AND($AE$7="Sym_2",$E39&lt;0),$B$1,$C$1))</f>
        <v>STXUSDT</v>
      </c>
      <c r="W39" s="1">
        <f ca="1">IF(AND(ABS($E39)&gt;$AE$1,$G39&gt;0),1,0)</f>
        <v>1</v>
      </c>
      <c r="X39" s="1">
        <f ca="1">IF($W39=1,IF($V39=$B$1,$B39,$C39),0)</f>
        <v>1.076</v>
      </c>
      <c r="Y39" s="1">
        <f ca="1">IF($W39=1,IF($V39=$B$1,$S39,$T39),0)</f>
        <v>1.121</v>
      </c>
      <c r="Z39" s="1">
        <f ca="1" t="shared" si="3"/>
        <v>0.95985727029438</v>
      </c>
      <c r="AA39" s="1">
        <f ca="1">IF($K39=1,$AE$3*$AC38*2,0)</f>
        <v>0.463990133274153</v>
      </c>
      <c r="AB39" s="1">
        <f ca="1">-IF($K39=1,$AE$4*$AE$2*2,0)</f>
        <v>-2</v>
      </c>
      <c r="AC39" s="1">
        <f ca="1" t="shared" si="5"/>
        <v>889.192595669381</v>
      </c>
    </row>
    <row r="40" spans="1:29">
      <c r="A40">
        <v>58</v>
      </c>
      <c r="B40">
        <v>1.3459</v>
      </c>
      <c r="C40">
        <v>1.053</v>
      </c>
      <c r="D40">
        <v>-0.0124699999999997</v>
      </c>
      <c r="E40">
        <v>-0.140749230451231</v>
      </c>
      <c r="G40" s="1">
        <f ca="1">OFFSET($B40,$AE$5,0)</f>
        <v>1.406</v>
      </c>
      <c r="H40" s="1">
        <f ca="1">OFFSET($C40,$AE$5,0)</f>
        <v>1.091</v>
      </c>
      <c r="J40" s="1" t="str">
        <f>IF(AND($AE$7="Sym_1",$E40&lt;0),$B$1,IF(AND($AE$7="Sym_2",$E40&gt;0),$B$1,$C$1))</f>
        <v>MATICUSDT</v>
      </c>
      <c r="K40" s="1">
        <f ca="1">IF(AND(ABS($E40)&gt;$AE$1,$G40&gt;0),1,0)</f>
        <v>0</v>
      </c>
      <c r="L40" s="1">
        <f ca="1">IF($K40=1,IF($J40=$B$1,$B40,$C40),0)</f>
        <v>0</v>
      </c>
      <c r="M40" s="1">
        <f ca="1">IF($K40=1,IF($J40=$B$1,$G40,$H40),0)</f>
        <v>0</v>
      </c>
      <c r="N40" s="1">
        <f ca="1" t="shared" si="0"/>
        <v>1</v>
      </c>
      <c r="O40" s="1">
        <f ca="1">IF($K40=1,$AE$3*$AE$2*2,0)</f>
        <v>0</v>
      </c>
      <c r="P40" s="1">
        <f ca="1">-IF($K40=1,$AE$4*$AE$2*2,0)</f>
        <v>0</v>
      </c>
      <c r="Q40" s="1">
        <f ca="1" t="shared" si="4"/>
        <v>1178.05790708931</v>
      </c>
      <c r="S40" s="1">
        <f ca="1" t="shared" si="1"/>
        <v>1.406</v>
      </c>
      <c r="T40" s="1">
        <f ca="1" t="shared" si="2"/>
        <v>1.091</v>
      </c>
      <c r="V40" s="1" t="str">
        <f>IF(AND($AE$7="Sym_1",$E40&gt;0),$B$1,IF(AND($AE$7="Sym_2",$E40&lt;0),$B$1,$C$1))</f>
        <v>STXUSDT</v>
      </c>
      <c r="W40" s="1">
        <f ca="1">IF(AND(ABS($E40)&gt;$AE$1,$G40&gt;0),1,0)</f>
        <v>0</v>
      </c>
      <c r="X40" s="1">
        <f ca="1">IF($W40=1,IF($V40=$B$1,$B40,$C40),0)</f>
        <v>0</v>
      </c>
      <c r="Y40" s="1">
        <f ca="1">IF($W40=1,IF($V40=$B$1,$S40,$T40),0)</f>
        <v>0</v>
      </c>
      <c r="Z40" s="1">
        <f ca="1" t="shared" si="3"/>
        <v>1</v>
      </c>
      <c r="AA40" s="1">
        <f ca="1">IF($K40=1,$AE$3*$AC39*2,0)</f>
        <v>0</v>
      </c>
      <c r="AB40" s="1">
        <f ca="1">-IF($K40=1,$AE$4*$AE$2*2,0)</f>
        <v>0</v>
      </c>
      <c r="AC40" s="1">
        <f ca="1" t="shared" si="5"/>
        <v>889.192595669381</v>
      </c>
    </row>
    <row r="41" spans="1:29">
      <c r="A41">
        <v>59</v>
      </c>
      <c r="B41">
        <v>1.3921</v>
      </c>
      <c r="C41">
        <v>1.063</v>
      </c>
      <c r="D41">
        <v>0.0208299999999999</v>
      </c>
      <c r="E41">
        <v>2.43612506162652</v>
      </c>
      <c r="G41" s="1">
        <f ca="1">OFFSET($B41,$AE$5,0)</f>
        <v>1.4409</v>
      </c>
      <c r="H41" s="1">
        <f ca="1">OFFSET($C41,$AE$5,0)</f>
        <v>1.113</v>
      </c>
      <c r="J41" s="1" t="str">
        <f>IF(AND($AE$7="Sym_1",$E41&lt;0),$B$1,IF(AND($AE$7="Sym_2",$E41&gt;0),$B$1,$C$1))</f>
        <v>STXUSDT</v>
      </c>
      <c r="K41" s="1">
        <f ca="1">IF(AND(ABS($E41)&gt;$AE$1,$G41&gt;0),1,0)</f>
        <v>1</v>
      </c>
      <c r="L41" s="1">
        <f ca="1">IF($K41=1,IF($J41=$B$1,$B41,$C41),0)</f>
        <v>1.063</v>
      </c>
      <c r="M41" s="1">
        <f ca="1">IF($K41=1,IF($J41=$B$1,$G41,$H41),0)</f>
        <v>1.113</v>
      </c>
      <c r="N41" s="1">
        <f ca="1" t="shared" si="0"/>
        <v>1.04703668861712</v>
      </c>
      <c r="O41" s="1">
        <f ca="1">IF($K41=1,$AE$3*$AE$2*2,0)</f>
        <v>0.5</v>
      </c>
      <c r="P41" s="1">
        <f ca="1">-IF($K41=1,$AE$4*$AE$2*2,0)</f>
        <v>-2</v>
      </c>
      <c r="Q41" s="1">
        <f ca="1" t="shared" si="4"/>
        <v>1231.96985003801</v>
      </c>
      <c r="S41" s="1">
        <f ca="1" t="shared" si="1"/>
        <v>1.4409</v>
      </c>
      <c r="T41" s="1">
        <f ca="1" t="shared" si="2"/>
        <v>1.113</v>
      </c>
      <c r="V41" s="1" t="str">
        <f>IF(AND($AE$7="Sym_1",$E41&gt;0),$B$1,IF(AND($AE$7="Sym_2",$E41&lt;0),$B$1,$C$1))</f>
        <v>MATICUSDT</v>
      </c>
      <c r="W41" s="1">
        <f ca="1">IF(AND(ABS($E41)&gt;$AE$1,$G41&gt;0),1,0)</f>
        <v>1</v>
      </c>
      <c r="X41" s="1">
        <f ca="1">IF($W41=1,IF($V41=$B$1,$B41,$C41),0)</f>
        <v>1.3921</v>
      </c>
      <c r="Y41" s="1">
        <f ca="1">IF($W41=1,IF($V41=$B$1,$S41,$T41),0)</f>
        <v>1.4409</v>
      </c>
      <c r="Z41" s="1">
        <f ca="1" t="shared" si="3"/>
        <v>0.966132278437088</v>
      </c>
      <c r="AA41" s="1">
        <f ca="1">IF($K41=1,$AE$3*$AC40*2,0)</f>
        <v>0.444596297834691</v>
      </c>
      <c r="AB41" s="1">
        <f ca="1">-IF($K41=1,$AE$4*$AE$2*2,0)</f>
        <v>-2</v>
      </c>
      <c r="AC41" s="1">
        <f ca="1" t="shared" si="5"/>
        <v>857.522264721282</v>
      </c>
    </row>
    <row r="42" spans="1:29">
      <c r="A42">
        <v>60</v>
      </c>
      <c r="B42">
        <v>1.4491</v>
      </c>
      <c r="C42">
        <v>1.096</v>
      </c>
      <c r="D42">
        <v>0.0352599999999998</v>
      </c>
      <c r="E42">
        <v>2.70323766499421</v>
      </c>
      <c r="G42" s="1">
        <f ca="1">OFFSET($B42,$AE$5,0)</f>
        <v>1.4247</v>
      </c>
      <c r="H42" s="1">
        <f ca="1">OFFSET($C42,$AE$5,0)</f>
        <v>1.124</v>
      </c>
      <c r="J42" s="1" t="str">
        <f>IF(AND($AE$7="Sym_1",$E42&lt;0),$B$1,IF(AND($AE$7="Sym_2",$E42&gt;0),$B$1,$C$1))</f>
        <v>STXUSDT</v>
      </c>
      <c r="K42" s="1">
        <f ca="1">IF(AND(ABS($E42)&gt;$AE$1,$G42&gt;0),1,0)</f>
        <v>1</v>
      </c>
      <c r="L42" s="1">
        <f ca="1">IF($K42=1,IF($J42=$B$1,$B42,$C42),0)</f>
        <v>1.096</v>
      </c>
      <c r="M42" s="1">
        <f ca="1">IF($K42=1,IF($J42=$B$1,$G42,$H42),0)</f>
        <v>1.124</v>
      </c>
      <c r="N42" s="1">
        <f ca="1" t="shared" si="0"/>
        <v>1.02554744525547</v>
      </c>
      <c r="O42" s="1">
        <f ca="1">IF($K42=1,$AE$3*$AE$2*2,0)</f>
        <v>0.5</v>
      </c>
      <c r="P42" s="1">
        <f ca="1">-IF($K42=1,$AE$4*$AE$2*2,0)</f>
        <v>-2</v>
      </c>
      <c r="Q42" s="1">
        <f ca="1" t="shared" si="4"/>
        <v>1261.94353233825</v>
      </c>
      <c r="S42" s="1">
        <f ca="1" t="shared" si="1"/>
        <v>1.4247</v>
      </c>
      <c r="T42" s="1">
        <f ca="1" t="shared" si="2"/>
        <v>1.124</v>
      </c>
      <c r="V42" s="1" t="str">
        <f>IF(AND($AE$7="Sym_1",$E42&gt;0),$B$1,IF(AND($AE$7="Sym_2",$E42&lt;0),$B$1,$C$1))</f>
        <v>MATICUSDT</v>
      </c>
      <c r="W42" s="1">
        <f ca="1">IF(AND(ABS($E42)&gt;$AE$1,$G42&gt;0),1,0)</f>
        <v>1</v>
      </c>
      <c r="X42" s="1">
        <f ca="1">IF($W42=1,IF($V42=$B$1,$B42,$C42),0)</f>
        <v>1.4491</v>
      </c>
      <c r="Y42" s="1">
        <f ca="1">IF($W42=1,IF($V42=$B$1,$S42,$T42),0)</f>
        <v>1.4247</v>
      </c>
      <c r="Z42" s="1">
        <f ca="1" t="shared" si="3"/>
        <v>1.01712641257809</v>
      </c>
      <c r="AA42" s="1">
        <f ca="1">IF($K42=1,$AE$3*$AC41*2,0)</f>
        <v>0.428761132360641</v>
      </c>
      <c r="AB42" s="1">
        <f ca="1">-IF($K42=1,$AE$4*$AE$2*2,0)</f>
        <v>-2</v>
      </c>
      <c r="AC42" s="1">
        <f ca="1" t="shared" si="5"/>
        <v>870.637305954155</v>
      </c>
    </row>
    <row r="43" spans="1:29">
      <c r="A43">
        <v>61</v>
      </c>
      <c r="B43">
        <v>1.4535</v>
      </c>
      <c r="C43">
        <v>1.113</v>
      </c>
      <c r="D43">
        <v>0.01773</v>
      </c>
      <c r="E43">
        <v>1.45078608113415</v>
      </c>
      <c r="G43" s="1">
        <f ca="1">OFFSET($B43,$AE$5,0)</f>
        <v>1.4503</v>
      </c>
      <c r="H43" s="1">
        <f ca="1">OFFSET($C43,$AE$5,0)</f>
        <v>1.137</v>
      </c>
      <c r="J43" s="1" t="str">
        <f>IF(AND($AE$7="Sym_1",$E43&lt;0),$B$1,IF(AND($AE$7="Sym_2",$E43&gt;0),$B$1,$C$1))</f>
        <v>STXUSDT</v>
      </c>
      <c r="K43" s="1">
        <f ca="1">IF(AND(ABS($E43)&gt;$AE$1,$G43&gt;0),1,0)</f>
        <v>1</v>
      </c>
      <c r="L43" s="1">
        <f ca="1">IF($K43=1,IF($J43=$B$1,$B43,$C43),0)</f>
        <v>1.113</v>
      </c>
      <c r="M43" s="1">
        <f ca="1">IF($K43=1,IF($J43=$B$1,$G43,$H43),0)</f>
        <v>1.137</v>
      </c>
      <c r="N43" s="1">
        <f ca="1" t="shared" si="0"/>
        <v>1.02156334231806</v>
      </c>
      <c r="O43" s="1">
        <f ca="1">IF($K43=1,$AE$3*$AE$2*2,0)</f>
        <v>0.5</v>
      </c>
      <c r="P43" s="1">
        <f ca="1">-IF($K43=1,$AE$4*$AE$2*2,0)</f>
        <v>-2</v>
      </c>
      <c r="Q43" s="1">
        <f ca="1" t="shared" si="4"/>
        <v>1287.65525271212</v>
      </c>
      <c r="S43" s="1">
        <f ca="1" t="shared" si="1"/>
        <v>1.4503</v>
      </c>
      <c r="T43" s="1">
        <f ca="1" t="shared" si="2"/>
        <v>1.137</v>
      </c>
      <c r="V43" s="1" t="str">
        <f>IF(AND($AE$7="Sym_1",$E43&gt;0),$B$1,IF(AND($AE$7="Sym_2",$E43&lt;0),$B$1,$C$1))</f>
        <v>MATICUSDT</v>
      </c>
      <c r="W43" s="1">
        <f ca="1">IF(AND(ABS($E43)&gt;$AE$1,$G43&gt;0),1,0)</f>
        <v>1</v>
      </c>
      <c r="X43" s="1">
        <f ca="1">IF($W43=1,IF($V43=$B$1,$B43,$C43),0)</f>
        <v>1.4535</v>
      </c>
      <c r="Y43" s="1">
        <f ca="1">IF($W43=1,IF($V43=$B$1,$S43,$T43),0)</f>
        <v>1.4503</v>
      </c>
      <c r="Z43" s="1">
        <f ca="1" t="shared" si="3"/>
        <v>1.00220644004689</v>
      </c>
      <c r="AA43" s="1">
        <f ca="1">IF($K43=1,$AE$3*$AC42*2,0)</f>
        <v>0.435318652977077</v>
      </c>
      <c r="AB43" s="1">
        <f ca="1">-IF($K43=1,$AE$4*$AE$2*2,0)</f>
        <v>-2</v>
      </c>
      <c r="AC43" s="1">
        <f ca="1" t="shared" si="5"/>
        <v>870.993633625303</v>
      </c>
    </row>
    <row r="44" spans="1:29">
      <c r="A44">
        <v>62</v>
      </c>
      <c r="B44">
        <v>1.4431</v>
      </c>
      <c r="C44">
        <v>1.121</v>
      </c>
      <c r="D44">
        <v>-0.00299000000000004</v>
      </c>
      <c r="E44">
        <v>0.108332392040975</v>
      </c>
      <c r="G44" s="1">
        <f ca="1">OFFSET($B44,$AE$5,0)</f>
        <v>1.4541</v>
      </c>
      <c r="H44" s="1">
        <f ca="1">OFFSET($C44,$AE$5,0)</f>
        <v>1.137</v>
      </c>
      <c r="J44" s="1" t="str">
        <f>IF(AND($AE$7="Sym_1",$E44&lt;0),$B$1,IF(AND($AE$7="Sym_2",$E44&gt;0),$B$1,$C$1))</f>
        <v>STXUSDT</v>
      </c>
      <c r="K44" s="1">
        <f ca="1">IF(AND(ABS($E44)&gt;$AE$1,$G44&gt;0),1,0)</f>
        <v>0</v>
      </c>
      <c r="L44" s="1">
        <f ca="1">IF($K44=1,IF($J44=$B$1,$B44,$C44),0)</f>
        <v>0</v>
      </c>
      <c r="M44" s="1">
        <f ca="1">IF($K44=1,IF($J44=$B$1,$G44,$H44),0)</f>
        <v>0</v>
      </c>
      <c r="N44" s="1">
        <f ca="1" t="shared" si="0"/>
        <v>1</v>
      </c>
      <c r="O44" s="1">
        <f ca="1">IF($K44=1,$AE$3*$AE$2*2,0)</f>
        <v>0</v>
      </c>
      <c r="P44" s="1">
        <f ca="1">-IF($K44=1,$AE$4*$AE$2*2,0)</f>
        <v>0</v>
      </c>
      <c r="Q44" s="1">
        <f ca="1" t="shared" si="4"/>
        <v>1287.65525271212</v>
      </c>
      <c r="S44" s="1">
        <f ca="1" t="shared" si="1"/>
        <v>1.4541</v>
      </c>
      <c r="T44" s="1">
        <f ca="1" t="shared" si="2"/>
        <v>1.137</v>
      </c>
      <c r="V44" s="1" t="str">
        <f>IF(AND($AE$7="Sym_1",$E44&gt;0),$B$1,IF(AND($AE$7="Sym_2",$E44&lt;0),$B$1,$C$1))</f>
        <v>MATICUSDT</v>
      </c>
      <c r="W44" s="1">
        <f ca="1">IF(AND(ABS($E44)&gt;$AE$1,$G44&gt;0),1,0)</f>
        <v>0</v>
      </c>
      <c r="X44" s="1">
        <f ca="1">IF($W44=1,IF($V44=$B$1,$B44,$C44),0)</f>
        <v>0</v>
      </c>
      <c r="Y44" s="1">
        <f ca="1">IF($W44=1,IF($V44=$B$1,$S44,$T44),0)</f>
        <v>0</v>
      </c>
      <c r="Z44" s="1">
        <f ca="1" t="shared" si="3"/>
        <v>1</v>
      </c>
      <c r="AA44" s="1">
        <f ca="1">IF($K44=1,$AE$3*$AC43*2,0)</f>
        <v>0</v>
      </c>
      <c r="AB44" s="1">
        <f ca="1">-IF($K44=1,$AE$4*$AE$2*2,0)</f>
        <v>0</v>
      </c>
      <c r="AC44" s="1">
        <f ca="1" t="shared" si="5"/>
        <v>870.993633625303</v>
      </c>
    </row>
    <row r="45" spans="1:29">
      <c r="A45">
        <v>63</v>
      </c>
      <c r="B45">
        <v>1.406</v>
      </c>
      <c r="C45">
        <v>1.091</v>
      </c>
      <c r="D45">
        <v>-0.00139</v>
      </c>
      <c r="E45">
        <v>0.228530493406645</v>
      </c>
      <c r="G45" s="1">
        <f ca="1">OFFSET($B45,$AE$5,0)</f>
        <v>1.4492</v>
      </c>
      <c r="H45" s="1">
        <f ca="1">OFFSET($C45,$AE$5,0)</f>
        <v>1.132</v>
      </c>
      <c r="J45" s="1" t="str">
        <f>IF(AND($AE$7="Sym_1",$E45&lt;0),$B$1,IF(AND($AE$7="Sym_2",$E45&gt;0),$B$1,$C$1))</f>
        <v>STXUSDT</v>
      </c>
      <c r="K45" s="1">
        <f ca="1">IF(AND(ABS($E45)&gt;$AE$1,$G45&gt;0),1,0)</f>
        <v>0</v>
      </c>
      <c r="L45" s="1">
        <f ca="1">IF($K45=1,IF($J45=$B$1,$B45,$C45),0)</f>
        <v>0</v>
      </c>
      <c r="M45" s="1">
        <f ca="1">IF($K45=1,IF($J45=$B$1,$G45,$H45),0)</f>
        <v>0</v>
      </c>
      <c r="N45" s="1">
        <f ca="1" t="shared" si="0"/>
        <v>1</v>
      </c>
      <c r="O45" s="1">
        <f ca="1">IF($K45=1,$AE$3*$AE$2*2,0)</f>
        <v>0</v>
      </c>
      <c r="P45" s="1">
        <f ca="1">-IF($K45=1,$AE$4*$AE$2*2,0)</f>
        <v>0</v>
      </c>
      <c r="Q45" s="1">
        <f ca="1" t="shared" si="4"/>
        <v>1287.65525271212</v>
      </c>
      <c r="S45" s="1">
        <f ca="1" t="shared" si="1"/>
        <v>1.4492</v>
      </c>
      <c r="T45" s="1">
        <f ca="1" t="shared" si="2"/>
        <v>1.132</v>
      </c>
      <c r="V45" s="1" t="str">
        <f>IF(AND($AE$7="Sym_1",$E45&gt;0),$B$1,IF(AND($AE$7="Sym_2",$E45&lt;0),$B$1,$C$1))</f>
        <v>MATICUSDT</v>
      </c>
      <c r="W45" s="1">
        <f ca="1">IF(AND(ABS($E45)&gt;$AE$1,$G45&gt;0),1,0)</f>
        <v>0</v>
      </c>
      <c r="X45" s="1">
        <f ca="1">IF($W45=1,IF($V45=$B$1,$B45,$C45),0)</f>
        <v>0</v>
      </c>
      <c r="Y45" s="1">
        <f ca="1">IF($W45=1,IF($V45=$B$1,$S45,$T45),0)</f>
        <v>0</v>
      </c>
      <c r="Z45" s="1">
        <f ca="1" t="shared" si="3"/>
        <v>1</v>
      </c>
      <c r="AA45" s="1">
        <f ca="1">IF($K45=1,$AE$3*$AC44*2,0)</f>
        <v>0</v>
      </c>
      <c r="AB45" s="1">
        <f ca="1">-IF($K45=1,$AE$4*$AE$2*2,0)</f>
        <v>0</v>
      </c>
      <c r="AC45" s="1">
        <f ca="1" t="shared" si="5"/>
        <v>870.993633625303</v>
      </c>
    </row>
    <row r="46" spans="1:29">
      <c r="A46">
        <v>64</v>
      </c>
      <c r="B46">
        <v>1.4409</v>
      </c>
      <c r="C46">
        <v>1.113</v>
      </c>
      <c r="D46">
        <v>0.00513000000000007</v>
      </c>
      <c r="E46">
        <v>0.607811333420872</v>
      </c>
      <c r="G46" s="1">
        <f ca="1">OFFSET($B46,$AE$5,0)</f>
        <v>1.4356</v>
      </c>
      <c r="H46" s="1">
        <f ca="1">OFFSET($C46,$AE$5,0)</f>
        <v>1.125</v>
      </c>
      <c r="J46" s="1" t="str">
        <f>IF(AND($AE$7="Sym_1",$E46&lt;0),$B$1,IF(AND($AE$7="Sym_2",$E46&gt;0),$B$1,$C$1))</f>
        <v>STXUSDT</v>
      </c>
      <c r="K46" s="1">
        <f ca="1">IF(AND(ABS($E46)&gt;$AE$1,$G46&gt;0),1,0)</f>
        <v>0</v>
      </c>
      <c r="L46" s="1">
        <f ca="1">IF($K46=1,IF($J46=$B$1,$B46,$C46),0)</f>
        <v>0</v>
      </c>
      <c r="M46" s="1">
        <f ca="1">IF($K46=1,IF($J46=$B$1,$G46,$H46),0)</f>
        <v>0</v>
      </c>
      <c r="N46" s="1">
        <f ca="1" t="shared" si="0"/>
        <v>1</v>
      </c>
      <c r="O46" s="1">
        <f ca="1">IF($K46=1,$AE$3*$AE$2*2,0)</f>
        <v>0</v>
      </c>
      <c r="P46" s="1">
        <f ca="1">-IF($K46=1,$AE$4*$AE$2*2,0)</f>
        <v>0</v>
      </c>
      <c r="Q46" s="1">
        <f ca="1" t="shared" si="4"/>
        <v>1287.65525271212</v>
      </c>
      <c r="S46" s="1">
        <f ca="1" t="shared" si="1"/>
        <v>1.4356</v>
      </c>
      <c r="T46" s="1">
        <f ca="1" t="shared" si="2"/>
        <v>1.125</v>
      </c>
      <c r="V46" s="1" t="str">
        <f>IF(AND($AE$7="Sym_1",$E46&gt;0),$B$1,IF(AND($AE$7="Sym_2",$E46&lt;0),$B$1,$C$1))</f>
        <v>MATICUSDT</v>
      </c>
      <c r="W46" s="1">
        <f ca="1">IF(AND(ABS($E46)&gt;$AE$1,$G46&gt;0),1,0)</f>
        <v>0</v>
      </c>
      <c r="X46" s="1">
        <f ca="1">IF($W46=1,IF($V46=$B$1,$B46,$C46),0)</f>
        <v>0</v>
      </c>
      <c r="Y46" s="1">
        <f ca="1">IF($W46=1,IF($V46=$B$1,$S46,$T46),0)</f>
        <v>0</v>
      </c>
      <c r="Z46" s="1">
        <f ca="1" t="shared" si="3"/>
        <v>1</v>
      </c>
      <c r="AA46" s="1">
        <f ca="1">IF($K46=1,$AE$3*$AC45*2,0)</f>
        <v>0</v>
      </c>
      <c r="AB46" s="1">
        <f ca="1">-IF($K46=1,$AE$4*$AE$2*2,0)</f>
        <v>0</v>
      </c>
      <c r="AC46" s="1">
        <f ca="1" t="shared" si="5"/>
        <v>870.993633625303</v>
      </c>
    </row>
    <row r="47" spans="1:29">
      <c r="A47">
        <v>65</v>
      </c>
      <c r="B47">
        <v>1.4247</v>
      </c>
      <c r="C47">
        <v>1.124</v>
      </c>
      <c r="D47">
        <v>-0.02526</v>
      </c>
      <c r="E47">
        <v>-1.1956112814007</v>
      </c>
      <c r="G47" s="1">
        <f ca="1">OFFSET($B47,$AE$5,0)</f>
        <v>1.4259</v>
      </c>
      <c r="H47" s="1">
        <f ca="1">OFFSET($C47,$AE$5,0)</f>
        <v>1.119</v>
      </c>
      <c r="J47" s="1" t="str">
        <f>IF(AND($AE$7="Sym_1",$E47&lt;0),$B$1,IF(AND($AE$7="Sym_2",$E47&gt;0),$B$1,$C$1))</f>
        <v>MATICUSDT</v>
      </c>
      <c r="K47" s="1">
        <f ca="1">IF(AND(ABS($E47)&gt;$AE$1,$G47&gt;0),1,0)</f>
        <v>1</v>
      </c>
      <c r="L47" s="1">
        <f ca="1">IF($K47=1,IF($J47=$B$1,$B47,$C47),0)</f>
        <v>1.4247</v>
      </c>
      <c r="M47" s="1">
        <f ca="1">IF($K47=1,IF($J47=$B$1,$G47,$H47),0)</f>
        <v>1.4259</v>
      </c>
      <c r="N47" s="1">
        <f ca="1" t="shared" si="0"/>
        <v>1.00084228258581</v>
      </c>
      <c r="O47" s="1">
        <f ca="1">IF($K47=1,$AE$3*$AE$2*2,0)</f>
        <v>0.5</v>
      </c>
      <c r="P47" s="1">
        <f ca="1">-IF($K47=1,$AE$4*$AE$2*2,0)</f>
        <v>-2</v>
      </c>
      <c r="Q47" s="1">
        <f ca="1" t="shared" si="4"/>
        <v>1287.239822308</v>
      </c>
      <c r="S47" s="1">
        <f ca="1" t="shared" si="1"/>
        <v>1.4259</v>
      </c>
      <c r="T47" s="1">
        <f ca="1" t="shared" si="2"/>
        <v>1.119</v>
      </c>
      <c r="V47" s="1" t="str">
        <f>IF(AND($AE$7="Sym_1",$E47&gt;0),$B$1,IF(AND($AE$7="Sym_2",$E47&lt;0),$B$1,$C$1))</f>
        <v>STXUSDT</v>
      </c>
      <c r="W47" s="1">
        <f ca="1">IF(AND(ABS($E47)&gt;$AE$1,$G47&gt;0),1,0)</f>
        <v>1</v>
      </c>
      <c r="X47" s="1">
        <f ca="1">IF($W47=1,IF($V47=$B$1,$B47,$C47),0)</f>
        <v>1.124</v>
      </c>
      <c r="Y47" s="1">
        <f ca="1">IF($W47=1,IF($V47=$B$1,$S47,$T47),0)</f>
        <v>1.119</v>
      </c>
      <c r="Z47" s="1">
        <f ca="1" t="shared" si="3"/>
        <v>1.00446827524576</v>
      </c>
      <c r="AA47" s="1">
        <f ca="1">IF($K47=1,$AE$3*$AC46*2,0)</f>
        <v>0.435496816812651</v>
      </c>
      <c r="AB47" s="1">
        <f ca="1">-IF($K47=1,$AE$4*$AE$2*2,0)</f>
        <v>-2</v>
      </c>
      <c r="AC47" s="1">
        <f ca="1" t="shared" si="5"/>
        <v>873.320969734454</v>
      </c>
    </row>
    <row r="48" spans="1:29">
      <c r="A48">
        <v>66</v>
      </c>
      <c r="B48">
        <v>1.4503</v>
      </c>
      <c r="C48">
        <v>1.137</v>
      </c>
      <c r="D48">
        <v>-0.0164300000000001</v>
      </c>
      <c r="E48">
        <v>-0.620221195381717</v>
      </c>
      <c r="G48" s="1">
        <f ca="1">OFFSET($B48,$AE$5,0)</f>
        <v>1.4452</v>
      </c>
      <c r="H48" s="1">
        <f ca="1">OFFSET($C48,$AE$5,0)</f>
        <v>1.125</v>
      </c>
      <c r="J48" s="1" t="str">
        <f>IF(AND($AE$7="Sym_1",$E48&lt;0),$B$1,IF(AND($AE$7="Sym_2",$E48&gt;0),$B$1,$C$1))</f>
        <v>MATICUSDT</v>
      </c>
      <c r="K48" s="1">
        <f ca="1">IF(AND(ABS($E48)&gt;$AE$1,$G48&gt;0),1,0)</f>
        <v>0</v>
      </c>
      <c r="L48" s="1">
        <f ca="1">IF($K48=1,IF($J48=$B$1,$B48,$C48),0)</f>
        <v>0</v>
      </c>
      <c r="M48" s="1">
        <f ca="1">IF($K48=1,IF($J48=$B$1,$G48,$H48),0)</f>
        <v>0</v>
      </c>
      <c r="N48" s="1">
        <f ca="1" t="shared" si="0"/>
        <v>1</v>
      </c>
      <c r="O48" s="1">
        <f ca="1">IF($K48=1,$AE$3*$AE$2*2,0)</f>
        <v>0</v>
      </c>
      <c r="P48" s="1">
        <f ca="1">-IF($K48=1,$AE$4*$AE$2*2,0)</f>
        <v>0</v>
      </c>
      <c r="Q48" s="1">
        <f ca="1" t="shared" si="4"/>
        <v>1287.239822308</v>
      </c>
      <c r="S48" s="1">
        <f ca="1" t="shared" si="1"/>
        <v>1.4452</v>
      </c>
      <c r="T48" s="1">
        <f ca="1" t="shared" si="2"/>
        <v>1.125</v>
      </c>
      <c r="V48" s="1" t="str">
        <f>IF(AND($AE$7="Sym_1",$E48&gt;0),$B$1,IF(AND($AE$7="Sym_2",$E48&lt;0),$B$1,$C$1))</f>
        <v>STXUSDT</v>
      </c>
      <c r="W48" s="1">
        <f ca="1">IF(AND(ABS($E48)&gt;$AE$1,$G48&gt;0),1,0)</f>
        <v>0</v>
      </c>
      <c r="X48" s="1">
        <f ca="1">IF($W48=1,IF($V48=$B$1,$B48,$C48),0)</f>
        <v>0</v>
      </c>
      <c r="Y48" s="1">
        <f ca="1">IF($W48=1,IF($V48=$B$1,$S48,$T48),0)</f>
        <v>0</v>
      </c>
      <c r="Z48" s="1">
        <f ca="1" t="shared" si="3"/>
        <v>1</v>
      </c>
      <c r="AA48" s="1">
        <f ca="1">IF($K48=1,$AE$3*$AC47*2,0)</f>
        <v>0</v>
      </c>
      <c r="AB48" s="1">
        <f ca="1">-IF($K48=1,$AE$4*$AE$2*2,0)</f>
        <v>0</v>
      </c>
      <c r="AC48" s="1">
        <f ca="1" t="shared" si="5"/>
        <v>873.320969734454</v>
      </c>
    </row>
    <row r="49" spans="1:29">
      <c r="A49">
        <v>67</v>
      </c>
      <c r="B49">
        <v>1.4541</v>
      </c>
      <c r="C49">
        <v>1.137</v>
      </c>
      <c r="D49">
        <v>-0.0126300000000001</v>
      </c>
      <c r="E49">
        <v>-0.435836448457206</v>
      </c>
      <c r="G49" s="1">
        <f ca="1">OFFSET($B49,$AE$5,0)</f>
        <v>1.4454</v>
      </c>
      <c r="H49" s="1">
        <f ca="1">OFFSET($C49,$AE$5,0)</f>
        <v>1.122</v>
      </c>
      <c r="J49" s="1" t="str">
        <f>IF(AND($AE$7="Sym_1",$E49&lt;0),$B$1,IF(AND($AE$7="Sym_2",$E49&gt;0),$B$1,$C$1))</f>
        <v>MATICUSDT</v>
      </c>
      <c r="K49" s="1">
        <f ca="1">IF(AND(ABS($E49)&gt;$AE$1,$G49&gt;0),1,0)</f>
        <v>0</v>
      </c>
      <c r="L49" s="1">
        <f ca="1">IF($K49=1,IF($J49=$B$1,$B49,$C49),0)</f>
        <v>0</v>
      </c>
      <c r="M49" s="1">
        <f ca="1">IF($K49=1,IF($J49=$B$1,$G49,$H49),0)</f>
        <v>0</v>
      </c>
      <c r="N49" s="1">
        <f ca="1" t="shared" si="0"/>
        <v>1</v>
      </c>
      <c r="O49" s="1">
        <f ca="1">IF($K49=1,$AE$3*$AE$2*2,0)</f>
        <v>0</v>
      </c>
      <c r="P49" s="1">
        <f ca="1">-IF($K49=1,$AE$4*$AE$2*2,0)</f>
        <v>0</v>
      </c>
      <c r="Q49" s="1">
        <f ca="1" t="shared" si="4"/>
        <v>1287.239822308</v>
      </c>
      <c r="S49" s="1">
        <f ca="1" t="shared" si="1"/>
        <v>1.4454</v>
      </c>
      <c r="T49" s="1">
        <f ca="1" t="shared" si="2"/>
        <v>1.122</v>
      </c>
      <c r="V49" s="1" t="str">
        <f>IF(AND($AE$7="Sym_1",$E49&gt;0),$B$1,IF(AND($AE$7="Sym_2",$E49&lt;0),$B$1,$C$1))</f>
        <v>STXUSDT</v>
      </c>
      <c r="W49" s="1">
        <f ca="1">IF(AND(ABS($E49)&gt;$AE$1,$G49&gt;0),1,0)</f>
        <v>0</v>
      </c>
      <c r="X49" s="1">
        <f ca="1">IF($W49=1,IF($V49=$B$1,$B49,$C49),0)</f>
        <v>0</v>
      </c>
      <c r="Y49" s="1">
        <f ca="1">IF($W49=1,IF($V49=$B$1,$S49,$T49),0)</f>
        <v>0</v>
      </c>
      <c r="Z49" s="1">
        <f ca="1" t="shared" si="3"/>
        <v>1</v>
      </c>
      <c r="AA49" s="1">
        <f ca="1">IF($K49=1,$AE$3*$AC48*2,0)</f>
        <v>0</v>
      </c>
      <c r="AB49" s="1">
        <f ca="1">-IF($K49=1,$AE$4*$AE$2*2,0)</f>
        <v>0</v>
      </c>
      <c r="AC49" s="1">
        <f ca="1" t="shared" si="5"/>
        <v>873.320969734454</v>
      </c>
    </row>
    <row r="50" spans="1:29">
      <c r="A50">
        <v>68</v>
      </c>
      <c r="B50">
        <v>1.4492</v>
      </c>
      <c r="C50">
        <v>1.132</v>
      </c>
      <c r="D50">
        <v>-0.0110799999999997</v>
      </c>
      <c r="E50">
        <v>-0.33182687803577</v>
      </c>
      <c r="G50" s="1">
        <f ca="1">OFFSET($B50,$AE$5,0)</f>
        <v>1.4321</v>
      </c>
      <c r="H50" s="1">
        <f ca="1">OFFSET($C50,$AE$5,0)</f>
        <v>1.116</v>
      </c>
      <c r="J50" s="1" t="str">
        <f>IF(AND($AE$7="Sym_1",$E50&lt;0),$B$1,IF(AND($AE$7="Sym_2",$E50&gt;0),$B$1,$C$1))</f>
        <v>MATICUSDT</v>
      </c>
      <c r="K50" s="1">
        <f ca="1">IF(AND(ABS($E50)&gt;$AE$1,$G50&gt;0),1,0)</f>
        <v>0</v>
      </c>
      <c r="L50" s="1">
        <f ca="1">IF($K50=1,IF($J50=$B$1,$B50,$C50),0)</f>
        <v>0</v>
      </c>
      <c r="M50" s="1">
        <f ca="1">IF($K50=1,IF($J50=$B$1,$G50,$H50),0)</f>
        <v>0</v>
      </c>
      <c r="N50" s="1">
        <f ca="1" t="shared" si="0"/>
        <v>1</v>
      </c>
      <c r="O50" s="1">
        <f ca="1">IF($K50=1,$AE$3*$AE$2*2,0)</f>
        <v>0</v>
      </c>
      <c r="P50" s="1">
        <f ca="1">-IF($K50=1,$AE$4*$AE$2*2,0)</f>
        <v>0</v>
      </c>
      <c r="Q50" s="1">
        <f ca="1" t="shared" si="4"/>
        <v>1287.239822308</v>
      </c>
      <c r="S50" s="1">
        <f ca="1" t="shared" si="1"/>
        <v>1.4321</v>
      </c>
      <c r="T50" s="1">
        <f ca="1" t="shared" si="2"/>
        <v>1.116</v>
      </c>
      <c r="V50" s="1" t="str">
        <f>IF(AND($AE$7="Sym_1",$E50&gt;0),$B$1,IF(AND($AE$7="Sym_2",$E50&lt;0),$B$1,$C$1))</f>
        <v>STXUSDT</v>
      </c>
      <c r="W50" s="1">
        <f ca="1">IF(AND(ABS($E50)&gt;$AE$1,$G50&gt;0),1,0)</f>
        <v>0</v>
      </c>
      <c r="X50" s="1">
        <f ca="1">IF($W50=1,IF($V50=$B$1,$B50,$C50),0)</f>
        <v>0</v>
      </c>
      <c r="Y50" s="1">
        <f ca="1">IF($W50=1,IF($V50=$B$1,$S50,$T50),0)</f>
        <v>0</v>
      </c>
      <c r="Z50" s="1">
        <f ca="1" t="shared" si="3"/>
        <v>1</v>
      </c>
      <c r="AA50" s="1">
        <f ca="1">IF($K50=1,$AE$3*$AC49*2,0)</f>
        <v>0</v>
      </c>
      <c r="AB50" s="1">
        <f ca="1">-IF($K50=1,$AE$4*$AE$2*2,0)</f>
        <v>0</v>
      </c>
      <c r="AC50" s="1">
        <f ca="1" t="shared" si="5"/>
        <v>873.320969734454</v>
      </c>
    </row>
    <row r="51" spans="1:29">
      <c r="A51">
        <v>69</v>
      </c>
      <c r="B51">
        <v>1.4356</v>
      </c>
      <c r="C51">
        <v>1.125</v>
      </c>
      <c r="D51">
        <v>-0.0156499999999999</v>
      </c>
      <c r="E51">
        <v>-0.576838792207723</v>
      </c>
      <c r="G51" s="1">
        <f ca="1">OFFSET($B51,$AE$5,0)</f>
        <v>1.4352</v>
      </c>
      <c r="H51" s="1">
        <f ca="1">OFFSET($C51,$AE$5,0)</f>
        <v>1.134</v>
      </c>
      <c r="J51" s="1" t="str">
        <f>IF(AND($AE$7="Sym_1",$E51&lt;0),$B$1,IF(AND($AE$7="Sym_2",$E51&gt;0),$B$1,$C$1))</f>
        <v>MATICUSDT</v>
      </c>
      <c r="K51" s="1">
        <f ca="1">IF(AND(ABS($E51)&gt;$AE$1,$G51&gt;0),1,0)</f>
        <v>0</v>
      </c>
      <c r="L51" s="1">
        <f ca="1">IF($K51=1,IF($J51=$B$1,$B51,$C51),0)</f>
        <v>0</v>
      </c>
      <c r="M51" s="1">
        <f ca="1">IF($K51=1,IF($J51=$B$1,$G51,$H51),0)</f>
        <v>0</v>
      </c>
      <c r="N51" s="1">
        <f ca="1" t="shared" si="0"/>
        <v>1</v>
      </c>
      <c r="O51" s="1">
        <f ca="1">IF($K51=1,$AE$3*$AE$2*2,0)</f>
        <v>0</v>
      </c>
      <c r="P51" s="1">
        <f ca="1">-IF($K51=1,$AE$4*$AE$2*2,0)</f>
        <v>0</v>
      </c>
      <c r="Q51" s="1">
        <f ca="1" t="shared" si="4"/>
        <v>1287.239822308</v>
      </c>
      <c r="S51" s="1">
        <f ca="1" t="shared" si="1"/>
        <v>1.4352</v>
      </c>
      <c r="T51" s="1">
        <f ca="1" t="shared" si="2"/>
        <v>1.134</v>
      </c>
      <c r="V51" s="1" t="str">
        <f>IF(AND($AE$7="Sym_1",$E51&gt;0),$B$1,IF(AND($AE$7="Sym_2",$E51&lt;0),$B$1,$C$1))</f>
        <v>STXUSDT</v>
      </c>
      <c r="W51" s="1">
        <f ca="1">IF(AND(ABS($E51)&gt;$AE$1,$G51&gt;0),1,0)</f>
        <v>0</v>
      </c>
      <c r="X51" s="1">
        <f ca="1">IF($W51=1,IF($V51=$B$1,$B51,$C51),0)</f>
        <v>0</v>
      </c>
      <c r="Y51" s="1">
        <f ca="1">IF($W51=1,IF($V51=$B$1,$S51,$T51),0)</f>
        <v>0</v>
      </c>
      <c r="Z51" s="1">
        <f ca="1" t="shared" si="3"/>
        <v>1</v>
      </c>
      <c r="AA51" s="1">
        <f ca="1">IF($K51=1,$AE$3*$AC50*2,0)</f>
        <v>0</v>
      </c>
      <c r="AB51" s="1">
        <f ca="1">-IF($K51=1,$AE$4*$AE$2*2,0)</f>
        <v>0</v>
      </c>
      <c r="AC51" s="1">
        <f ca="1" t="shared" si="5"/>
        <v>873.320969734454</v>
      </c>
    </row>
    <row r="52" spans="1:29">
      <c r="A52">
        <v>70</v>
      </c>
      <c r="B52">
        <v>1.4259</v>
      </c>
      <c r="C52">
        <v>1.119</v>
      </c>
      <c r="D52">
        <v>-0.0176100000000001</v>
      </c>
      <c r="E52">
        <v>-0.703099234598869</v>
      </c>
      <c r="G52" s="1">
        <f ca="1">OFFSET($B52,$AE$5,0)</f>
        <v>1.4362</v>
      </c>
      <c r="H52" s="1">
        <f ca="1">OFFSET($C52,$AE$5,0)</f>
        <v>1.126</v>
      </c>
      <c r="J52" s="1" t="str">
        <f>IF(AND($AE$7="Sym_1",$E52&lt;0),$B$1,IF(AND($AE$7="Sym_2",$E52&gt;0),$B$1,$C$1))</f>
        <v>MATICUSDT</v>
      </c>
      <c r="K52" s="1">
        <f ca="1">IF(AND(ABS($E52)&gt;$AE$1,$G52&gt;0),1,0)</f>
        <v>0</v>
      </c>
      <c r="L52" s="1">
        <f ca="1">IF($K52=1,IF($J52=$B$1,$B52,$C52),0)</f>
        <v>0</v>
      </c>
      <c r="M52" s="1">
        <f ca="1">IF($K52=1,IF($J52=$B$1,$G52,$H52),0)</f>
        <v>0</v>
      </c>
      <c r="N52" s="1">
        <f ca="1" t="shared" si="0"/>
        <v>1</v>
      </c>
      <c r="O52" s="1">
        <f ca="1">IF($K52=1,$AE$3*$AE$2*2,0)</f>
        <v>0</v>
      </c>
      <c r="P52" s="1">
        <f ca="1">-IF($K52=1,$AE$4*$AE$2*2,0)</f>
        <v>0</v>
      </c>
      <c r="Q52" s="1">
        <f ca="1" t="shared" si="4"/>
        <v>1287.239822308</v>
      </c>
      <c r="S52" s="1">
        <f ca="1" t="shared" si="1"/>
        <v>1.4362</v>
      </c>
      <c r="T52" s="1">
        <f ca="1" t="shared" si="2"/>
        <v>1.126</v>
      </c>
      <c r="V52" s="1" t="str">
        <f>IF(AND($AE$7="Sym_1",$E52&gt;0),$B$1,IF(AND($AE$7="Sym_2",$E52&lt;0),$B$1,$C$1))</f>
        <v>STXUSDT</v>
      </c>
      <c r="W52" s="1">
        <f ca="1">IF(AND(ABS($E52)&gt;$AE$1,$G52&gt;0),1,0)</f>
        <v>0</v>
      </c>
      <c r="X52" s="1">
        <f ca="1">IF($W52=1,IF($V52=$B$1,$B52,$C52),0)</f>
        <v>0</v>
      </c>
      <c r="Y52" s="1">
        <f ca="1">IF($W52=1,IF($V52=$B$1,$S52,$T52),0)</f>
        <v>0</v>
      </c>
      <c r="Z52" s="1">
        <f ca="1" t="shared" si="3"/>
        <v>1</v>
      </c>
      <c r="AA52" s="1">
        <f ca="1">IF($K52=1,$AE$3*$AC51*2,0)</f>
        <v>0</v>
      </c>
      <c r="AB52" s="1">
        <f ca="1">-IF($K52=1,$AE$4*$AE$2*2,0)</f>
        <v>0</v>
      </c>
      <c r="AC52" s="1">
        <f ca="1" t="shared" si="5"/>
        <v>873.320969734454</v>
      </c>
    </row>
    <row r="53" spans="1:29">
      <c r="A53">
        <v>71</v>
      </c>
      <c r="B53">
        <v>1.4452</v>
      </c>
      <c r="C53">
        <v>1.125</v>
      </c>
      <c r="D53">
        <v>-0.00604999999999988</v>
      </c>
      <c r="E53">
        <v>-0.015599037699635</v>
      </c>
      <c r="G53" s="1">
        <f ca="1">OFFSET($B53,$AE$5,0)</f>
        <v>1.4491</v>
      </c>
      <c r="H53" s="1">
        <f ca="1">OFFSET($C53,$AE$5,0)</f>
        <v>1.149</v>
      </c>
      <c r="J53" s="1" t="str">
        <f>IF(AND($AE$7="Sym_1",$E53&lt;0),$B$1,IF(AND($AE$7="Sym_2",$E53&gt;0),$B$1,$C$1))</f>
        <v>MATICUSDT</v>
      </c>
      <c r="K53" s="1">
        <f ca="1">IF(AND(ABS($E53)&gt;$AE$1,$G53&gt;0),1,0)</f>
        <v>0</v>
      </c>
      <c r="L53" s="1">
        <f ca="1">IF($K53=1,IF($J53=$B$1,$B53,$C53),0)</f>
        <v>0</v>
      </c>
      <c r="M53" s="1">
        <f ca="1">IF($K53=1,IF($J53=$B$1,$G53,$H53),0)</f>
        <v>0</v>
      </c>
      <c r="N53" s="1">
        <f ca="1" t="shared" si="0"/>
        <v>1</v>
      </c>
      <c r="O53" s="1">
        <f ca="1">IF($K53=1,$AE$3*$AE$2*2,0)</f>
        <v>0</v>
      </c>
      <c r="P53" s="1">
        <f ca="1">-IF($K53=1,$AE$4*$AE$2*2,0)</f>
        <v>0</v>
      </c>
      <c r="Q53" s="1">
        <f ca="1" t="shared" si="4"/>
        <v>1287.239822308</v>
      </c>
      <c r="S53" s="1">
        <f ca="1" t="shared" si="1"/>
        <v>1.4491</v>
      </c>
      <c r="T53" s="1">
        <f ca="1" t="shared" si="2"/>
        <v>1.149</v>
      </c>
      <c r="V53" s="1" t="str">
        <f>IF(AND($AE$7="Sym_1",$E53&gt;0),$B$1,IF(AND($AE$7="Sym_2",$E53&lt;0),$B$1,$C$1))</f>
        <v>STXUSDT</v>
      </c>
      <c r="W53" s="1">
        <f ca="1">IF(AND(ABS($E53)&gt;$AE$1,$G53&gt;0),1,0)</f>
        <v>0</v>
      </c>
      <c r="X53" s="1">
        <f ca="1">IF($W53=1,IF($V53=$B$1,$B53,$C53),0)</f>
        <v>0</v>
      </c>
      <c r="Y53" s="1">
        <f ca="1">IF($W53=1,IF($V53=$B$1,$S53,$T53),0)</f>
        <v>0</v>
      </c>
      <c r="Z53" s="1">
        <f ca="1" t="shared" si="3"/>
        <v>1</v>
      </c>
      <c r="AA53" s="1">
        <f ca="1">IF($K53=1,$AE$3*$AC52*2,0)</f>
        <v>0</v>
      </c>
      <c r="AB53" s="1">
        <f ca="1">-IF($K53=1,$AE$4*$AE$2*2,0)</f>
        <v>0</v>
      </c>
      <c r="AC53" s="1">
        <f ca="1" t="shared" si="5"/>
        <v>873.320969734454</v>
      </c>
    </row>
    <row r="54" spans="1:29">
      <c r="A54">
        <v>72</v>
      </c>
      <c r="B54">
        <v>1.4454</v>
      </c>
      <c r="C54">
        <v>1.122</v>
      </c>
      <c r="D54">
        <v>-0.00198000000000009</v>
      </c>
      <c r="E54">
        <v>0.202281265075651</v>
      </c>
      <c r="G54" s="1">
        <f ca="1">OFFSET($B54,$AE$5,0)</f>
        <v>1.492</v>
      </c>
      <c r="H54" s="1">
        <f ca="1">OFFSET($C54,$AE$5,0)</f>
        <v>1.156</v>
      </c>
      <c r="J54" s="1" t="str">
        <f>IF(AND($AE$7="Sym_1",$E54&lt;0),$B$1,IF(AND($AE$7="Sym_2",$E54&gt;0),$B$1,$C$1))</f>
        <v>STXUSDT</v>
      </c>
      <c r="K54" s="1">
        <f ca="1">IF(AND(ABS($E54)&gt;$AE$1,$G54&gt;0),1,0)</f>
        <v>0</v>
      </c>
      <c r="L54" s="1">
        <f ca="1">IF($K54=1,IF($J54=$B$1,$B54,$C54),0)</f>
        <v>0</v>
      </c>
      <c r="M54" s="1">
        <f ca="1">IF($K54=1,IF($J54=$B$1,$G54,$H54),0)</f>
        <v>0</v>
      </c>
      <c r="N54" s="1">
        <f ca="1" t="shared" si="0"/>
        <v>1</v>
      </c>
      <c r="O54" s="1">
        <f ca="1">IF($K54=1,$AE$3*$AE$2*2,0)</f>
        <v>0</v>
      </c>
      <c r="P54" s="1">
        <f ca="1">-IF($K54=1,$AE$4*$AE$2*2,0)</f>
        <v>0</v>
      </c>
      <c r="Q54" s="1">
        <f ca="1" t="shared" si="4"/>
        <v>1287.239822308</v>
      </c>
      <c r="S54" s="1">
        <f ca="1" t="shared" si="1"/>
        <v>1.492</v>
      </c>
      <c r="T54" s="1">
        <f ca="1" t="shared" si="2"/>
        <v>1.156</v>
      </c>
      <c r="V54" s="1" t="str">
        <f>IF(AND($AE$7="Sym_1",$E54&gt;0),$B$1,IF(AND($AE$7="Sym_2",$E54&lt;0),$B$1,$C$1))</f>
        <v>MATICUSDT</v>
      </c>
      <c r="W54" s="1">
        <f ca="1">IF(AND(ABS($E54)&gt;$AE$1,$G54&gt;0),1,0)</f>
        <v>0</v>
      </c>
      <c r="X54" s="1">
        <f ca="1">IF($W54=1,IF($V54=$B$1,$B54,$C54),0)</f>
        <v>0</v>
      </c>
      <c r="Y54" s="1">
        <f ca="1">IF($W54=1,IF($V54=$B$1,$S54,$T54),0)</f>
        <v>0</v>
      </c>
      <c r="Z54" s="1">
        <f ca="1" t="shared" si="3"/>
        <v>1</v>
      </c>
      <c r="AA54" s="1">
        <f ca="1">IF($K54=1,$AE$3*$AC53*2,0)</f>
        <v>0</v>
      </c>
      <c r="AB54" s="1">
        <f ca="1">-IF($K54=1,$AE$4*$AE$2*2,0)</f>
        <v>0</v>
      </c>
      <c r="AC54" s="1">
        <f ca="1" t="shared" si="5"/>
        <v>873.320969734454</v>
      </c>
    </row>
    <row r="55" spans="1:29">
      <c r="A55">
        <v>73</v>
      </c>
      <c r="B55">
        <v>1.4321</v>
      </c>
      <c r="C55">
        <v>1.116</v>
      </c>
      <c r="D55">
        <v>-0.00754000000000032</v>
      </c>
      <c r="E55">
        <v>-0.209706698694831</v>
      </c>
      <c r="G55" s="1">
        <f ca="1">OFFSET($B55,$AE$5,0)</f>
        <v>1.5031</v>
      </c>
      <c r="H55" s="1">
        <f ca="1">OFFSET($C55,$AE$5,0)</f>
        <v>1.158</v>
      </c>
      <c r="J55" s="1" t="str">
        <f>IF(AND($AE$7="Sym_1",$E55&lt;0),$B$1,IF(AND($AE$7="Sym_2",$E55&gt;0),$B$1,$C$1))</f>
        <v>MATICUSDT</v>
      </c>
      <c r="K55" s="1">
        <f ca="1">IF(AND(ABS($E55)&gt;$AE$1,$G55&gt;0),1,0)</f>
        <v>0</v>
      </c>
      <c r="L55" s="1">
        <f ca="1">IF($K55=1,IF($J55=$B$1,$B55,$C55),0)</f>
        <v>0</v>
      </c>
      <c r="M55" s="1">
        <f ca="1">IF($K55=1,IF($J55=$B$1,$G55,$H55),0)</f>
        <v>0</v>
      </c>
      <c r="N55" s="1">
        <f ca="1" t="shared" si="0"/>
        <v>1</v>
      </c>
      <c r="O55" s="1">
        <f ca="1">IF($K55=1,$AE$3*$AE$2*2,0)</f>
        <v>0</v>
      </c>
      <c r="P55" s="1">
        <f ca="1">-IF($K55=1,$AE$4*$AE$2*2,0)</f>
        <v>0</v>
      </c>
      <c r="Q55" s="1">
        <f ca="1" t="shared" si="4"/>
        <v>1287.239822308</v>
      </c>
      <c r="S55" s="1">
        <f ca="1" t="shared" si="1"/>
        <v>1.5031</v>
      </c>
      <c r="T55" s="1">
        <f ca="1" t="shared" si="2"/>
        <v>1.158</v>
      </c>
      <c r="V55" s="1" t="str">
        <f>IF(AND($AE$7="Sym_1",$E55&gt;0),$B$1,IF(AND($AE$7="Sym_2",$E55&lt;0),$B$1,$C$1))</f>
        <v>STXUSDT</v>
      </c>
      <c r="W55" s="1">
        <f ca="1">IF(AND(ABS($E55)&gt;$AE$1,$G55&gt;0),1,0)</f>
        <v>0</v>
      </c>
      <c r="X55" s="1">
        <f ca="1">IF($W55=1,IF($V55=$B$1,$B55,$C55),0)</f>
        <v>0</v>
      </c>
      <c r="Y55" s="1">
        <f ca="1">IF($W55=1,IF($V55=$B$1,$S55,$T55),0)</f>
        <v>0</v>
      </c>
      <c r="Z55" s="1">
        <f ca="1" t="shared" si="3"/>
        <v>1</v>
      </c>
      <c r="AA55" s="1">
        <f ca="1">IF($K55=1,$AE$3*$AC54*2,0)</f>
        <v>0</v>
      </c>
      <c r="AB55" s="1">
        <f ca="1">-IF($K55=1,$AE$4*$AE$2*2,0)</f>
        <v>0</v>
      </c>
      <c r="AC55" s="1">
        <f ca="1" t="shared" si="5"/>
        <v>873.320969734454</v>
      </c>
    </row>
    <row r="56" spans="1:29">
      <c r="A56">
        <v>74</v>
      </c>
      <c r="B56">
        <v>1.4352</v>
      </c>
      <c r="C56">
        <v>1.134</v>
      </c>
      <c r="D56">
        <v>-0.0276599999999997</v>
      </c>
      <c r="E56">
        <v>-1.402562571042</v>
      </c>
      <c r="G56" s="1">
        <f ca="1">OFFSET($B56,$AE$5,0)</f>
        <v>1.4769</v>
      </c>
      <c r="H56" s="1">
        <f ca="1">OFFSET($C56,$AE$5,0)</f>
        <v>1.136</v>
      </c>
      <c r="J56" s="1" t="str">
        <f>IF(AND($AE$7="Sym_1",$E56&lt;0),$B$1,IF(AND($AE$7="Sym_2",$E56&gt;0),$B$1,$C$1))</f>
        <v>MATICUSDT</v>
      </c>
      <c r="K56" s="1">
        <f ca="1">IF(AND(ABS($E56)&gt;$AE$1,$G56&gt;0),1,0)</f>
        <v>1</v>
      </c>
      <c r="L56" s="1">
        <f ca="1">IF($K56=1,IF($J56=$B$1,$B56,$C56),0)</f>
        <v>1.4352</v>
      </c>
      <c r="M56" s="1">
        <f ca="1">IF($K56=1,IF($J56=$B$1,$G56,$H56),0)</f>
        <v>1.4769</v>
      </c>
      <c r="N56" s="1">
        <f ca="1" t="shared" si="0"/>
        <v>1.02905518394649</v>
      </c>
      <c r="O56" s="1">
        <f ca="1">IF($K56=1,$AE$3*$AE$2*2,0)</f>
        <v>0.5</v>
      </c>
      <c r="P56" s="1">
        <f ca="1">-IF($K56=1,$AE$4*$AE$2*2,0)</f>
        <v>-2</v>
      </c>
      <c r="Q56" s="1">
        <f ca="1" t="shared" si="4"/>
        <v>1323.14081212841</v>
      </c>
      <c r="S56" s="1">
        <f ca="1" t="shared" si="1"/>
        <v>1.4769</v>
      </c>
      <c r="T56" s="1">
        <f ca="1" t="shared" si="2"/>
        <v>1.136</v>
      </c>
      <c r="V56" s="1" t="str">
        <f>IF(AND($AE$7="Sym_1",$E56&gt;0),$B$1,IF(AND($AE$7="Sym_2",$E56&lt;0),$B$1,$C$1))</f>
        <v>STXUSDT</v>
      </c>
      <c r="W56" s="1">
        <f ca="1">IF(AND(ABS($E56)&gt;$AE$1,$G56&gt;0),1,0)</f>
        <v>1</v>
      </c>
      <c r="X56" s="1">
        <f ca="1">IF($W56=1,IF($V56=$B$1,$B56,$C56),0)</f>
        <v>1.134</v>
      </c>
      <c r="Y56" s="1">
        <f ca="1">IF($W56=1,IF($V56=$B$1,$S56,$T56),0)</f>
        <v>1.136</v>
      </c>
      <c r="Z56" s="1">
        <f ca="1" t="shared" si="3"/>
        <v>0.998239436619718</v>
      </c>
      <c r="AA56" s="1">
        <f ca="1">IF($K56=1,$AE$3*$AC55*2,0)</f>
        <v>0.436660484867227</v>
      </c>
      <c r="AB56" s="1">
        <f ca="1">-IF($K56=1,$AE$4*$AE$2*2,0)</f>
        <v>-2</v>
      </c>
      <c r="AC56" s="1">
        <f ca="1" t="shared" si="5"/>
        <v>870.220093300774</v>
      </c>
    </row>
    <row r="57" spans="1:29">
      <c r="A57">
        <v>75</v>
      </c>
      <c r="B57">
        <v>1.4362</v>
      </c>
      <c r="C57">
        <v>1.126</v>
      </c>
      <c r="D57">
        <v>-0.01634</v>
      </c>
      <c r="E57">
        <v>-0.689421971851769</v>
      </c>
      <c r="G57" s="1">
        <f ca="1">OFFSET($B57,$AE$5,0)</f>
        <v>1.5159</v>
      </c>
      <c r="H57" s="1">
        <f ca="1">OFFSET($C57,$AE$5,0)</f>
        <v>1.15</v>
      </c>
      <c r="J57" s="1" t="str">
        <f>IF(AND($AE$7="Sym_1",$E57&lt;0),$B$1,IF(AND($AE$7="Sym_2",$E57&gt;0),$B$1,$C$1))</f>
        <v>MATICUSDT</v>
      </c>
      <c r="K57" s="1">
        <f ca="1">IF(AND(ABS($E57)&gt;$AE$1,$G57&gt;0),1,0)</f>
        <v>0</v>
      </c>
      <c r="L57" s="1">
        <f ca="1">IF($K57=1,IF($J57=$B$1,$B57,$C57),0)</f>
        <v>0</v>
      </c>
      <c r="M57" s="1">
        <f ca="1">IF($K57=1,IF($J57=$B$1,$G57,$H57),0)</f>
        <v>0</v>
      </c>
      <c r="N57" s="1">
        <f ca="1" t="shared" si="0"/>
        <v>1</v>
      </c>
      <c r="O57" s="1">
        <f ca="1">IF($K57=1,$AE$3*$AE$2*2,0)</f>
        <v>0</v>
      </c>
      <c r="P57" s="1">
        <f ca="1">-IF($K57=1,$AE$4*$AE$2*2,0)</f>
        <v>0</v>
      </c>
      <c r="Q57" s="1">
        <f ca="1" t="shared" si="4"/>
        <v>1323.14081212841</v>
      </c>
      <c r="S57" s="1">
        <f ca="1" t="shared" si="1"/>
        <v>1.5159</v>
      </c>
      <c r="T57" s="1">
        <f ca="1" t="shared" si="2"/>
        <v>1.15</v>
      </c>
      <c r="V57" s="1" t="str">
        <f>IF(AND($AE$7="Sym_1",$E57&gt;0),$B$1,IF(AND($AE$7="Sym_2",$E57&lt;0),$B$1,$C$1))</f>
        <v>STXUSDT</v>
      </c>
      <c r="W57" s="1">
        <f ca="1">IF(AND(ABS($E57)&gt;$AE$1,$G57&gt;0),1,0)</f>
        <v>0</v>
      </c>
      <c r="X57" s="1">
        <f ca="1">IF($W57=1,IF($V57=$B$1,$B57,$C57),0)</f>
        <v>0</v>
      </c>
      <c r="Y57" s="1">
        <f ca="1">IF($W57=1,IF($V57=$B$1,$S57,$T57),0)</f>
        <v>0</v>
      </c>
      <c r="Z57" s="1">
        <f ca="1" t="shared" si="3"/>
        <v>1</v>
      </c>
      <c r="AA57" s="1">
        <f ca="1">IF($K57=1,$AE$3*$AC56*2,0)</f>
        <v>0</v>
      </c>
      <c r="AB57" s="1">
        <f ca="1">-IF($K57=1,$AE$4*$AE$2*2,0)</f>
        <v>0</v>
      </c>
      <c r="AC57" s="1">
        <f ca="1" t="shared" si="5"/>
        <v>870.220093300774</v>
      </c>
    </row>
    <row r="58" spans="1:29">
      <c r="A58">
        <v>76</v>
      </c>
      <c r="B58">
        <v>1.4491</v>
      </c>
      <c r="C58">
        <v>1.149</v>
      </c>
      <c r="D58">
        <v>-0.0331099999999999</v>
      </c>
      <c r="E58">
        <v>-1.5478245446125</v>
      </c>
      <c r="G58" s="1">
        <f ca="1">OFFSET($B58,$AE$5,0)</f>
        <v>1.5288</v>
      </c>
      <c r="H58" s="1">
        <f ca="1">OFFSET($C58,$AE$5,0)</f>
        <v>1.154</v>
      </c>
      <c r="J58" s="1" t="str">
        <f>IF(AND($AE$7="Sym_1",$E58&lt;0),$B$1,IF(AND($AE$7="Sym_2",$E58&gt;0),$B$1,$C$1))</f>
        <v>MATICUSDT</v>
      </c>
      <c r="K58" s="1">
        <f ca="1">IF(AND(ABS($E58)&gt;$AE$1,$G58&gt;0),1,0)</f>
        <v>1</v>
      </c>
      <c r="L58" s="1">
        <f ca="1">IF($K58=1,IF($J58=$B$1,$B58,$C58),0)</f>
        <v>1.4491</v>
      </c>
      <c r="M58" s="1">
        <f ca="1">IF($K58=1,IF($J58=$B$1,$G58,$H58),0)</f>
        <v>1.5288</v>
      </c>
      <c r="N58" s="1">
        <f ca="1" t="shared" si="0"/>
        <v>1.05499965495825</v>
      </c>
      <c r="O58" s="1">
        <f ca="1">IF($K58=1,$AE$3*$AE$2*2,0)</f>
        <v>0.5</v>
      </c>
      <c r="P58" s="1">
        <f ca="1">-IF($K58=1,$AE$4*$AE$2*2,0)</f>
        <v>-2</v>
      </c>
      <c r="Q58" s="1">
        <f ca="1" t="shared" si="4"/>
        <v>1394.41310025665</v>
      </c>
      <c r="S58" s="1">
        <f ca="1" t="shared" si="1"/>
        <v>1.5288</v>
      </c>
      <c r="T58" s="1">
        <f ca="1" t="shared" si="2"/>
        <v>1.154</v>
      </c>
      <c r="V58" s="1" t="str">
        <f>IF(AND($AE$7="Sym_1",$E58&gt;0),$B$1,IF(AND($AE$7="Sym_2",$E58&lt;0),$B$1,$C$1))</f>
        <v>STXUSDT</v>
      </c>
      <c r="W58" s="1">
        <f ca="1">IF(AND(ABS($E58)&gt;$AE$1,$G58&gt;0),1,0)</f>
        <v>1</v>
      </c>
      <c r="X58" s="1">
        <f ca="1">IF($W58=1,IF($V58=$B$1,$B58,$C58),0)</f>
        <v>1.149</v>
      </c>
      <c r="Y58" s="1">
        <f ca="1">IF($W58=1,IF($V58=$B$1,$S58,$T58),0)</f>
        <v>1.154</v>
      </c>
      <c r="Z58" s="1">
        <f ca="1" t="shared" si="3"/>
        <v>0.995667244367418</v>
      </c>
      <c r="AA58" s="1">
        <f ca="1">IF($K58=1,$AE$3*$AC57*2,0)</f>
        <v>0.435110046650387</v>
      </c>
      <c r="AB58" s="1">
        <f ca="1">-IF($K58=1,$AE$4*$AE$2*2,0)</f>
        <v>-2</v>
      </c>
      <c r="AC58" s="1">
        <f ca="1" t="shared" si="5"/>
        <v>864.88475233659</v>
      </c>
    </row>
    <row r="59" spans="1:29">
      <c r="A59">
        <v>77</v>
      </c>
      <c r="B59">
        <v>1.492</v>
      </c>
      <c r="C59">
        <v>1.156</v>
      </c>
      <c r="D59">
        <v>0.000760000000000093</v>
      </c>
      <c r="E59">
        <v>0.476741898370067</v>
      </c>
      <c r="G59" s="1">
        <f ca="1">OFFSET($B59,$AE$5,0)</f>
        <v>1.515</v>
      </c>
      <c r="H59" s="1">
        <f ca="1">OFFSET($C59,$AE$5,0)</f>
        <v>1.142</v>
      </c>
      <c r="J59" s="1" t="str">
        <f>IF(AND($AE$7="Sym_1",$E59&lt;0),$B$1,IF(AND($AE$7="Sym_2",$E59&gt;0),$B$1,$C$1))</f>
        <v>STXUSDT</v>
      </c>
      <c r="K59" s="1">
        <f ca="1">IF(AND(ABS($E59)&gt;$AE$1,$G59&gt;0),1,0)</f>
        <v>0</v>
      </c>
      <c r="L59" s="1">
        <f ca="1">IF($K59=1,IF($J59=$B$1,$B59,$C59),0)</f>
        <v>0</v>
      </c>
      <c r="M59" s="1">
        <f ca="1">IF($K59=1,IF($J59=$B$1,$G59,$H59),0)</f>
        <v>0</v>
      </c>
      <c r="N59" s="1">
        <f ca="1" t="shared" si="0"/>
        <v>1</v>
      </c>
      <c r="O59" s="1">
        <f ca="1">IF($K59=1,$AE$3*$AE$2*2,0)</f>
        <v>0</v>
      </c>
      <c r="P59" s="1">
        <f ca="1">-IF($K59=1,$AE$4*$AE$2*2,0)</f>
        <v>0</v>
      </c>
      <c r="Q59" s="1">
        <f ca="1" t="shared" si="4"/>
        <v>1394.41310025665</v>
      </c>
      <c r="S59" s="1">
        <f ca="1" t="shared" si="1"/>
        <v>1.515</v>
      </c>
      <c r="T59" s="1">
        <f ca="1" t="shared" si="2"/>
        <v>1.142</v>
      </c>
      <c r="V59" s="1" t="str">
        <f>IF(AND($AE$7="Sym_1",$E59&gt;0),$B$1,IF(AND($AE$7="Sym_2",$E59&lt;0),$B$1,$C$1))</f>
        <v>MATICUSDT</v>
      </c>
      <c r="W59" s="1">
        <f ca="1">IF(AND(ABS($E59)&gt;$AE$1,$G59&gt;0),1,0)</f>
        <v>0</v>
      </c>
      <c r="X59" s="1">
        <f ca="1">IF($W59=1,IF($V59=$B$1,$B59,$C59),0)</f>
        <v>0</v>
      </c>
      <c r="Y59" s="1">
        <f ca="1">IF($W59=1,IF($V59=$B$1,$S59,$T59),0)</f>
        <v>0</v>
      </c>
      <c r="Z59" s="1">
        <f ca="1" t="shared" si="3"/>
        <v>1</v>
      </c>
      <c r="AA59" s="1">
        <f ca="1">IF($K59=1,$AE$3*$AC58*2,0)</f>
        <v>0</v>
      </c>
      <c r="AB59" s="1">
        <f ca="1">-IF($K59=1,$AE$4*$AE$2*2,0)</f>
        <v>0</v>
      </c>
      <c r="AC59" s="1">
        <f ca="1" t="shared" si="5"/>
        <v>864.88475233659</v>
      </c>
    </row>
    <row r="60" spans="1:29">
      <c r="A60">
        <v>78</v>
      </c>
      <c r="B60">
        <v>1.5031</v>
      </c>
      <c r="C60">
        <v>1.158</v>
      </c>
      <c r="D60">
        <v>0.00928000000000017</v>
      </c>
      <c r="E60">
        <v>0.8965821090181</v>
      </c>
      <c r="G60" s="1">
        <f ca="1">OFFSET($B60,$AE$5,0)</f>
        <v>1.503</v>
      </c>
      <c r="H60" s="1">
        <f ca="1">OFFSET($C60,$AE$5,0)</f>
        <v>1.13</v>
      </c>
      <c r="J60" s="1" t="str">
        <f>IF(AND($AE$7="Sym_1",$E60&lt;0),$B$1,IF(AND($AE$7="Sym_2",$E60&gt;0),$B$1,$C$1))</f>
        <v>STXUSDT</v>
      </c>
      <c r="K60" s="1">
        <f ca="1">IF(AND(ABS($E60)&gt;$AE$1,$G60&gt;0),1,0)</f>
        <v>0</v>
      </c>
      <c r="L60" s="1">
        <f ca="1">IF($K60=1,IF($J60=$B$1,$B60,$C60),0)</f>
        <v>0</v>
      </c>
      <c r="M60" s="1">
        <f ca="1">IF($K60=1,IF($J60=$B$1,$G60,$H60),0)</f>
        <v>0</v>
      </c>
      <c r="N60" s="1">
        <f ca="1" t="shared" si="0"/>
        <v>1</v>
      </c>
      <c r="O60" s="1">
        <f ca="1">IF($K60=1,$AE$3*$AE$2*2,0)</f>
        <v>0</v>
      </c>
      <c r="P60" s="1">
        <f ca="1">-IF($K60=1,$AE$4*$AE$2*2,0)</f>
        <v>0</v>
      </c>
      <c r="Q60" s="1">
        <f ca="1" t="shared" si="4"/>
        <v>1394.41310025665</v>
      </c>
      <c r="S60" s="1">
        <f ca="1" t="shared" si="1"/>
        <v>1.503</v>
      </c>
      <c r="T60" s="1">
        <f ca="1" t="shared" si="2"/>
        <v>1.13</v>
      </c>
      <c r="V60" s="1" t="str">
        <f>IF(AND($AE$7="Sym_1",$E60&gt;0),$B$1,IF(AND($AE$7="Sym_2",$E60&lt;0),$B$1,$C$1))</f>
        <v>MATICUSDT</v>
      </c>
      <c r="W60" s="1">
        <f ca="1">IF(AND(ABS($E60)&gt;$AE$1,$G60&gt;0),1,0)</f>
        <v>0</v>
      </c>
      <c r="X60" s="1">
        <f ca="1">IF($W60=1,IF($V60=$B$1,$B60,$C60),0)</f>
        <v>0</v>
      </c>
      <c r="Y60" s="1">
        <f ca="1">IF($W60=1,IF($V60=$B$1,$S60,$T60),0)</f>
        <v>0</v>
      </c>
      <c r="Z60" s="1">
        <f ca="1" t="shared" si="3"/>
        <v>1</v>
      </c>
      <c r="AA60" s="1">
        <f ca="1">IF($K60=1,$AE$3*$AC59*2,0)</f>
        <v>0</v>
      </c>
      <c r="AB60" s="1">
        <f ca="1">-IF($K60=1,$AE$4*$AE$2*2,0)</f>
        <v>0</v>
      </c>
      <c r="AC60" s="1">
        <f ca="1" t="shared" si="5"/>
        <v>864.88475233659</v>
      </c>
    </row>
    <row r="61" spans="1:29">
      <c r="A61">
        <v>79</v>
      </c>
      <c r="B61">
        <v>1.4769</v>
      </c>
      <c r="C61">
        <v>1.136</v>
      </c>
      <c r="D61">
        <v>0.0114600000000002</v>
      </c>
      <c r="E61">
        <v>0.940527643034881</v>
      </c>
      <c r="G61" s="1">
        <f ca="1">OFFSET($B61,$AE$5,0)</f>
        <v>1.4981</v>
      </c>
      <c r="H61" s="1">
        <f ca="1">OFFSET($C61,$AE$5,0)</f>
        <v>1.136</v>
      </c>
      <c r="J61" s="1" t="str">
        <f>IF(AND($AE$7="Sym_1",$E61&lt;0),$B$1,IF(AND($AE$7="Sym_2",$E61&gt;0),$B$1,$C$1))</f>
        <v>STXUSDT</v>
      </c>
      <c r="K61" s="1">
        <f ca="1">IF(AND(ABS($E61)&gt;$AE$1,$G61&gt;0),1,0)</f>
        <v>0</v>
      </c>
      <c r="L61" s="1">
        <f ca="1">IF($K61=1,IF($J61=$B$1,$B61,$C61),0)</f>
        <v>0</v>
      </c>
      <c r="M61" s="1">
        <f ca="1">IF($K61=1,IF($J61=$B$1,$G61,$H61),0)</f>
        <v>0</v>
      </c>
      <c r="N61" s="1">
        <f ca="1" t="shared" si="0"/>
        <v>1</v>
      </c>
      <c r="O61" s="1">
        <f ca="1">IF($K61=1,$AE$3*$AE$2*2,0)</f>
        <v>0</v>
      </c>
      <c r="P61" s="1">
        <f ca="1">-IF($K61=1,$AE$4*$AE$2*2,0)</f>
        <v>0</v>
      </c>
      <c r="Q61" s="1">
        <f ca="1" t="shared" si="4"/>
        <v>1394.41310025665</v>
      </c>
      <c r="S61" s="1">
        <f ca="1" t="shared" si="1"/>
        <v>1.4981</v>
      </c>
      <c r="T61" s="1">
        <f ca="1" t="shared" si="2"/>
        <v>1.136</v>
      </c>
      <c r="V61" s="1" t="str">
        <f>IF(AND($AE$7="Sym_1",$E61&gt;0),$B$1,IF(AND($AE$7="Sym_2",$E61&lt;0),$B$1,$C$1))</f>
        <v>MATICUSDT</v>
      </c>
      <c r="W61" s="1">
        <f ca="1">IF(AND(ABS($E61)&gt;$AE$1,$G61&gt;0),1,0)</f>
        <v>0</v>
      </c>
      <c r="X61" s="1">
        <f ca="1">IF($W61=1,IF($V61=$B$1,$B61,$C61),0)</f>
        <v>0</v>
      </c>
      <c r="Y61" s="1">
        <f ca="1">IF($W61=1,IF($V61=$B$1,$S61,$T61),0)</f>
        <v>0</v>
      </c>
      <c r="Z61" s="1">
        <f ca="1" t="shared" si="3"/>
        <v>1</v>
      </c>
      <c r="AA61" s="1">
        <f ca="1">IF($K61=1,$AE$3*$AC60*2,0)</f>
        <v>0</v>
      </c>
      <c r="AB61" s="1">
        <f ca="1">-IF($K61=1,$AE$4*$AE$2*2,0)</f>
        <v>0</v>
      </c>
      <c r="AC61" s="1">
        <f ca="1" t="shared" si="5"/>
        <v>864.88475233659</v>
      </c>
    </row>
    <row r="62" spans="1:29">
      <c r="A62">
        <v>80</v>
      </c>
      <c r="B62">
        <v>1.5159</v>
      </c>
      <c r="C62">
        <v>1.15</v>
      </c>
      <c r="D62">
        <v>0.0324000000000002</v>
      </c>
      <c r="E62">
        <v>2.01830990223587</v>
      </c>
      <c r="G62" s="1">
        <f ca="1">OFFSET($B62,$AE$5,0)</f>
        <v>1.5286</v>
      </c>
      <c r="H62" s="1">
        <f ca="1">OFFSET($C62,$AE$5,0)</f>
        <v>1.154</v>
      </c>
      <c r="J62" s="1" t="str">
        <f>IF(AND($AE$7="Sym_1",$E62&lt;0),$B$1,IF(AND($AE$7="Sym_2",$E62&gt;0),$B$1,$C$1))</f>
        <v>STXUSDT</v>
      </c>
      <c r="K62" s="1">
        <f ca="1">IF(AND(ABS($E62)&gt;$AE$1,$G62&gt;0),1,0)</f>
        <v>1</v>
      </c>
      <c r="L62" s="1">
        <f ca="1">IF($K62=1,IF($J62=$B$1,$B62,$C62),0)</f>
        <v>1.15</v>
      </c>
      <c r="M62" s="1">
        <f ca="1">IF($K62=1,IF($J62=$B$1,$G62,$H62),0)</f>
        <v>1.154</v>
      </c>
      <c r="N62" s="1">
        <f ca="1" t="shared" si="0"/>
        <v>1.00347826086957</v>
      </c>
      <c r="O62" s="1">
        <f ca="1">IF($K62=1,$AE$3*$AE$2*2,0)</f>
        <v>0.5</v>
      </c>
      <c r="P62" s="1">
        <f ca="1">-IF($K62=1,$AE$4*$AE$2*2,0)</f>
        <v>-2</v>
      </c>
      <c r="Q62" s="1">
        <f ca="1" t="shared" si="4"/>
        <v>1397.76323277928</v>
      </c>
      <c r="S62" s="1">
        <f ca="1" t="shared" si="1"/>
        <v>1.5286</v>
      </c>
      <c r="T62" s="1">
        <f ca="1" t="shared" si="2"/>
        <v>1.154</v>
      </c>
      <c r="V62" s="1" t="str">
        <f>IF(AND($AE$7="Sym_1",$E62&gt;0),$B$1,IF(AND($AE$7="Sym_2",$E62&lt;0),$B$1,$C$1))</f>
        <v>MATICUSDT</v>
      </c>
      <c r="W62" s="1">
        <f ca="1">IF(AND(ABS($E62)&gt;$AE$1,$G62&gt;0),1,0)</f>
        <v>1</v>
      </c>
      <c r="X62" s="1">
        <f ca="1">IF($W62=1,IF($V62=$B$1,$B62,$C62),0)</f>
        <v>1.5159</v>
      </c>
      <c r="Y62" s="1">
        <f ca="1">IF($W62=1,IF($V62=$B$1,$S62,$T62),0)</f>
        <v>1.5286</v>
      </c>
      <c r="Z62" s="1">
        <f ca="1" t="shared" si="3"/>
        <v>0.99169174407955</v>
      </c>
      <c r="AA62" s="1">
        <f ca="1">IF($K62=1,$AE$3*$AC61*2,0)</f>
        <v>0.432442376168295</v>
      </c>
      <c r="AB62" s="1">
        <f ca="1">-IF($K62=1,$AE$4*$AE$2*2,0)</f>
        <v>-2</v>
      </c>
      <c r="AC62" s="1">
        <f ca="1" t="shared" si="5"/>
        <v>856.13151084865</v>
      </c>
    </row>
    <row r="63" spans="1:29">
      <c r="A63">
        <v>81</v>
      </c>
      <c r="B63">
        <v>1.5288</v>
      </c>
      <c r="C63">
        <v>1.154</v>
      </c>
      <c r="D63">
        <v>0.04014</v>
      </c>
      <c r="E63">
        <v>2.36215194979282</v>
      </c>
      <c r="G63" s="1">
        <f ca="1">OFFSET($B63,$AE$5,0)</f>
        <v>1.5223</v>
      </c>
      <c r="H63" s="1">
        <f ca="1">OFFSET($C63,$AE$5,0)</f>
        <v>1.154</v>
      </c>
      <c r="J63" s="1" t="str">
        <f>IF(AND($AE$7="Sym_1",$E63&lt;0),$B$1,IF(AND($AE$7="Sym_2",$E63&gt;0),$B$1,$C$1))</f>
        <v>STXUSDT</v>
      </c>
      <c r="K63" s="1">
        <f ca="1">IF(AND(ABS($E63)&gt;$AE$1,$G63&gt;0),1,0)</f>
        <v>1</v>
      </c>
      <c r="L63" s="1">
        <f ca="1">IF($K63=1,IF($J63=$B$1,$B63,$C63),0)</f>
        <v>1.154</v>
      </c>
      <c r="M63" s="1">
        <f ca="1">IF($K63=1,IF($J63=$B$1,$G63,$H63),0)</f>
        <v>1.154</v>
      </c>
      <c r="N63" s="1">
        <f ca="1" t="shared" si="0"/>
        <v>1</v>
      </c>
      <c r="O63" s="1">
        <f ca="1">IF($K63=1,$AE$3*$AE$2*2,0)</f>
        <v>0.5</v>
      </c>
      <c r="P63" s="1">
        <f ca="1">-IF($K63=1,$AE$4*$AE$2*2,0)</f>
        <v>-2</v>
      </c>
      <c r="Q63" s="1">
        <f ca="1" t="shared" si="4"/>
        <v>1396.26323277928</v>
      </c>
      <c r="S63" s="1">
        <f ca="1" t="shared" si="1"/>
        <v>1.5223</v>
      </c>
      <c r="T63" s="1">
        <f ca="1" t="shared" si="2"/>
        <v>1.154</v>
      </c>
      <c r="V63" s="1" t="str">
        <f>IF(AND($AE$7="Sym_1",$E63&gt;0),$B$1,IF(AND($AE$7="Sym_2",$E63&lt;0),$B$1,$C$1))</f>
        <v>MATICUSDT</v>
      </c>
      <c r="W63" s="1">
        <f ca="1">IF(AND(ABS($E63)&gt;$AE$1,$G63&gt;0),1,0)</f>
        <v>1</v>
      </c>
      <c r="X63" s="1">
        <f ca="1">IF($W63=1,IF($V63=$B$1,$B63,$C63),0)</f>
        <v>1.5288</v>
      </c>
      <c r="Y63" s="1">
        <f ca="1">IF($W63=1,IF($V63=$B$1,$S63,$T63),0)</f>
        <v>1.5223</v>
      </c>
      <c r="Z63" s="1">
        <f ca="1" t="shared" si="3"/>
        <v>1.00426985482494</v>
      </c>
      <c r="AA63" s="1">
        <f ca="1">IF($K63=1,$AE$3*$AC62*2,0)</f>
        <v>0.428065755424325</v>
      </c>
      <c r="AB63" s="1">
        <f ca="1">-IF($K63=1,$AE$4*$AE$2*2,0)</f>
        <v>-2</v>
      </c>
      <c r="AC63" s="1">
        <f ca="1" t="shared" si="5"/>
        <v>858.215133866452</v>
      </c>
    </row>
    <row r="64" spans="1:29">
      <c r="A64">
        <v>82</v>
      </c>
      <c r="B64">
        <v>1.515</v>
      </c>
      <c r="C64">
        <v>1.142</v>
      </c>
      <c r="D64">
        <v>0.0418199999999999</v>
      </c>
      <c r="E64">
        <v>2.15580866315509</v>
      </c>
      <c r="G64" s="1">
        <f ca="1">OFFSET($B64,$AE$5,0)</f>
        <v>1.557</v>
      </c>
      <c r="H64" s="1">
        <f ca="1">OFFSET($C64,$AE$5,0)</f>
        <v>1.166</v>
      </c>
      <c r="J64" s="1" t="str">
        <f>IF(AND($AE$7="Sym_1",$E64&lt;0),$B$1,IF(AND($AE$7="Sym_2",$E64&gt;0),$B$1,$C$1))</f>
        <v>STXUSDT</v>
      </c>
      <c r="K64" s="1">
        <f ca="1">IF(AND(ABS($E64)&gt;$AE$1,$G64&gt;0),1,0)</f>
        <v>1</v>
      </c>
      <c r="L64" s="1">
        <f ca="1">IF($K64=1,IF($J64=$B$1,$B64,$C64),0)</f>
        <v>1.142</v>
      </c>
      <c r="M64" s="1">
        <f ca="1">IF($K64=1,IF($J64=$B$1,$G64,$H64),0)</f>
        <v>1.166</v>
      </c>
      <c r="N64" s="1">
        <f ca="1" t="shared" si="0"/>
        <v>1.02101576182137</v>
      </c>
      <c r="O64" s="1">
        <f ca="1">IF($K64=1,$AE$3*$AE$2*2,0)</f>
        <v>0.5</v>
      </c>
      <c r="P64" s="1">
        <f ca="1">-IF($K64=1,$AE$4*$AE$2*2,0)</f>
        <v>-2</v>
      </c>
      <c r="Q64" s="1">
        <f ca="1" t="shared" si="4"/>
        <v>1424.1067683193</v>
      </c>
      <c r="S64" s="1">
        <f ca="1" t="shared" si="1"/>
        <v>1.557</v>
      </c>
      <c r="T64" s="1">
        <f ca="1" t="shared" si="2"/>
        <v>1.166</v>
      </c>
      <c r="V64" s="1" t="str">
        <f>IF(AND($AE$7="Sym_1",$E64&gt;0),$B$1,IF(AND($AE$7="Sym_2",$E64&lt;0),$B$1,$C$1))</f>
        <v>MATICUSDT</v>
      </c>
      <c r="W64" s="1">
        <f ca="1">IF(AND(ABS($E64)&gt;$AE$1,$G64&gt;0),1,0)</f>
        <v>1</v>
      </c>
      <c r="X64" s="1">
        <f ca="1">IF($W64=1,IF($V64=$B$1,$B64,$C64),0)</f>
        <v>1.515</v>
      </c>
      <c r="Y64" s="1">
        <f ca="1">IF($W64=1,IF($V64=$B$1,$S64,$T64),0)</f>
        <v>1.557</v>
      </c>
      <c r="Z64" s="1">
        <f ca="1" t="shared" si="3"/>
        <v>0.973025048169557</v>
      </c>
      <c r="AA64" s="1">
        <f ca="1">IF($K64=1,$AE$3*$AC63*2,0)</f>
        <v>0.429107566933226</v>
      </c>
      <c r="AB64" s="1">
        <f ca="1">-IF($K64=1,$AE$4*$AE$2*2,0)</f>
        <v>-2</v>
      </c>
      <c r="AC64" s="1">
        <f ca="1" t="shared" si="5"/>
        <v>833.49392953718</v>
      </c>
    </row>
    <row r="65" spans="1:29">
      <c r="A65">
        <v>83</v>
      </c>
      <c r="B65">
        <v>1.503</v>
      </c>
      <c r="C65">
        <v>1.13</v>
      </c>
      <c r="D65">
        <v>0.0452999999999998</v>
      </c>
      <c r="E65">
        <v>1.97384005797454</v>
      </c>
      <c r="G65" s="1">
        <f ca="1">OFFSET($B65,$AE$5,0)</f>
        <v>1.5511</v>
      </c>
      <c r="H65" s="1">
        <f ca="1">OFFSET($C65,$AE$5,0)</f>
        <v>1.159</v>
      </c>
      <c r="J65" s="1" t="str">
        <f>IF(AND($AE$7="Sym_1",$E65&lt;0),$B$1,IF(AND($AE$7="Sym_2",$E65&gt;0),$B$1,$C$1))</f>
        <v>STXUSDT</v>
      </c>
      <c r="K65" s="1">
        <f ca="1">IF(AND(ABS($E65)&gt;$AE$1,$G65&gt;0),1,0)</f>
        <v>1</v>
      </c>
      <c r="L65" s="1">
        <f ca="1">IF($K65=1,IF($J65=$B$1,$B65,$C65),0)</f>
        <v>1.13</v>
      </c>
      <c r="M65" s="1">
        <f ca="1">IF($K65=1,IF($J65=$B$1,$G65,$H65),0)</f>
        <v>1.159</v>
      </c>
      <c r="N65" s="1">
        <f ca="1" t="shared" si="0"/>
        <v>1.02566371681416</v>
      </c>
      <c r="O65" s="1">
        <f ca="1">IF($K65=1,$AE$3*$AE$2*2,0)</f>
        <v>0.5</v>
      </c>
      <c r="P65" s="1">
        <f ca="1">-IF($K65=1,$AE$4*$AE$2*2,0)</f>
        <v>-2</v>
      </c>
      <c r="Q65" s="1">
        <f ca="1" t="shared" si="4"/>
        <v>1459.15464113457</v>
      </c>
      <c r="S65" s="1">
        <f ca="1" t="shared" si="1"/>
        <v>1.5511</v>
      </c>
      <c r="T65" s="1">
        <f ca="1" t="shared" si="2"/>
        <v>1.159</v>
      </c>
      <c r="V65" s="1" t="str">
        <f>IF(AND($AE$7="Sym_1",$E65&gt;0),$B$1,IF(AND($AE$7="Sym_2",$E65&lt;0),$B$1,$C$1))</f>
        <v>MATICUSDT</v>
      </c>
      <c r="W65" s="1">
        <f ca="1">IF(AND(ABS($E65)&gt;$AE$1,$G65&gt;0),1,0)</f>
        <v>1</v>
      </c>
      <c r="X65" s="1">
        <f ca="1">IF($W65=1,IF($V65=$B$1,$B65,$C65),0)</f>
        <v>1.503</v>
      </c>
      <c r="Y65" s="1">
        <f ca="1">IF($W65=1,IF($V65=$B$1,$S65,$T65),0)</f>
        <v>1.5511</v>
      </c>
      <c r="Z65" s="1">
        <f ca="1" t="shared" si="3"/>
        <v>0.968989749210238</v>
      </c>
      <c r="AA65" s="1">
        <f ca="1">IF($K65=1,$AE$3*$AC64*2,0)</f>
        <v>0.41674696476859</v>
      </c>
      <c r="AB65" s="1">
        <f ca="1">-IF($K65=1,$AE$4*$AE$2*2,0)</f>
        <v>-2</v>
      </c>
      <c r="AC65" s="1">
        <f ca="1" t="shared" si="5"/>
        <v>806.063820715256</v>
      </c>
    </row>
    <row r="66" spans="1:29">
      <c r="A66">
        <v>84</v>
      </c>
      <c r="B66">
        <v>1.4981</v>
      </c>
      <c r="C66">
        <v>1.136</v>
      </c>
      <c r="D66">
        <v>0.0326600000000001</v>
      </c>
      <c r="E66">
        <v>1.29553710478336</v>
      </c>
      <c r="G66" s="1">
        <f ca="1">OFFSET($B66,$AE$5,0)</f>
        <v>1.5752</v>
      </c>
      <c r="H66" s="1">
        <f ca="1">OFFSET($C66,$AE$5,0)</f>
        <v>1.193</v>
      </c>
      <c r="J66" s="1" t="str">
        <f>IF(AND($AE$7="Sym_1",$E66&lt;0),$B$1,IF(AND($AE$7="Sym_2",$E66&gt;0),$B$1,$C$1))</f>
        <v>STXUSDT</v>
      </c>
      <c r="K66" s="1">
        <f ca="1">IF(AND(ABS($E66)&gt;$AE$1,$G66&gt;0),1,0)</f>
        <v>1</v>
      </c>
      <c r="L66" s="1">
        <f ca="1">IF($K66=1,IF($J66=$B$1,$B66,$C66),0)</f>
        <v>1.136</v>
      </c>
      <c r="M66" s="1">
        <f ca="1">IF($K66=1,IF($J66=$B$1,$G66,$H66),0)</f>
        <v>1.193</v>
      </c>
      <c r="N66" s="1">
        <f ca="1" t="shared" ref="N66:N129" si="6">IFERROR(M66/L66,1)</f>
        <v>1.05017605633803</v>
      </c>
      <c r="O66" s="1">
        <f ca="1">IF($K66=1,$AE$3*$AE$2*2,0)</f>
        <v>0.5</v>
      </c>
      <c r="P66" s="1">
        <f ca="1">-IF($K66=1,$AE$4*$AE$2*2,0)</f>
        <v>-2</v>
      </c>
      <c r="Q66" s="1">
        <f ca="1" t="shared" si="4"/>
        <v>1530.86926661404</v>
      </c>
      <c r="S66" s="1">
        <f ca="1" t="shared" ref="S66:S129" si="7">OFFSET($B66,$AE$6,0)</f>
        <v>1.5752</v>
      </c>
      <c r="T66" s="1">
        <f ca="1" t="shared" ref="T66:T129" si="8">OFFSET($C66,$AE$6,0)</f>
        <v>1.193</v>
      </c>
      <c r="V66" s="1" t="str">
        <f>IF(AND($AE$7="Sym_1",$E66&gt;0),$B$1,IF(AND($AE$7="Sym_2",$E66&lt;0),$B$1,$C$1))</f>
        <v>MATICUSDT</v>
      </c>
      <c r="W66" s="1">
        <f ca="1">IF(AND(ABS($E66)&gt;$AE$1,$G66&gt;0),1,0)</f>
        <v>1</v>
      </c>
      <c r="X66" s="1">
        <f ca="1">IF($W66=1,IF($V66=$B$1,$B66,$C66),0)</f>
        <v>1.4981</v>
      </c>
      <c r="Y66" s="1">
        <f ca="1">IF($W66=1,IF($V66=$B$1,$S66,$T66),0)</f>
        <v>1.5752</v>
      </c>
      <c r="Z66" s="1">
        <f ca="1" t="shared" ref="Z66:Z129" si="9">IFERROR(X66/Y66,1)</f>
        <v>0.951053834433723</v>
      </c>
      <c r="AA66" s="1">
        <f ca="1">IF($K66=1,$AE$3*$AC65*2,0)</f>
        <v>0.403031910357628</v>
      </c>
      <c r="AB66" s="1">
        <f ca="1">-IF($K66=1,$AE$4*$AE$2*2,0)</f>
        <v>-2</v>
      </c>
      <c r="AC66" s="1">
        <f ca="1" t="shared" si="5"/>
        <v>765.013119399899</v>
      </c>
    </row>
    <row r="67" spans="1:29">
      <c r="A67">
        <v>85</v>
      </c>
      <c r="B67">
        <v>1.5286</v>
      </c>
      <c r="C67">
        <v>1.154</v>
      </c>
      <c r="D67">
        <v>0.03994</v>
      </c>
      <c r="E67">
        <v>1.44293611153815</v>
      </c>
      <c r="G67" s="1">
        <f ca="1">OFFSET($B67,$AE$5,0)</f>
        <v>1.5693</v>
      </c>
      <c r="H67" s="1">
        <f ca="1">OFFSET($C67,$AE$5,0)</f>
        <v>1.196</v>
      </c>
      <c r="J67" s="1" t="str">
        <f>IF(AND($AE$7="Sym_1",$E67&lt;0),$B$1,IF(AND($AE$7="Sym_2",$E67&gt;0),$B$1,$C$1))</f>
        <v>STXUSDT</v>
      </c>
      <c r="K67" s="1">
        <f ca="1">IF(AND(ABS($E67)&gt;$AE$1,$G67&gt;0),1,0)</f>
        <v>1</v>
      </c>
      <c r="L67" s="1">
        <f ca="1">IF($K67=1,IF($J67=$B$1,$B67,$C67),0)</f>
        <v>1.154</v>
      </c>
      <c r="M67" s="1">
        <f ca="1">IF($K67=1,IF($J67=$B$1,$G67,$H67),0)</f>
        <v>1.196</v>
      </c>
      <c r="N67" s="1">
        <f ca="1" t="shared" si="6"/>
        <v>1.03639514731369</v>
      </c>
      <c r="O67" s="1">
        <f ca="1">IF($K67=1,$AE$3*$AE$2*2,0)</f>
        <v>0.5</v>
      </c>
      <c r="P67" s="1">
        <f ca="1">-IF($K67=1,$AE$4*$AE$2*2,0)</f>
        <v>-2</v>
      </c>
      <c r="Q67" s="1">
        <f ca="1" t="shared" ref="Q67:Q130" si="10">$Q66*$N67+$O67+$P67</f>
        <v>1585.08547909046</v>
      </c>
      <c r="S67" s="1">
        <f ca="1" t="shared" si="7"/>
        <v>1.5693</v>
      </c>
      <c r="T67" s="1">
        <f ca="1" t="shared" si="8"/>
        <v>1.196</v>
      </c>
      <c r="V67" s="1" t="str">
        <f>IF(AND($AE$7="Sym_1",$E67&gt;0),$B$1,IF(AND($AE$7="Sym_2",$E67&lt;0),$B$1,$C$1))</f>
        <v>MATICUSDT</v>
      </c>
      <c r="W67" s="1">
        <f ca="1">IF(AND(ABS($E67)&gt;$AE$1,$G67&gt;0),1,0)</f>
        <v>1</v>
      </c>
      <c r="X67" s="1">
        <f ca="1">IF($W67=1,IF($V67=$B$1,$B67,$C67),0)</f>
        <v>1.5286</v>
      </c>
      <c r="Y67" s="1">
        <f ca="1">IF($W67=1,IF($V67=$B$1,$S67,$T67),0)</f>
        <v>1.5693</v>
      </c>
      <c r="Z67" s="1">
        <f ca="1" t="shared" si="9"/>
        <v>0.974064869687122</v>
      </c>
      <c r="AA67" s="1">
        <f ca="1">IF($K67=1,$AE$3*$AC66*2,0)</f>
        <v>0.382506559699949</v>
      </c>
      <c r="AB67" s="1">
        <f ca="1">-IF($K67=1,$AE$4*$AE$2*2,0)</f>
        <v>-2</v>
      </c>
      <c r="AC67" s="1">
        <f ca="1" t="shared" ref="AC67:AC130" si="11">$AC66*$Z67+$AA67+$AB67</f>
        <v>743.554911016901</v>
      </c>
    </row>
    <row r="68" spans="1:29">
      <c r="A68">
        <v>86</v>
      </c>
      <c r="B68">
        <v>1.5223</v>
      </c>
      <c r="C68">
        <v>1.154</v>
      </c>
      <c r="D68">
        <v>0.0336400000000001</v>
      </c>
      <c r="E68">
        <v>1.08845779731619</v>
      </c>
      <c r="G68" s="1">
        <f ca="1">OFFSET($B68,$AE$5,0)</f>
        <v>1.5632</v>
      </c>
      <c r="H68" s="1">
        <f ca="1">OFFSET($C68,$AE$5,0)</f>
        <v>1.177</v>
      </c>
      <c r="J68" s="1" t="str">
        <f>IF(AND($AE$7="Sym_1",$E68&lt;0),$B$1,IF(AND($AE$7="Sym_2",$E68&gt;0),$B$1,$C$1))</f>
        <v>STXUSDT</v>
      </c>
      <c r="K68" s="1">
        <f ca="1">IF(AND(ABS($E68)&gt;$AE$1,$G68&gt;0),1,0)</f>
        <v>1</v>
      </c>
      <c r="L68" s="1">
        <f ca="1">IF($K68=1,IF($J68=$B$1,$B68,$C68),0)</f>
        <v>1.154</v>
      </c>
      <c r="M68" s="1">
        <f ca="1">IF($K68=1,IF($J68=$B$1,$G68,$H68),0)</f>
        <v>1.177</v>
      </c>
      <c r="N68" s="1">
        <f ca="1" t="shared" si="6"/>
        <v>1.01993067590988</v>
      </c>
      <c r="O68" s="1">
        <f ca="1">IF($K68=1,$AE$3*$AE$2*2,0)</f>
        <v>0.5</v>
      </c>
      <c r="P68" s="1">
        <f ca="1">-IF($K68=1,$AE$4*$AE$2*2,0)</f>
        <v>-2</v>
      </c>
      <c r="Q68" s="1">
        <f ca="1" t="shared" si="10"/>
        <v>1615.17730406366</v>
      </c>
      <c r="S68" s="1">
        <f ca="1" t="shared" si="7"/>
        <v>1.5632</v>
      </c>
      <c r="T68" s="1">
        <f ca="1" t="shared" si="8"/>
        <v>1.177</v>
      </c>
      <c r="V68" s="1" t="str">
        <f>IF(AND($AE$7="Sym_1",$E68&gt;0),$B$1,IF(AND($AE$7="Sym_2",$E68&lt;0),$B$1,$C$1))</f>
        <v>MATICUSDT</v>
      </c>
      <c r="W68" s="1">
        <f ca="1">IF(AND(ABS($E68)&gt;$AE$1,$G68&gt;0),1,0)</f>
        <v>1</v>
      </c>
      <c r="X68" s="1">
        <f ca="1">IF($W68=1,IF($V68=$B$1,$B68,$C68),0)</f>
        <v>1.5223</v>
      </c>
      <c r="Y68" s="1">
        <f ca="1">IF($W68=1,IF($V68=$B$1,$S68,$T68),0)</f>
        <v>1.5632</v>
      </c>
      <c r="Z68" s="1">
        <f ca="1" t="shared" si="9"/>
        <v>0.973835721596725</v>
      </c>
      <c r="AA68" s="1">
        <f ca="1">IF($K68=1,$AE$3*$AC67*2,0)</f>
        <v>0.37177745550845</v>
      </c>
      <c r="AB68" s="1">
        <f ca="1">-IF($K68=1,$AE$4*$AE$2*2,0)</f>
        <v>-2</v>
      </c>
      <c r="AC68" s="1">
        <f ca="1" t="shared" si="11"/>
        <v>722.472110772441</v>
      </c>
    </row>
    <row r="69" spans="1:29">
      <c r="A69">
        <v>87</v>
      </c>
      <c r="B69">
        <v>1.557</v>
      </c>
      <c r="C69">
        <v>1.166</v>
      </c>
      <c r="D69">
        <v>0.0528599999999999</v>
      </c>
      <c r="E69">
        <v>1.62045778309314</v>
      </c>
      <c r="G69" s="1">
        <f ca="1">OFFSET($B69,$AE$5,0)</f>
        <v>1.5542</v>
      </c>
      <c r="H69" s="1">
        <f ca="1">OFFSET($C69,$AE$5,0)</f>
        <v>1.183</v>
      </c>
      <c r="J69" s="1" t="str">
        <f>IF(AND($AE$7="Sym_1",$E69&lt;0),$B$1,IF(AND($AE$7="Sym_2",$E69&gt;0),$B$1,$C$1))</f>
        <v>STXUSDT</v>
      </c>
      <c r="K69" s="1">
        <f ca="1">IF(AND(ABS($E69)&gt;$AE$1,$G69&gt;0),1,0)</f>
        <v>1</v>
      </c>
      <c r="L69" s="1">
        <f ca="1">IF($K69=1,IF($J69=$B$1,$B69,$C69),0)</f>
        <v>1.166</v>
      </c>
      <c r="M69" s="1">
        <f ca="1">IF($K69=1,IF($J69=$B$1,$G69,$H69),0)</f>
        <v>1.183</v>
      </c>
      <c r="N69" s="1">
        <f ca="1" t="shared" si="6"/>
        <v>1.01457975986278</v>
      </c>
      <c r="O69" s="1">
        <f ca="1">IF($K69=1,$AE$3*$AE$2*2,0)</f>
        <v>0.5</v>
      </c>
      <c r="P69" s="1">
        <f ca="1">-IF($K69=1,$AE$4*$AE$2*2,0)</f>
        <v>-2</v>
      </c>
      <c r="Q69" s="1">
        <f ca="1" t="shared" si="10"/>
        <v>1637.22620129272</v>
      </c>
      <c r="S69" s="1">
        <f ca="1" t="shared" si="7"/>
        <v>1.5542</v>
      </c>
      <c r="T69" s="1">
        <f ca="1" t="shared" si="8"/>
        <v>1.183</v>
      </c>
      <c r="V69" s="1" t="str">
        <f>IF(AND($AE$7="Sym_1",$E69&gt;0),$B$1,IF(AND($AE$7="Sym_2",$E69&lt;0),$B$1,$C$1))</f>
        <v>MATICUSDT</v>
      </c>
      <c r="W69" s="1">
        <f ca="1">IF(AND(ABS($E69)&gt;$AE$1,$G69&gt;0),1,0)</f>
        <v>1</v>
      </c>
      <c r="X69" s="1">
        <f ca="1">IF($W69=1,IF($V69=$B$1,$B69,$C69),0)</f>
        <v>1.557</v>
      </c>
      <c r="Y69" s="1">
        <f ca="1">IF($W69=1,IF($V69=$B$1,$S69,$T69),0)</f>
        <v>1.5542</v>
      </c>
      <c r="Z69" s="1">
        <f ca="1" t="shared" si="9"/>
        <v>1.00180156993952</v>
      </c>
      <c r="AA69" s="1">
        <f ca="1">IF($K69=1,$AE$3*$AC68*2,0)</f>
        <v>0.36123605538622</v>
      </c>
      <c r="AB69" s="1">
        <f ca="1">-IF($K69=1,$AE$4*$AE$2*2,0)</f>
        <v>-2</v>
      </c>
      <c r="AC69" s="1">
        <f ca="1" t="shared" si="11"/>
        <v>722.134930864735</v>
      </c>
    </row>
    <row r="70" spans="1:29">
      <c r="A70">
        <v>88</v>
      </c>
      <c r="B70">
        <v>1.5511</v>
      </c>
      <c r="C70">
        <v>1.159</v>
      </c>
      <c r="D70">
        <v>0.0559899999999997</v>
      </c>
      <c r="E70">
        <v>1.53801759400695</v>
      </c>
      <c r="G70" s="1">
        <f ca="1">OFFSET($B70,$AE$5,0)</f>
        <v>1.5602</v>
      </c>
      <c r="H70" s="1">
        <f ca="1">OFFSET($C70,$AE$5,0)</f>
        <v>1.187</v>
      </c>
      <c r="J70" s="1" t="str">
        <f>IF(AND($AE$7="Sym_1",$E70&lt;0),$B$1,IF(AND($AE$7="Sym_2",$E70&gt;0),$B$1,$C$1))</f>
        <v>STXUSDT</v>
      </c>
      <c r="K70" s="1">
        <f ca="1">IF(AND(ABS($E70)&gt;$AE$1,$G70&gt;0),1,0)</f>
        <v>1</v>
      </c>
      <c r="L70" s="1">
        <f ca="1">IF($K70=1,IF($J70=$B$1,$B70,$C70),0)</f>
        <v>1.159</v>
      </c>
      <c r="M70" s="1">
        <f ca="1">IF($K70=1,IF($J70=$B$1,$G70,$H70),0)</f>
        <v>1.187</v>
      </c>
      <c r="N70" s="1">
        <f ca="1" t="shared" si="6"/>
        <v>1.02415875754961</v>
      </c>
      <c r="O70" s="1">
        <f ca="1">IF($K70=1,$AE$3*$AE$2*2,0)</f>
        <v>0.5</v>
      </c>
      <c r="P70" s="1">
        <f ca="1">-IF($K70=1,$AE$4*$AE$2*2,0)</f>
        <v>-2</v>
      </c>
      <c r="Q70" s="1">
        <f ca="1" t="shared" si="10"/>
        <v>1675.27955214362</v>
      </c>
      <c r="S70" s="1">
        <f ca="1" t="shared" si="7"/>
        <v>1.5602</v>
      </c>
      <c r="T70" s="1">
        <f ca="1" t="shared" si="8"/>
        <v>1.187</v>
      </c>
      <c r="V70" s="1" t="str">
        <f>IF(AND($AE$7="Sym_1",$E70&gt;0),$B$1,IF(AND($AE$7="Sym_2",$E70&lt;0),$B$1,$C$1))</f>
        <v>MATICUSDT</v>
      </c>
      <c r="W70" s="1">
        <f ca="1">IF(AND(ABS($E70)&gt;$AE$1,$G70&gt;0),1,0)</f>
        <v>1</v>
      </c>
      <c r="X70" s="1">
        <f ca="1">IF($W70=1,IF($V70=$B$1,$B70,$C70),0)</f>
        <v>1.5511</v>
      </c>
      <c r="Y70" s="1">
        <f ca="1">IF($W70=1,IF($V70=$B$1,$S70,$T70),0)</f>
        <v>1.5602</v>
      </c>
      <c r="Z70" s="1">
        <f ca="1" t="shared" si="9"/>
        <v>0.994167414434047</v>
      </c>
      <c r="AA70" s="1">
        <f ca="1">IF($K70=1,$AE$3*$AC69*2,0)</f>
        <v>0.361067465432368</v>
      </c>
      <c r="AB70" s="1">
        <f ca="1">-IF($K70=1,$AE$4*$AE$2*2,0)</f>
        <v>-2</v>
      </c>
      <c r="AC70" s="1">
        <f ca="1" t="shared" si="11"/>
        <v>716.284084555735</v>
      </c>
    </row>
    <row r="71" spans="1:29">
      <c r="A71">
        <v>89</v>
      </c>
      <c r="B71">
        <v>1.5752</v>
      </c>
      <c r="C71">
        <v>1.193</v>
      </c>
      <c r="D71">
        <v>0.0362299999999997</v>
      </c>
      <c r="E71">
        <v>0.764327094824337</v>
      </c>
      <c r="G71" s="1">
        <f ca="1">OFFSET($B71,$AE$5,0)</f>
        <v>1.5286</v>
      </c>
      <c r="H71" s="1">
        <f ca="1">OFFSET($C71,$AE$5,0)</f>
        <v>1.17</v>
      </c>
      <c r="J71" s="1" t="str">
        <f>IF(AND($AE$7="Sym_1",$E71&lt;0),$B$1,IF(AND($AE$7="Sym_2",$E71&gt;0),$B$1,$C$1))</f>
        <v>STXUSDT</v>
      </c>
      <c r="K71" s="1">
        <f ca="1">IF(AND(ABS($E71)&gt;$AE$1,$G71&gt;0),1,0)</f>
        <v>0</v>
      </c>
      <c r="L71" s="1">
        <f ca="1">IF($K71=1,IF($J71=$B$1,$B71,$C71),0)</f>
        <v>0</v>
      </c>
      <c r="M71" s="1">
        <f ca="1">IF($K71=1,IF($J71=$B$1,$G71,$H71),0)</f>
        <v>0</v>
      </c>
      <c r="N71" s="1">
        <f ca="1" t="shared" si="6"/>
        <v>1</v>
      </c>
      <c r="O71" s="1">
        <f ca="1">IF($K71=1,$AE$3*$AE$2*2,0)</f>
        <v>0</v>
      </c>
      <c r="P71" s="1">
        <f ca="1">-IF($K71=1,$AE$4*$AE$2*2,0)</f>
        <v>0</v>
      </c>
      <c r="Q71" s="1">
        <f ca="1" t="shared" si="10"/>
        <v>1675.27955214362</v>
      </c>
      <c r="S71" s="1">
        <f ca="1" t="shared" si="7"/>
        <v>1.5286</v>
      </c>
      <c r="T71" s="1">
        <f ca="1" t="shared" si="8"/>
        <v>1.17</v>
      </c>
      <c r="V71" s="1" t="str">
        <f>IF(AND($AE$7="Sym_1",$E71&gt;0),$B$1,IF(AND($AE$7="Sym_2",$E71&lt;0),$B$1,$C$1))</f>
        <v>MATICUSDT</v>
      </c>
      <c r="W71" s="1">
        <f ca="1">IF(AND(ABS($E71)&gt;$AE$1,$G71&gt;0),1,0)</f>
        <v>0</v>
      </c>
      <c r="X71" s="1">
        <f ca="1">IF($W71=1,IF($V71=$B$1,$B71,$C71),0)</f>
        <v>0</v>
      </c>
      <c r="Y71" s="1">
        <f ca="1">IF($W71=1,IF($V71=$B$1,$S71,$T71),0)</f>
        <v>0</v>
      </c>
      <c r="Z71" s="1">
        <f ca="1" t="shared" si="9"/>
        <v>1</v>
      </c>
      <c r="AA71" s="1">
        <f ca="1">IF($K71=1,$AE$3*$AC70*2,0)</f>
        <v>0</v>
      </c>
      <c r="AB71" s="1">
        <f ca="1">-IF($K71=1,$AE$4*$AE$2*2,0)</f>
        <v>0</v>
      </c>
      <c r="AC71" s="1">
        <f ca="1" t="shared" si="11"/>
        <v>716.284084555735</v>
      </c>
    </row>
    <row r="72" spans="1:29">
      <c r="A72">
        <v>90</v>
      </c>
      <c r="B72">
        <v>1.5693</v>
      </c>
      <c r="C72">
        <v>1.196</v>
      </c>
      <c r="D72">
        <v>0.0264599999999999</v>
      </c>
      <c r="E72">
        <v>0.358012348999748</v>
      </c>
      <c r="G72" s="1">
        <f ca="1">OFFSET($B72,$AE$5,0)</f>
        <v>1.5374</v>
      </c>
      <c r="H72" s="1">
        <f ca="1">OFFSET($C72,$AE$5,0)</f>
        <v>1.184</v>
      </c>
      <c r="J72" s="1" t="str">
        <f>IF(AND($AE$7="Sym_1",$E72&lt;0),$B$1,IF(AND($AE$7="Sym_2",$E72&gt;0),$B$1,$C$1))</f>
        <v>STXUSDT</v>
      </c>
      <c r="K72" s="1">
        <f ca="1">IF(AND(ABS($E72)&gt;$AE$1,$G72&gt;0),1,0)</f>
        <v>0</v>
      </c>
      <c r="L72" s="1">
        <f ca="1">IF($K72=1,IF($J72=$B$1,$B72,$C72),0)</f>
        <v>0</v>
      </c>
      <c r="M72" s="1">
        <f ca="1">IF($K72=1,IF($J72=$B$1,$G72,$H72),0)</f>
        <v>0</v>
      </c>
      <c r="N72" s="1">
        <f ca="1" t="shared" si="6"/>
        <v>1</v>
      </c>
      <c r="O72" s="1">
        <f ca="1">IF($K72=1,$AE$3*$AE$2*2,0)</f>
        <v>0</v>
      </c>
      <c r="P72" s="1">
        <f ca="1">-IF($K72=1,$AE$4*$AE$2*2,0)</f>
        <v>0</v>
      </c>
      <c r="Q72" s="1">
        <f ca="1" t="shared" si="10"/>
        <v>1675.27955214362</v>
      </c>
      <c r="S72" s="1">
        <f ca="1" t="shared" si="7"/>
        <v>1.5374</v>
      </c>
      <c r="T72" s="1">
        <f ca="1" t="shared" si="8"/>
        <v>1.184</v>
      </c>
      <c r="V72" s="1" t="str">
        <f>IF(AND($AE$7="Sym_1",$E72&gt;0),$B$1,IF(AND($AE$7="Sym_2",$E72&lt;0),$B$1,$C$1))</f>
        <v>MATICUSDT</v>
      </c>
      <c r="W72" s="1">
        <f ca="1">IF(AND(ABS($E72)&gt;$AE$1,$G72&gt;0),1,0)</f>
        <v>0</v>
      </c>
      <c r="X72" s="1">
        <f ca="1">IF($W72=1,IF($V72=$B$1,$B72,$C72),0)</f>
        <v>0</v>
      </c>
      <c r="Y72" s="1">
        <f ca="1">IF($W72=1,IF($V72=$B$1,$S72,$T72),0)</f>
        <v>0</v>
      </c>
      <c r="Z72" s="1">
        <f ca="1" t="shared" si="9"/>
        <v>1</v>
      </c>
      <c r="AA72" s="1">
        <f ca="1">IF($K72=1,$AE$3*$AC71*2,0)</f>
        <v>0</v>
      </c>
      <c r="AB72" s="1">
        <f ca="1">-IF($K72=1,$AE$4*$AE$2*2,0)</f>
        <v>0</v>
      </c>
      <c r="AC72" s="1">
        <f ca="1" t="shared" si="11"/>
        <v>716.284084555735</v>
      </c>
    </row>
    <row r="73" spans="1:29">
      <c r="A73">
        <v>91</v>
      </c>
      <c r="B73">
        <v>1.5632</v>
      </c>
      <c r="C73">
        <v>1.177</v>
      </c>
      <c r="D73">
        <v>0.0448699999999997</v>
      </c>
      <c r="E73">
        <v>0.93593896226507</v>
      </c>
      <c r="G73" s="1">
        <f ca="1">OFFSET($B73,$AE$5,0)</f>
        <v>1.5441</v>
      </c>
      <c r="H73" s="1">
        <f ca="1">OFFSET($C73,$AE$5,0)</f>
        <v>1.187</v>
      </c>
      <c r="J73" s="1" t="str">
        <f>IF(AND($AE$7="Sym_1",$E73&lt;0),$B$1,IF(AND($AE$7="Sym_2",$E73&gt;0),$B$1,$C$1))</f>
        <v>STXUSDT</v>
      </c>
      <c r="K73" s="1">
        <f ca="1">IF(AND(ABS($E73)&gt;$AE$1,$G73&gt;0),1,0)</f>
        <v>0</v>
      </c>
      <c r="L73" s="1">
        <f ca="1">IF($K73=1,IF($J73=$B$1,$B73,$C73),0)</f>
        <v>0</v>
      </c>
      <c r="M73" s="1">
        <f ca="1">IF($K73=1,IF($J73=$B$1,$G73,$H73),0)</f>
        <v>0</v>
      </c>
      <c r="N73" s="1">
        <f ca="1" t="shared" si="6"/>
        <v>1</v>
      </c>
      <c r="O73" s="1">
        <f ca="1">IF($K73=1,$AE$3*$AE$2*2,0)</f>
        <v>0</v>
      </c>
      <c r="P73" s="1">
        <f ca="1">-IF($K73=1,$AE$4*$AE$2*2,0)</f>
        <v>0</v>
      </c>
      <c r="Q73" s="1">
        <f ca="1" t="shared" si="10"/>
        <v>1675.27955214362</v>
      </c>
      <c r="S73" s="1">
        <f ca="1" t="shared" si="7"/>
        <v>1.5441</v>
      </c>
      <c r="T73" s="1">
        <f ca="1" t="shared" si="8"/>
        <v>1.187</v>
      </c>
      <c r="V73" s="1" t="str">
        <f>IF(AND($AE$7="Sym_1",$E73&gt;0),$B$1,IF(AND($AE$7="Sym_2",$E73&lt;0),$B$1,$C$1))</f>
        <v>MATICUSDT</v>
      </c>
      <c r="W73" s="1">
        <f ca="1">IF(AND(ABS($E73)&gt;$AE$1,$G73&gt;0),1,0)</f>
        <v>0</v>
      </c>
      <c r="X73" s="1">
        <f ca="1">IF($W73=1,IF($V73=$B$1,$B73,$C73),0)</f>
        <v>0</v>
      </c>
      <c r="Y73" s="1">
        <f ca="1">IF($W73=1,IF($V73=$B$1,$S73,$T73),0)</f>
        <v>0</v>
      </c>
      <c r="Z73" s="1">
        <f ca="1" t="shared" si="9"/>
        <v>1</v>
      </c>
      <c r="AA73" s="1">
        <f ca="1">IF($K73=1,$AE$3*$AC72*2,0)</f>
        <v>0</v>
      </c>
      <c r="AB73" s="1">
        <f ca="1">-IF($K73=1,$AE$4*$AE$2*2,0)</f>
        <v>0</v>
      </c>
      <c r="AC73" s="1">
        <f ca="1" t="shared" si="11"/>
        <v>716.284084555735</v>
      </c>
    </row>
    <row r="74" spans="1:29">
      <c r="A74">
        <v>92</v>
      </c>
      <c r="B74">
        <v>1.5542</v>
      </c>
      <c r="C74">
        <v>1.183</v>
      </c>
      <c r="D74">
        <v>0.0281299999999999</v>
      </c>
      <c r="E74">
        <v>0.262048227265012</v>
      </c>
      <c r="G74" s="1">
        <f ca="1">OFFSET($B74,$AE$5,0)</f>
        <v>1.526</v>
      </c>
      <c r="H74" s="1">
        <f ca="1">OFFSET($C74,$AE$5,0)</f>
        <v>1.167</v>
      </c>
      <c r="J74" s="1" t="str">
        <f>IF(AND($AE$7="Sym_1",$E74&lt;0),$B$1,IF(AND($AE$7="Sym_2",$E74&gt;0),$B$1,$C$1))</f>
        <v>STXUSDT</v>
      </c>
      <c r="K74" s="1">
        <f ca="1">IF(AND(ABS($E74)&gt;$AE$1,$G74&gt;0),1,0)</f>
        <v>0</v>
      </c>
      <c r="L74" s="1">
        <f ca="1">IF($K74=1,IF($J74=$B$1,$B74,$C74),0)</f>
        <v>0</v>
      </c>
      <c r="M74" s="1">
        <f ca="1">IF($K74=1,IF($J74=$B$1,$G74,$H74),0)</f>
        <v>0</v>
      </c>
      <c r="N74" s="1">
        <f ca="1" t="shared" si="6"/>
        <v>1</v>
      </c>
      <c r="O74" s="1">
        <f ca="1">IF($K74=1,$AE$3*$AE$2*2,0)</f>
        <v>0</v>
      </c>
      <c r="P74" s="1">
        <f ca="1">-IF($K74=1,$AE$4*$AE$2*2,0)</f>
        <v>0</v>
      </c>
      <c r="Q74" s="1">
        <f ca="1" t="shared" si="10"/>
        <v>1675.27955214362</v>
      </c>
      <c r="S74" s="1">
        <f ca="1" t="shared" si="7"/>
        <v>1.526</v>
      </c>
      <c r="T74" s="1">
        <f ca="1" t="shared" si="8"/>
        <v>1.167</v>
      </c>
      <c r="V74" s="1" t="str">
        <f>IF(AND($AE$7="Sym_1",$E74&gt;0),$B$1,IF(AND($AE$7="Sym_2",$E74&lt;0),$B$1,$C$1))</f>
        <v>MATICUSDT</v>
      </c>
      <c r="W74" s="1">
        <f ca="1">IF(AND(ABS($E74)&gt;$AE$1,$G74&gt;0),1,0)</f>
        <v>0</v>
      </c>
      <c r="X74" s="1">
        <f ca="1">IF($W74=1,IF($V74=$B$1,$B74,$C74),0)</f>
        <v>0</v>
      </c>
      <c r="Y74" s="1">
        <f ca="1">IF($W74=1,IF($V74=$B$1,$S74,$T74),0)</f>
        <v>0</v>
      </c>
      <c r="Z74" s="1">
        <f ca="1" t="shared" si="9"/>
        <v>1</v>
      </c>
      <c r="AA74" s="1">
        <f ca="1">IF($K74=1,$AE$3*$AC73*2,0)</f>
        <v>0</v>
      </c>
      <c r="AB74" s="1">
        <f ca="1">-IF($K74=1,$AE$4*$AE$2*2,0)</f>
        <v>0</v>
      </c>
      <c r="AC74" s="1">
        <f ca="1" t="shared" si="11"/>
        <v>716.284084555735</v>
      </c>
    </row>
    <row r="75" spans="1:29">
      <c r="A75">
        <v>93</v>
      </c>
      <c r="B75">
        <v>1.5602</v>
      </c>
      <c r="C75">
        <v>1.187</v>
      </c>
      <c r="D75">
        <v>0.0289699999999999</v>
      </c>
      <c r="E75">
        <v>0.242649068488542</v>
      </c>
      <c r="G75" s="1">
        <f ca="1">OFFSET($B75,$AE$5,0)</f>
        <v>1.5267</v>
      </c>
      <c r="H75" s="1">
        <f ca="1">OFFSET($C75,$AE$5,0)</f>
        <v>1.158</v>
      </c>
      <c r="J75" s="1" t="str">
        <f>IF(AND($AE$7="Sym_1",$E75&lt;0),$B$1,IF(AND($AE$7="Sym_2",$E75&gt;0),$B$1,$C$1))</f>
        <v>STXUSDT</v>
      </c>
      <c r="K75" s="1">
        <f ca="1">IF(AND(ABS($E75)&gt;$AE$1,$G75&gt;0),1,0)</f>
        <v>0</v>
      </c>
      <c r="L75" s="1">
        <f ca="1">IF($K75=1,IF($J75=$B$1,$B75,$C75),0)</f>
        <v>0</v>
      </c>
      <c r="M75" s="1">
        <f ca="1">IF($K75=1,IF($J75=$B$1,$G75,$H75),0)</f>
        <v>0</v>
      </c>
      <c r="N75" s="1">
        <f ca="1" t="shared" si="6"/>
        <v>1</v>
      </c>
      <c r="O75" s="1">
        <f ca="1">IF($K75=1,$AE$3*$AE$2*2,0)</f>
        <v>0</v>
      </c>
      <c r="P75" s="1">
        <f ca="1">-IF($K75=1,$AE$4*$AE$2*2,0)</f>
        <v>0</v>
      </c>
      <c r="Q75" s="1">
        <f ca="1" t="shared" si="10"/>
        <v>1675.27955214362</v>
      </c>
      <c r="S75" s="1">
        <f ca="1" t="shared" si="7"/>
        <v>1.5267</v>
      </c>
      <c r="T75" s="1">
        <f ca="1" t="shared" si="8"/>
        <v>1.158</v>
      </c>
      <c r="V75" s="1" t="str">
        <f>IF(AND($AE$7="Sym_1",$E75&gt;0),$B$1,IF(AND($AE$7="Sym_2",$E75&lt;0),$B$1,$C$1))</f>
        <v>MATICUSDT</v>
      </c>
      <c r="W75" s="1">
        <f ca="1">IF(AND(ABS($E75)&gt;$AE$1,$G75&gt;0),1,0)</f>
        <v>0</v>
      </c>
      <c r="X75" s="1">
        <f ca="1">IF($W75=1,IF($V75=$B$1,$B75,$C75),0)</f>
        <v>0</v>
      </c>
      <c r="Y75" s="1">
        <f ca="1">IF($W75=1,IF($V75=$B$1,$S75,$T75),0)</f>
        <v>0</v>
      </c>
      <c r="Z75" s="1">
        <f ca="1" t="shared" si="9"/>
        <v>1</v>
      </c>
      <c r="AA75" s="1">
        <f ca="1">IF($K75=1,$AE$3*$AC74*2,0)</f>
        <v>0</v>
      </c>
      <c r="AB75" s="1">
        <f ca="1">-IF($K75=1,$AE$4*$AE$2*2,0)</f>
        <v>0</v>
      </c>
      <c r="AC75" s="1">
        <f ca="1" t="shared" si="11"/>
        <v>716.284084555735</v>
      </c>
    </row>
    <row r="76" spans="1:29">
      <c r="A76">
        <v>94</v>
      </c>
      <c r="B76">
        <v>1.5286</v>
      </c>
      <c r="C76">
        <v>1.17</v>
      </c>
      <c r="D76">
        <v>0.0193</v>
      </c>
      <c r="E76">
        <v>-0.186231997613209</v>
      </c>
      <c r="G76" s="1">
        <f ca="1">OFFSET($B76,$AE$5,0)</f>
        <v>1.5391</v>
      </c>
      <c r="H76" s="1">
        <f ca="1">OFFSET($C76,$AE$5,0)</f>
        <v>1.171</v>
      </c>
      <c r="J76" s="1" t="str">
        <f>IF(AND($AE$7="Sym_1",$E76&lt;0),$B$1,IF(AND($AE$7="Sym_2",$E76&gt;0),$B$1,$C$1))</f>
        <v>MATICUSDT</v>
      </c>
      <c r="K76" s="1">
        <f ca="1">IF(AND(ABS($E76)&gt;$AE$1,$G76&gt;0),1,0)</f>
        <v>0</v>
      </c>
      <c r="L76" s="1">
        <f ca="1">IF($K76=1,IF($J76=$B$1,$B76,$C76),0)</f>
        <v>0</v>
      </c>
      <c r="M76" s="1">
        <f ca="1">IF($K76=1,IF($J76=$B$1,$G76,$H76),0)</f>
        <v>0</v>
      </c>
      <c r="N76" s="1">
        <f ca="1" t="shared" si="6"/>
        <v>1</v>
      </c>
      <c r="O76" s="1">
        <f ca="1">IF($K76=1,$AE$3*$AE$2*2,0)</f>
        <v>0</v>
      </c>
      <c r="P76" s="1">
        <f ca="1">-IF($K76=1,$AE$4*$AE$2*2,0)</f>
        <v>0</v>
      </c>
      <c r="Q76" s="1">
        <f ca="1" t="shared" si="10"/>
        <v>1675.27955214362</v>
      </c>
      <c r="S76" s="1">
        <f ca="1" t="shared" si="7"/>
        <v>1.5391</v>
      </c>
      <c r="T76" s="1">
        <f ca="1" t="shared" si="8"/>
        <v>1.171</v>
      </c>
      <c r="V76" s="1" t="str">
        <f>IF(AND($AE$7="Sym_1",$E76&gt;0),$B$1,IF(AND($AE$7="Sym_2",$E76&lt;0),$B$1,$C$1))</f>
        <v>STXUSDT</v>
      </c>
      <c r="W76" s="1">
        <f ca="1">IF(AND(ABS($E76)&gt;$AE$1,$G76&gt;0),1,0)</f>
        <v>0</v>
      </c>
      <c r="X76" s="1">
        <f ca="1">IF($W76=1,IF($V76=$B$1,$B76,$C76),0)</f>
        <v>0</v>
      </c>
      <c r="Y76" s="1">
        <f ca="1">IF($W76=1,IF($V76=$B$1,$S76,$T76),0)</f>
        <v>0</v>
      </c>
      <c r="Z76" s="1">
        <f ca="1" t="shared" si="9"/>
        <v>1</v>
      </c>
      <c r="AA76" s="1">
        <f ca="1">IF($K76=1,$AE$3*$AC75*2,0)</f>
        <v>0</v>
      </c>
      <c r="AB76" s="1">
        <f ca="1">-IF($K76=1,$AE$4*$AE$2*2,0)</f>
        <v>0</v>
      </c>
      <c r="AC76" s="1">
        <f ca="1" t="shared" si="11"/>
        <v>716.284084555735</v>
      </c>
    </row>
    <row r="77" spans="1:29">
      <c r="A77">
        <v>95</v>
      </c>
      <c r="B77">
        <v>1.5374</v>
      </c>
      <c r="C77">
        <v>1.184</v>
      </c>
      <c r="D77">
        <v>0.01004</v>
      </c>
      <c r="E77">
        <v>-0.703774648084517</v>
      </c>
      <c r="G77" s="1">
        <f ca="1">OFFSET($B77,$AE$5,0)</f>
        <v>1.5301</v>
      </c>
      <c r="H77" s="1">
        <f ca="1">OFFSET($C77,$AE$5,0)</f>
        <v>1.164</v>
      </c>
      <c r="J77" s="1" t="str">
        <f>IF(AND($AE$7="Sym_1",$E77&lt;0),$B$1,IF(AND($AE$7="Sym_2",$E77&gt;0),$B$1,$C$1))</f>
        <v>MATICUSDT</v>
      </c>
      <c r="K77" s="1">
        <f ca="1">IF(AND(ABS($E77)&gt;$AE$1,$G77&gt;0),1,0)</f>
        <v>0</v>
      </c>
      <c r="L77" s="1">
        <f ca="1">IF($K77=1,IF($J77=$B$1,$B77,$C77),0)</f>
        <v>0</v>
      </c>
      <c r="M77" s="1">
        <f ca="1">IF($K77=1,IF($J77=$B$1,$G77,$H77),0)</f>
        <v>0</v>
      </c>
      <c r="N77" s="1">
        <f ca="1" t="shared" si="6"/>
        <v>1</v>
      </c>
      <c r="O77" s="1">
        <f ca="1">IF($K77=1,$AE$3*$AE$2*2,0)</f>
        <v>0</v>
      </c>
      <c r="P77" s="1">
        <f ca="1">-IF($K77=1,$AE$4*$AE$2*2,0)</f>
        <v>0</v>
      </c>
      <c r="Q77" s="1">
        <f ca="1" t="shared" si="10"/>
        <v>1675.27955214362</v>
      </c>
      <c r="S77" s="1">
        <f ca="1" t="shared" si="7"/>
        <v>1.5301</v>
      </c>
      <c r="T77" s="1">
        <f ca="1" t="shared" si="8"/>
        <v>1.164</v>
      </c>
      <c r="V77" s="1" t="str">
        <f>IF(AND($AE$7="Sym_1",$E77&gt;0),$B$1,IF(AND($AE$7="Sym_2",$E77&lt;0),$B$1,$C$1))</f>
        <v>STXUSDT</v>
      </c>
      <c r="W77" s="1">
        <f ca="1">IF(AND(ABS($E77)&gt;$AE$1,$G77&gt;0),1,0)</f>
        <v>0</v>
      </c>
      <c r="X77" s="1">
        <f ca="1">IF($W77=1,IF($V77=$B$1,$B77,$C77),0)</f>
        <v>0</v>
      </c>
      <c r="Y77" s="1">
        <f ca="1">IF($W77=1,IF($V77=$B$1,$S77,$T77),0)</f>
        <v>0</v>
      </c>
      <c r="Z77" s="1">
        <f ca="1" t="shared" si="9"/>
        <v>1</v>
      </c>
      <c r="AA77" s="1">
        <f ca="1">IF($K77=1,$AE$3*$AC76*2,0)</f>
        <v>0</v>
      </c>
      <c r="AB77" s="1">
        <f ca="1">-IF($K77=1,$AE$4*$AE$2*2,0)</f>
        <v>0</v>
      </c>
      <c r="AC77" s="1">
        <f ca="1" t="shared" si="11"/>
        <v>716.284084555735</v>
      </c>
    </row>
    <row r="78" spans="1:29">
      <c r="A78">
        <v>96</v>
      </c>
      <c r="B78">
        <v>1.5441</v>
      </c>
      <c r="C78">
        <v>1.187</v>
      </c>
      <c r="D78">
        <v>0.0128699999999999</v>
      </c>
      <c r="E78">
        <v>-0.69970487690326</v>
      </c>
      <c r="G78" s="1">
        <f ca="1">OFFSET($B78,$AE$5,0)</f>
        <v>1.5295</v>
      </c>
      <c r="H78" s="1">
        <f ca="1">OFFSET($C78,$AE$5,0)</f>
        <v>1.166</v>
      </c>
      <c r="J78" s="1" t="str">
        <f>IF(AND($AE$7="Sym_1",$E78&lt;0),$B$1,IF(AND($AE$7="Sym_2",$E78&gt;0),$B$1,$C$1))</f>
        <v>MATICUSDT</v>
      </c>
      <c r="K78" s="1">
        <f ca="1">IF(AND(ABS($E78)&gt;$AE$1,$G78&gt;0),1,0)</f>
        <v>0</v>
      </c>
      <c r="L78" s="1">
        <f ca="1">IF($K78=1,IF($J78=$B$1,$B78,$C78),0)</f>
        <v>0</v>
      </c>
      <c r="M78" s="1">
        <f ca="1">IF($K78=1,IF($J78=$B$1,$G78,$H78),0)</f>
        <v>0</v>
      </c>
      <c r="N78" s="1">
        <f ca="1" t="shared" si="6"/>
        <v>1</v>
      </c>
      <c r="O78" s="1">
        <f ca="1">IF($K78=1,$AE$3*$AE$2*2,0)</f>
        <v>0</v>
      </c>
      <c r="P78" s="1">
        <f ca="1">-IF($K78=1,$AE$4*$AE$2*2,0)</f>
        <v>0</v>
      </c>
      <c r="Q78" s="1">
        <f ca="1" t="shared" si="10"/>
        <v>1675.27955214362</v>
      </c>
      <c r="S78" s="1">
        <f ca="1" t="shared" si="7"/>
        <v>1.5295</v>
      </c>
      <c r="T78" s="1">
        <f ca="1" t="shared" si="8"/>
        <v>1.166</v>
      </c>
      <c r="V78" s="1" t="str">
        <f>IF(AND($AE$7="Sym_1",$E78&gt;0),$B$1,IF(AND($AE$7="Sym_2",$E78&lt;0),$B$1,$C$1))</f>
        <v>STXUSDT</v>
      </c>
      <c r="W78" s="1">
        <f ca="1">IF(AND(ABS($E78)&gt;$AE$1,$G78&gt;0),1,0)</f>
        <v>0</v>
      </c>
      <c r="X78" s="1">
        <f ca="1">IF($W78=1,IF($V78=$B$1,$B78,$C78),0)</f>
        <v>0</v>
      </c>
      <c r="Y78" s="1">
        <f ca="1">IF($W78=1,IF($V78=$B$1,$S78,$T78),0)</f>
        <v>0</v>
      </c>
      <c r="Z78" s="1">
        <f ca="1" t="shared" si="9"/>
        <v>1</v>
      </c>
      <c r="AA78" s="1">
        <f ca="1">IF($K78=1,$AE$3*$AC77*2,0)</f>
        <v>0</v>
      </c>
      <c r="AB78" s="1">
        <f ca="1">-IF($K78=1,$AE$4*$AE$2*2,0)</f>
        <v>0</v>
      </c>
      <c r="AC78" s="1">
        <f ca="1" t="shared" si="11"/>
        <v>716.284084555735</v>
      </c>
    </row>
    <row r="79" spans="1:29">
      <c r="A79">
        <v>97</v>
      </c>
      <c r="B79">
        <v>1.526</v>
      </c>
      <c r="C79">
        <v>1.167</v>
      </c>
      <c r="D79">
        <v>0.0205699999999999</v>
      </c>
      <c r="E79">
        <v>-0.602115538545076</v>
      </c>
      <c r="G79" s="1">
        <f ca="1">OFFSET($B79,$AE$5,0)</f>
        <v>1.5362</v>
      </c>
      <c r="H79" s="1">
        <f ca="1">OFFSET($C79,$AE$5,0)</f>
        <v>1.168</v>
      </c>
      <c r="J79" s="1" t="str">
        <f>IF(AND($AE$7="Sym_1",$E79&lt;0),$B$1,IF(AND($AE$7="Sym_2",$E79&gt;0),$B$1,$C$1))</f>
        <v>MATICUSDT</v>
      </c>
      <c r="K79" s="1">
        <f ca="1">IF(AND(ABS($E79)&gt;$AE$1,$G79&gt;0),1,0)</f>
        <v>0</v>
      </c>
      <c r="L79" s="1">
        <f ca="1">IF($K79=1,IF($J79=$B$1,$B79,$C79),0)</f>
        <v>0</v>
      </c>
      <c r="M79" s="1">
        <f ca="1">IF($K79=1,IF($J79=$B$1,$G79,$H79),0)</f>
        <v>0</v>
      </c>
      <c r="N79" s="1">
        <f ca="1" t="shared" si="6"/>
        <v>1</v>
      </c>
      <c r="O79" s="1">
        <f ca="1">IF($K79=1,$AE$3*$AE$2*2,0)</f>
        <v>0</v>
      </c>
      <c r="P79" s="1">
        <f ca="1">-IF($K79=1,$AE$4*$AE$2*2,0)</f>
        <v>0</v>
      </c>
      <c r="Q79" s="1">
        <f ca="1" t="shared" si="10"/>
        <v>1675.27955214362</v>
      </c>
      <c r="S79" s="1">
        <f ca="1" t="shared" si="7"/>
        <v>1.5362</v>
      </c>
      <c r="T79" s="1">
        <f ca="1" t="shared" si="8"/>
        <v>1.168</v>
      </c>
      <c r="V79" s="1" t="str">
        <f>IF(AND($AE$7="Sym_1",$E79&gt;0),$B$1,IF(AND($AE$7="Sym_2",$E79&lt;0),$B$1,$C$1))</f>
        <v>STXUSDT</v>
      </c>
      <c r="W79" s="1">
        <f ca="1">IF(AND(ABS($E79)&gt;$AE$1,$G79&gt;0),1,0)</f>
        <v>0</v>
      </c>
      <c r="X79" s="1">
        <f ca="1">IF($W79=1,IF($V79=$B$1,$B79,$C79),0)</f>
        <v>0</v>
      </c>
      <c r="Y79" s="1">
        <f ca="1">IF($W79=1,IF($V79=$B$1,$S79,$T79),0)</f>
        <v>0</v>
      </c>
      <c r="Z79" s="1">
        <f ca="1" t="shared" si="9"/>
        <v>1</v>
      </c>
      <c r="AA79" s="1">
        <f ca="1">IF($K79=1,$AE$3*$AC78*2,0)</f>
        <v>0</v>
      </c>
      <c r="AB79" s="1">
        <f ca="1">-IF($K79=1,$AE$4*$AE$2*2,0)</f>
        <v>0</v>
      </c>
      <c r="AC79" s="1">
        <f ca="1" t="shared" si="11"/>
        <v>716.284084555735</v>
      </c>
    </row>
    <row r="80" spans="1:29">
      <c r="A80">
        <v>98</v>
      </c>
      <c r="B80">
        <v>1.5267</v>
      </c>
      <c r="C80">
        <v>1.158</v>
      </c>
      <c r="D80">
        <v>0.03288</v>
      </c>
      <c r="E80">
        <v>0.121029859675943</v>
      </c>
      <c r="G80" s="1">
        <f ca="1">OFFSET($B80,$AE$5,0)</f>
        <v>1.5427</v>
      </c>
      <c r="H80" s="1">
        <f ca="1">OFFSET($C80,$AE$5,0)</f>
        <v>1.171</v>
      </c>
      <c r="J80" s="1" t="str">
        <f>IF(AND($AE$7="Sym_1",$E80&lt;0),$B$1,IF(AND($AE$7="Sym_2",$E80&gt;0),$B$1,$C$1))</f>
        <v>STXUSDT</v>
      </c>
      <c r="K80" s="1">
        <f ca="1">IF(AND(ABS($E80)&gt;$AE$1,$G80&gt;0),1,0)</f>
        <v>0</v>
      </c>
      <c r="L80" s="1">
        <f ca="1">IF($K80=1,IF($J80=$B$1,$B80,$C80),0)</f>
        <v>0</v>
      </c>
      <c r="M80" s="1">
        <f ca="1">IF($K80=1,IF($J80=$B$1,$G80,$H80),0)</f>
        <v>0</v>
      </c>
      <c r="N80" s="1">
        <f ca="1" t="shared" si="6"/>
        <v>1</v>
      </c>
      <c r="O80" s="1">
        <f ca="1">IF($K80=1,$AE$3*$AE$2*2,0)</f>
        <v>0</v>
      </c>
      <c r="P80" s="1">
        <f ca="1">-IF($K80=1,$AE$4*$AE$2*2,0)</f>
        <v>0</v>
      </c>
      <c r="Q80" s="1">
        <f ca="1" t="shared" si="10"/>
        <v>1675.27955214362</v>
      </c>
      <c r="S80" s="1">
        <f ca="1" t="shared" si="7"/>
        <v>1.5427</v>
      </c>
      <c r="T80" s="1">
        <f ca="1" t="shared" si="8"/>
        <v>1.171</v>
      </c>
      <c r="V80" s="1" t="str">
        <f>IF(AND($AE$7="Sym_1",$E80&gt;0),$B$1,IF(AND($AE$7="Sym_2",$E80&lt;0),$B$1,$C$1))</f>
        <v>MATICUSDT</v>
      </c>
      <c r="W80" s="1">
        <f ca="1">IF(AND(ABS($E80)&gt;$AE$1,$G80&gt;0),1,0)</f>
        <v>0</v>
      </c>
      <c r="X80" s="1">
        <f ca="1">IF($W80=1,IF($V80=$B$1,$B80,$C80),0)</f>
        <v>0</v>
      </c>
      <c r="Y80" s="1">
        <f ca="1">IF($W80=1,IF($V80=$B$1,$S80,$T80),0)</f>
        <v>0</v>
      </c>
      <c r="Z80" s="1">
        <f ca="1" t="shared" si="9"/>
        <v>1</v>
      </c>
      <c r="AA80" s="1">
        <f ca="1">IF($K80=1,$AE$3*$AC79*2,0)</f>
        <v>0</v>
      </c>
      <c r="AB80" s="1">
        <f ca="1">-IF($K80=1,$AE$4*$AE$2*2,0)</f>
        <v>0</v>
      </c>
      <c r="AC80" s="1">
        <f ca="1" t="shared" si="11"/>
        <v>716.284084555735</v>
      </c>
    </row>
    <row r="81" spans="1:29">
      <c r="A81">
        <v>99</v>
      </c>
      <c r="B81">
        <v>1.5391</v>
      </c>
      <c r="C81">
        <v>1.171</v>
      </c>
      <c r="D81">
        <v>0.0285099999999998</v>
      </c>
      <c r="E81">
        <v>-0.286038210486153</v>
      </c>
      <c r="G81" s="1">
        <f ca="1">OFFSET($B81,$AE$5,0)</f>
        <v>1.5466</v>
      </c>
      <c r="H81" s="1">
        <f ca="1">OFFSET($C81,$AE$5,0)</f>
        <v>1.173</v>
      </c>
      <c r="J81" s="1" t="str">
        <f>IF(AND($AE$7="Sym_1",$E81&lt;0),$B$1,IF(AND($AE$7="Sym_2",$E81&gt;0),$B$1,$C$1))</f>
        <v>MATICUSDT</v>
      </c>
      <c r="K81" s="1">
        <f ca="1">IF(AND(ABS($E81)&gt;$AE$1,$G81&gt;0),1,0)</f>
        <v>0</v>
      </c>
      <c r="L81" s="1">
        <f ca="1">IF($K81=1,IF($J81=$B$1,$B81,$C81),0)</f>
        <v>0</v>
      </c>
      <c r="M81" s="1">
        <f ca="1">IF($K81=1,IF($J81=$B$1,$G81,$H81),0)</f>
        <v>0</v>
      </c>
      <c r="N81" s="1">
        <f ca="1" t="shared" si="6"/>
        <v>1</v>
      </c>
      <c r="O81" s="1">
        <f ca="1">IF($K81=1,$AE$3*$AE$2*2,0)</f>
        <v>0</v>
      </c>
      <c r="P81" s="1">
        <f ca="1">-IF($K81=1,$AE$4*$AE$2*2,0)</f>
        <v>0</v>
      </c>
      <c r="Q81" s="1">
        <f ca="1" t="shared" si="10"/>
        <v>1675.27955214362</v>
      </c>
      <c r="S81" s="1">
        <f ca="1" t="shared" si="7"/>
        <v>1.5466</v>
      </c>
      <c r="T81" s="1">
        <f ca="1" t="shared" si="8"/>
        <v>1.173</v>
      </c>
      <c r="V81" s="1" t="str">
        <f>IF(AND($AE$7="Sym_1",$E81&gt;0),$B$1,IF(AND($AE$7="Sym_2",$E81&lt;0),$B$1,$C$1))</f>
        <v>STXUSDT</v>
      </c>
      <c r="W81" s="1">
        <f ca="1">IF(AND(ABS($E81)&gt;$AE$1,$G81&gt;0),1,0)</f>
        <v>0</v>
      </c>
      <c r="X81" s="1">
        <f ca="1">IF($W81=1,IF($V81=$B$1,$B81,$C81),0)</f>
        <v>0</v>
      </c>
      <c r="Y81" s="1">
        <f ca="1">IF($W81=1,IF($V81=$B$1,$S81,$T81),0)</f>
        <v>0</v>
      </c>
      <c r="Z81" s="1">
        <f ca="1" t="shared" si="9"/>
        <v>1</v>
      </c>
      <c r="AA81" s="1">
        <f ca="1">IF($K81=1,$AE$3*$AC80*2,0)</f>
        <v>0</v>
      </c>
      <c r="AB81" s="1">
        <f ca="1">-IF($K81=1,$AE$4*$AE$2*2,0)</f>
        <v>0</v>
      </c>
      <c r="AC81" s="1">
        <f ca="1" t="shared" si="11"/>
        <v>716.284084555735</v>
      </c>
    </row>
    <row r="82" spans="1:29">
      <c r="A82">
        <v>100</v>
      </c>
      <c r="B82">
        <v>1.5301</v>
      </c>
      <c r="C82">
        <v>1.164</v>
      </c>
      <c r="D82">
        <v>0.02854</v>
      </c>
      <c r="E82">
        <v>-0.373348378464375</v>
      </c>
      <c r="G82" s="1">
        <f ca="1">OFFSET($B82,$AE$5,0)</f>
        <v>1.5338</v>
      </c>
      <c r="H82" s="1">
        <f ca="1">OFFSET($C82,$AE$5,0)</f>
        <v>1.177</v>
      </c>
      <c r="J82" s="1" t="str">
        <f>IF(AND($AE$7="Sym_1",$E82&lt;0),$B$1,IF(AND($AE$7="Sym_2",$E82&gt;0),$B$1,$C$1))</f>
        <v>MATICUSDT</v>
      </c>
      <c r="K82" s="1">
        <f ca="1">IF(AND(ABS($E82)&gt;$AE$1,$G82&gt;0),1,0)</f>
        <v>0</v>
      </c>
      <c r="L82" s="1">
        <f ca="1">IF($K82=1,IF($J82=$B$1,$B82,$C82),0)</f>
        <v>0</v>
      </c>
      <c r="M82" s="1">
        <f ca="1">IF($K82=1,IF($J82=$B$1,$G82,$H82),0)</f>
        <v>0</v>
      </c>
      <c r="N82" s="1">
        <f ca="1" t="shared" si="6"/>
        <v>1</v>
      </c>
      <c r="O82" s="1">
        <f ca="1">IF($K82=1,$AE$3*$AE$2*2,0)</f>
        <v>0</v>
      </c>
      <c r="P82" s="1">
        <f ca="1">-IF($K82=1,$AE$4*$AE$2*2,0)</f>
        <v>0</v>
      </c>
      <c r="Q82" s="1">
        <f ca="1" t="shared" si="10"/>
        <v>1675.27955214362</v>
      </c>
      <c r="S82" s="1">
        <f ca="1" t="shared" si="7"/>
        <v>1.5338</v>
      </c>
      <c r="T82" s="1">
        <f ca="1" t="shared" si="8"/>
        <v>1.177</v>
      </c>
      <c r="V82" s="1" t="str">
        <f>IF(AND($AE$7="Sym_1",$E82&gt;0),$B$1,IF(AND($AE$7="Sym_2",$E82&lt;0),$B$1,$C$1))</f>
        <v>STXUSDT</v>
      </c>
      <c r="W82" s="1">
        <f ca="1">IF(AND(ABS($E82)&gt;$AE$1,$G82&gt;0),1,0)</f>
        <v>0</v>
      </c>
      <c r="X82" s="1">
        <f ca="1">IF($W82=1,IF($V82=$B$1,$B82,$C82),0)</f>
        <v>0</v>
      </c>
      <c r="Y82" s="1">
        <f ca="1">IF($W82=1,IF($V82=$B$1,$S82,$T82),0)</f>
        <v>0</v>
      </c>
      <c r="Z82" s="1">
        <f ca="1" t="shared" si="9"/>
        <v>1</v>
      </c>
      <c r="AA82" s="1">
        <f ca="1">IF($K82=1,$AE$3*$AC81*2,0)</f>
        <v>0</v>
      </c>
      <c r="AB82" s="1">
        <f ca="1">-IF($K82=1,$AE$4*$AE$2*2,0)</f>
        <v>0</v>
      </c>
      <c r="AC82" s="1">
        <f ca="1" t="shared" si="11"/>
        <v>716.284084555735</v>
      </c>
    </row>
    <row r="83" spans="1:29">
      <c r="A83">
        <v>101</v>
      </c>
      <c r="B83">
        <v>1.5295</v>
      </c>
      <c r="C83">
        <v>1.166</v>
      </c>
      <c r="D83">
        <v>0.02536</v>
      </c>
      <c r="E83">
        <v>-0.607797943645128</v>
      </c>
      <c r="G83" s="1">
        <f ca="1">OFFSET($B83,$AE$5,0)</f>
        <v>1.5311</v>
      </c>
      <c r="H83" s="1">
        <f ca="1">OFFSET($C83,$AE$5,0)</f>
        <v>1.187</v>
      </c>
      <c r="J83" s="1" t="str">
        <f>IF(AND($AE$7="Sym_1",$E83&lt;0),$B$1,IF(AND($AE$7="Sym_2",$E83&gt;0),$B$1,$C$1))</f>
        <v>MATICUSDT</v>
      </c>
      <c r="K83" s="1">
        <f ca="1">IF(AND(ABS($E83)&gt;$AE$1,$G83&gt;0),1,0)</f>
        <v>0</v>
      </c>
      <c r="L83" s="1">
        <f ca="1">IF($K83=1,IF($J83=$B$1,$B83,$C83),0)</f>
        <v>0</v>
      </c>
      <c r="M83" s="1">
        <f ca="1">IF($K83=1,IF($J83=$B$1,$G83,$H83),0)</f>
        <v>0</v>
      </c>
      <c r="N83" s="1">
        <f ca="1" t="shared" si="6"/>
        <v>1</v>
      </c>
      <c r="O83" s="1">
        <f ca="1">IF($K83=1,$AE$3*$AE$2*2,0)</f>
        <v>0</v>
      </c>
      <c r="P83" s="1">
        <f ca="1">-IF($K83=1,$AE$4*$AE$2*2,0)</f>
        <v>0</v>
      </c>
      <c r="Q83" s="1">
        <f ca="1" t="shared" si="10"/>
        <v>1675.27955214362</v>
      </c>
      <c r="S83" s="1">
        <f ca="1" t="shared" si="7"/>
        <v>1.5311</v>
      </c>
      <c r="T83" s="1">
        <f ca="1" t="shared" si="8"/>
        <v>1.187</v>
      </c>
      <c r="V83" s="1" t="str">
        <f>IF(AND($AE$7="Sym_1",$E83&gt;0),$B$1,IF(AND($AE$7="Sym_2",$E83&lt;0),$B$1,$C$1))</f>
        <v>STXUSDT</v>
      </c>
      <c r="W83" s="1">
        <f ca="1">IF(AND(ABS($E83)&gt;$AE$1,$G83&gt;0),1,0)</f>
        <v>0</v>
      </c>
      <c r="X83" s="1">
        <f ca="1">IF($W83=1,IF($V83=$B$1,$B83,$C83),0)</f>
        <v>0</v>
      </c>
      <c r="Y83" s="1">
        <f ca="1">IF($W83=1,IF($V83=$B$1,$S83,$T83),0)</f>
        <v>0</v>
      </c>
      <c r="Z83" s="1">
        <f ca="1" t="shared" si="9"/>
        <v>1</v>
      </c>
      <c r="AA83" s="1">
        <f ca="1">IF($K83=1,$AE$3*$AC82*2,0)</f>
        <v>0</v>
      </c>
      <c r="AB83" s="1">
        <f ca="1">-IF($K83=1,$AE$4*$AE$2*2,0)</f>
        <v>0</v>
      </c>
      <c r="AC83" s="1">
        <f ca="1" t="shared" si="11"/>
        <v>716.284084555735</v>
      </c>
    </row>
    <row r="84" spans="1:29">
      <c r="A84">
        <v>102</v>
      </c>
      <c r="B84">
        <v>1.5362</v>
      </c>
      <c r="C84">
        <v>1.168</v>
      </c>
      <c r="D84">
        <v>0.0294800000000001</v>
      </c>
      <c r="E84">
        <v>-0.222569248054947</v>
      </c>
      <c r="G84" s="1">
        <f ca="1">OFFSET($B84,$AE$5,0)</f>
        <v>1.5181</v>
      </c>
      <c r="H84" s="1">
        <f ca="1">OFFSET($C84,$AE$5,0)</f>
        <v>1.175</v>
      </c>
      <c r="J84" s="1" t="str">
        <f>IF(AND($AE$7="Sym_1",$E84&lt;0),$B$1,IF(AND($AE$7="Sym_2",$E84&gt;0),$B$1,$C$1))</f>
        <v>MATICUSDT</v>
      </c>
      <c r="K84" s="1">
        <f ca="1">IF(AND(ABS($E84)&gt;$AE$1,$G84&gt;0),1,0)</f>
        <v>0</v>
      </c>
      <c r="L84" s="1">
        <f ca="1">IF($K84=1,IF($J84=$B$1,$B84,$C84),0)</f>
        <v>0</v>
      </c>
      <c r="M84" s="1">
        <f ca="1">IF($K84=1,IF($J84=$B$1,$G84,$H84),0)</f>
        <v>0</v>
      </c>
      <c r="N84" s="1">
        <f ca="1" t="shared" si="6"/>
        <v>1</v>
      </c>
      <c r="O84" s="1">
        <f ca="1">IF($K84=1,$AE$3*$AE$2*2,0)</f>
        <v>0</v>
      </c>
      <c r="P84" s="1">
        <f ca="1">-IF($K84=1,$AE$4*$AE$2*2,0)</f>
        <v>0</v>
      </c>
      <c r="Q84" s="1">
        <f ca="1" t="shared" si="10"/>
        <v>1675.27955214362</v>
      </c>
      <c r="S84" s="1">
        <f ca="1" t="shared" si="7"/>
        <v>1.5181</v>
      </c>
      <c r="T84" s="1">
        <f ca="1" t="shared" si="8"/>
        <v>1.175</v>
      </c>
      <c r="V84" s="1" t="str">
        <f>IF(AND($AE$7="Sym_1",$E84&gt;0),$B$1,IF(AND($AE$7="Sym_2",$E84&lt;0),$B$1,$C$1))</f>
        <v>STXUSDT</v>
      </c>
      <c r="W84" s="1">
        <f ca="1">IF(AND(ABS($E84)&gt;$AE$1,$G84&gt;0),1,0)</f>
        <v>0</v>
      </c>
      <c r="X84" s="1">
        <f ca="1">IF($W84=1,IF($V84=$B$1,$B84,$C84),0)</f>
        <v>0</v>
      </c>
      <c r="Y84" s="1">
        <f ca="1">IF($W84=1,IF($V84=$B$1,$S84,$T84),0)</f>
        <v>0</v>
      </c>
      <c r="Z84" s="1">
        <f ca="1" t="shared" si="9"/>
        <v>1</v>
      </c>
      <c r="AA84" s="1">
        <f ca="1">IF($K84=1,$AE$3*$AC83*2,0)</f>
        <v>0</v>
      </c>
      <c r="AB84" s="1">
        <f ca="1">-IF($K84=1,$AE$4*$AE$2*2,0)</f>
        <v>0</v>
      </c>
      <c r="AC84" s="1">
        <f ca="1" t="shared" si="11"/>
        <v>716.284084555735</v>
      </c>
    </row>
    <row r="85" spans="1:29">
      <c r="A85">
        <v>103</v>
      </c>
      <c r="B85">
        <v>1.5427</v>
      </c>
      <c r="C85">
        <v>1.171</v>
      </c>
      <c r="D85">
        <v>0.0321099999999998</v>
      </c>
      <c r="E85">
        <v>0.0393076417739985</v>
      </c>
      <c r="G85" s="1">
        <f ca="1">OFFSET($B85,$AE$5,0)</f>
        <v>1.5267</v>
      </c>
      <c r="H85" s="1">
        <f ca="1">OFFSET($C85,$AE$5,0)</f>
        <v>1.181</v>
      </c>
      <c r="J85" s="1" t="str">
        <f>IF(AND($AE$7="Sym_1",$E85&lt;0),$B$1,IF(AND($AE$7="Sym_2",$E85&gt;0),$B$1,$C$1))</f>
        <v>STXUSDT</v>
      </c>
      <c r="K85" s="1">
        <f ca="1">IF(AND(ABS($E85)&gt;$AE$1,$G85&gt;0),1,0)</f>
        <v>0</v>
      </c>
      <c r="L85" s="1">
        <f ca="1">IF($K85=1,IF($J85=$B$1,$B85,$C85),0)</f>
        <v>0</v>
      </c>
      <c r="M85" s="1">
        <f ca="1">IF($K85=1,IF($J85=$B$1,$G85,$H85),0)</f>
        <v>0</v>
      </c>
      <c r="N85" s="1">
        <f ca="1" t="shared" si="6"/>
        <v>1</v>
      </c>
      <c r="O85" s="1">
        <f ca="1">IF($K85=1,$AE$3*$AE$2*2,0)</f>
        <v>0</v>
      </c>
      <c r="P85" s="1">
        <f ca="1">-IF($K85=1,$AE$4*$AE$2*2,0)</f>
        <v>0</v>
      </c>
      <c r="Q85" s="1">
        <f ca="1" t="shared" si="10"/>
        <v>1675.27955214362</v>
      </c>
      <c r="S85" s="1">
        <f ca="1" t="shared" si="7"/>
        <v>1.5267</v>
      </c>
      <c r="T85" s="1">
        <f ca="1" t="shared" si="8"/>
        <v>1.181</v>
      </c>
      <c r="V85" s="1" t="str">
        <f>IF(AND($AE$7="Sym_1",$E85&gt;0),$B$1,IF(AND($AE$7="Sym_2",$E85&lt;0),$B$1,$C$1))</f>
        <v>MATICUSDT</v>
      </c>
      <c r="W85" s="1">
        <f ca="1">IF(AND(ABS($E85)&gt;$AE$1,$G85&gt;0),1,0)</f>
        <v>0</v>
      </c>
      <c r="X85" s="1">
        <f ca="1">IF($W85=1,IF($V85=$B$1,$B85,$C85),0)</f>
        <v>0</v>
      </c>
      <c r="Y85" s="1">
        <f ca="1">IF($W85=1,IF($V85=$B$1,$S85,$T85),0)</f>
        <v>0</v>
      </c>
      <c r="Z85" s="1">
        <f ca="1" t="shared" si="9"/>
        <v>1</v>
      </c>
      <c r="AA85" s="1">
        <f ca="1">IF($K85=1,$AE$3*$AC84*2,0)</f>
        <v>0</v>
      </c>
      <c r="AB85" s="1">
        <f ca="1">-IF($K85=1,$AE$4*$AE$2*2,0)</f>
        <v>0</v>
      </c>
      <c r="AC85" s="1">
        <f ca="1" t="shared" si="11"/>
        <v>716.284084555735</v>
      </c>
    </row>
    <row r="86" spans="1:29">
      <c r="A86">
        <v>104</v>
      </c>
      <c r="B86">
        <v>1.5466</v>
      </c>
      <c r="C86">
        <v>1.173</v>
      </c>
      <c r="D86">
        <v>0.0334299999999998</v>
      </c>
      <c r="E86">
        <v>0.208871458593371</v>
      </c>
      <c r="G86" s="1">
        <f ca="1">OFFSET($B86,$AE$5,0)</f>
        <v>1.537</v>
      </c>
      <c r="H86" s="1">
        <f ca="1">OFFSET($C86,$AE$5,0)</f>
        <v>1.185</v>
      </c>
      <c r="J86" s="1" t="str">
        <f>IF(AND($AE$7="Sym_1",$E86&lt;0),$B$1,IF(AND($AE$7="Sym_2",$E86&gt;0),$B$1,$C$1))</f>
        <v>STXUSDT</v>
      </c>
      <c r="K86" s="1">
        <f ca="1">IF(AND(ABS($E86)&gt;$AE$1,$G86&gt;0),1,0)</f>
        <v>0</v>
      </c>
      <c r="L86" s="1">
        <f ca="1">IF($K86=1,IF($J86=$B$1,$B86,$C86),0)</f>
        <v>0</v>
      </c>
      <c r="M86" s="1">
        <f ca="1">IF($K86=1,IF($J86=$B$1,$G86,$H86),0)</f>
        <v>0</v>
      </c>
      <c r="N86" s="1">
        <f ca="1" t="shared" si="6"/>
        <v>1</v>
      </c>
      <c r="O86" s="1">
        <f ca="1">IF($K86=1,$AE$3*$AE$2*2,0)</f>
        <v>0</v>
      </c>
      <c r="P86" s="1">
        <f ca="1">-IF($K86=1,$AE$4*$AE$2*2,0)</f>
        <v>0</v>
      </c>
      <c r="Q86" s="1">
        <f ca="1" t="shared" si="10"/>
        <v>1675.27955214362</v>
      </c>
      <c r="S86" s="1">
        <f ca="1" t="shared" si="7"/>
        <v>1.537</v>
      </c>
      <c r="T86" s="1">
        <f ca="1" t="shared" si="8"/>
        <v>1.185</v>
      </c>
      <c r="V86" s="1" t="str">
        <f>IF(AND($AE$7="Sym_1",$E86&gt;0),$B$1,IF(AND($AE$7="Sym_2",$E86&lt;0),$B$1,$C$1))</f>
        <v>MATICUSDT</v>
      </c>
      <c r="W86" s="1">
        <f ca="1">IF(AND(ABS($E86)&gt;$AE$1,$G86&gt;0),1,0)</f>
        <v>0</v>
      </c>
      <c r="X86" s="1">
        <f ca="1">IF($W86=1,IF($V86=$B$1,$B86,$C86),0)</f>
        <v>0</v>
      </c>
      <c r="Y86" s="1">
        <f ca="1">IF($W86=1,IF($V86=$B$1,$S86,$T86),0)</f>
        <v>0</v>
      </c>
      <c r="Z86" s="1">
        <f ca="1" t="shared" si="9"/>
        <v>1</v>
      </c>
      <c r="AA86" s="1">
        <f ca="1">IF($K86=1,$AE$3*$AC85*2,0)</f>
        <v>0</v>
      </c>
      <c r="AB86" s="1">
        <f ca="1">-IF($K86=1,$AE$4*$AE$2*2,0)</f>
        <v>0</v>
      </c>
      <c r="AC86" s="1">
        <f ca="1" t="shared" si="11"/>
        <v>716.284084555735</v>
      </c>
    </row>
    <row r="87" spans="1:29">
      <c r="A87">
        <v>105</v>
      </c>
      <c r="B87">
        <v>1.5338</v>
      </c>
      <c r="C87">
        <v>1.177</v>
      </c>
      <c r="D87">
        <v>0.0154699999999998</v>
      </c>
      <c r="E87">
        <v>-1.26375713297606</v>
      </c>
      <c r="G87" s="1">
        <f ca="1">OFFSET($B87,$AE$5,0)</f>
        <v>1.544</v>
      </c>
      <c r="H87" s="1">
        <f ca="1">OFFSET($C87,$AE$5,0)</f>
        <v>1.189</v>
      </c>
      <c r="J87" s="1" t="str">
        <f>IF(AND($AE$7="Sym_1",$E87&lt;0),$B$1,IF(AND($AE$7="Sym_2",$E87&gt;0),$B$1,$C$1))</f>
        <v>MATICUSDT</v>
      </c>
      <c r="K87" s="1">
        <f ca="1">IF(AND(ABS($E87)&gt;$AE$1,$G87&gt;0),1,0)</f>
        <v>1</v>
      </c>
      <c r="L87" s="1">
        <f ca="1">IF($K87=1,IF($J87=$B$1,$B87,$C87),0)</f>
        <v>1.5338</v>
      </c>
      <c r="M87" s="1">
        <f ca="1">IF($K87=1,IF($J87=$B$1,$G87,$H87),0)</f>
        <v>1.544</v>
      </c>
      <c r="N87" s="1">
        <f ca="1" t="shared" si="6"/>
        <v>1.00665014995436</v>
      </c>
      <c r="O87" s="1">
        <f ca="1">IF($K87=1,$AE$3*$AE$2*2,0)</f>
        <v>0.5</v>
      </c>
      <c r="P87" s="1">
        <f ca="1">-IF($K87=1,$AE$4*$AE$2*2,0)</f>
        <v>-2</v>
      </c>
      <c r="Q87" s="1">
        <f ca="1" t="shared" si="10"/>
        <v>1684.92041238086</v>
      </c>
      <c r="S87" s="1">
        <f ca="1" t="shared" si="7"/>
        <v>1.544</v>
      </c>
      <c r="T87" s="1">
        <f ca="1" t="shared" si="8"/>
        <v>1.189</v>
      </c>
      <c r="V87" s="1" t="str">
        <f>IF(AND($AE$7="Sym_1",$E87&gt;0),$B$1,IF(AND($AE$7="Sym_2",$E87&lt;0),$B$1,$C$1))</f>
        <v>STXUSDT</v>
      </c>
      <c r="W87" s="1">
        <f ca="1">IF(AND(ABS($E87)&gt;$AE$1,$G87&gt;0),1,0)</f>
        <v>1</v>
      </c>
      <c r="X87" s="1">
        <f ca="1">IF($W87=1,IF($V87=$B$1,$B87,$C87),0)</f>
        <v>1.177</v>
      </c>
      <c r="Y87" s="1">
        <f ca="1">IF($W87=1,IF($V87=$B$1,$S87,$T87),0)</f>
        <v>1.189</v>
      </c>
      <c r="Z87" s="1">
        <f ca="1" t="shared" si="9"/>
        <v>0.989907485281749</v>
      </c>
      <c r="AA87" s="1">
        <f ca="1">IF($K87=1,$AE$3*$AC86*2,0)</f>
        <v>0.358142042277868</v>
      </c>
      <c r="AB87" s="1">
        <f ca="1">-IF($K87=1,$AE$4*$AE$2*2,0)</f>
        <v>-2</v>
      </c>
      <c r="AC87" s="1">
        <f ca="1" t="shared" si="11"/>
        <v>707.413118932186</v>
      </c>
    </row>
    <row r="88" spans="1:29">
      <c r="A88">
        <v>106</v>
      </c>
      <c r="B88">
        <v>1.5311</v>
      </c>
      <c r="C88">
        <v>1.187</v>
      </c>
      <c r="D88">
        <v>-0.000130000000000185</v>
      </c>
      <c r="E88">
        <v>-2.15470902557009</v>
      </c>
      <c r="G88" s="1">
        <f ca="1">OFFSET($B88,$AE$5,0)</f>
        <v>1.5219</v>
      </c>
      <c r="H88" s="1">
        <f ca="1">OFFSET($C88,$AE$5,0)</f>
        <v>1.184</v>
      </c>
      <c r="J88" s="1" t="str">
        <f>IF(AND($AE$7="Sym_1",$E88&lt;0),$B$1,IF(AND($AE$7="Sym_2",$E88&gt;0),$B$1,$C$1))</f>
        <v>MATICUSDT</v>
      </c>
      <c r="K88" s="1">
        <f ca="1">IF(AND(ABS($E88)&gt;$AE$1,$G88&gt;0),1,0)</f>
        <v>1</v>
      </c>
      <c r="L88" s="1">
        <f ca="1">IF($K88=1,IF($J88=$B$1,$B88,$C88),0)</f>
        <v>1.5311</v>
      </c>
      <c r="M88" s="1">
        <f ca="1">IF($K88=1,IF($J88=$B$1,$G88,$H88),0)</f>
        <v>1.5219</v>
      </c>
      <c r="N88" s="1">
        <f ca="1" t="shared" si="6"/>
        <v>0.993991248122265</v>
      </c>
      <c r="O88" s="1">
        <f ca="1">IF($K88=1,$AE$3*$AE$2*2,0)</f>
        <v>0.5</v>
      </c>
      <c r="P88" s="1">
        <f ca="1">-IF($K88=1,$AE$4*$AE$2*2,0)</f>
        <v>-2</v>
      </c>
      <c r="Q88" s="1">
        <f ca="1" t="shared" si="10"/>
        <v>1673.29614368913</v>
      </c>
      <c r="S88" s="1">
        <f ca="1" t="shared" si="7"/>
        <v>1.5219</v>
      </c>
      <c r="T88" s="1">
        <f ca="1" t="shared" si="8"/>
        <v>1.184</v>
      </c>
      <c r="V88" s="1" t="str">
        <f>IF(AND($AE$7="Sym_1",$E88&gt;0),$B$1,IF(AND($AE$7="Sym_2",$E88&lt;0),$B$1,$C$1))</f>
        <v>STXUSDT</v>
      </c>
      <c r="W88" s="1">
        <f ca="1">IF(AND(ABS($E88)&gt;$AE$1,$G88&gt;0),1,0)</f>
        <v>1</v>
      </c>
      <c r="X88" s="1">
        <f ca="1">IF($W88=1,IF($V88=$B$1,$B88,$C88),0)</f>
        <v>1.187</v>
      </c>
      <c r="Y88" s="1">
        <f ca="1">IF($W88=1,IF($V88=$B$1,$S88,$T88),0)</f>
        <v>1.184</v>
      </c>
      <c r="Z88" s="1">
        <f ca="1" t="shared" si="9"/>
        <v>1.00253378378378</v>
      </c>
      <c r="AA88" s="1">
        <f ca="1">IF($K88=1,$AE$3*$AC87*2,0)</f>
        <v>0.353706559466093</v>
      </c>
      <c r="AB88" s="1">
        <f ca="1">-IF($K88=1,$AE$4*$AE$2*2,0)</f>
        <v>-2</v>
      </c>
      <c r="AC88" s="1">
        <f ca="1" t="shared" si="11"/>
        <v>707.559257380838</v>
      </c>
    </row>
    <row r="89" spans="1:29">
      <c r="A89">
        <v>107</v>
      </c>
      <c r="B89">
        <v>1.5181</v>
      </c>
      <c r="C89">
        <v>1.175</v>
      </c>
      <c r="D89">
        <v>0.00234999999999985</v>
      </c>
      <c r="E89">
        <v>-1.71285867686768</v>
      </c>
      <c r="G89" s="1">
        <f ca="1">OFFSET($B89,$AE$5,0)</f>
        <v>1.5159</v>
      </c>
      <c r="H89" s="1">
        <f ca="1">OFFSET($C89,$AE$5,0)</f>
        <v>1.185</v>
      </c>
      <c r="J89" s="1" t="str">
        <f>IF(AND($AE$7="Sym_1",$E89&lt;0),$B$1,IF(AND($AE$7="Sym_2",$E89&gt;0),$B$1,$C$1))</f>
        <v>MATICUSDT</v>
      </c>
      <c r="K89" s="1">
        <f ca="1">IF(AND(ABS($E89)&gt;$AE$1,$G89&gt;0),1,0)</f>
        <v>1</v>
      </c>
      <c r="L89" s="1">
        <f ca="1">IF($K89=1,IF($J89=$B$1,$B89,$C89),0)</f>
        <v>1.5181</v>
      </c>
      <c r="M89" s="1">
        <f ca="1">IF($K89=1,IF($J89=$B$1,$G89,$H89),0)</f>
        <v>1.5159</v>
      </c>
      <c r="N89" s="1">
        <f ca="1" t="shared" si="6"/>
        <v>0.998550820104077</v>
      </c>
      <c r="O89" s="1">
        <f ca="1">IF($K89=1,$AE$3*$AE$2*2,0)</f>
        <v>0.5</v>
      </c>
      <c r="P89" s="1">
        <f ca="1">-IF($K89=1,$AE$4*$AE$2*2,0)</f>
        <v>-2</v>
      </c>
      <c r="Q89" s="1">
        <f ca="1" t="shared" si="10"/>
        <v>1669.37123655777</v>
      </c>
      <c r="S89" s="1">
        <f ca="1" t="shared" si="7"/>
        <v>1.5159</v>
      </c>
      <c r="T89" s="1">
        <f ca="1" t="shared" si="8"/>
        <v>1.185</v>
      </c>
      <c r="V89" s="1" t="str">
        <f>IF(AND($AE$7="Sym_1",$E89&gt;0),$B$1,IF(AND($AE$7="Sym_2",$E89&lt;0),$B$1,$C$1))</f>
        <v>STXUSDT</v>
      </c>
      <c r="W89" s="1">
        <f ca="1">IF(AND(ABS($E89)&gt;$AE$1,$G89&gt;0),1,0)</f>
        <v>1</v>
      </c>
      <c r="X89" s="1">
        <f ca="1">IF($W89=1,IF($V89=$B$1,$B89,$C89),0)</f>
        <v>1.175</v>
      </c>
      <c r="Y89" s="1">
        <f ca="1">IF($W89=1,IF($V89=$B$1,$S89,$T89),0)</f>
        <v>1.185</v>
      </c>
      <c r="Z89" s="1">
        <f ca="1" t="shared" si="9"/>
        <v>0.991561181434599</v>
      </c>
      <c r="AA89" s="1">
        <f ca="1">IF($K89=1,$AE$3*$AC88*2,0)</f>
        <v>0.353779628690419</v>
      </c>
      <c r="AB89" s="1">
        <f ca="1">-IF($K89=1,$AE$4*$AE$2*2,0)</f>
        <v>-2</v>
      </c>
      <c r="AC89" s="1">
        <f ca="1" t="shared" si="11"/>
        <v>699.942072812222</v>
      </c>
    </row>
    <row r="90" spans="1:29">
      <c r="A90">
        <v>108</v>
      </c>
      <c r="B90">
        <v>1.5267</v>
      </c>
      <c r="C90">
        <v>1.181</v>
      </c>
      <c r="D90">
        <v>0.00320999999999993</v>
      </c>
      <c r="E90">
        <v>-1.53180347216431</v>
      </c>
      <c r="G90" s="1">
        <f ca="1">OFFSET($B90,$AE$5,0)</f>
        <v>1.4866</v>
      </c>
      <c r="H90" s="1">
        <f ca="1">OFFSET($C90,$AE$5,0)</f>
        <v>1.163</v>
      </c>
      <c r="J90" s="1" t="str">
        <f>IF(AND($AE$7="Sym_1",$E90&lt;0),$B$1,IF(AND($AE$7="Sym_2",$E90&gt;0),$B$1,$C$1))</f>
        <v>MATICUSDT</v>
      </c>
      <c r="K90" s="1">
        <f ca="1">IF(AND(ABS($E90)&gt;$AE$1,$G90&gt;0),1,0)</f>
        <v>1</v>
      </c>
      <c r="L90" s="1">
        <f ca="1">IF($K90=1,IF($J90=$B$1,$B90,$C90),0)</f>
        <v>1.5267</v>
      </c>
      <c r="M90" s="1">
        <f ca="1">IF($K90=1,IF($J90=$B$1,$G90,$H90),0)</f>
        <v>1.4866</v>
      </c>
      <c r="N90" s="1">
        <f ca="1" t="shared" si="6"/>
        <v>0.973734197943276</v>
      </c>
      <c r="O90" s="1">
        <f ca="1">IF($K90=1,$AE$3*$AE$2*2,0)</f>
        <v>0.5</v>
      </c>
      <c r="P90" s="1">
        <f ca="1">-IF($K90=1,$AE$4*$AE$2*2,0)</f>
        <v>-2</v>
      </c>
      <c r="Q90" s="1">
        <f ca="1" t="shared" si="10"/>
        <v>1624.02386209915</v>
      </c>
      <c r="S90" s="1">
        <f ca="1" t="shared" si="7"/>
        <v>1.4866</v>
      </c>
      <c r="T90" s="1">
        <f ca="1" t="shared" si="8"/>
        <v>1.163</v>
      </c>
      <c r="V90" s="1" t="str">
        <f>IF(AND($AE$7="Sym_1",$E90&gt;0),$B$1,IF(AND($AE$7="Sym_2",$E90&lt;0),$B$1,$C$1))</f>
        <v>STXUSDT</v>
      </c>
      <c r="W90" s="1">
        <f ca="1">IF(AND(ABS($E90)&gt;$AE$1,$G90&gt;0),1,0)</f>
        <v>1</v>
      </c>
      <c r="X90" s="1">
        <f ca="1">IF($W90=1,IF($V90=$B$1,$B90,$C90),0)</f>
        <v>1.181</v>
      </c>
      <c r="Y90" s="1">
        <f ca="1">IF($W90=1,IF($V90=$B$1,$S90,$T90),0)</f>
        <v>1.163</v>
      </c>
      <c r="Z90" s="1">
        <f ca="1" t="shared" si="9"/>
        <v>1.01547721410146</v>
      </c>
      <c r="AA90" s="1">
        <f ca="1">IF($K90=1,$AE$3*$AC89*2,0)</f>
        <v>0.349971036406111</v>
      </c>
      <c r="AB90" s="1">
        <f ca="1">-IF($K90=1,$AE$4*$AE$2*2,0)</f>
        <v>-2</v>
      </c>
      <c r="AC90" s="1">
        <f ca="1" t="shared" si="11"/>
        <v>709.125197168164</v>
      </c>
    </row>
    <row r="91" spans="1:29">
      <c r="A91">
        <v>109</v>
      </c>
      <c r="B91">
        <v>1.537</v>
      </c>
      <c r="C91">
        <v>1.185</v>
      </c>
      <c r="D91">
        <v>0.00834999999999985</v>
      </c>
      <c r="E91">
        <v>-1.12877174970278</v>
      </c>
      <c r="G91" s="1">
        <f ca="1">OFFSET($B91,$AE$5,0)</f>
        <v>1.4542</v>
      </c>
      <c r="H91" s="1">
        <f ca="1">OFFSET($C91,$AE$5,0)</f>
        <v>1.14</v>
      </c>
      <c r="J91" s="1" t="str">
        <f>IF(AND($AE$7="Sym_1",$E91&lt;0),$B$1,IF(AND($AE$7="Sym_2",$E91&gt;0),$B$1,$C$1))</f>
        <v>MATICUSDT</v>
      </c>
      <c r="K91" s="1">
        <f ca="1">IF(AND(ABS($E91)&gt;$AE$1,$G91&gt;0),1,0)</f>
        <v>1</v>
      </c>
      <c r="L91" s="1">
        <f ca="1">IF($K91=1,IF($J91=$B$1,$B91,$C91),0)</f>
        <v>1.537</v>
      </c>
      <c r="M91" s="1">
        <f ca="1">IF($K91=1,IF($J91=$B$1,$G91,$H91),0)</f>
        <v>1.4542</v>
      </c>
      <c r="N91" s="1">
        <f ca="1" t="shared" si="6"/>
        <v>0.946128822381262</v>
      </c>
      <c r="O91" s="1">
        <f ca="1">IF($K91=1,$AE$3*$AE$2*2,0)</f>
        <v>0.5</v>
      </c>
      <c r="P91" s="1">
        <f ca="1">-IF($K91=1,$AE$4*$AE$2*2,0)</f>
        <v>-2</v>
      </c>
      <c r="Q91" s="1">
        <f ca="1" t="shared" si="10"/>
        <v>1535.03578416694</v>
      </c>
      <c r="S91" s="1">
        <f ca="1" t="shared" si="7"/>
        <v>1.4542</v>
      </c>
      <c r="T91" s="1">
        <f ca="1" t="shared" si="8"/>
        <v>1.14</v>
      </c>
      <c r="V91" s="1" t="str">
        <f>IF(AND($AE$7="Sym_1",$E91&gt;0),$B$1,IF(AND($AE$7="Sym_2",$E91&lt;0),$B$1,$C$1))</f>
        <v>STXUSDT</v>
      </c>
      <c r="W91" s="1">
        <f ca="1">IF(AND(ABS($E91)&gt;$AE$1,$G91&gt;0),1,0)</f>
        <v>1</v>
      </c>
      <c r="X91" s="1">
        <f ca="1">IF($W91=1,IF($V91=$B$1,$B91,$C91),0)</f>
        <v>1.185</v>
      </c>
      <c r="Y91" s="1">
        <f ca="1">IF($W91=1,IF($V91=$B$1,$S91,$T91),0)</f>
        <v>1.14</v>
      </c>
      <c r="Z91" s="1">
        <f ca="1" t="shared" si="9"/>
        <v>1.03947368421053</v>
      </c>
      <c r="AA91" s="1">
        <f ca="1">IF($K91=1,$AE$3*$AC90*2,0)</f>
        <v>0.354562598584082</v>
      </c>
      <c r="AB91" s="1">
        <f ca="1">-IF($K91=1,$AE$4*$AE$2*2,0)</f>
        <v>-2</v>
      </c>
      <c r="AC91" s="1">
        <f ca="1" t="shared" si="11"/>
        <v>735.471543865491</v>
      </c>
    </row>
    <row r="92" spans="1:29">
      <c r="A92">
        <v>110</v>
      </c>
      <c r="B92">
        <v>1.544</v>
      </c>
      <c r="C92">
        <v>1.189</v>
      </c>
      <c r="D92">
        <v>0.0101899999999999</v>
      </c>
      <c r="E92">
        <v>-0.890721090508857</v>
      </c>
      <c r="G92" s="1">
        <f ca="1">OFFSET($B92,$AE$5,0)</f>
        <v>1.4733</v>
      </c>
      <c r="H92" s="1">
        <f ca="1">OFFSET($C92,$AE$5,0)</f>
        <v>1.156</v>
      </c>
      <c r="J92" s="1" t="str">
        <f>IF(AND($AE$7="Sym_1",$E92&lt;0),$B$1,IF(AND($AE$7="Sym_2",$E92&gt;0),$B$1,$C$1))</f>
        <v>MATICUSDT</v>
      </c>
      <c r="K92" s="1">
        <f ca="1">IF(AND(ABS($E92)&gt;$AE$1,$G92&gt;0),1,0)</f>
        <v>0</v>
      </c>
      <c r="L92" s="1">
        <f ca="1">IF($K92=1,IF($J92=$B$1,$B92,$C92),0)</f>
        <v>0</v>
      </c>
      <c r="M92" s="1">
        <f ca="1">IF($K92=1,IF($J92=$B$1,$G92,$H92),0)</f>
        <v>0</v>
      </c>
      <c r="N92" s="1">
        <f ca="1" t="shared" si="6"/>
        <v>1</v>
      </c>
      <c r="O92" s="1">
        <f ca="1">IF($K92=1,$AE$3*$AE$2*2,0)</f>
        <v>0</v>
      </c>
      <c r="P92" s="1">
        <f ca="1">-IF($K92=1,$AE$4*$AE$2*2,0)</f>
        <v>0</v>
      </c>
      <c r="Q92" s="1">
        <f ca="1" t="shared" si="10"/>
        <v>1535.03578416694</v>
      </c>
      <c r="S92" s="1">
        <f ca="1" t="shared" si="7"/>
        <v>1.4733</v>
      </c>
      <c r="T92" s="1">
        <f ca="1" t="shared" si="8"/>
        <v>1.156</v>
      </c>
      <c r="V92" s="1" t="str">
        <f>IF(AND($AE$7="Sym_1",$E92&gt;0),$B$1,IF(AND($AE$7="Sym_2",$E92&lt;0),$B$1,$C$1))</f>
        <v>STXUSDT</v>
      </c>
      <c r="W92" s="1">
        <f ca="1">IF(AND(ABS($E92)&gt;$AE$1,$G92&gt;0),1,0)</f>
        <v>0</v>
      </c>
      <c r="X92" s="1">
        <f ca="1">IF($W92=1,IF($V92=$B$1,$B92,$C92),0)</f>
        <v>0</v>
      </c>
      <c r="Y92" s="1">
        <f ca="1">IF($W92=1,IF($V92=$B$1,$S92,$T92),0)</f>
        <v>0</v>
      </c>
      <c r="Z92" s="1">
        <f ca="1" t="shared" si="9"/>
        <v>1</v>
      </c>
      <c r="AA92" s="1">
        <f ca="1">IF($K92=1,$AE$3*$AC91*2,0)</f>
        <v>0</v>
      </c>
      <c r="AB92" s="1">
        <f ca="1">-IF($K92=1,$AE$4*$AE$2*2,0)</f>
        <v>0</v>
      </c>
      <c r="AC92" s="1">
        <f ca="1" t="shared" si="11"/>
        <v>735.471543865491</v>
      </c>
    </row>
    <row r="93" spans="1:29">
      <c r="A93">
        <v>111</v>
      </c>
      <c r="B93">
        <v>1.5219</v>
      </c>
      <c r="C93">
        <v>1.184</v>
      </c>
      <c r="D93">
        <v>-0.00546000000000002</v>
      </c>
      <c r="E93">
        <v>-1.86750985769165</v>
      </c>
      <c r="G93" s="1">
        <f ca="1">OFFSET($B93,$AE$5,0)</f>
        <v>1.4716</v>
      </c>
      <c r="H93" s="1">
        <f ca="1">OFFSET($C93,$AE$5,0)</f>
        <v>1.153</v>
      </c>
      <c r="J93" s="1" t="str">
        <f>IF(AND($AE$7="Sym_1",$E93&lt;0),$B$1,IF(AND($AE$7="Sym_2",$E93&gt;0),$B$1,$C$1))</f>
        <v>MATICUSDT</v>
      </c>
      <c r="K93" s="1">
        <f ca="1">IF(AND(ABS($E93)&gt;$AE$1,$G93&gt;0),1,0)</f>
        <v>1</v>
      </c>
      <c r="L93" s="1">
        <f ca="1">IF($K93=1,IF($J93=$B$1,$B93,$C93),0)</f>
        <v>1.5219</v>
      </c>
      <c r="M93" s="1">
        <f ca="1">IF($K93=1,IF($J93=$B$1,$G93,$H93),0)</f>
        <v>1.4716</v>
      </c>
      <c r="N93" s="1">
        <f ca="1" t="shared" si="6"/>
        <v>0.966949208226559</v>
      </c>
      <c r="O93" s="1">
        <f ca="1">IF($K93=1,$AE$3*$AE$2*2,0)</f>
        <v>0.5</v>
      </c>
      <c r="P93" s="1">
        <f ca="1">-IF($K93=1,$AE$4*$AE$2*2,0)</f>
        <v>-2</v>
      </c>
      <c r="Q93" s="1">
        <f ca="1" t="shared" si="10"/>
        <v>1482.80163609966</v>
      </c>
      <c r="S93" s="1">
        <f ca="1" t="shared" si="7"/>
        <v>1.4716</v>
      </c>
      <c r="T93" s="1">
        <f ca="1" t="shared" si="8"/>
        <v>1.153</v>
      </c>
      <c r="V93" s="1" t="str">
        <f>IF(AND($AE$7="Sym_1",$E93&gt;0),$B$1,IF(AND($AE$7="Sym_2",$E93&lt;0),$B$1,$C$1))</f>
        <v>STXUSDT</v>
      </c>
      <c r="W93" s="1">
        <f ca="1">IF(AND(ABS($E93)&gt;$AE$1,$G93&gt;0),1,0)</f>
        <v>1</v>
      </c>
      <c r="X93" s="1">
        <f ca="1">IF($W93=1,IF($V93=$B$1,$B93,$C93),0)</f>
        <v>1.184</v>
      </c>
      <c r="Y93" s="1">
        <f ca="1">IF($W93=1,IF($V93=$B$1,$S93,$T93),0)</f>
        <v>1.153</v>
      </c>
      <c r="Z93" s="1">
        <f ca="1" t="shared" si="9"/>
        <v>1.02688638334779</v>
      </c>
      <c r="AA93" s="1">
        <f ca="1">IF($K93=1,$AE$3*$AC92*2,0)</f>
        <v>0.367735771932746</v>
      </c>
      <c r="AB93" s="1">
        <f ca="1">-IF($K93=1,$AE$4*$AE$2*2,0)</f>
        <v>-2</v>
      </c>
      <c r="AC93" s="1">
        <f ca="1" t="shared" si="11"/>
        <v>753.613449507181</v>
      </c>
    </row>
    <row r="94" spans="1:29">
      <c r="A94">
        <v>112</v>
      </c>
      <c r="B94">
        <v>1.5159</v>
      </c>
      <c r="C94">
        <v>1.185</v>
      </c>
      <c r="D94">
        <v>-0.01275</v>
      </c>
      <c r="E94">
        <v>-2.1383935334237</v>
      </c>
      <c r="G94" s="1">
        <f ca="1">OFFSET($B94,$AE$5,0)</f>
        <v>1.4701</v>
      </c>
      <c r="H94" s="1">
        <f ca="1">OFFSET($C94,$AE$5,0)</f>
        <v>1.142</v>
      </c>
      <c r="J94" s="1" t="str">
        <f>IF(AND($AE$7="Sym_1",$E94&lt;0),$B$1,IF(AND($AE$7="Sym_2",$E94&gt;0),$B$1,$C$1))</f>
        <v>MATICUSDT</v>
      </c>
      <c r="K94" s="1">
        <f ca="1">IF(AND(ABS($E94)&gt;$AE$1,$G94&gt;0),1,0)</f>
        <v>1</v>
      </c>
      <c r="L94" s="1">
        <f ca="1">IF($K94=1,IF($J94=$B$1,$B94,$C94),0)</f>
        <v>1.5159</v>
      </c>
      <c r="M94" s="1">
        <f ca="1">IF($K94=1,IF($J94=$B$1,$G94,$H94),0)</f>
        <v>1.4701</v>
      </c>
      <c r="N94" s="1">
        <f ca="1" t="shared" si="6"/>
        <v>0.969786925258922</v>
      </c>
      <c r="O94" s="1">
        <f ca="1">IF($K94=1,$AE$3*$AE$2*2,0)</f>
        <v>0.5</v>
      </c>
      <c r="P94" s="1">
        <f ca="1">-IF($K94=1,$AE$4*$AE$2*2,0)</f>
        <v>-2</v>
      </c>
      <c r="Q94" s="1">
        <f ca="1" t="shared" si="10"/>
        <v>1436.50163944199</v>
      </c>
      <c r="S94" s="1">
        <f ca="1" t="shared" si="7"/>
        <v>1.4701</v>
      </c>
      <c r="T94" s="1">
        <f ca="1" t="shared" si="8"/>
        <v>1.142</v>
      </c>
      <c r="V94" s="1" t="str">
        <f>IF(AND($AE$7="Sym_1",$E94&gt;0),$B$1,IF(AND($AE$7="Sym_2",$E94&lt;0),$B$1,$C$1))</f>
        <v>STXUSDT</v>
      </c>
      <c r="W94" s="1">
        <f ca="1">IF(AND(ABS($E94)&gt;$AE$1,$G94&gt;0),1,0)</f>
        <v>1</v>
      </c>
      <c r="X94" s="1">
        <f ca="1">IF($W94=1,IF($V94=$B$1,$B94,$C94),0)</f>
        <v>1.185</v>
      </c>
      <c r="Y94" s="1">
        <f ca="1">IF($W94=1,IF($V94=$B$1,$S94,$T94),0)</f>
        <v>1.142</v>
      </c>
      <c r="Z94" s="1">
        <f ca="1" t="shared" si="9"/>
        <v>1.03765323992995</v>
      </c>
      <c r="AA94" s="1">
        <f ca="1">IF($K94=1,$AE$3*$AC93*2,0)</f>
        <v>0.376806724753591</v>
      </c>
      <c r="AB94" s="1">
        <f ca="1">-IF($K94=1,$AE$4*$AE$2*2,0)</f>
        <v>-2</v>
      </c>
      <c r="AC94" s="1">
        <f ca="1" t="shared" si="11"/>
        <v>780.366244260664</v>
      </c>
    </row>
    <row r="95" spans="1:29">
      <c r="A95">
        <v>113</v>
      </c>
      <c r="B95">
        <v>1.4866</v>
      </c>
      <c r="C95">
        <v>1.163</v>
      </c>
      <c r="D95">
        <v>-0.01367</v>
      </c>
      <c r="E95">
        <v>-1.89140532527028</v>
      </c>
      <c r="G95" s="1">
        <f ca="1">OFFSET($B95,$AE$5,0)</f>
        <v>1.4776</v>
      </c>
      <c r="H95" s="1">
        <f ca="1">OFFSET($C95,$AE$5,0)</f>
        <v>1.147</v>
      </c>
      <c r="J95" s="1" t="str">
        <f>IF(AND($AE$7="Sym_1",$E95&lt;0),$B$1,IF(AND($AE$7="Sym_2",$E95&gt;0),$B$1,$C$1))</f>
        <v>MATICUSDT</v>
      </c>
      <c r="K95" s="1">
        <f ca="1">IF(AND(ABS($E95)&gt;$AE$1,$G95&gt;0),1,0)</f>
        <v>1</v>
      </c>
      <c r="L95" s="1">
        <f ca="1">IF($K95=1,IF($J95=$B$1,$B95,$C95),0)</f>
        <v>1.4866</v>
      </c>
      <c r="M95" s="1">
        <f ca="1">IF($K95=1,IF($J95=$B$1,$G95,$H95),0)</f>
        <v>1.4776</v>
      </c>
      <c r="N95" s="1">
        <f ca="1" t="shared" si="6"/>
        <v>0.993945916857258</v>
      </c>
      <c r="O95" s="1">
        <f ca="1">IF($K95=1,$AE$3*$AE$2*2,0)</f>
        <v>0.5</v>
      </c>
      <c r="P95" s="1">
        <f ca="1">-IF($K95=1,$AE$4*$AE$2*2,0)</f>
        <v>-2</v>
      </c>
      <c r="Q95" s="1">
        <f ca="1" t="shared" si="10"/>
        <v>1426.30493908212</v>
      </c>
      <c r="S95" s="1">
        <f ca="1" t="shared" si="7"/>
        <v>1.4776</v>
      </c>
      <c r="T95" s="1">
        <f ca="1" t="shared" si="8"/>
        <v>1.147</v>
      </c>
      <c r="V95" s="1" t="str">
        <f>IF(AND($AE$7="Sym_1",$E95&gt;0),$B$1,IF(AND($AE$7="Sym_2",$E95&lt;0),$B$1,$C$1))</f>
        <v>STXUSDT</v>
      </c>
      <c r="W95" s="1">
        <f ca="1">IF(AND(ABS($E95)&gt;$AE$1,$G95&gt;0),1,0)</f>
        <v>1</v>
      </c>
      <c r="X95" s="1">
        <f ca="1">IF($W95=1,IF($V95=$B$1,$B95,$C95),0)</f>
        <v>1.163</v>
      </c>
      <c r="Y95" s="1">
        <f ca="1">IF($W95=1,IF($V95=$B$1,$S95,$T95),0)</f>
        <v>1.147</v>
      </c>
      <c r="Z95" s="1">
        <f ca="1" t="shared" si="9"/>
        <v>1.01394943330427</v>
      </c>
      <c r="AA95" s="1">
        <f ca="1">IF($K95=1,$AE$3*$AC94*2,0)</f>
        <v>0.390183122130332</v>
      </c>
      <c r="AB95" s="1">
        <f ca="1">-IF($K95=1,$AE$4*$AE$2*2,0)</f>
        <v>-2</v>
      </c>
      <c r="AC95" s="1">
        <f ca="1" t="shared" si="11"/>
        <v>789.642094260014</v>
      </c>
    </row>
    <row r="96" spans="1:29">
      <c r="A96">
        <v>114</v>
      </c>
      <c r="B96">
        <v>1.4542</v>
      </c>
      <c r="C96">
        <v>1.14</v>
      </c>
      <c r="D96">
        <v>-0.0163999999999999</v>
      </c>
      <c r="E96">
        <v>-1.80039863548833</v>
      </c>
      <c r="G96" s="1">
        <f ca="1">OFFSET($B96,$AE$5,0)</f>
        <v>1.493</v>
      </c>
      <c r="H96" s="1">
        <f ca="1">OFFSET($C96,$AE$5,0)</f>
        <v>1.156</v>
      </c>
      <c r="J96" s="1" t="str">
        <f>IF(AND($AE$7="Sym_1",$E96&lt;0),$B$1,IF(AND($AE$7="Sym_2",$E96&gt;0),$B$1,$C$1))</f>
        <v>MATICUSDT</v>
      </c>
      <c r="K96" s="1">
        <f ca="1">IF(AND(ABS($E96)&gt;$AE$1,$G96&gt;0),1,0)</f>
        <v>1</v>
      </c>
      <c r="L96" s="1">
        <f ca="1">IF($K96=1,IF($J96=$B$1,$B96,$C96),0)</f>
        <v>1.4542</v>
      </c>
      <c r="M96" s="1">
        <f ca="1">IF($K96=1,IF($J96=$B$1,$G96,$H96),0)</f>
        <v>1.493</v>
      </c>
      <c r="N96" s="1">
        <f ca="1" t="shared" si="6"/>
        <v>1.02668133681749</v>
      </c>
      <c r="O96" s="1">
        <f ca="1">IF($K96=1,$AE$3*$AE$2*2,0)</f>
        <v>0.5</v>
      </c>
      <c r="P96" s="1">
        <f ca="1">-IF($K96=1,$AE$4*$AE$2*2,0)</f>
        <v>-2</v>
      </c>
      <c r="Q96" s="1">
        <f ca="1" t="shared" si="10"/>
        <v>1462.86066156623</v>
      </c>
      <c r="S96" s="1">
        <f ca="1" t="shared" si="7"/>
        <v>1.493</v>
      </c>
      <c r="T96" s="1">
        <f ca="1" t="shared" si="8"/>
        <v>1.156</v>
      </c>
      <c r="V96" s="1" t="str">
        <f>IF(AND($AE$7="Sym_1",$E96&gt;0),$B$1,IF(AND($AE$7="Sym_2",$E96&lt;0),$B$1,$C$1))</f>
        <v>STXUSDT</v>
      </c>
      <c r="W96" s="1">
        <f ca="1">IF(AND(ABS($E96)&gt;$AE$1,$G96&gt;0),1,0)</f>
        <v>1</v>
      </c>
      <c r="X96" s="1">
        <f ca="1">IF($W96=1,IF($V96=$B$1,$B96,$C96),0)</f>
        <v>1.14</v>
      </c>
      <c r="Y96" s="1">
        <f ca="1">IF($W96=1,IF($V96=$B$1,$S96,$T96),0)</f>
        <v>1.156</v>
      </c>
      <c r="Z96" s="1">
        <f ca="1" t="shared" si="9"/>
        <v>0.986159169550173</v>
      </c>
      <c r="AA96" s="1">
        <f ca="1">IF($K96=1,$AE$3*$AC95*2,0)</f>
        <v>0.394821047130007</v>
      </c>
      <c r="AB96" s="1">
        <f ca="1">-IF($K96=1,$AE$4*$AE$2*2,0)</f>
        <v>-2</v>
      </c>
      <c r="AC96" s="1">
        <f ca="1" t="shared" si="11"/>
        <v>777.107612964445</v>
      </c>
    </row>
    <row r="97" spans="1:29">
      <c r="A97">
        <v>115</v>
      </c>
      <c r="B97">
        <v>1.4733</v>
      </c>
      <c r="C97">
        <v>1.156</v>
      </c>
      <c r="D97">
        <v>-0.0179399999999998</v>
      </c>
      <c r="E97">
        <v>-1.65938179570679</v>
      </c>
      <c r="G97" s="1">
        <f ca="1">OFFSET($B97,$AE$5,0)</f>
        <v>1.4882</v>
      </c>
      <c r="H97" s="1">
        <f ca="1">OFFSET($C97,$AE$5,0)</f>
        <v>1.157</v>
      </c>
      <c r="J97" s="1" t="str">
        <f>IF(AND($AE$7="Sym_1",$E97&lt;0),$B$1,IF(AND($AE$7="Sym_2",$E97&gt;0),$B$1,$C$1))</f>
        <v>MATICUSDT</v>
      </c>
      <c r="K97" s="1">
        <f ca="1">IF(AND(ABS($E97)&gt;$AE$1,$G97&gt;0),1,0)</f>
        <v>1</v>
      </c>
      <c r="L97" s="1">
        <f ca="1">IF($K97=1,IF($J97=$B$1,$B97,$C97),0)</f>
        <v>1.4733</v>
      </c>
      <c r="M97" s="1">
        <f ca="1">IF($K97=1,IF($J97=$B$1,$G97,$H97),0)</f>
        <v>1.4882</v>
      </c>
      <c r="N97" s="1">
        <f ca="1" t="shared" si="6"/>
        <v>1.01011335098079</v>
      </c>
      <c r="O97" s="1">
        <f ca="1">IF($K97=1,$AE$3*$AE$2*2,0)</f>
        <v>0.5</v>
      </c>
      <c r="P97" s="1">
        <f ca="1">-IF($K97=1,$AE$4*$AE$2*2,0)</f>
        <v>-2</v>
      </c>
      <c r="Q97" s="1">
        <f ca="1" t="shared" si="10"/>
        <v>1476.15508487264</v>
      </c>
      <c r="S97" s="1">
        <f ca="1" t="shared" si="7"/>
        <v>1.4882</v>
      </c>
      <c r="T97" s="1">
        <f ca="1" t="shared" si="8"/>
        <v>1.157</v>
      </c>
      <c r="V97" s="1" t="str">
        <f>IF(AND($AE$7="Sym_1",$E97&gt;0),$B$1,IF(AND($AE$7="Sym_2",$E97&lt;0),$B$1,$C$1))</f>
        <v>STXUSDT</v>
      </c>
      <c r="W97" s="1">
        <f ca="1">IF(AND(ABS($E97)&gt;$AE$1,$G97&gt;0),1,0)</f>
        <v>1</v>
      </c>
      <c r="X97" s="1">
        <f ca="1">IF($W97=1,IF($V97=$B$1,$B97,$C97),0)</f>
        <v>1.156</v>
      </c>
      <c r="Y97" s="1">
        <f ca="1">IF($W97=1,IF($V97=$B$1,$S97,$T97),0)</f>
        <v>1.157</v>
      </c>
      <c r="Z97" s="1">
        <f ca="1" t="shared" si="9"/>
        <v>0.999135695764909</v>
      </c>
      <c r="AA97" s="1">
        <f ca="1">IF($K97=1,$AE$3*$AC96*2,0)</f>
        <v>0.388553806482222</v>
      </c>
      <c r="AB97" s="1">
        <f ca="1">-IF($K97=1,$AE$4*$AE$2*2,0)</f>
        <v>-2</v>
      </c>
      <c r="AC97" s="1">
        <f ca="1" t="shared" si="11"/>
        <v>774.82450936992</v>
      </c>
    </row>
    <row r="98" spans="1:29">
      <c r="A98">
        <v>116</v>
      </c>
      <c r="B98">
        <v>1.4716</v>
      </c>
      <c r="C98">
        <v>1.153</v>
      </c>
      <c r="D98">
        <v>-0.01577</v>
      </c>
      <c r="E98">
        <v>-1.38737089865323</v>
      </c>
      <c r="G98" s="1">
        <f ca="1">OFFSET($B98,$AE$5,0)</f>
        <v>1.4896</v>
      </c>
      <c r="H98" s="1">
        <f ca="1">OFFSET($C98,$AE$5,0)</f>
        <v>1.156</v>
      </c>
      <c r="J98" s="1" t="str">
        <f>IF(AND($AE$7="Sym_1",$E98&lt;0),$B$1,IF(AND($AE$7="Sym_2",$E98&gt;0),$B$1,$C$1))</f>
        <v>MATICUSDT</v>
      </c>
      <c r="K98" s="1">
        <f ca="1">IF(AND(ABS($E98)&gt;$AE$1,$G98&gt;0),1,0)</f>
        <v>1</v>
      </c>
      <c r="L98" s="1">
        <f ca="1">IF($K98=1,IF($J98=$B$1,$B98,$C98),0)</f>
        <v>1.4716</v>
      </c>
      <c r="M98" s="1">
        <f ca="1">IF($K98=1,IF($J98=$B$1,$G98,$H98),0)</f>
        <v>1.4896</v>
      </c>
      <c r="N98" s="1">
        <f ca="1" t="shared" si="6"/>
        <v>1.01223158466975</v>
      </c>
      <c r="O98" s="1">
        <f ca="1">IF($K98=1,$AE$3*$AE$2*2,0)</f>
        <v>0.5</v>
      </c>
      <c r="P98" s="1">
        <f ca="1">-IF($K98=1,$AE$4*$AE$2*2,0)</f>
        <v>-2</v>
      </c>
      <c r="Q98" s="1">
        <f ca="1" t="shared" si="10"/>
        <v>1492.71080077894</v>
      </c>
      <c r="S98" s="1">
        <f ca="1" t="shared" si="7"/>
        <v>1.4896</v>
      </c>
      <c r="T98" s="1">
        <f ca="1" t="shared" si="8"/>
        <v>1.156</v>
      </c>
      <c r="V98" s="1" t="str">
        <f>IF(AND($AE$7="Sym_1",$E98&gt;0),$B$1,IF(AND($AE$7="Sym_2",$E98&lt;0),$B$1,$C$1))</f>
        <v>STXUSDT</v>
      </c>
      <c r="W98" s="1">
        <f ca="1">IF(AND(ABS($E98)&gt;$AE$1,$G98&gt;0),1,0)</f>
        <v>1</v>
      </c>
      <c r="X98" s="1">
        <f ca="1">IF($W98=1,IF($V98=$B$1,$B98,$C98),0)</f>
        <v>1.153</v>
      </c>
      <c r="Y98" s="1">
        <f ca="1">IF($W98=1,IF($V98=$B$1,$S98,$T98),0)</f>
        <v>1.156</v>
      </c>
      <c r="Z98" s="1">
        <f ca="1" t="shared" si="9"/>
        <v>0.997404844290658</v>
      </c>
      <c r="AA98" s="1">
        <f ca="1">IF($K98=1,$AE$3*$AC97*2,0)</f>
        <v>0.38741225468496</v>
      </c>
      <c r="AB98" s="1">
        <f ca="1">-IF($K98=1,$AE$4*$AE$2*2,0)</f>
        <v>-2</v>
      </c>
      <c r="AC98" s="1">
        <f ca="1" t="shared" si="11"/>
        <v>771.201131375376</v>
      </c>
    </row>
    <row r="99" spans="1:29">
      <c r="A99">
        <v>117</v>
      </c>
      <c r="B99">
        <v>1.4701</v>
      </c>
      <c r="C99">
        <v>1.142</v>
      </c>
      <c r="D99">
        <v>-0.00307999999999997</v>
      </c>
      <c r="E99">
        <v>-0.644726962697199</v>
      </c>
      <c r="G99" s="1">
        <f ca="1">OFFSET($B99,$AE$5,0)</f>
        <v>1.5071</v>
      </c>
      <c r="H99" s="1">
        <f ca="1">OFFSET($C99,$AE$5,0)</f>
        <v>1.168</v>
      </c>
      <c r="J99" s="1" t="str">
        <f>IF(AND($AE$7="Sym_1",$E99&lt;0),$B$1,IF(AND($AE$7="Sym_2",$E99&gt;0),$B$1,$C$1))</f>
        <v>MATICUSDT</v>
      </c>
      <c r="K99" s="1">
        <f ca="1">IF(AND(ABS($E99)&gt;$AE$1,$G99&gt;0),1,0)</f>
        <v>0</v>
      </c>
      <c r="L99" s="1">
        <f ca="1">IF($K99=1,IF($J99=$B$1,$B99,$C99),0)</f>
        <v>0</v>
      </c>
      <c r="M99" s="1">
        <f ca="1">IF($K99=1,IF($J99=$B$1,$G99,$H99),0)</f>
        <v>0</v>
      </c>
      <c r="N99" s="1">
        <f ca="1" t="shared" si="6"/>
        <v>1</v>
      </c>
      <c r="O99" s="1">
        <f ca="1">IF($K99=1,$AE$3*$AE$2*2,0)</f>
        <v>0</v>
      </c>
      <c r="P99" s="1">
        <f ca="1">-IF($K99=1,$AE$4*$AE$2*2,0)</f>
        <v>0</v>
      </c>
      <c r="Q99" s="1">
        <f ca="1" t="shared" si="10"/>
        <v>1492.71080077894</v>
      </c>
      <c r="S99" s="1">
        <f ca="1" t="shared" si="7"/>
        <v>1.5071</v>
      </c>
      <c r="T99" s="1">
        <f ca="1" t="shared" si="8"/>
        <v>1.168</v>
      </c>
      <c r="V99" s="1" t="str">
        <f>IF(AND($AE$7="Sym_1",$E99&gt;0),$B$1,IF(AND($AE$7="Sym_2",$E99&lt;0),$B$1,$C$1))</f>
        <v>STXUSDT</v>
      </c>
      <c r="W99" s="1">
        <f ca="1">IF(AND(ABS($E99)&gt;$AE$1,$G99&gt;0),1,0)</f>
        <v>0</v>
      </c>
      <c r="X99" s="1">
        <f ca="1">IF($W99=1,IF($V99=$B$1,$B99,$C99),0)</f>
        <v>0</v>
      </c>
      <c r="Y99" s="1">
        <f ca="1">IF($W99=1,IF($V99=$B$1,$S99,$T99),0)</f>
        <v>0</v>
      </c>
      <c r="Z99" s="1">
        <f ca="1" t="shared" si="9"/>
        <v>1</v>
      </c>
      <c r="AA99" s="1">
        <f ca="1">IF($K99=1,$AE$3*$AC98*2,0)</f>
        <v>0</v>
      </c>
      <c r="AB99" s="1">
        <f ca="1">-IF($K99=1,$AE$4*$AE$2*2,0)</f>
        <v>0</v>
      </c>
      <c r="AC99" s="1">
        <f ca="1" t="shared" si="11"/>
        <v>771.201131375376</v>
      </c>
    </row>
    <row r="100" spans="1:29">
      <c r="A100">
        <v>118</v>
      </c>
      <c r="B100">
        <v>1.4776</v>
      </c>
      <c r="C100">
        <v>1.147</v>
      </c>
      <c r="D100">
        <v>-0.00202999999999997</v>
      </c>
      <c r="E100">
        <v>-0.531287659320899</v>
      </c>
      <c r="G100" s="1">
        <f ca="1">OFFSET($B100,$AE$5,0)</f>
        <v>1.5222</v>
      </c>
      <c r="H100" s="1">
        <f ca="1">OFFSET($C100,$AE$5,0)</f>
        <v>1.171</v>
      </c>
      <c r="J100" s="1" t="str">
        <f>IF(AND($AE$7="Sym_1",$E100&lt;0),$B$1,IF(AND($AE$7="Sym_2",$E100&gt;0),$B$1,$C$1))</f>
        <v>MATICUSDT</v>
      </c>
      <c r="K100" s="1">
        <f ca="1">IF(AND(ABS($E100)&gt;$AE$1,$G100&gt;0),1,0)</f>
        <v>0</v>
      </c>
      <c r="L100" s="1">
        <f ca="1">IF($K100=1,IF($J100=$B$1,$B100,$C100),0)</f>
        <v>0</v>
      </c>
      <c r="M100" s="1">
        <f ca="1">IF($K100=1,IF($J100=$B$1,$G100,$H100),0)</f>
        <v>0</v>
      </c>
      <c r="N100" s="1">
        <f ca="1" t="shared" si="6"/>
        <v>1</v>
      </c>
      <c r="O100" s="1">
        <f ca="1">IF($K100=1,$AE$3*$AE$2*2,0)</f>
        <v>0</v>
      </c>
      <c r="P100" s="1">
        <f ca="1">-IF($K100=1,$AE$4*$AE$2*2,0)</f>
        <v>0</v>
      </c>
      <c r="Q100" s="1">
        <f ca="1" t="shared" si="10"/>
        <v>1492.71080077894</v>
      </c>
      <c r="S100" s="1">
        <f ca="1" t="shared" si="7"/>
        <v>1.5222</v>
      </c>
      <c r="T100" s="1">
        <f ca="1" t="shared" si="8"/>
        <v>1.171</v>
      </c>
      <c r="V100" s="1" t="str">
        <f>IF(AND($AE$7="Sym_1",$E100&gt;0),$B$1,IF(AND($AE$7="Sym_2",$E100&lt;0),$B$1,$C$1))</f>
        <v>STXUSDT</v>
      </c>
      <c r="W100" s="1">
        <f ca="1">IF(AND(ABS($E100)&gt;$AE$1,$G100&gt;0),1,0)</f>
        <v>0</v>
      </c>
      <c r="X100" s="1">
        <f ca="1">IF($W100=1,IF($V100=$B$1,$B100,$C100),0)</f>
        <v>0</v>
      </c>
      <c r="Y100" s="1">
        <f ca="1">IF($W100=1,IF($V100=$B$1,$S100,$T100),0)</f>
        <v>0</v>
      </c>
      <c r="Z100" s="1">
        <f ca="1" t="shared" si="9"/>
        <v>1</v>
      </c>
      <c r="AA100" s="1">
        <f ca="1">IF($K100=1,$AE$3*$AC99*2,0)</f>
        <v>0</v>
      </c>
      <c r="AB100" s="1">
        <f ca="1">-IF($K100=1,$AE$4*$AE$2*2,0)</f>
        <v>0</v>
      </c>
      <c r="AC100" s="1">
        <f ca="1" t="shared" si="11"/>
        <v>771.201131375376</v>
      </c>
    </row>
    <row r="101" spans="1:29">
      <c r="A101">
        <v>119</v>
      </c>
      <c r="B101">
        <v>1.493</v>
      </c>
      <c r="C101">
        <v>1.156</v>
      </c>
      <c r="D101">
        <v>0.0017600000000002</v>
      </c>
      <c r="E101">
        <v>-0.257259424042329</v>
      </c>
      <c r="G101" s="1">
        <f ca="1">OFFSET($B101,$AE$5,0)</f>
        <v>1.5295</v>
      </c>
      <c r="H101" s="1">
        <f ca="1">OFFSET($C101,$AE$5,0)</f>
        <v>1.185</v>
      </c>
      <c r="J101" s="1" t="str">
        <f>IF(AND($AE$7="Sym_1",$E101&lt;0),$B$1,IF(AND($AE$7="Sym_2",$E101&gt;0),$B$1,$C$1))</f>
        <v>MATICUSDT</v>
      </c>
      <c r="K101" s="1">
        <f ca="1">IF(AND(ABS($E101)&gt;$AE$1,$G101&gt;0),1,0)</f>
        <v>0</v>
      </c>
      <c r="L101" s="1">
        <f ca="1">IF($K101=1,IF($J101=$B$1,$B101,$C101),0)</f>
        <v>0</v>
      </c>
      <c r="M101" s="1">
        <f ca="1">IF($K101=1,IF($J101=$B$1,$G101,$H101),0)</f>
        <v>0</v>
      </c>
      <c r="N101" s="1">
        <f ca="1" t="shared" si="6"/>
        <v>1</v>
      </c>
      <c r="O101" s="1">
        <f ca="1">IF($K101=1,$AE$3*$AE$2*2,0)</f>
        <v>0</v>
      </c>
      <c r="P101" s="1">
        <f ca="1">-IF($K101=1,$AE$4*$AE$2*2,0)</f>
        <v>0</v>
      </c>
      <c r="Q101" s="1">
        <f ca="1" t="shared" si="10"/>
        <v>1492.71080077894</v>
      </c>
      <c r="S101" s="1">
        <f ca="1" t="shared" si="7"/>
        <v>1.5295</v>
      </c>
      <c r="T101" s="1">
        <f ca="1" t="shared" si="8"/>
        <v>1.185</v>
      </c>
      <c r="V101" s="1" t="str">
        <f>IF(AND($AE$7="Sym_1",$E101&gt;0),$B$1,IF(AND($AE$7="Sym_2",$E101&lt;0),$B$1,$C$1))</f>
        <v>STXUSDT</v>
      </c>
      <c r="W101" s="1">
        <f ca="1">IF(AND(ABS($E101)&gt;$AE$1,$G101&gt;0),1,0)</f>
        <v>0</v>
      </c>
      <c r="X101" s="1">
        <f ca="1">IF($W101=1,IF($V101=$B$1,$B101,$C101),0)</f>
        <v>0</v>
      </c>
      <c r="Y101" s="1">
        <f ca="1">IF($W101=1,IF($V101=$B$1,$S101,$T101),0)</f>
        <v>0</v>
      </c>
      <c r="Z101" s="1">
        <f ca="1" t="shared" si="9"/>
        <v>1</v>
      </c>
      <c r="AA101" s="1">
        <f ca="1">IF($K101=1,$AE$3*$AC100*2,0)</f>
        <v>0</v>
      </c>
      <c r="AB101" s="1">
        <f ca="1">-IF($K101=1,$AE$4*$AE$2*2,0)</f>
        <v>0</v>
      </c>
      <c r="AC101" s="1">
        <f ca="1" t="shared" si="11"/>
        <v>771.201131375376</v>
      </c>
    </row>
    <row r="102" spans="1:29">
      <c r="A102">
        <v>120</v>
      </c>
      <c r="B102">
        <v>1.4882</v>
      </c>
      <c r="C102">
        <v>1.157</v>
      </c>
      <c r="D102">
        <v>-0.00433000000000016</v>
      </c>
      <c r="E102">
        <v>-0.535122525766379</v>
      </c>
      <c r="G102" s="1">
        <f ca="1">OFFSET($B102,$AE$5,0)</f>
        <v>1.5411</v>
      </c>
      <c r="H102" s="1">
        <f ca="1">OFFSET($C102,$AE$5,0)</f>
        <v>1.196</v>
      </c>
      <c r="J102" s="1" t="str">
        <f>IF(AND($AE$7="Sym_1",$E102&lt;0),$B$1,IF(AND($AE$7="Sym_2",$E102&gt;0),$B$1,$C$1))</f>
        <v>MATICUSDT</v>
      </c>
      <c r="K102" s="1">
        <f ca="1">IF(AND(ABS($E102)&gt;$AE$1,$G102&gt;0),1,0)</f>
        <v>0</v>
      </c>
      <c r="L102" s="1">
        <f ca="1">IF($K102=1,IF($J102=$B$1,$B102,$C102),0)</f>
        <v>0</v>
      </c>
      <c r="M102" s="1">
        <f ca="1">IF($K102=1,IF($J102=$B$1,$G102,$H102),0)</f>
        <v>0</v>
      </c>
      <c r="N102" s="1">
        <f ca="1" t="shared" si="6"/>
        <v>1</v>
      </c>
      <c r="O102" s="1">
        <f ca="1">IF($K102=1,$AE$3*$AE$2*2,0)</f>
        <v>0</v>
      </c>
      <c r="P102" s="1">
        <f ca="1">-IF($K102=1,$AE$4*$AE$2*2,0)</f>
        <v>0</v>
      </c>
      <c r="Q102" s="1">
        <f ca="1" t="shared" si="10"/>
        <v>1492.71080077894</v>
      </c>
      <c r="S102" s="1">
        <f ca="1" t="shared" si="7"/>
        <v>1.5411</v>
      </c>
      <c r="T102" s="1">
        <f ca="1" t="shared" si="8"/>
        <v>1.196</v>
      </c>
      <c r="V102" s="1" t="str">
        <f>IF(AND($AE$7="Sym_1",$E102&gt;0),$B$1,IF(AND($AE$7="Sym_2",$E102&lt;0),$B$1,$C$1))</f>
        <v>STXUSDT</v>
      </c>
      <c r="W102" s="1">
        <f ca="1">IF(AND(ABS($E102)&gt;$AE$1,$G102&gt;0),1,0)</f>
        <v>0</v>
      </c>
      <c r="X102" s="1">
        <f ca="1">IF($W102=1,IF($V102=$B$1,$B102,$C102),0)</f>
        <v>0</v>
      </c>
      <c r="Y102" s="1">
        <f ca="1">IF($W102=1,IF($V102=$B$1,$S102,$T102),0)</f>
        <v>0</v>
      </c>
      <c r="Z102" s="1">
        <f ca="1" t="shared" si="9"/>
        <v>1</v>
      </c>
      <c r="AA102" s="1">
        <f ca="1">IF($K102=1,$AE$3*$AC101*2,0)</f>
        <v>0</v>
      </c>
      <c r="AB102" s="1">
        <f ca="1">-IF($K102=1,$AE$4*$AE$2*2,0)</f>
        <v>0</v>
      </c>
      <c r="AC102" s="1">
        <f ca="1" t="shared" si="11"/>
        <v>771.201131375376</v>
      </c>
    </row>
    <row r="103" spans="1:29">
      <c r="A103">
        <v>121</v>
      </c>
      <c r="B103">
        <v>1.4896</v>
      </c>
      <c r="C103">
        <v>1.156</v>
      </c>
      <c r="D103">
        <v>-0.00163999999999986</v>
      </c>
      <c r="E103">
        <v>-0.306311559621117</v>
      </c>
      <c r="G103" s="1">
        <f ca="1">OFFSET($B103,$AE$5,0)</f>
        <v>1.5078</v>
      </c>
      <c r="H103" s="1">
        <f ca="1">OFFSET($C103,$AE$5,0)</f>
        <v>1.168</v>
      </c>
      <c r="J103" s="1" t="str">
        <f>IF(AND($AE$7="Sym_1",$E103&lt;0),$B$1,IF(AND($AE$7="Sym_2",$E103&gt;0),$B$1,$C$1))</f>
        <v>MATICUSDT</v>
      </c>
      <c r="K103" s="1">
        <f ca="1">IF(AND(ABS($E103)&gt;$AE$1,$G103&gt;0),1,0)</f>
        <v>0</v>
      </c>
      <c r="L103" s="1">
        <f ca="1">IF($K103=1,IF($J103=$B$1,$B103,$C103),0)</f>
        <v>0</v>
      </c>
      <c r="M103" s="1">
        <f ca="1">IF($K103=1,IF($J103=$B$1,$G103,$H103),0)</f>
        <v>0</v>
      </c>
      <c r="N103" s="1">
        <f ca="1" t="shared" si="6"/>
        <v>1</v>
      </c>
      <c r="O103" s="1">
        <f ca="1">IF($K103=1,$AE$3*$AE$2*2,0)</f>
        <v>0</v>
      </c>
      <c r="P103" s="1">
        <f ca="1">-IF($K103=1,$AE$4*$AE$2*2,0)</f>
        <v>0</v>
      </c>
      <c r="Q103" s="1">
        <f ca="1" t="shared" si="10"/>
        <v>1492.71080077894</v>
      </c>
      <c r="S103" s="1">
        <f ca="1" t="shared" si="7"/>
        <v>1.5078</v>
      </c>
      <c r="T103" s="1">
        <f ca="1" t="shared" si="8"/>
        <v>1.168</v>
      </c>
      <c r="V103" s="1" t="str">
        <f>IF(AND($AE$7="Sym_1",$E103&gt;0),$B$1,IF(AND($AE$7="Sym_2",$E103&lt;0),$B$1,$C$1))</f>
        <v>STXUSDT</v>
      </c>
      <c r="W103" s="1">
        <f ca="1">IF(AND(ABS($E103)&gt;$AE$1,$G103&gt;0),1,0)</f>
        <v>0</v>
      </c>
      <c r="X103" s="1">
        <f ca="1">IF($W103=1,IF($V103=$B$1,$B103,$C103),0)</f>
        <v>0</v>
      </c>
      <c r="Y103" s="1">
        <f ca="1">IF($W103=1,IF($V103=$B$1,$S103,$T103),0)</f>
        <v>0</v>
      </c>
      <c r="Z103" s="1">
        <f ca="1" t="shared" si="9"/>
        <v>1</v>
      </c>
      <c r="AA103" s="1">
        <f ca="1">IF($K103=1,$AE$3*$AC102*2,0)</f>
        <v>0</v>
      </c>
      <c r="AB103" s="1">
        <f ca="1">-IF($K103=1,$AE$4*$AE$2*2,0)</f>
        <v>0</v>
      </c>
      <c r="AC103" s="1">
        <f ca="1" t="shared" si="11"/>
        <v>771.201131375376</v>
      </c>
    </row>
    <row r="104" spans="1:29">
      <c r="A104">
        <v>122</v>
      </c>
      <c r="B104">
        <v>1.5071</v>
      </c>
      <c r="C104">
        <v>1.168</v>
      </c>
      <c r="D104">
        <v>0.000380000000000269</v>
      </c>
      <c r="E104">
        <v>-0.111463807303056</v>
      </c>
      <c r="G104" s="1">
        <f ca="1">OFFSET($B104,$AE$5,0)</f>
        <v>1.4885</v>
      </c>
      <c r="H104" s="1">
        <f ca="1">OFFSET($C104,$AE$5,0)</f>
        <v>1.162</v>
      </c>
      <c r="J104" s="1" t="str">
        <f>IF(AND($AE$7="Sym_1",$E104&lt;0),$B$1,IF(AND($AE$7="Sym_2",$E104&gt;0),$B$1,$C$1))</f>
        <v>MATICUSDT</v>
      </c>
      <c r="K104" s="1">
        <f ca="1">IF(AND(ABS($E104)&gt;$AE$1,$G104&gt;0),1,0)</f>
        <v>0</v>
      </c>
      <c r="L104" s="1">
        <f ca="1">IF($K104=1,IF($J104=$B$1,$B104,$C104),0)</f>
        <v>0</v>
      </c>
      <c r="M104" s="1">
        <f ca="1">IF($K104=1,IF($J104=$B$1,$G104,$H104),0)</f>
        <v>0</v>
      </c>
      <c r="N104" s="1">
        <f ca="1" t="shared" si="6"/>
        <v>1</v>
      </c>
      <c r="O104" s="1">
        <f ca="1">IF($K104=1,$AE$3*$AE$2*2,0)</f>
        <v>0</v>
      </c>
      <c r="P104" s="1">
        <f ca="1">-IF($K104=1,$AE$4*$AE$2*2,0)</f>
        <v>0</v>
      </c>
      <c r="Q104" s="1">
        <f ca="1" t="shared" si="10"/>
        <v>1492.71080077894</v>
      </c>
      <c r="S104" s="1">
        <f ca="1" t="shared" si="7"/>
        <v>1.4885</v>
      </c>
      <c r="T104" s="1">
        <f ca="1" t="shared" si="8"/>
        <v>1.162</v>
      </c>
      <c r="V104" s="1" t="str">
        <f>IF(AND($AE$7="Sym_1",$E104&gt;0),$B$1,IF(AND($AE$7="Sym_2",$E104&lt;0),$B$1,$C$1))</f>
        <v>STXUSDT</v>
      </c>
      <c r="W104" s="1">
        <f ca="1">IF(AND(ABS($E104)&gt;$AE$1,$G104&gt;0),1,0)</f>
        <v>0</v>
      </c>
      <c r="X104" s="1">
        <f ca="1">IF($W104=1,IF($V104=$B$1,$B104,$C104),0)</f>
        <v>0</v>
      </c>
      <c r="Y104" s="1">
        <f ca="1">IF($W104=1,IF($V104=$B$1,$S104,$T104),0)</f>
        <v>0</v>
      </c>
      <c r="Z104" s="1">
        <f ca="1" t="shared" si="9"/>
        <v>1</v>
      </c>
      <c r="AA104" s="1">
        <f ca="1">IF($K104=1,$AE$3*$AC103*2,0)</f>
        <v>0</v>
      </c>
      <c r="AB104" s="1">
        <f ca="1">-IF($K104=1,$AE$4*$AE$2*2,0)</f>
        <v>0</v>
      </c>
      <c r="AC104" s="1">
        <f ca="1" t="shared" si="11"/>
        <v>771.201131375376</v>
      </c>
    </row>
    <row r="105" spans="1:29">
      <c r="A105">
        <v>123</v>
      </c>
      <c r="B105">
        <v>1.5222</v>
      </c>
      <c r="C105">
        <v>1.171</v>
      </c>
      <c r="D105">
        <v>0.0116099999999998</v>
      </c>
      <c r="E105">
        <v>0.740327359635751</v>
      </c>
      <c r="G105" s="1">
        <f ca="1">OFFSET($B105,$AE$5,0)</f>
        <v>1.5172</v>
      </c>
      <c r="H105" s="1">
        <f ca="1">OFFSET($C105,$AE$5,0)</f>
        <v>1.179</v>
      </c>
      <c r="J105" s="1" t="str">
        <f>IF(AND($AE$7="Sym_1",$E105&lt;0),$B$1,IF(AND($AE$7="Sym_2",$E105&gt;0),$B$1,$C$1))</f>
        <v>STXUSDT</v>
      </c>
      <c r="K105" s="1">
        <f ca="1">IF(AND(ABS($E105)&gt;$AE$1,$G105&gt;0),1,0)</f>
        <v>0</v>
      </c>
      <c r="L105" s="1">
        <f ca="1">IF($K105=1,IF($J105=$B$1,$B105,$C105),0)</f>
        <v>0</v>
      </c>
      <c r="M105" s="1">
        <f ca="1">IF($K105=1,IF($J105=$B$1,$G105,$H105),0)</f>
        <v>0</v>
      </c>
      <c r="N105" s="1">
        <f ca="1" t="shared" si="6"/>
        <v>1</v>
      </c>
      <c r="O105" s="1">
        <f ca="1">IF($K105=1,$AE$3*$AE$2*2,0)</f>
        <v>0</v>
      </c>
      <c r="P105" s="1">
        <f ca="1">-IF($K105=1,$AE$4*$AE$2*2,0)</f>
        <v>0</v>
      </c>
      <c r="Q105" s="1">
        <f ca="1" t="shared" si="10"/>
        <v>1492.71080077894</v>
      </c>
      <c r="S105" s="1">
        <f ca="1" t="shared" si="7"/>
        <v>1.5172</v>
      </c>
      <c r="T105" s="1">
        <f ca="1" t="shared" si="8"/>
        <v>1.179</v>
      </c>
      <c r="V105" s="1" t="str">
        <f>IF(AND($AE$7="Sym_1",$E105&gt;0),$B$1,IF(AND($AE$7="Sym_2",$E105&lt;0),$B$1,$C$1))</f>
        <v>MATICUSDT</v>
      </c>
      <c r="W105" s="1">
        <f ca="1">IF(AND(ABS($E105)&gt;$AE$1,$G105&gt;0),1,0)</f>
        <v>0</v>
      </c>
      <c r="X105" s="1">
        <f ca="1">IF($W105=1,IF($V105=$B$1,$B105,$C105),0)</f>
        <v>0</v>
      </c>
      <c r="Y105" s="1">
        <f ca="1">IF($W105=1,IF($V105=$B$1,$S105,$T105),0)</f>
        <v>0</v>
      </c>
      <c r="Z105" s="1">
        <f ca="1" t="shared" si="9"/>
        <v>1</v>
      </c>
      <c r="AA105" s="1">
        <f ca="1">IF($K105=1,$AE$3*$AC104*2,0)</f>
        <v>0</v>
      </c>
      <c r="AB105" s="1">
        <f ca="1">-IF($K105=1,$AE$4*$AE$2*2,0)</f>
        <v>0</v>
      </c>
      <c r="AC105" s="1">
        <f ca="1" t="shared" si="11"/>
        <v>771.201131375376</v>
      </c>
    </row>
    <row r="106" spans="1:29">
      <c r="A106">
        <v>124</v>
      </c>
      <c r="B106">
        <v>1.5295</v>
      </c>
      <c r="C106">
        <v>1.185</v>
      </c>
      <c r="D106">
        <v>0.000850000000000017</v>
      </c>
      <c r="E106">
        <v>0.0921428628738858</v>
      </c>
      <c r="G106" s="1">
        <f ca="1">OFFSET($B106,$AE$5,0)</f>
        <v>1.5021</v>
      </c>
      <c r="H106" s="1">
        <f ca="1">OFFSET($C106,$AE$5,0)</f>
        <v>1.17</v>
      </c>
      <c r="J106" s="1" t="str">
        <f>IF(AND($AE$7="Sym_1",$E106&lt;0),$B$1,IF(AND($AE$7="Sym_2",$E106&gt;0),$B$1,$C$1))</f>
        <v>STXUSDT</v>
      </c>
      <c r="K106" s="1">
        <f ca="1">IF(AND(ABS($E106)&gt;$AE$1,$G106&gt;0),1,0)</f>
        <v>0</v>
      </c>
      <c r="L106" s="1">
        <f ca="1">IF($K106=1,IF($J106=$B$1,$B106,$C106),0)</f>
        <v>0</v>
      </c>
      <c r="M106" s="1">
        <f ca="1">IF($K106=1,IF($J106=$B$1,$G106,$H106),0)</f>
        <v>0</v>
      </c>
      <c r="N106" s="1">
        <f ca="1" t="shared" si="6"/>
        <v>1</v>
      </c>
      <c r="O106" s="1">
        <f ca="1">IF($K106=1,$AE$3*$AE$2*2,0)</f>
        <v>0</v>
      </c>
      <c r="P106" s="1">
        <f ca="1">-IF($K106=1,$AE$4*$AE$2*2,0)</f>
        <v>0</v>
      </c>
      <c r="Q106" s="1">
        <f ca="1" t="shared" si="10"/>
        <v>1492.71080077894</v>
      </c>
      <c r="S106" s="1">
        <f ca="1" t="shared" si="7"/>
        <v>1.5021</v>
      </c>
      <c r="T106" s="1">
        <f ca="1" t="shared" si="8"/>
        <v>1.17</v>
      </c>
      <c r="V106" s="1" t="str">
        <f>IF(AND($AE$7="Sym_1",$E106&gt;0),$B$1,IF(AND($AE$7="Sym_2",$E106&lt;0),$B$1,$C$1))</f>
        <v>MATICUSDT</v>
      </c>
      <c r="W106" s="1">
        <f ca="1">IF(AND(ABS($E106)&gt;$AE$1,$G106&gt;0),1,0)</f>
        <v>0</v>
      </c>
      <c r="X106" s="1">
        <f ca="1">IF($W106=1,IF($V106=$B$1,$B106,$C106),0)</f>
        <v>0</v>
      </c>
      <c r="Y106" s="1">
        <f ca="1">IF($W106=1,IF($V106=$B$1,$S106,$T106),0)</f>
        <v>0</v>
      </c>
      <c r="Z106" s="1">
        <f ca="1" t="shared" si="9"/>
        <v>1</v>
      </c>
      <c r="AA106" s="1">
        <f ca="1">IF($K106=1,$AE$3*$AC105*2,0)</f>
        <v>0</v>
      </c>
      <c r="AB106" s="1">
        <f ca="1">-IF($K106=1,$AE$4*$AE$2*2,0)</f>
        <v>0</v>
      </c>
      <c r="AC106" s="1">
        <f ca="1" t="shared" si="11"/>
        <v>771.201131375376</v>
      </c>
    </row>
    <row r="107" spans="1:29">
      <c r="A107">
        <v>125</v>
      </c>
      <c r="B107">
        <v>1.5411</v>
      </c>
      <c r="C107">
        <v>1.196</v>
      </c>
      <c r="D107">
        <v>-0.00174000000000007</v>
      </c>
      <c r="E107">
        <v>0.0215635806318457</v>
      </c>
      <c r="G107" s="1">
        <f ca="1">OFFSET($B107,$AE$5,0)</f>
        <v>1.492</v>
      </c>
      <c r="H107" s="1">
        <f ca="1">OFFSET($C107,$AE$5,0)</f>
        <v>1.165</v>
      </c>
      <c r="J107" s="1" t="str">
        <f>IF(AND($AE$7="Sym_1",$E107&lt;0),$B$1,IF(AND($AE$7="Sym_2",$E107&gt;0),$B$1,$C$1))</f>
        <v>STXUSDT</v>
      </c>
      <c r="K107" s="1">
        <f ca="1">IF(AND(ABS($E107)&gt;$AE$1,$G107&gt;0),1,0)</f>
        <v>0</v>
      </c>
      <c r="L107" s="1">
        <f ca="1">IF($K107=1,IF($J107=$B$1,$B107,$C107),0)</f>
        <v>0</v>
      </c>
      <c r="M107" s="1">
        <f ca="1">IF($K107=1,IF($J107=$B$1,$G107,$H107),0)</f>
        <v>0</v>
      </c>
      <c r="N107" s="1">
        <f ca="1" t="shared" si="6"/>
        <v>1</v>
      </c>
      <c r="O107" s="1">
        <f ca="1">IF($K107=1,$AE$3*$AE$2*2,0)</f>
        <v>0</v>
      </c>
      <c r="P107" s="1">
        <f ca="1">-IF($K107=1,$AE$4*$AE$2*2,0)</f>
        <v>0</v>
      </c>
      <c r="Q107" s="1">
        <f ca="1" t="shared" si="10"/>
        <v>1492.71080077894</v>
      </c>
      <c r="S107" s="1">
        <f ca="1" t="shared" si="7"/>
        <v>1.492</v>
      </c>
      <c r="T107" s="1">
        <f ca="1" t="shared" si="8"/>
        <v>1.165</v>
      </c>
      <c r="V107" s="1" t="str">
        <f>IF(AND($AE$7="Sym_1",$E107&gt;0),$B$1,IF(AND($AE$7="Sym_2",$E107&lt;0),$B$1,$C$1))</f>
        <v>MATICUSDT</v>
      </c>
      <c r="W107" s="1">
        <f ca="1">IF(AND(ABS($E107)&gt;$AE$1,$G107&gt;0),1,0)</f>
        <v>0</v>
      </c>
      <c r="X107" s="1">
        <f ca="1">IF($W107=1,IF($V107=$B$1,$B107,$C107),0)</f>
        <v>0</v>
      </c>
      <c r="Y107" s="1">
        <f ca="1">IF($W107=1,IF($V107=$B$1,$S107,$T107),0)</f>
        <v>0</v>
      </c>
      <c r="Z107" s="1">
        <f ca="1" t="shared" si="9"/>
        <v>1</v>
      </c>
      <c r="AA107" s="1">
        <f ca="1">IF($K107=1,$AE$3*$AC106*2,0)</f>
        <v>0</v>
      </c>
      <c r="AB107" s="1">
        <f ca="1">-IF($K107=1,$AE$4*$AE$2*2,0)</f>
        <v>0</v>
      </c>
      <c r="AC107" s="1">
        <f ca="1" t="shared" si="11"/>
        <v>771.201131375376</v>
      </c>
    </row>
    <row r="108" spans="1:29">
      <c r="A108">
        <v>126</v>
      </c>
      <c r="B108">
        <v>1.5078</v>
      </c>
      <c r="C108">
        <v>1.168</v>
      </c>
      <c r="D108">
        <v>0.00108000000000019</v>
      </c>
      <c r="E108">
        <v>0.436645219238385</v>
      </c>
      <c r="G108" s="1">
        <f ca="1">OFFSET($B108,$AE$5,0)</f>
        <v>1.4852</v>
      </c>
      <c r="H108" s="1">
        <f ca="1">OFFSET($C108,$AE$5,0)</f>
        <v>1.16</v>
      </c>
      <c r="J108" s="1" t="str">
        <f>IF(AND($AE$7="Sym_1",$E108&lt;0),$B$1,IF(AND($AE$7="Sym_2",$E108&gt;0),$B$1,$C$1))</f>
        <v>STXUSDT</v>
      </c>
      <c r="K108" s="1">
        <f ca="1">IF(AND(ABS($E108)&gt;$AE$1,$G108&gt;0),1,0)</f>
        <v>0</v>
      </c>
      <c r="L108" s="1">
        <f ca="1">IF($K108=1,IF($J108=$B$1,$B108,$C108),0)</f>
        <v>0</v>
      </c>
      <c r="M108" s="1">
        <f ca="1">IF($K108=1,IF($J108=$B$1,$G108,$H108),0)</f>
        <v>0</v>
      </c>
      <c r="N108" s="1">
        <f ca="1" t="shared" si="6"/>
        <v>1</v>
      </c>
      <c r="O108" s="1">
        <f ca="1">IF($K108=1,$AE$3*$AE$2*2,0)</f>
        <v>0</v>
      </c>
      <c r="P108" s="1">
        <f ca="1">-IF($K108=1,$AE$4*$AE$2*2,0)</f>
        <v>0</v>
      </c>
      <c r="Q108" s="1">
        <f ca="1" t="shared" si="10"/>
        <v>1492.71080077894</v>
      </c>
      <c r="S108" s="1">
        <f ca="1" t="shared" si="7"/>
        <v>1.4852</v>
      </c>
      <c r="T108" s="1">
        <f ca="1" t="shared" si="8"/>
        <v>1.16</v>
      </c>
      <c r="V108" s="1" t="str">
        <f>IF(AND($AE$7="Sym_1",$E108&gt;0),$B$1,IF(AND($AE$7="Sym_2",$E108&lt;0),$B$1,$C$1))</f>
        <v>MATICUSDT</v>
      </c>
      <c r="W108" s="1">
        <f ca="1">IF(AND(ABS($E108)&gt;$AE$1,$G108&gt;0),1,0)</f>
        <v>0</v>
      </c>
      <c r="X108" s="1">
        <f ca="1">IF($W108=1,IF($V108=$B$1,$B108,$C108),0)</f>
        <v>0</v>
      </c>
      <c r="Y108" s="1">
        <f ca="1">IF($W108=1,IF($V108=$B$1,$S108,$T108),0)</f>
        <v>0</v>
      </c>
      <c r="Z108" s="1">
        <f ca="1" t="shared" si="9"/>
        <v>1</v>
      </c>
      <c r="AA108" s="1">
        <f ca="1">IF($K108=1,$AE$3*$AC107*2,0)</f>
        <v>0</v>
      </c>
      <c r="AB108" s="1">
        <f ca="1">-IF($K108=1,$AE$4*$AE$2*2,0)</f>
        <v>0</v>
      </c>
      <c r="AC108" s="1">
        <f ca="1" t="shared" si="11"/>
        <v>771.201131375376</v>
      </c>
    </row>
    <row r="109" spans="1:29">
      <c r="A109">
        <v>127</v>
      </c>
      <c r="B109">
        <v>1.4885</v>
      </c>
      <c r="C109">
        <v>1.162</v>
      </c>
      <c r="D109">
        <v>-0.01048</v>
      </c>
      <c r="E109">
        <v>-0.852306814517815</v>
      </c>
      <c r="G109" s="1">
        <f ca="1">OFFSET($B109,$AE$5,0)</f>
        <v>1.4303</v>
      </c>
      <c r="H109" s="1">
        <f ca="1">OFFSET($C109,$AE$5,0)</f>
        <v>1.138</v>
      </c>
      <c r="J109" s="1" t="str">
        <f>IF(AND($AE$7="Sym_1",$E109&lt;0),$B$1,IF(AND($AE$7="Sym_2",$E109&gt;0),$B$1,$C$1))</f>
        <v>MATICUSDT</v>
      </c>
      <c r="K109" s="1">
        <f ca="1">IF(AND(ABS($E109)&gt;$AE$1,$G109&gt;0),1,0)</f>
        <v>0</v>
      </c>
      <c r="L109" s="1">
        <f ca="1">IF($K109=1,IF($J109=$B$1,$B109,$C109),0)</f>
        <v>0</v>
      </c>
      <c r="M109" s="1">
        <f ca="1">IF($K109=1,IF($J109=$B$1,$G109,$H109),0)</f>
        <v>0</v>
      </c>
      <c r="N109" s="1">
        <f ca="1" t="shared" si="6"/>
        <v>1</v>
      </c>
      <c r="O109" s="1">
        <f ca="1">IF($K109=1,$AE$3*$AE$2*2,0)</f>
        <v>0</v>
      </c>
      <c r="P109" s="1">
        <f ca="1">-IF($K109=1,$AE$4*$AE$2*2,0)</f>
        <v>0</v>
      </c>
      <c r="Q109" s="1">
        <f ca="1" t="shared" si="10"/>
        <v>1492.71080077894</v>
      </c>
      <c r="S109" s="1">
        <f ca="1" t="shared" si="7"/>
        <v>1.4303</v>
      </c>
      <c r="T109" s="1">
        <f ca="1" t="shared" si="8"/>
        <v>1.138</v>
      </c>
      <c r="V109" s="1" t="str">
        <f>IF(AND($AE$7="Sym_1",$E109&gt;0),$B$1,IF(AND($AE$7="Sym_2",$E109&lt;0),$B$1,$C$1))</f>
        <v>STXUSDT</v>
      </c>
      <c r="W109" s="1">
        <f ca="1">IF(AND(ABS($E109)&gt;$AE$1,$G109&gt;0),1,0)</f>
        <v>0</v>
      </c>
      <c r="X109" s="1">
        <f ca="1">IF($W109=1,IF($V109=$B$1,$B109,$C109),0)</f>
        <v>0</v>
      </c>
      <c r="Y109" s="1">
        <f ca="1">IF($W109=1,IF($V109=$B$1,$S109,$T109),0)</f>
        <v>0</v>
      </c>
      <c r="Z109" s="1">
        <f ca="1" t="shared" si="9"/>
        <v>1</v>
      </c>
      <c r="AA109" s="1">
        <f ca="1">IF($K109=1,$AE$3*$AC108*2,0)</f>
        <v>0</v>
      </c>
      <c r="AB109" s="1">
        <f ca="1">-IF($K109=1,$AE$4*$AE$2*2,0)</f>
        <v>0</v>
      </c>
      <c r="AC109" s="1">
        <f ca="1" t="shared" si="11"/>
        <v>771.201131375376</v>
      </c>
    </row>
    <row r="110" spans="1:29">
      <c r="A110">
        <v>128</v>
      </c>
      <c r="B110">
        <v>1.5172</v>
      </c>
      <c r="C110">
        <v>1.179</v>
      </c>
      <c r="D110">
        <v>-0.0037100000000001</v>
      </c>
      <c r="E110">
        <v>-0.0353319435820522</v>
      </c>
      <c r="G110" s="1">
        <f ca="1">OFFSET($B110,$AE$5,0)</f>
        <v>1.456</v>
      </c>
      <c r="H110" s="1">
        <f ca="1">OFFSET($C110,$AE$5,0)</f>
        <v>1.131</v>
      </c>
      <c r="J110" s="1" t="str">
        <f>IF(AND($AE$7="Sym_1",$E110&lt;0),$B$1,IF(AND($AE$7="Sym_2",$E110&gt;0),$B$1,$C$1))</f>
        <v>MATICUSDT</v>
      </c>
      <c r="K110" s="1">
        <f ca="1">IF(AND(ABS($E110)&gt;$AE$1,$G110&gt;0),1,0)</f>
        <v>0</v>
      </c>
      <c r="L110" s="1">
        <f ca="1">IF($K110=1,IF($J110=$B$1,$B110,$C110),0)</f>
        <v>0</v>
      </c>
      <c r="M110" s="1">
        <f ca="1">IF($K110=1,IF($J110=$B$1,$G110,$H110),0)</f>
        <v>0</v>
      </c>
      <c r="N110" s="1">
        <f ca="1" t="shared" si="6"/>
        <v>1</v>
      </c>
      <c r="O110" s="1">
        <f ca="1">IF($K110=1,$AE$3*$AE$2*2,0)</f>
        <v>0</v>
      </c>
      <c r="P110" s="1">
        <f ca="1">-IF($K110=1,$AE$4*$AE$2*2,0)</f>
        <v>0</v>
      </c>
      <c r="Q110" s="1">
        <f ca="1" t="shared" si="10"/>
        <v>1492.71080077894</v>
      </c>
      <c r="S110" s="1">
        <f ca="1" t="shared" si="7"/>
        <v>1.456</v>
      </c>
      <c r="T110" s="1">
        <f ca="1" t="shared" si="8"/>
        <v>1.131</v>
      </c>
      <c r="V110" s="1" t="str">
        <f>IF(AND($AE$7="Sym_1",$E110&gt;0),$B$1,IF(AND($AE$7="Sym_2",$E110&lt;0),$B$1,$C$1))</f>
        <v>STXUSDT</v>
      </c>
      <c r="W110" s="1">
        <f ca="1">IF(AND(ABS($E110)&gt;$AE$1,$G110&gt;0),1,0)</f>
        <v>0</v>
      </c>
      <c r="X110" s="1">
        <f ca="1">IF($W110=1,IF($V110=$B$1,$B110,$C110),0)</f>
        <v>0</v>
      </c>
      <c r="Y110" s="1">
        <f ca="1">IF($W110=1,IF($V110=$B$1,$S110,$T110),0)</f>
        <v>0</v>
      </c>
      <c r="Z110" s="1">
        <f ca="1" t="shared" si="9"/>
        <v>1</v>
      </c>
      <c r="AA110" s="1">
        <f ca="1">IF($K110=1,$AE$3*$AC109*2,0)</f>
        <v>0</v>
      </c>
      <c r="AB110" s="1">
        <f ca="1">-IF($K110=1,$AE$4*$AE$2*2,0)</f>
        <v>0</v>
      </c>
      <c r="AC110" s="1">
        <f ca="1" t="shared" si="11"/>
        <v>771.201131375376</v>
      </c>
    </row>
    <row r="111" spans="1:29">
      <c r="A111">
        <v>129</v>
      </c>
      <c r="B111">
        <v>1.5021</v>
      </c>
      <c r="C111">
        <v>1.17</v>
      </c>
      <c r="D111">
        <v>-0.00719999999999987</v>
      </c>
      <c r="E111">
        <v>-0.390403795500339</v>
      </c>
      <c r="G111" s="1">
        <f ca="1">OFFSET($B111,$AE$5,0)</f>
        <v>1.4502</v>
      </c>
      <c r="H111" s="1">
        <f ca="1">OFFSET($C111,$AE$5,0)</f>
        <v>1.118</v>
      </c>
      <c r="J111" s="1" t="str">
        <f>IF(AND($AE$7="Sym_1",$E111&lt;0),$B$1,IF(AND($AE$7="Sym_2",$E111&gt;0),$B$1,$C$1))</f>
        <v>MATICUSDT</v>
      </c>
      <c r="K111" s="1">
        <f ca="1">IF(AND(ABS($E111)&gt;$AE$1,$G111&gt;0),1,0)</f>
        <v>0</v>
      </c>
      <c r="L111" s="1">
        <f ca="1">IF($K111=1,IF($J111=$B$1,$B111,$C111),0)</f>
        <v>0</v>
      </c>
      <c r="M111" s="1">
        <f ca="1">IF($K111=1,IF($J111=$B$1,$G111,$H111),0)</f>
        <v>0</v>
      </c>
      <c r="N111" s="1">
        <f ca="1" t="shared" si="6"/>
        <v>1</v>
      </c>
      <c r="O111" s="1">
        <f ca="1">IF($K111=1,$AE$3*$AE$2*2,0)</f>
        <v>0</v>
      </c>
      <c r="P111" s="1">
        <f ca="1">-IF($K111=1,$AE$4*$AE$2*2,0)</f>
        <v>0</v>
      </c>
      <c r="Q111" s="1">
        <f ca="1" t="shared" si="10"/>
        <v>1492.71080077894</v>
      </c>
      <c r="S111" s="1">
        <f ca="1" t="shared" si="7"/>
        <v>1.4502</v>
      </c>
      <c r="T111" s="1">
        <f ca="1" t="shared" si="8"/>
        <v>1.118</v>
      </c>
      <c r="V111" s="1" t="str">
        <f>IF(AND($AE$7="Sym_1",$E111&gt;0),$B$1,IF(AND($AE$7="Sym_2",$E111&lt;0),$B$1,$C$1))</f>
        <v>STXUSDT</v>
      </c>
      <c r="W111" s="1">
        <f ca="1">IF(AND(ABS($E111)&gt;$AE$1,$G111&gt;0),1,0)</f>
        <v>0</v>
      </c>
      <c r="X111" s="1">
        <f ca="1">IF($W111=1,IF($V111=$B$1,$B111,$C111),0)</f>
        <v>0</v>
      </c>
      <c r="Y111" s="1">
        <f ca="1">IF($W111=1,IF($V111=$B$1,$S111,$T111),0)</f>
        <v>0</v>
      </c>
      <c r="Z111" s="1">
        <f ca="1" t="shared" si="9"/>
        <v>1</v>
      </c>
      <c r="AA111" s="1">
        <f ca="1">IF($K111=1,$AE$3*$AC110*2,0)</f>
        <v>0</v>
      </c>
      <c r="AB111" s="1">
        <f ca="1">-IF($K111=1,$AE$4*$AE$2*2,0)</f>
        <v>0</v>
      </c>
      <c r="AC111" s="1">
        <f ca="1" t="shared" si="11"/>
        <v>771.201131375376</v>
      </c>
    </row>
    <row r="112" spans="1:29">
      <c r="A112">
        <v>130</v>
      </c>
      <c r="B112">
        <v>1.492</v>
      </c>
      <c r="C112">
        <v>1.165</v>
      </c>
      <c r="D112">
        <v>-0.01085</v>
      </c>
      <c r="E112">
        <v>-0.746378225731633</v>
      </c>
      <c r="G112" s="1">
        <f ca="1">OFFSET($B112,$AE$5,0)</f>
        <v>1.4639</v>
      </c>
      <c r="H112" s="1">
        <f ca="1">OFFSET($C112,$AE$5,0)</f>
        <v>1.133</v>
      </c>
      <c r="J112" s="1" t="str">
        <f>IF(AND($AE$7="Sym_1",$E112&lt;0),$B$1,IF(AND($AE$7="Sym_2",$E112&gt;0),$B$1,$C$1))</f>
        <v>MATICUSDT</v>
      </c>
      <c r="K112" s="1">
        <f ca="1">IF(AND(ABS($E112)&gt;$AE$1,$G112&gt;0),1,0)</f>
        <v>0</v>
      </c>
      <c r="L112" s="1">
        <f ca="1">IF($K112=1,IF($J112=$B$1,$B112,$C112),0)</f>
        <v>0</v>
      </c>
      <c r="M112" s="1">
        <f ca="1">IF($K112=1,IF($J112=$B$1,$G112,$H112),0)</f>
        <v>0</v>
      </c>
      <c r="N112" s="1">
        <f ca="1" t="shared" si="6"/>
        <v>1</v>
      </c>
      <c r="O112" s="1">
        <f ca="1">IF($K112=1,$AE$3*$AE$2*2,0)</f>
        <v>0</v>
      </c>
      <c r="P112" s="1">
        <f ca="1">-IF($K112=1,$AE$4*$AE$2*2,0)</f>
        <v>0</v>
      </c>
      <c r="Q112" s="1">
        <f ca="1" t="shared" si="10"/>
        <v>1492.71080077894</v>
      </c>
      <c r="S112" s="1">
        <f ca="1" t="shared" si="7"/>
        <v>1.4639</v>
      </c>
      <c r="T112" s="1">
        <f ca="1" t="shared" si="8"/>
        <v>1.133</v>
      </c>
      <c r="V112" s="1" t="str">
        <f>IF(AND($AE$7="Sym_1",$E112&gt;0),$B$1,IF(AND($AE$7="Sym_2",$E112&lt;0),$B$1,$C$1))</f>
        <v>STXUSDT</v>
      </c>
      <c r="W112" s="1">
        <f ca="1">IF(AND(ABS($E112)&gt;$AE$1,$G112&gt;0),1,0)</f>
        <v>0</v>
      </c>
      <c r="X112" s="1">
        <f ca="1">IF($W112=1,IF($V112=$B$1,$B112,$C112),0)</f>
        <v>0</v>
      </c>
      <c r="Y112" s="1">
        <f ca="1">IF($W112=1,IF($V112=$B$1,$S112,$T112),0)</f>
        <v>0</v>
      </c>
      <c r="Z112" s="1">
        <f ca="1" t="shared" si="9"/>
        <v>1</v>
      </c>
      <c r="AA112" s="1">
        <f ca="1">IF($K112=1,$AE$3*$AC111*2,0)</f>
        <v>0</v>
      </c>
      <c r="AB112" s="1">
        <f ca="1">-IF($K112=1,$AE$4*$AE$2*2,0)</f>
        <v>0</v>
      </c>
      <c r="AC112" s="1">
        <f ca="1" t="shared" si="11"/>
        <v>771.201131375376</v>
      </c>
    </row>
    <row r="113" spans="1:29">
      <c r="A113">
        <v>131</v>
      </c>
      <c r="B113">
        <v>1.4852</v>
      </c>
      <c r="C113">
        <v>1.16</v>
      </c>
      <c r="D113">
        <v>-0.0111999999999998</v>
      </c>
      <c r="E113">
        <v>-0.723213854201352</v>
      </c>
      <c r="G113" s="1">
        <f ca="1">OFFSET($B113,$AE$5,0)</f>
        <v>1.4527</v>
      </c>
      <c r="H113" s="1">
        <f ca="1">OFFSET($C113,$AE$5,0)</f>
        <v>1.118</v>
      </c>
      <c r="J113" s="1" t="str">
        <f>IF(AND($AE$7="Sym_1",$E113&lt;0),$B$1,IF(AND($AE$7="Sym_2",$E113&gt;0),$B$1,$C$1))</f>
        <v>MATICUSDT</v>
      </c>
      <c r="K113" s="1">
        <f ca="1">IF(AND(ABS($E113)&gt;$AE$1,$G113&gt;0),1,0)</f>
        <v>0</v>
      </c>
      <c r="L113" s="1">
        <f ca="1">IF($K113=1,IF($J113=$B$1,$B113,$C113),0)</f>
        <v>0</v>
      </c>
      <c r="M113" s="1">
        <f ca="1">IF($K113=1,IF($J113=$B$1,$G113,$H113),0)</f>
        <v>0</v>
      </c>
      <c r="N113" s="1">
        <f ca="1" t="shared" si="6"/>
        <v>1</v>
      </c>
      <c r="O113" s="1">
        <f ca="1">IF($K113=1,$AE$3*$AE$2*2,0)</f>
        <v>0</v>
      </c>
      <c r="P113" s="1">
        <f ca="1">-IF($K113=1,$AE$4*$AE$2*2,0)</f>
        <v>0</v>
      </c>
      <c r="Q113" s="1">
        <f ca="1" t="shared" si="10"/>
        <v>1492.71080077894</v>
      </c>
      <c r="S113" s="1">
        <f ca="1" t="shared" si="7"/>
        <v>1.4527</v>
      </c>
      <c r="T113" s="1">
        <f ca="1" t="shared" si="8"/>
        <v>1.118</v>
      </c>
      <c r="V113" s="1" t="str">
        <f>IF(AND($AE$7="Sym_1",$E113&gt;0),$B$1,IF(AND($AE$7="Sym_2",$E113&lt;0),$B$1,$C$1))</f>
        <v>STXUSDT</v>
      </c>
      <c r="W113" s="1">
        <f ca="1">IF(AND(ABS($E113)&gt;$AE$1,$G113&gt;0),1,0)</f>
        <v>0</v>
      </c>
      <c r="X113" s="1">
        <f ca="1">IF($W113=1,IF($V113=$B$1,$B113,$C113),0)</f>
        <v>0</v>
      </c>
      <c r="Y113" s="1">
        <f ca="1">IF($W113=1,IF($V113=$B$1,$S113,$T113),0)</f>
        <v>0</v>
      </c>
      <c r="Z113" s="1">
        <f ca="1" t="shared" si="9"/>
        <v>1</v>
      </c>
      <c r="AA113" s="1">
        <f ca="1">IF($K113=1,$AE$3*$AC112*2,0)</f>
        <v>0</v>
      </c>
      <c r="AB113" s="1">
        <f ca="1">-IF($K113=1,$AE$4*$AE$2*2,0)</f>
        <v>0</v>
      </c>
      <c r="AC113" s="1">
        <f ca="1" t="shared" si="11"/>
        <v>771.201131375376</v>
      </c>
    </row>
    <row r="114" spans="1:29">
      <c r="A114">
        <v>132</v>
      </c>
      <c r="B114">
        <v>1.4303</v>
      </c>
      <c r="C114">
        <v>1.138</v>
      </c>
      <c r="D114">
        <v>-0.0377199999999999</v>
      </c>
      <c r="E114">
        <v>-2.98528403067085</v>
      </c>
      <c r="G114" s="1">
        <f ca="1">OFFSET($B114,$AE$5,0)</f>
        <v>1.4284</v>
      </c>
      <c r="H114" s="1">
        <f ca="1">OFFSET($C114,$AE$5,0)</f>
        <v>1.114</v>
      </c>
      <c r="J114" s="1" t="str">
        <f>IF(AND($AE$7="Sym_1",$E114&lt;0),$B$1,IF(AND($AE$7="Sym_2",$E114&gt;0),$B$1,$C$1))</f>
        <v>MATICUSDT</v>
      </c>
      <c r="K114" s="1">
        <f ca="1">IF(AND(ABS($E114)&gt;$AE$1,$G114&gt;0),1,0)</f>
        <v>1</v>
      </c>
      <c r="L114" s="1">
        <f ca="1">IF($K114=1,IF($J114=$B$1,$B114,$C114),0)</f>
        <v>1.4303</v>
      </c>
      <c r="M114" s="1">
        <f ca="1">IF($K114=1,IF($J114=$B$1,$G114,$H114),0)</f>
        <v>1.4284</v>
      </c>
      <c r="N114" s="1">
        <f ca="1" t="shared" si="6"/>
        <v>0.9986716073551</v>
      </c>
      <c r="O114" s="1">
        <f ca="1">IF($K114=1,$AE$3*$AE$2*2,0)</f>
        <v>0.5</v>
      </c>
      <c r="P114" s="1">
        <f ca="1">-IF($K114=1,$AE$4*$AE$2*2,0)</f>
        <v>-2</v>
      </c>
      <c r="Q114" s="1">
        <f ca="1" t="shared" si="10"/>
        <v>1489.22789473022</v>
      </c>
      <c r="S114" s="1">
        <f ca="1" t="shared" si="7"/>
        <v>1.4284</v>
      </c>
      <c r="T114" s="1">
        <f ca="1" t="shared" si="8"/>
        <v>1.114</v>
      </c>
      <c r="V114" s="1" t="str">
        <f>IF(AND($AE$7="Sym_1",$E114&gt;0),$B$1,IF(AND($AE$7="Sym_2",$E114&lt;0),$B$1,$C$1))</f>
        <v>STXUSDT</v>
      </c>
      <c r="W114" s="1">
        <f ca="1">IF(AND(ABS($E114)&gt;$AE$1,$G114&gt;0),1,0)</f>
        <v>1</v>
      </c>
      <c r="X114" s="1">
        <f ca="1">IF($W114=1,IF($V114=$B$1,$B114,$C114),0)</f>
        <v>1.138</v>
      </c>
      <c r="Y114" s="1">
        <f ca="1">IF($W114=1,IF($V114=$B$1,$S114,$T114),0)</f>
        <v>1.114</v>
      </c>
      <c r="Z114" s="1">
        <f ca="1" t="shared" si="9"/>
        <v>1.02154398563734</v>
      </c>
      <c r="AA114" s="1">
        <f ca="1">IF($K114=1,$AE$3*$AC113*2,0)</f>
        <v>0.385600565687688</v>
      </c>
      <c r="AB114" s="1">
        <f ca="1">-IF($K114=1,$AE$4*$AE$2*2,0)</f>
        <v>-2</v>
      </c>
      <c r="AC114" s="1">
        <f ca="1" t="shared" si="11"/>
        <v>786.201478038917</v>
      </c>
    </row>
    <row r="115" spans="1:29">
      <c r="A115">
        <v>133</v>
      </c>
      <c r="B115">
        <v>1.456</v>
      </c>
      <c r="C115">
        <v>1.131</v>
      </c>
      <c r="D115">
        <v>-0.00299000000000004</v>
      </c>
      <c r="E115">
        <v>0.386762340285046</v>
      </c>
      <c r="G115" s="1">
        <f ca="1">OFFSET($B115,$AE$5,0)</f>
        <v>1.4548</v>
      </c>
      <c r="H115" s="1">
        <f ca="1">OFFSET($C115,$AE$5,0)</f>
        <v>1.126</v>
      </c>
      <c r="J115" s="1" t="str">
        <f>IF(AND($AE$7="Sym_1",$E115&lt;0),$B$1,IF(AND($AE$7="Sym_2",$E115&gt;0),$B$1,$C$1))</f>
        <v>STXUSDT</v>
      </c>
      <c r="K115" s="1">
        <f ca="1">IF(AND(ABS($E115)&gt;$AE$1,$G115&gt;0),1,0)</f>
        <v>0</v>
      </c>
      <c r="L115" s="1">
        <f ca="1">IF($K115=1,IF($J115=$B$1,$B115,$C115),0)</f>
        <v>0</v>
      </c>
      <c r="M115" s="1">
        <f ca="1">IF($K115=1,IF($J115=$B$1,$G115,$H115),0)</f>
        <v>0</v>
      </c>
      <c r="N115" s="1">
        <f ca="1" t="shared" si="6"/>
        <v>1</v>
      </c>
      <c r="O115" s="1">
        <f ca="1">IF($K115=1,$AE$3*$AE$2*2,0)</f>
        <v>0</v>
      </c>
      <c r="P115" s="1">
        <f ca="1">-IF($K115=1,$AE$4*$AE$2*2,0)</f>
        <v>0</v>
      </c>
      <c r="Q115" s="1">
        <f ca="1" t="shared" si="10"/>
        <v>1489.22789473022</v>
      </c>
      <c r="S115" s="1">
        <f ca="1" t="shared" si="7"/>
        <v>1.4548</v>
      </c>
      <c r="T115" s="1">
        <f ca="1" t="shared" si="8"/>
        <v>1.126</v>
      </c>
      <c r="V115" s="1" t="str">
        <f>IF(AND($AE$7="Sym_1",$E115&gt;0),$B$1,IF(AND($AE$7="Sym_2",$E115&lt;0),$B$1,$C$1))</f>
        <v>MATICUSDT</v>
      </c>
      <c r="W115" s="1">
        <f ca="1">IF(AND(ABS($E115)&gt;$AE$1,$G115&gt;0),1,0)</f>
        <v>0</v>
      </c>
      <c r="X115" s="1">
        <f ca="1">IF($W115=1,IF($V115=$B$1,$B115,$C115),0)</f>
        <v>0</v>
      </c>
      <c r="Y115" s="1">
        <f ca="1">IF($W115=1,IF($V115=$B$1,$S115,$T115),0)</f>
        <v>0</v>
      </c>
      <c r="Z115" s="1">
        <f ca="1" t="shared" si="9"/>
        <v>1</v>
      </c>
      <c r="AA115" s="1">
        <f ca="1">IF($K115=1,$AE$3*$AC114*2,0)</f>
        <v>0</v>
      </c>
      <c r="AB115" s="1">
        <f ca="1">-IF($K115=1,$AE$4*$AE$2*2,0)</f>
        <v>0</v>
      </c>
      <c r="AC115" s="1">
        <f ca="1" t="shared" si="11"/>
        <v>786.201478038917</v>
      </c>
    </row>
    <row r="116" spans="1:29">
      <c r="A116">
        <v>134</v>
      </c>
      <c r="B116">
        <v>1.4502</v>
      </c>
      <c r="C116">
        <v>1.118</v>
      </c>
      <c r="D116">
        <v>0.00797999999999965</v>
      </c>
      <c r="E116">
        <v>1.31938333219766</v>
      </c>
      <c r="G116" s="1">
        <f ca="1">OFFSET($B116,$AE$5,0)</f>
        <v>1.4442</v>
      </c>
      <c r="H116" s="1">
        <f ca="1">OFFSET($C116,$AE$5,0)</f>
        <v>1.123</v>
      </c>
      <c r="J116" s="1" t="str">
        <f>IF(AND($AE$7="Sym_1",$E116&lt;0),$B$1,IF(AND($AE$7="Sym_2",$E116&gt;0),$B$1,$C$1))</f>
        <v>STXUSDT</v>
      </c>
      <c r="K116" s="1">
        <f ca="1">IF(AND(ABS($E116)&gt;$AE$1,$G116&gt;0),1,0)</f>
        <v>1</v>
      </c>
      <c r="L116" s="1">
        <f ca="1">IF($K116=1,IF($J116=$B$1,$B116,$C116),0)</f>
        <v>1.118</v>
      </c>
      <c r="M116" s="1">
        <f ca="1">IF($K116=1,IF($J116=$B$1,$G116,$H116),0)</f>
        <v>1.123</v>
      </c>
      <c r="N116" s="1">
        <f ca="1" t="shared" si="6"/>
        <v>1.00447227191413</v>
      </c>
      <c r="O116" s="1">
        <f ca="1">IF($K116=1,$AE$3*$AE$2*2,0)</f>
        <v>0.5</v>
      </c>
      <c r="P116" s="1">
        <f ca="1">-IF($K116=1,$AE$4*$AE$2*2,0)</f>
        <v>-2</v>
      </c>
      <c r="Q116" s="1">
        <f ca="1" t="shared" si="10"/>
        <v>1494.38812681756</v>
      </c>
      <c r="S116" s="1">
        <f ca="1" t="shared" si="7"/>
        <v>1.4442</v>
      </c>
      <c r="T116" s="1">
        <f ca="1" t="shared" si="8"/>
        <v>1.123</v>
      </c>
      <c r="V116" s="1" t="str">
        <f>IF(AND($AE$7="Sym_1",$E116&gt;0),$B$1,IF(AND($AE$7="Sym_2",$E116&lt;0),$B$1,$C$1))</f>
        <v>MATICUSDT</v>
      </c>
      <c r="W116" s="1">
        <f ca="1">IF(AND(ABS($E116)&gt;$AE$1,$G116&gt;0),1,0)</f>
        <v>1</v>
      </c>
      <c r="X116" s="1">
        <f ca="1">IF($W116=1,IF($V116=$B$1,$B116,$C116),0)</f>
        <v>1.4502</v>
      </c>
      <c r="Y116" s="1">
        <f ca="1">IF($W116=1,IF($V116=$B$1,$S116,$T116),0)</f>
        <v>1.4442</v>
      </c>
      <c r="Z116" s="1">
        <f ca="1" t="shared" si="9"/>
        <v>1.00415454923141</v>
      </c>
      <c r="AA116" s="1">
        <f ca="1">IF($K116=1,$AE$3*$AC115*2,0)</f>
        <v>0.393100739019458</v>
      </c>
      <c r="AB116" s="1">
        <f ca="1">-IF($K116=1,$AE$4*$AE$2*2,0)</f>
        <v>-2</v>
      </c>
      <c r="AC116" s="1">
        <f ca="1" t="shared" si="11"/>
        <v>787.860891524255</v>
      </c>
    </row>
    <row r="117" spans="1:29">
      <c r="A117">
        <v>135</v>
      </c>
      <c r="B117">
        <v>1.4639</v>
      </c>
      <c r="C117">
        <v>1.133</v>
      </c>
      <c r="D117">
        <v>0.00232999999999994</v>
      </c>
      <c r="E117">
        <v>0.706189418782852</v>
      </c>
      <c r="G117" s="1">
        <f ca="1">OFFSET($B117,$AE$5,0)</f>
        <v>1.4416</v>
      </c>
      <c r="H117" s="1">
        <f ca="1">OFFSET($C117,$AE$5,0)</f>
        <v>1.122</v>
      </c>
      <c r="J117" s="1" t="str">
        <f>IF(AND($AE$7="Sym_1",$E117&lt;0),$B$1,IF(AND($AE$7="Sym_2",$E117&gt;0),$B$1,$C$1))</f>
        <v>STXUSDT</v>
      </c>
      <c r="K117" s="1">
        <f ca="1">IF(AND(ABS($E117)&gt;$AE$1,$G117&gt;0),1,0)</f>
        <v>0</v>
      </c>
      <c r="L117" s="1">
        <f ca="1">IF($K117=1,IF($J117=$B$1,$B117,$C117),0)</f>
        <v>0</v>
      </c>
      <c r="M117" s="1">
        <f ca="1">IF($K117=1,IF($J117=$B$1,$G117,$H117),0)</f>
        <v>0</v>
      </c>
      <c r="N117" s="1">
        <f ca="1" t="shared" si="6"/>
        <v>1</v>
      </c>
      <c r="O117" s="1">
        <f ca="1">IF($K117=1,$AE$3*$AE$2*2,0)</f>
        <v>0</v>
      </c>
      <c r="P117" s="1">
        <f ca="1">-IF($K117=1,$AE$4*$AE$2*2,0)</f>
        <v>0</v>
      </c>
      <c r="Q117" s="1">
        <f ca="1" t="shared" si="10"/>
        <v>1494.38812681756</v>
      </c>
      <c r="S117" s="1">
        <f ca="1" t="shared" si="7"/>
        <v>1.4416</v>
      </c>
      <c r="T117" s="1">
        <f ca="1" t="shared" si="8"/>
        <v>1.122</v>
      </c>
      <c r="V117" s="1" t="str">
        <f>IF(AND($AE$7="Sym_1",$E117&gt;0),$B$1,IF(AND($AE$7="Sym_2",$E117&lt;0),$B$1,$C$1))</f>
        <v>MATICUSDT</v>
      </c>
      <c r="W117" s="1">
        <f ca="1">IF(AND(ABS($E117)&gt;$AE$1,$G117&gt;0),1,0)</f>
        <v>0</v>
      </c>
      <c r="X117" s="1">
        <f ca="1">IF($W117=1,IF($V117=$B$1,$B117,$C117),0)</f>
        <v>0</v>
      </c>
      <c r="Y117" s="1">
        <f ca="1">IF($W117=1,IF($V117=$B$1,$S117,$T117),0)</f>
        <v>0</v>
      </c>
      <c r="Z117" s="1">
        <f ca="1" t="shared" si="9"/>
        <v>1</v>
      </c>
      <c r="AA117" s="1">
        <f ca="1">IF($K117=1,$AE$3*$AC116*2,0)</f>
        <v>0</v>
      </c>
      <c r="AB117" s="1">
        <f ca="1">-IF($K117=1,$AE$4*$AE$2*2,0)</f>
        <v>0</v>
      </c>
      <c r="AC117" s="1">
        <f ca="1" t="shared" si="11"/>
        <v>787.860891524255</v>
      </c>
    </row>
    <row r="118" spans="1:29">
      <c r="A118">
        <v>136</v>
      </c>
      <c r="B118">
        <v>1.4527</v>
      </c>
      <c r="C118">
        <v>1.118</v>
      </c>
      <c r="D118">
        <v>0.0104799999999998</v>
      </c>
      <c r="E118">
        <v>1.35199813675317</v>
      </c>
      <c r="G118" s="1">
        <f ca="1">OFFSET($B118,$AE$5,0)</f>
        <v>1.443</v>
      </c>
      <c r="H118" s="1">
        <f ca="1">OFFSET($C118,$AE$5,0)</f>
        <v>1.117</v>
      </c>
      <c r="J118" s="1" t="str">
        <f>IF(AND($AE$7="Sym_1",$E118&lt;0),$B$1,IF(AND($AE$7="Sym_2",$E118&gt;0),$B$1,$C$1))</f>
        <v>STXUSDT</v>
      </c>
      <c r="K118" s="1">
        <f ca="1">IF(AND(ABS($E118)&gt;$AE$1,$G118&gt;0),1,0)</f>
        <v>1</v>
      </c>
      <c r="L118" s="1">
        <f ca="1">IF($K118=1,IF($J118=$B$1,$B118,$C118),0)</f>
        <v>1.118</v>
      </c>
      <c r="M118" s="1">
        <f ca="1">IF($K118=1,IF($J118=$B$1,$G118,$H118),0)</f>
        <v>1.117</v>
      </c>
      <c r="N118" s="1">
        <f ca="1" t="shared" si="6"/>
        <v>0.999105545617173</v>
      </c>
      <c r="O118" s="1">
        <f ca="1">IF($K118=1,$AE$3*$AE$2*2,0)</f>
        <v>0.5</v>
      </c>
      <c r="P118" s="1">
        <f ca="1">-IF($K118=1,$AE$4*$AE$2*2,0)</f>
        <v>-2</v>
      </c>
      <c r="Q118" s="1">
        <f ca="1" t="shared" si="10"/>
        <v>1491.55146480789</v>
      </c>
      <c r="S118" s="1">
        <f ca="1" t="shared" si="7"/>
        <v>1.443</v>
      </c>
      <c r="T118" s="1">
        <f ca="1" t="shared" si="8"/>
        <v>1.117</v>
      </c>
      <c r="V118" s="1" t="str">
        <f>IF(AND($AE$7="Sym_1",$E118&gt;0),$B$1,IF(AND($AE$7="Sym_2",$E118&lt;0),$B$1,$C$1))</f>
        <v>MATICUSDT</v>
      </c>
      <c r="W118" s="1">
        <f ca="1">IF(AND(ABS($E118)&gt;$AE$1,$G118&gt;0),1,0)</f>
        <v>1</v>
      </c>
      <c r="X118" s="1">
        <f ca="1">IF($W118=1,IF($V118=$B$1,$B118,$C118),0)</f>
        <v>1.4527</v>
      </c>
      <c r="Y118" s="1">
        <f ca="1">IF($W118=1,IF($V118=$B$1,$S118,$T118),0)</f>
        <v>1.443</v>
      </c>
      <c r="Z118" s="1">
        <f ca="1" t="shared" si="9"/>
        <v>1.00672210672211</v>
      </c>
      <c r="AA118" s="1">
        <f ca="1">IF($K118=1,$AE$3*$AC117*2,0)</f>
        <v>0.393930445762127</v>
      </c>
      <c r="AB118" s="1">
        <f ca="1">-IF($K118=1,$AE$4*$AE$2*2,0)</f>
        <v>-2</v>
      </c>
      <c r="AC118" s="1">
        <f ca="1" t="shared" si="11"/>
        <v>791.550906965017</v>
      </c>
    </row>
    <row r="119" spans="1:29">
      <c r="A119">
        <v>137</v>
      </c>
      <c r="B119">
        <v>1.4284</v>
      </c>
      <c r="C119">
        <v>1.114</v>
      </c>
      <c r="D119">
        <v>-0.00866000000000033</v>
      </c>
      <c r="E119">
        <v>-0.529500675102406</v>
      </c>
      <c r="G119" s="1">
        <f ca="1">OFFSET($B119,$AE$5,0)</f>
        <v>1.445</v>
      </c>
      <c r="H119" s="1">
        <f ca="1">OFFSET($C119,$AE$5,0)</f>
        <v>1.116</v>
      </c>
      <c r="J119" s="1" t="str">
        <f>IF(AND($AE$7="Sym_1",$E119&lt;0),$B$1,IF(AND($AE$7="Sym_2",$E119&gt;0),$B$1,$C$1))</f>
        <v>MATICUSDT</v>
      </c>
      <c r="K119" s="1">
        <f ca="1">IF(AND(ABS($E119)&gt;$AE$1,$G119&gt;0),1,0)</f>
        <v>0</v>
      </c>
      <c r="L119" s="1">
        <f ca="1">IF($K119=1,IF($J119=$B$1,$B119,$C119),0)</f>
        <v>0</v>
      </c>
      <c r="M119" s="1">
        <f ca="1">IF($K119=1,IF($J119=$B$1,$G119,$H119),0)</f>
        <v>0</v>
      </c>
      <c r="N119" s="1">
        <f ca="1" t="shared" si="6"/>
        <v>1</v>
      </c>
      <c r="O119" s="1">
        <f ca="1">IF($K119=1,$AE$3*$AE$2*2,0)</f>
        <v>0</v>
      </c>
      <c r="P119" s="1">
        <f ca="1">-IF($K119=1,$AE$4*$AE$2*2,0)</f>
        <v>0</v>
      </c>
      <c r="Q119" s="1">
        <f ca="1" t="shared" si="10"/>
        <v>1491.55146480789</v>
      </c>
      <c r="S119" s="1">
        <f ca="1" t="shared" si="7"/>
        <v>1.445</v>
      </c>
      <c r="T119" s="1">
        <f ca="1" t="shared" si="8"/>
        <v>1.116</v>
      </c>
      <c r="V119" s="1" t="str">
        <f>IF(AND($AE$7="Sym_1",$E119&gt;0),$B$1,IF(AND($AE$7="Sym_2",$E119&lt;0),$B$1,$C$1))</f>
        <v>STXUSDT</v>
      </c>
      <c r="W119" s="1">
        <f ca="1">IF(AND(ABS($E119)&gt;$AE$1,$G119&gt;0),1,0)</f>
        <v>0</v>
      </c>
      <c r="X119" s="1">
        <f ca="1">IF($W119=1,IF($V119=$B$1,$B119,$C119),0)</f>
        <v>0</v>
      </c>
      <c r="Y119" s="1">
        <f ca="1">IF($W119=1,IF($V119=$B$1,$S119,$T119),0)</f>
        <v>0</v>
      </c>
      <c r="Z119" s="1">
        <f ca="1" t="shared" si="9"/>
        <v>1</v>
      </c>
      <c r="AA119" s="1">
        <f ca="1">IF($K119=1,$AE$3*$AC118*2,0)</f>
        <v>0</v>
      </c>
      <c r="AB119" s="1">
        <f ca="1">-IF($K119=1,$AE$4*$AE$2*2,0)</f>
        <v>0</v>
      </c>
      <c r="AC119" s="1">
        <f ca="1" t="shared" si="11"/>
        <v>791.550906965017</v>
      </c>
    </row>
    <row r="120" spans="1:29">
      <c r="A120">
        <v>138</v>
      </c>
      <c r="B120">
        <v>1.4548</v>
      </c>
      <c r="C120">
        <v>1.126</v>
      </c>
      <c r="D120">
        <v>0.00226000000000015</v>
      </c>
      <c r="E120">
        <v>0.519123383542484</v>
      </c>
      <c r="G120" s="1">
        <f ca="1">OFFSET($B120,$AE$5,0)</f>
        <v>1.4497</v>
      </c>
      <c r="H120" s="1">
        <f ca="1">OFFSET($C120,$AE$5,0)</f>
        <v>1.116</v>
      </c>
      <c r="J120" s="1" t="str">
        <f>IF(AND($AE$7="Sym_1",$E120&lt;0),$B$1,IF(AND($AE$7="Sym_2",$E120&gt;0),$B$1,$C$1))</f>
        <v>STXUSDT</v>
      </c>
      <c r="K120" s="1">
        <f ca="1">IF(AND(ABS($E120)&gt;$AE$1,$G120&gt;0),1,0)</f>
        <v>0</v>
      </c>
      <c r="L120" s="1">
        <f ca="1">IF($K120=1,IF($J120=$B$1,$B120,$C120),0)</f>
        <v>0</v>
      </c>
      <c r="M120" s="1">
        <f ca="1">IF($K120=1,IF($J120=$B$1,$G120,$H120),0)</f>
        <v>0</v>
      </c>
      <c r="N120" s="1">
        <f ca="1" t="shared" si="6"/>
        <v>1</v>
      </c>
      <c r="O120" s="1">
        <f ca="1">IF($K120=1,$AE$3*$AE$2*2,0)</f>
        <v>0</v>
      </c>
      <c r="P120" s="1">
        <f ca="1">-IF($K120=1,$AE$4*$AE$2*2,0)</f>
        <v>0</v>
      </c>
      <c r="Q120" s="1">
        <f ca="1" t="shared" si="10"/>
        <v>1491.55146480789</v>
      </c>
      <c r="S120" s="1">
        <f ca="1" t="shared" si="7"/>
        <v>1.4497</v>
      </c>
      <c r="T120" s="1">
        <f ca="1" t="shared" si="8"/>
        <v>1.116</v>
      </c>
      <c r="V120" s="1" t="str">
        <f>IF(AND($AE$7="Sym_1",$E120&gt;0),$B$1,IF(AND($AE$7="Sym_2",$E120&lt;0),$B$1,$C$1))</f>
        <v>MATICUSDT</v>
      </c>
      <c r="W120" s="1">
        <f ca="1">IF(AND(ABS($E120)&gt;$AE$1,$G120&gt;0),1,0)</f>
        <v>0</v>
      </c>
      <c r="X120" s="1">
        <f ca="1">IF($W120=1,IF($V120=$B$1,$B120,$C120),0)</f>
        <v>0</v>
      </c>
      <c r="Y120" s="1">
        <f ca="1">IF($W120=1,IF($V120=$B$1,$S120,$T120),0)</f>
        <v>0</v>
      </c>
      <c r="Z120" s="1">
        <f ca="1" t="shared" si="9"/>
        <v>1</v>
      </c>
      <c r="AA120" s="1">
        <f ca="1">IF($K120=1,$AE$3*$AC119*2,0)</f>
        <v>0</v>
      </c>
      <c r="AB120" s="1">
        <f ca="1">-IF($K120=1,$AE$4*$AE$2*2,0)</f>
        <v>0</v>
      </c>
      <c r="AC120" s="1">
        <f ca="1" t="shared" si="11"/>
        <v>791.550906965017</v>
      </c>
    </row>
    <row r="121" spans="1:29">
      <c r="A121">
        <v>139</v>
      </c>
      <c r="B121">
        <v>1.4442</v>
      </c>
      <c r="C121">
        <v>1.123</v>
      </c>
      <c r="D121">
        <v>-0.00447000000000019</v>
      </c>
      <c r="E121">
        <v>-0.128778145825547</v>
      </c>
      <c r="G121" s="1">
        <f ca="1">OFFSET($B121,$AE$5,0)</f>
        <v>1.4697</v>
      </c>
      <c r="H121" s="1">
        <f ca="1">OFFSET($C121,$AE$5,0)</f>
        <v>1.129</v>
      </c>
      <c r="J121" s="1" t="str">
        <f>IF(AND($AE$7="Sym_1",$E121&lt;0),$B$1,IF(AND($AE$7="Sym_2",$E121&gt;0),$B$1,$C$1))</f>
        <v>MATICUSDT</v>
      </c>
      <c r="K121" s="1">
        <f ca="1">IF(AND(ABS($E121)&gt;$AE$1,$G121&gt;0),1,0)</f>
        <v>0</v>
      </c>
      <c r="L121" s="1">
        <f ca="1">IF($K121=1,IF($J121=$B$1,$B121,$C121),0)</f>
        <v>0</v>
      </c>
      <c r="M121" s="1">
        <f ca="1">IF($K121=1,IF($J121=$B$1,$G121,$H121),0)</f>
        <v>0</v>
      </c>
      <c r="N121" s="1">
        <f ca="1" t="shared" si="6"/>
        <v>1</v>
      </c>
      <c r="O121" s="1">
        <f ca="1">IF($K121=1,$AE$3*$AE$2*2,0)</f>
        <v>0</v>
      </c>
      <c r="P121" s="1">
        <f ca="1">-IF($K121=1,$AE$4*$AE$2*2,0)</f>
        <v>0</v>
      </c>
      <c r="Q121" s="1">
        <f ca="1" t="shared" si="10"/>
        <v>1491.55146480789</v>
      </c>
      <c r="S121" s="1">
        <f ca="1" t="shared" si="7"/>
        <v>1.4697</v>
      </c>
      <c r="T121" s="1">
        <f ca="1" t="shared" si="8"/>
        <v>1.129</v>
      </c>
      <c r="V121" s="1" t="str">
        <f>IF(AND($AE$7="Sym_1",$E121&gt;0),$B$1,IF(AND($AE$7="Sym_2",$E121&lt;0),$B$1,$C$1))</f>
        <v>STXUSDT</v>
      </c>
      <c r="W121" s="1">
        <f ca="1">IF(AND(ABS($E121)&gt;$AE$1,$G121&gt;0),1,0)</f>
        <v>0</v>
      </c>
      <c r="X121" s="1">
        <f ca="1">IF($W121=1,IF($V121=$B$1,$B121,$C121),0)</f>
        <v>0</v>
      </c>
      <c r="Y121" s="1">
        <f ca="1">IF($W121=1,IF($V121=$B$1,$S121,$T121),0)</f>
        <v>0</v>
      </c>
      <c r="Z121" s="1">
        <f ca="1" t="shared" si="9"/>
        <v>1</v>
      </c>
      <c r="AA121" s="1">
        <f ca="1">IF($K121=1,$AE$3*$AC120*2,0)</f>
        <v>0</v>
      </c>
      <c r="AB121" s="1">
        <f ca="1">-IF($K121=1,$AE$4*$AE$2*2,0)</f>
        <v>0</v>
      </c>
      <c r="AC121" s="1">
        <f ca="1" t="shared" si="11"/>
        <v>791.550906965017</v>
      </c>
    </row>
    <row r="122" spans="1:29">
      <c r="A122">
        <v>140</v>
      </c>
      <c r="B122">
        <v>1.4416</v>
      </c>
      <c r="C122">
        <v>1.122</v>
      </c>
      <c r="D122">
        <v>-0.00578000000000011</v>
      </c>
      <c r="E122">
        <v>-0.222992956251246</v>
      </c>
      <c r="G122" s="1">
        <f ca="1">OFFSET($B122,$AE$5,0)</f>
        <v>1.4668</v>
      </c>
      <c r="H122" s="1">
        <f ca="1">OFFSET($C122,$AE$5,0)</f>
        <v>1.131</v>
      </c>
      <c r="J122" s="1" t="str">
        <f>IF(AND($AE$7="Sym_1",$E122&lt;0),$B$1,IF(AND($AE$7="Sym_2",$E122&gt;0),$B$1,$C$1))</f>
        <v>MATICUSDT</v>
      </c>
      <c r="K122" s="1">
        <f ca="1">IF(AND(ABS($E122)&gt;$AE$1,$G122&gt;0),1,0)</f>
        <v>0</v>
      </c>
      <c r="L122" s="1">
        <f ca="1">IF($K122=1,IF($J122=$B$1,$B122,$C122),0)</f>
        <v>0</v>
      </c>
      <c r="M122" s="1">
        <f ca="1">IF($K122=1,IF($J122=$B$1,$G122,$H122),0)</f>
        <v>0</v>
      </c>
      <c r="N122" s="1">
        <f ca="1" t="shared" si="6"/>
        <v>1</v>
      </c>
      <c r="O122" s="1">
        <f ca="1">IF($K122=1,$AE$3*$AE$2*2,0)</f>
        <v>0</v>
      </c>
      <c r="P122" s="1">
        <f ca="1">-IF($K122=1,$AE$4*$AE$2*2,0)</f>
        <v>0</v>
      </c>
      <c r="Q122" s="1">
        <f ca="1" t="shared" si="10"/>
        <v>1491.55146480789</v>
      </c>
      <c r="S122" s="1">
        <f ca="1" t="shared" si="7"/>
        <v>1.4668</v>
      </c>
      <c r="T122" s="1">
        <f ca="1" t="shared" si="8"/>
        <v>1.131</v>
      </c>
      <c r="V122" s="1" t="str">
        <f>IF(AND($AE$7="Sym_1",$E122&gt;0),$B$1,IF(AND($AE$7="Sym_2",$E122&lt;0),$B$1,$C$1))</f>
        <v>STXUSDT</v>
      </c>
      <c r="W122" s="1">
        <f ca="1">IF(AND(ABS($E122)&gt;$AE$1,$G122&gt;0),1,0)</f>
        <v>0</v>
      </c>
      <c r="X122" s="1">
        <f ca="1">IF($W122=1,IF($V122=$B$1,$B122,$C122),0)</f>
        <v>0</v>
      </c>
      <c r="Y122" s="1">
        <f ca="1">IF($W122=1,IF($V122=$B$1,$S122,$T122),0)</f>
        <v>0</v>
      </c>
      <c r="Z122" s="1">
        <f ca="1" t="shared" si="9"/>
        <v>1</v>
      </c>
      <c r="AA122" s="1">
        <f ca="1">IF($K122=1,$AE$3*$AC121*2,0)</f>
        <v>0</v>
      </c>
      <c r="AB122" s="1">
        <f ca="1">-IF($K122=1,$AE$4*$AE$2*2,0)</f>
        <v>0</v>
      </c>
      <c r="AC122" s="1">
        <f ca="1" t="shared" si="11"/>
        <v>791.550906965017</v>
      </c>
    </row>
    <row r="123" spans="1:29">
      <c r="A123">
        <v>141</v>
      </c>
      <c r="B123">
        <v>1.443</v>
      </c>
      <c r="C123">
        <v>1.117</v>
      </c>
      <c r="D123">
        <v>0.00207000000000001</v>
      </c>
      <c r="E123">
        <v>0.516055943343883</v>
      </c>
      <c r="G123" s="1">
        <f ca="1">OFFSET($B123,$AE$5,0)</f>
        <v>1.4542</v>
      </c>
      <c r="H123" s="1">
        <f ca="1">OFFSET($C123,$AE$5,0)</f>
        <v>1.13</v>
      </c>
      <c r="J123" s="1" t="str">
        <f>IF(AND($AE$7="Sym_1",$E123&lt;0),$B$1,IF(AND($AE$7="Sym_2",$E123&gt;0),$B$1,$C$1))</f>
        <v>STXUSDT</v>
      </c>
      <c r="K123" s="1">
        <f ca="1">IF(AND(ABS($E123)&gt;$AE$1,$G123&gt;0),1,0)</f>
        <v>0</v>
      </c>
      <c r="L123" s="1">
        <f ca="1">IF($K123=1,IF($J123=$B$1,$B123,$C123),0)</f>
        <v>0</v>
      </c>
      <c r="M123" s="1">
        <f ca="1">IF($K123=1,IF($J123=$B$1,$G123,$H123),0)</f>
        <v>0</v>
      </c>
      <c r="N123" s="1">
        <f ca="1" t="shared" si="6"/>
        <v>1</v>
      </c>
      <c r="O123" s="1">
        <f ca="1">IF($K123=1,$AE$3*$AE$2*2,0)</f>
        <v>0</v>
      </c>
      <c r="P123" s="1">
        <f ca="1">-IF($K123=1,$AE$4*$AE$2*2,0)</f>
        <v>0</v>
      </c>
      <c r="Q123" s="1">
        <f ca="1" t="shared" si="10"/>
        <v>1491.55146480789</v>
      </c>
      <c r="S123" s="1">
        <f ca="1" t="shared" si="7"/>
        <v>1.4542</v>
      </c>
      <c r="T123" s="1">
        <f ca="1" t="shared" si="8"/>
        <v>1.13</v>
      </c>
      <c r="V123" s="1" t="str">
        <f>IF(AND($AE$7="Sym_1",$E123&gt;0),$B$1,IF(AND($AE$7="Sym_2",$E123&lt;0),$B$1,$C$1))</f>
        <v>MATICUSDT</v>
      </c>
      <c r="W123" s="1">
        <f ca="1">IF(AND(ABS($E123)&gt;$AE$1,$G123&gt;0),1,0)</f>
        <v>0</v>
      </c>
      <c r="X123" s="1">
        <f ca="1">IF($W123=1,IF($V123=$B$1,$B123,$C123),0)</f>
        <v>0</v>
      </c>
      <c r="Y123" s="1">
        <f ca="1">IF($W123=1,IF($V123=$B$1,$S123,$T123),0)</f>
        <v>0</v>
      </c>
      <c r="Z123" s="1">
        <f ca="1" t="shared" si="9"/>
        <v>1</v>
      </c>
      <c r="AA123" s="1">
        <f ca="1">IF($K123=1,$AE$3*$AC122*2,0)</f>
        <v>0</v>
      </c>
      <c r="AB123" s="1">
        <f ca="1">-IF($K123=1,$AE$4*$AE$2*2,0)</f>
        <v>0</v>
      </c>
      <c r="AC123" s="1">
        <f ca="1" t="shared" si="11"/>
        <v>791.550906965017</v>
      </c>
    </row>
    <row r="124" spans="1:29">
      <c r="A124">
        <v>142</v>
      </c>
      <c r="B124">
        <v>1.445</v>
      </c>
      <c r="C124">
        <v>1.116</v>
      </c>
      <c r="D124">
        <v>0.0053599999999998</v>
      </c>
      <c r="E124">
        <v>0.792177026550056</v>
      </c>
      <c r="G124" s="1">
        <f ca="1">OFFSET($B124,$AE$5,0)</f>
        <v>1.4691</v>
      </c>
      <c r="H124" s="1">
        <f ca="1">OFFSET($C124,$AE$5,0)</f>
        <v>1.14</v>
      </c>
      <c r="J124" s="1" t="str">
        <f>IF(AND($AE$7="Sym_1",$E124&lt;0),$B$1,IF(AND($AE$7="Sym_2",$E124&gt;0),$B$1,$C$1))</f>
        <v>STXUSDT</v>
      </c>
      <c r="K124" s="1">
        <f ca="1">IF(AND(ABS($E124)&gt;$AE$1,$G124&gt;0),1,0)</f>
        <v>0</v>
      </c>
      <c r="L124" s="1">
        <f ca="1">IF($K124=1,IF($J124=$B$1,$B124,$C124),0)</f>
        <v>0</v>
      </c>
      <c r="M124" s="1">
        <f ca="1">IF($K124=1,IF($J124=$B$1,$G124,$H124),0)</f>
        <v>0</v>
      </c>
      <c r="N124" s="1">
        <f ca="1" t="shared" si="6"/>
        <v>1</v>
      </c>
      <c r="O124" s="1">
        <f ca="1">IF($K124=1,$AE$3*$AE$2*2,0)</f>
        <v>0</v>
      </c>
      <c r="P124" s="1">
        <f ca="1">-IF($K124=1,$AE$4*$AE$2*2,0)</f>
        <v>0</v>
      </c>
      <c r="Q124" s="1">
        <f ca="1" t="shared" si="10"/>
        <v>1491.55146480789</v>
      </c>
      <c r="S124" s="1">
        <f ca="1" t="shared" si="7"/>
        <v>1.4691</v>
      </c>
      <c r="T124" s="1">
        <f ca="1" t="shared" si="8"/>
        <v>1.14</v>
      </c>
      <c r="V124" s="1" t="str">
        <f>IF(AND($AE$7="Sym_1",$E124&gt;0),$B$1,IF(AND($AE$7="Sym_2",$E124&lt;0),$B$1,$C$1))</f>
        <v>MATICUSDT</v>
      </c>
      <c r="W124" s="1">
        <f ca="1">IF(AND(ABS($E124)&gt;$AE$1,$G124&gt;0),1,0)</f>
        <v>0</v>
      </c>
      <c r="X124" s="1">
        <f ca="1">IF($W124=1,IF($V124=$B$1,$B124,$C124),0)</f>
        <v>0</v>
      </c>
      <c r="Y124" s="1">
        <f ca="1">IF($W124=1,IF($V124=$B$1,$S124,$T124),0)</f>
        <v>0</v>
      </c>
      <c r="Z124" s="1">
        <f ca="1" t="shared" si="9"/>
        <v>1</v>
      </c>
      <c r="AA124" s="1">
        <f ca="1">IF($K124=1,$AE$3*$AC123*2,0)</f>
        <v>0</v>
      </c>
      <c r="AB124" s="1">
        <f ca="1">-IF($K124=1,$AE$4*$AE$2*2,0)</f>
        <v>0</v>
      </c>
      <c r="AC124" s="1">
        <f ca="1" t="shared" si="11"/>
        <v>791.550906965017</v>
      </c>
    </row>
    <row r="125" spans="1:29">
      <c r="A125">
        <v>143</v>
      </c>
      <c r="B125">
        <v>1.4497</v>
      </c>
      <c r="C125">
        <v>1.116</v>
      </c>
      <c r="D125">
        <v>0.0100599999999997</v>
      </c>
      <c r="E125">
        <v>1.15974899262183</v>
      </c>
      <c r="G125" s="1">
        <f ca="1">OFFSET($B125,$AE$5,0)</f>
        <v>1.4719</v>
      </c>
      <c r="H125" s="1">
        <f ca="1">OFFSET($C125,$AE$5,0)</f>
        <v>1.139</v>
      </c>
      <c r="J125" s="1" t="str">
        <f>IF(AND($AE$7="Sym_1",$E125&lt;0),$B$1,IF(AND($AE$7="Sym_2",$E125&gt;0),$B$1,$C$1))</f>
        <v>STXUSDT</v>
      </c>
      <c r="K125" s="1">
        <f ca="1">IF(AND(ABS($E125)&gt;$AE$1,$G125&gt;0),1,0)</f>
        <v>1</v>
      </c>
      <c r="L125" s="1">
        <f ca="1">IF($K125=1,IF($J125=$B$1,$B125,$C125),0)</f>
        <v>1.116</v>
      </c>
      <c r="M125" s="1">
        <f ca="1">IF($K125=1,IF($J125=$B$1,$G125,$H125),0)</f>
        <v>1.139</v>
      </c>
      <c r="N125" s="1">
        <f ca="1" t="shared" si="6"/>
        <v>1.02060931899642</v>
      </c>
      <c r="O125" s="1">
        <f ca="1">IF($K125=1,$AE$3*$AE$2*2,0)</f>
        <v>0.5</v>
      </c>
      <c r="P125" s="1">
        <f ca="1">-IF($K125=1,$AE$4*$AE$2*2,0)</f>
        <v>-2</v>
      </c>
      <c r="Q125" s="1">
        <f ca="1" t="shared" si="10"/>
        <v>1520.79132474569</v>
      </c>
      <c r="S125" s="1">
        <f ca="1" t="shared" si="7"/>
        <v>1.4719</v>
      </c>
      <c r="T125" s="1">
        <f ca="1" t="shared" si="8"/>
        <v>1.139</v>
      </c>
      <c r="V125" s="1" t="str">
        <f>IF(AND($AE$7="Sym_1",$E125&gt;0),$B$1,IF(AND($AE$7="Sym_2",$E125&lt;0),$B$1,$C$1))</f>
        <v>MATICUSDT</v>
      </c>
      <c r="W125" s="1">
        <f ca="1">IF(AND(ABS($E125)&gt;$AE$1,$G125&gt;0),1,0)</f>
        <v>1</v>
      </c>
      <c r="X125" s="1">
        <f ca="1">IF($W125=1,IF($V125=$B$1,$B125,$C125),0)</f>
        <v>1.4497</v>
      </c>
      <c r="Y125" s="1">
        <f ca="1">IF($W125=1,IF($V125=$B$1,$S125,$T125),0)</f>
        <v>1.4719</v>
      </c>
      <c r="Z125" s="1">
        <f ca="1" t="shared" si="9"/>
        <v>0.984917453631361</v>
      </c>
      <c r="AA125" s="1">
        <f ca="1">IF($K125=1,$AE$3*$AC124*2,0)</f>
        <v>0.395775453482509</v>
      </c>
      <c r="AB125" s="1">
        <f ca="1">-IF($K125=1,$AE$4*$AE$2*2,0)</f>
        <v>-2</v>
      </c>
      <c r="AC125" s="1">
        <f ca="1" t="shared" si="11"/>
        <v>778.008079161062</v>
      </c>
    </row>
    <row r="126" spans="1:29">
      <c r="A126">
        <v>144</v>
      </c>
      <c r="B126">
        <v>1.4697</v>
      </c>
      <c r="C126">
        <v>1.129</v>
      </c>
      <c r="D126">
        <v>0.01329</v>
      </c>
      <c r="E126">
        <v>1.4372003842168</v>
      </c>
      <c r="G126" s="1">
        <f ca="1">OFFSET($B126,$AE$5,0)</f>
        <v>1.4677</v>
      </c>
      <c r="H126" s="1">
        <f ca="1">OFFSET($C126,$AE$5,0)</f>
        <v>1.131</v>
      </c>
      <c r="J126" s="1" t="str">
        <f>IF(AND($AE$7="Sym_1",$E126&lt;0),$B$1,IF(AND($AE$7="Sym_2",$E126&gt;0),$B$1,$C$1))</f>
        <v>STXUSDT</v>
      </c>
      <c r="K126" s="1">
        <f ca="1">IF(AND(ABS($E126)&gt;$AE$1,$G126&gt;0),1,0)</f>
        <v>1</v>
      </c>
      <c r="L126" s="1">
        <f ca="1">IF($K126=1,IF($J126=$B$1,$B126,$C126),0)</f>
        <v>1.129</v>
      </c>
      <c r="M126" s="1">
        <f ca="1">IF($K126=1,IF($J126=$B$1,$G126,$H126),0)</f>
        <v>1.131</v>
      </c>
      <c r="N126" s="1">
        <f ca="1" t="shared" si="6"/>
        <v>1.00177147918512</v>
      </c>
      <c r="O126" s="1">
        <f ca="1">IF($K126=1,$AE$3*$AE$2*2,0)</f>
        <v>0.5</v>
      </c>
      <c r="P126" s="1">
        <f ca="1">-IF($K126=1,$AE$4*$AE$2*2,0)</f>
        <v>-2</v>
      </c>
      <c r="Q126" s="1">
        <f ca="1" t="shared" si="10"/>
        <v>1521.98537492238</v>
      </c>
      <c r="S126" s="1">
        <f ca="1" t="shared" si="7"/>
        <v>1.4677</v>
      </c>
      <c r="T126" s="1">
        <f ca="1" t="shared" si="8"/>
        <v>1.131</v>
      </c>
      <c r="V126" s="1" t="str">
        <f>IF(AND($AE$7="Sym_1",$E126&gt;0),$B$1,IF(AND($AE$7="Sym_2",$E126&lt;0),$B$1,$C$1))</f>
        <v>MATICUSDT</v>
      </c>
      <c r="W126" s="1">
        <f ca="1">IF(AND(ABS($E126)&gt;$AE$1,$G126&gt;0),1,0)</f>
        <v>1</v>
      </c>
      <c r="X126" s="1">
        <f ca="1">IF($W126=1,IF($V126=$B$1,$B126,$C126),0)</f>
        <v>1.4697</v>
      </c>
      <c r="Y126" s="1">
        <f ca="1">IF($W126=1,IF($V126=$B$1,$S126,$T126),0)</f>
        <v>1.4677</v>
      </c>
      <c r="Z126" s="1">
        <f ca="1" t="shared" si="9"/>
        <v>1.00136267629625</v>
      </c>
      <c r="AA126" s="1">
        <f ca="1">IF($K126=1,$AE$3*$AC125*2,0)</f>
        <v>0.389004039580531</v>
      </c>
      <c r="AB126" s="1">
        <f ca="1">-IF($K126=1,$AE$4*$AE$2*2,0)</f>
        <v>-2</v>
      </c>
      <c r="AC126" s="1">
        <f ca="1" t="shared" si="11"/>
        <v>777.457256368403</v>
      </c>
    </row>
    <row r="127" spans="1:29">
      <c r="A127">
        <v>145</v>
      </c>
      <c r="B127">
        <v>1.4668</v>
      </c>
      <c r="C127">
        <v>1.131</v>
      </c>
      <c r="D127">
        <v>0.00781000000000009</v>
      </c>
      <c r="E127">
        <v>0.885875927501495</v>
      </c>
      <c r="G127" s="1">
        <f ca="1">OFFSET($B127,$AE$5,0)</f>
        <v>1.4531</v>
      </c>
      <c r="H127" s="1">
        <f ca="1">OFFSET($C127,$AE$5,0)</f>
        <v>1.122</v>
      </c>
      <c r="J127" s="1" t="str">
        <f>IF(AND($AE$7="Sym_1",$E127&lt;0),$B$1,IF(AND($AE$7="Sym_2",$E127&gt;0),$B$1,$C$1))</f>
        <v>STXUSDT</v>
      </c>
      <c r="K127" s="1">
        <f ca="1">IF(AND(ABS($E127)&gt;$AE$1,$G127&gt;0),1,0)</f>
        <v>0</v>
      </c>
      <c r="L127" s="1">
        <f ca="1">IF($K127=1,IF($J127=$B$1,$B127,$C127),0)</f>
        <v>0</v>
      </c>
      <c r="M127" s="1">
        <f ca="1">IF($K127=1,IF($J127=$B$1,$G127,$H127),0)</f>
        <v>0</v>
      </c>
      <c r="N127" s="1">
        <f ca="1" t="shared" si="6"/>
        <v>1</v>
      </c>
      <c r="O127" s="1">
        <f ca="1">IF($K127=1,$AE$3*$AE$2*2,0)</f>
        <v>0</v>
      </c>
      <c r="P127" s="1">
        <f ca="1">-IF($K127=1,$AE$4*$AE$2*2,0)</f>
        <v>0</v>
      </c>
      <c r="Q127" s="1">
        <f ca="1" t="shared" si="10"/>
        <v>1521.98537492238</v>
      </c>
      <c r="S127" s="1">
        <f ca="1" t="shared" si="7"/>
        <v>1.4531</v>
      </c>
      <c r="T127" s="1">
        <f ca="1" t="shared" si="8"/>
        <v>1.122</v>
      </c>
      <c r="V127" s="1" t="str">
        <f>IF(AND($AE$7="Sym_1",$E127&gt;0),$B$1,IF(AND($AE$7="Sym_2",$E127&lt;0),$B$1,$C$1))</f>
        <v>MATICUSDT</v>
      </c>
      <c r="W127" s="1">
        <f ca="1">IF(AND(ABS($E127)&gt;$AE$1,$G127&gt;0),1,0)</f>
        <v>0</v>
      </c>
      <c r="X127" s="1">
        <f ca="1">IF($W127=1,IF($V127=$B$1,$B127,$C127),0)</f>
        <v>0</v>
      </c>
      <c r="Y127" s="1">
        <f ca="1">IF($W127=1,IF($V127=$B$1,$S127,$T127),0)</f>
        <v>0</v>
      </c>
      <c r="Z127" s="1">
        <f ca="1" t="shared" si="9"/>
        <v>1</v>
      </c>
      <c r="AA127" s="1">
        <f ca="1">IF($K127=1,$AE$3*$AC126*2,0)</f>
        <v>0</v>
      </c>
      <c r="AB127" s="1">
        <f ca="1">-IF($K127=1,$AE$4*$AE$2*2,0)</f>
        <v>0</v>
      </c>
      <c r="AC127" s="1">
        <f ca="1" t="shared" si="11"/>
        <v>777.457256368403</v>
      </c>
    </row>
    <row r="128" spans="1:29">
      <c r="A128">
        <v>146</v>
      </c>
      <c r="B128">
        <v>1.4542</v>
      </c>
      <c r="C128">
        <v>1.13</v>
      </c>
      <c r="D128">
        <v>-0.00350000000000005</v>
      </c>
      <c r="E128">
        <v>-0.127440762471525</v>
      </c>
      <c r="G128" s="1">
        <f ca="1">OFFSET($B128,$AE$5,0)</f>
        <v>1.526</v>
      </c>
      <c r="H128" s="1">
        <f ca="1">OFFSET($C128,$AE$5,0)</f>
        <v>1.169</v>
      </c>
      <c r="J128" s="1" t="str">
        <f>IF(AND($AE$7="Sym_1",$E128&lt;0),$B$1,IF(AND($AE$7="Sym_2",$E128&gt;0),$B$1,$C$1))</f>
        <v>MATICUSDT</v>
      </c>
      <c r="K128" s="1">
        <f ca="1">IF(AND(ABS($E128)&gt;$AE$1,$G128&gt;0),1,0)</f>
        <v>0</v>
      </c>
      <c r="L128" s="1">
        <f ca="1">IF($K128=1,IF($J128=$B$1,$B128,$C128),0)</f>
        <v>0</v>
      </c>
      <c r="M128" s="1">
        <f ca="1">IF($K128=1,IF($J128=$B$1,$G128,$H128),0)</f>
        <v>0</v>
      </c>
      <c r="N128" s="1">
        <f ca="1" t="shared" si="6"/>
        <v>1</v>
      </c>
      <c r="O128" s="1">
        <f ca="1">IF($K128=1,$AE$3*$AE$2*2,0)</f>
        <v>0</v>
      </c>
      <c r="P128" s="1">
        <f ca="1">-IF($K128=1,$AE$4*$AE$2*2,0)</f>
        <v>0</v>
      </c>
      <c r="Q128" s="1">
        <f ca="1" t="shared" si="10"/>
        <v>1521.98537492238</v>
      </c>
      <c r="S128" s="1">
        <f ca="1" t="shared" si="7"/>
        <v>1.526</v>
      </c>
      <c r="T128" s="1">
        <f ca="1" t="shared" si="8"/>
        <v>1.169</v>
      </c>
      <c r="V128" s="1" t="str">
        <f>IF(AND($AE$7="Sym_1",$E128&gt;0),$B$1,IF(AND($AE$7="Sym_2",$E128&lt;0),$B$1,$C$1))</f>
        <v>STXUSDT</v>
      </c>
      <c r="W128" s="1">
        <f ca="1">IF(AND(ABS($E128)&gt;$AE$1,$G128&gt;0),1,0)</f>
        <v>0</v>
      </c>
      <c r="X128" s="1">
        <f ca="1">IF($W128=1,IF($V128=$B$1,$B128,$C128),0)</f>
        <v>0</v>
      </c>
      <c r="Y128" s="1">
        <f ca="1">IF($W128=1,IF($V128=$B$1,$S128,$T128),0)</f>
        <v>0</v>
      </c>
      <c r="Z128" s="1">
        <f ca="1" t="shared" si="9"/>
        <v>1</v>
      </c>
      <c r="AA128" s="1">
        <f ca="1">IF($K128=1,$AE$3*$AC127*2,0)</f>
        <v>0</v>
      </c>
      <c r="AB128" s="1">
        <f ca="1">-IF($K128=1,$AE$4*$AE$2*2,0)</f>
        <v>0</v>
      </c>
      <c r="AC128" s="1">
        <f ca="1" t="shared" si="11"/>
        <v>777.457256368403</v>
      </c>
    </row>
    <row r="129" spans="1:29">
      <c r="A129">
        <v>147</v>
      </c>
      <c r="B129">
        <v>1.4691</v>
      </c>
      <c r="C129">
        <v>1.14</v>
      </c>
      <c r="D129">
        <v>-0.00149999999999983</v>
      </c>
      <c r="E129">
        <v>0.064238042482142</v>
      </c>
      <c r="G129" s="1">
        <f ca="1">OFFSET($B129,$AE$5,0)</f>
        <v>1.5631</v>
      </c>
      <c r="H129" s="1">
        <f ca="1">OFFSET($C129,$AE$5,0)</f>
        <v>1.183</v>
      </c>
      <c r="J129" s="1" t="str">
        <f>IF(AND($AE$7="Sym_1",$E129&lt;0),$B$1,IF(AND($AE$7="Sym_2",$E129&gt;0),$B$1,$C$1))</f>
        <v>STXUSDT</v>
      </c>
      <c r="K129" s="1">
        <f ca="1">IF(AND(ABS($E129)&gt;$AE$1,$G129&gt;0),1,0)</f>
        <v>0</v>
      </c>
      <c r="L129" s="1">
        <f ca="1">IF($K129=1,IF($J129=$B$1,$B129,$C129),0)</f>
        <v>0</v>
      </c>
      <c r="M129" s="1">
        <f ca="1">IF($K129=1,IF($J129=$B$1,$G129,$H129),0)</f>
        <v>0</v>
      </c>
      <c r="N129" s="1">
        <f ca="1" t="shared" si="6"/>
        <v>1</v>
      </c>
      <c r="O129" s="1">
        <f ca="1">IF($K129=1,$AE$3*$AE$2*2,0)</f>
        <v>0</v>
      </c>
      <c r="P129" s="1">
        <f ca="1">-IF($K129=1,$AE$4*$AE$2*2,0)</f>
        <v>0</v>
      </c>
      <c r="Q129" s="1">
        <f ca="1" t="shared" si="10"/>
        <v>1521.98537492238</v>
      </c>
      <c r="S129" s="1">
        <f ca="1" t="shared" si="7"/>
        <v>1.5631</v>
      </c>
      <c r="T129" s="1">
        <f ca="1" t="shared" si="8"/>
        <v>1.183</v>
      </c>
      <c r="V129" s="1" t="str">
        <f>IF(AND($AE$7="Sym_1",$E129&gt;0),$B$1,IF(AND($AE$7="Sym_2",$E129&lt;0),$B$1,$C$1))</f>
        <v>MATICUSDT</v>
      </c>
      <c r="W129" s="1">
        <f ca="1">IF(AND(ABS($E129)&gt;$AE$1,$G129&gt;0),1,0)</f>
        <v>0</v>
      </c>
      <c r="X129" s="1">
        <f ca="1">IF($W129=1,IF($V129=$B$1,$B129,$C129),0)</f>
        <v>0</v>
      </c>
      <c r="Y129" s="1">
        <f ca="1">IF($W129=1,IF($V129=$B$1,$S129,$T129),0)</f>
        <v>0</v>
      </c>
      <c r="Z129" s="1">
        <f ca="1" t="shared" si="9"/>
        <v>1</v>
      </c>
      <c r="AA129" s="1">
        <f ca="1">IF($K129=1,$AE$3*$AC128*2,0)</f>
        <v>0</v>
      </c>
      <c r="AB129" s="1">
        <f ca="1">-IF($K129=1,$AE$4*$AE$2*2,0)</f>
        <v>0</v>
      </c>
      <c r="AC129" s="1">
        <f ca="1" t="shared" si="11"/>
        <v>777.457256368403</v>
      </c>
    </row>
    <row r="130" spans="1:29">
      <c r="A130">
        <v>148</v>
      </c>
      <c r="B130">
        <v>1.4719</v>
      </c>
      <c r="C130">
        <v>1.139</v>
      </c>
      <c r="D130">
        <v>0.00258999999999987</v>
      </c>
      <c r="E130">
        <v>0.381961951311272</v>
      </c>
      <c r="G130" s="1">
        <f ca="1">OFFSET($B130,$AE$5,0)</f>
        <v>1.5464</v>
      </c>
      <c r="H130" s="1">
        <f ca="1">OFFSET($C130,$AE$5,0)</f>
        <v>1.209</v>
      </c>
      <c r="J130" s="1" t="str">
        <f>IF(AND($AE$7="Sym_1",$E130&lt;0),$B$1,IF(AND($AE$7="Sym_2",$E130&gt;0),$B$1,$C$1))</f>
        <v>STXUSDT</v>
      </c>
      <c r="K130" s="1">
        <f ca="1">IF(AND(ABS($E130)&gt;$AE$1,$G130&gt;0),1,0)</f>
        <v>0</v>
      </c>
      <c r="L130" s="1">
        <f ca="1">IF($K130=1,IF($J130=$B$1,$B130,$C130),0)</f>
        <v>0</v>
      </c>
      <c r="M130" s="1">
        <f ca="1">IF($K130=1,IF($J130=$B$1,$G130,$H130),0)</f>
        <v>0</v>
      </c>
      <c r="N130" s="1">
        <f ca="1" t="shared" ref="N130:N181" si="12">IFERROR(M130/L130,1)</f>
        <v>1</v>
      </c>
      <c r="O130" s="1">
        <f ca="1">IF($K130=1,$AE$3*$AE$2*2,0)</f>
        <v>0</v>
      </c>
      <c r="P130" s="1">
        <f ca="1">-IF($K130=1,$AE$4*$AE$2*2,0)</f>
        <v>0</v>
      </c>
      <c r="Q130" s="1">
        <f ca="1" t="shared" si="10"/>
        <v>1521.98537492238</v>
      </c>
      <c r="S130" s="1">
        <f ca="1" t="shared" ref="S130:S181" si="13">OFFSET($B130,$AE$6,0)</f>
        <v>1.5464</v>
      </c>
      <c r="T130" s="1">
        <f ca="1" t="shared" ref="T130:T181" si="14">OFFSET($C130,$AE$6,0)</f>
        <v>1.209</v>
      </c>
      <c r="V130" s="1" t="str">
        <f>IF(AND($AE$7="Sym_1",$E130&gt;0),$B$1,IF(AND($AE$7="Sym_2",$E130&lt;0),$B$1,$C$1))</f>
        <v>MATICUSDT</v>
      </c>
      <c r="W130" s="1">
        <f ca="1">IF(AND(ABS($E130)&gt;$AE$1,$G130&gt;0),1,0)</f>
        <v>0</v>
      </c>
      <c r="X130" s="1">
        <f ca="1">IF($W130=1,IF($V130=$B$1,$B130,$C130),0)</f>
        <v>0</v>
      </c>
      <c r="Y130" s="1">
        <f ca="1">IF($W130=1,IF($V130=$B$1,$S130,$T130),0)</f>
        <v>0</v>
      </c>
      <c r="Z130" s="1">
        <f ca="1" t="shared" ref="Z130:Z181" si="15">IFERROR(X130/Y130,1)</f>
        <v>1</v>
      </c>
      <c r="AA130" s="1">
        <f ca="1">IF($K130=1,$AE$3*$AC129*2,0)</f>
        <v>0</v>
      </c>
      <c r="AB130" s="1">
        <f ca="1">-IF($K130=1,$AE$4*$AE$2*2,0)</f>
        <v>0</v>
      </c>
      <c r="AC130" s="1">
        <f ca="1" t="shared" si="11"/>
        <v>777.457256368403</v>
      </c>
    </row>
    <row r="131" spans="1:29">
      <c r="A131">
        <v>149</v>
      </c>
      <c r="B131">
        <v>1.4677</v>
      </c>
      <c r="C131">
        <v>1.131</v>
      </c>
      <c r="D131">
        <v>0.00870999999999999</v>
      </c>
      <c r="E131">
        <v>0.870417693219253</v>
      </c>
      <c r="G131" s="1">
        <f ca="1">OFFSET($B131,$AE$5,0)</f>
        <v>1.5561</v>
      </c>
      <c r="H131" s="1">
        <f ca="1">OFFSET($C131,$AE$5,0)</f>
        <v>1.236</v>
      </c>
      <c r="J131" s="1" t="str">
        <f>IF(AND($AE$7="Sym_1",$E131&lt;0),$B$1,IF(AND($AE$7="Sym_2",$E131&gt;0),$B$1,$C$1))</f>
        <v>STXUSDT</v>
      </c>
      <c r="K131" s="1">
        <f ca="1">IF(AND(ABS($E131)&gt;$AE$1,$G131&gt;0),1,0)</f>
        <v>0</v>
      </c>
      <c r="L131" s="1">
        <f ca="1">IF($K131=1,IF($J131=$B$1,$B131,$C131),0)</f>
        <v>0</v>
      </c>
      <c r="M131" s="1">
        <f ca="1">IF($K131=1,IF($J131=$B$1,$G131,$H131),0)</f>
        <v>0</v>
      </c>
      <c r="N131" s="1">
        <f ca="1" t="shared" si="12"/>
        <v>1</v>
      </c>
      <c r="O131" s="1">
        <f ca="1">IF($K131=1,$AE$3*$AE$2*2,0)</f>
        <v>0</v>
      </c>
      <c r="P131" s="1">
        <f ca="1">-IF($K131=1,$AE$4*$AE$2*2,0)</f>
        <v>0</v>
      </c>
      <c r="Q131" s="1">
        <f ca="1" t="shared" ref="Q131:Q181" si="16">$Q130*$N131+$O131+$P131</f>
        <v>1521.98537492238</v>
      </c>
      <c r="S131" s="1">
        <f ca="1" t="shared" si="13"/>
        <v>1.5561</v>
      </c>
      <c r="T131" s="1">
        <f ca="1" t="shared" si="14"/>
        <v>1.236</v>
      </c>
      <c r="V131" s="1" t="str">
        <f>IF(AND($AE$7="Sym_1",$E131&gt;0),$B$1,IF(AND($AE$7="Sym_2",$E131&lt;0),$B$1,$C$1))</f>
        <v>MATICUSDT</v>
      </c>
      <c r="W131" s="1">
        <f ca="1">IF(AND(ABS($E131)&gt;$AE$1,$G131&gt;0),1,0)</f>
        <v>0</v>
      </c>
      <c r="X131" s="1">
        <f ca="1">IF($W131=1,IF($V131=$B$1,$B131,$C131),0)</f>
        <v>0</v>
      </c>
      <c r="Y131" s="1">
        <f ca="1">IF($W131=1,IF($V131=$B$1,$S131,$T131),0)</f>
        <v>0</v>
      </c>
      <c r="Z131" s="1">
        <f ca="1" t="shared" si="15"/>
        <v>1</v>
      </c>
      <c r="AA131" s="1">
        <f ca="1">IF($K131=1,$AE$3*$AC130*2,0)</f>
        <v>0</v>
      </c>
      <c r="AB131" s="1">
        <f ca="1">-IF($K131=1,$AE$4*$AE$2*2,0)</f>
        <v>0</v>
      </c>
      <c r="AC131" s="1">
        <f ca="1" t="shared" ref="AC131:AC181" si="17">$AC130*$Z131+$AA131+$AB131</f>
        <v>777.457256368403</v>
      </c>
    </row>
    <row r="132" spans="1:29">
      <c r="A132">
        <v>150</v>
      </c>
      <c r="B132">
        <v>1.4531</v>
      </c>
      <c r="C132">
        <v>1.122</v>
      </c>
      <c r="D132">
        <v>0.00571999999999994</v>
      </c>
      <c r="E132">
        <v>0.547273101523798</v>
      </c>
      <c r="G132" s="1">
        <f ca="1">OFFSET($B132,$AE$5,0)</f>
        <v>1.5506</v>
      </c>
      <c r="H132" s="1">
        <f ca="1">OFFSET($C132,$AE$5,0)</f>
        <v>1.239</v>
      </c>
      <c r="J132" s="1" t="str">
        <f>IF(AND($AE$7="Sym_1",$E132&lt;0),$B$1,IF(AND($AE$7="Sym_2",$E132&gt;0),$B$1,$C$1))</f>
        <v>STXUSDT</v>
      </c>
      <c r="K132" s="1">
        <f ca="1">IF(AND(ABS($E132)&gt;$AE$1,$G132&gt;0),1,0)</f>
        <v>0</v>
      </c>
      <c r="L132" s="1">
        <f ca="1">IF($K132=1,IF($J132=$B$1,$B132,$C132),0)</f>
        <v>0</v>
      </c>
      <c r="M132" s="1">
        <f ca="1">IF($K132=1,IF($J132=$B$1,$G132,$H132),0)</f>
        <v>0</v>
      </c>
      <c r="N132" s="1">
        <f ca="1" t="shared" si="12"/>
        <v>1</v>
      </c>
      <c r="O132" s="1">
        <f ca="1">IF($K132=1,$AE$3*$AE$2*2,0)</f>
        <v>0</v>
      </c>
      <c r="P132" s="1">
        <f ca="1">-IF($K132=1,$AE$4*$AE$2*2,0)</f>
        <v>0</v>
      </c>
      <c r="Q132" s="1">
        <f ca="1" t="shared" si="16"/>
        <v>1521.98537492238</v>
      </c>
      <c r="S132" s="1">
        <f ca="1" t="shared" si="13"/>
        <v>1.5506</v>
      </c>
      <c r="T132" s="1">
        <f ca="1" t="shared" si="14"/>
        <v>1.239</v>
      </c>
      <c r="V132" s="1" t="str">
        <f>IF(AND($AE$7="Sym_1",$E132&gt;0),$B$1,IF(AND($AE$7="Sym_2",$E132&lt;0),$B$1,$C$1))</f>
        <v>MATICUSDT</v>
      </c>
      <c r="W132" s="1">
        <f ca="1">IF(AND(ABS($E132)&gt;$AE$1,$G132&gt;0),1,0)</f>
        <v>0</v>
      </c>
      <c r="X132" s="1">
        <f ca="1">IF($W132=1,IF($V132=$B$1,$B132,$C132),0)</f>
        <v>0</v>
      </c>
      <c r="Y132" s="1">
        <f ca="1">IF($W132=1,IF($V132=$B$1,$S132,$T132),0)</f>
        <v>0</v>
      </c>
      <c r="Z132" s="1">
        <f ca="1" t="shared" si="15"/>
        <v>1</v>
      </c>
      <c r="AA132" s="1">
        <f ca="1">IF($K132=1,$AE$3*$AC131*2,0)</f>
        <v>0</v>
      </c>
      <c r="AB132" s="1">
        <f ca="1">-IF($K132=1,$AE$4*$AE$2*2,0)</f>
        <v>0</v>
      </c>
      <c r="AC132" s="1">
        <f ca="1" t="shared" si="17"/>
        <v>777.457256368403</v>
      </c>
    </row>
    <row r="133" spans="1:29">
      <c r="A133">
        <v>151</v>
      </c>
      <c r="B133">
        <v>1.526</v>
      </c>
      <c r="C133">
        <v>1.169</v>
      </c>
      <c r="D133">
        <v>0.0179899999999999</v>
      </c>
      <c r="E133">
        <v>1.46999827765033</v>
      </c>
      <c r="G133" s="1">
        <f ca="1">OFFSET($B133,$AE$5,0)</f>
        <v>1.5461</v>
      </c>
      <c r="H133" s="1">
        <f ca="1">OFFSET($C133,$AE$5,0)</f>
        <v>1.219</v>
      </c>
      <c r="J133" s="1" t="str">
        <f>IF(AND($AE$7="Sym_1",$E133&lt;0),$B$1,IF(AND($AE$7="Sym_2",$E133&gt;0),$B$1,$C$1))</f>
        <v>STXUSDT</v>
      </c>
      <c r="K133" s="1">
        <f ca="1">IF(AND(ABS($E133)&gt;$AE$1,$G133&gt;0),1,0)</f>
        <v>1</v>
      </c>
      <c r="L133" s="1">
        <f ca="1">IF($K133=1,IF($J133=$B$1,$B133,$C133),0)</f>
        <v>1.169</v>
      </c>
      <c r="M133" s="1">
        <f ca="1">IF($K133=1,IF($J133=$B$1,$G133,$H133),0)</f>
        <v>1.219</v>
      </c>
      <c r="N133" s="1">
        <f ca="1" t="shared" si="12"/>
        <v>1.04277159965783</v>
      </c>
      <c r="O133" s="1">
        <f ca="1">IF($K133=1,$AE$3*$AE$2*2,0)</f>
        <v>0.5</v>
      </c>
      <c r="P133" s="1">
        <f ca="1">-IF($K133=1,$AE$4*$AE$2*2,0)</f>
        <v>-2</v>
      </c>
      <c r="Q133" s="1">
        <f ca="1" t="shared" si="16"/>
        <v>1585.58312406363</v>
      </c>
      <c r="S133" s="1">
        <f ca="1" t="shared" si="13"/>
        <v>1.5461</v>
      </c>
      <c r="T133" s="1">
        <f ca="1" t="shared" si="14"/>
        <v>1.219</v>
      </c>
      <c r="V133" s="1" t="str">
        <f>IF(AND($AE$7="Sym_1",$E133&gt;0),$B$1,IF(AND($AE$7="Sym_2",$E133&lt;0),$B$1,$C$1))</f>
        <v>MATICUSDT</v>
      </c>
      <c r="W133" s="1">
        <f ca="1">IF(AND(ABS($E133)&gt;$AE$1,$G133&gt;0),1,0)</f>
        <v>1</v>
      </c>
      <c r="X133" s="1">
        <f ca="1">IF($W133=1,IF($V133=$B$1,$B133,$C133),0)</f>
        <v>1.526</v>
      </c>
      <c r="Y133" s="1">
        <f ca="1">IF($W133=1,IF($V133=$B$1,$S133,$T133),0)</f>
        <v>1.5461</v>
      </c>
      <c r="Z133" s="1">
        <f ca="1" t="shared" si="15"/>
        <v>0.986999547247914</v>
      </c>
      <c r="AA133" s="1">
        <f ca="1">IF($K133=1,$AE$3*$AC132*2,0)</f>
        <v>0.388728628184201</v>
      </c>
      <c r="AB133" s="1">
        <f ca="1">-IF($K133=1,$AE$4*$AE$2*2,0)</f>
        <v>-2</v>
      </c>
      <c r="AC133" s="1">
        <f ca="1" t="shared" si="17"/>
        <v>765.738688668403</v>
      </c>
    </row>
    <row r="134" spans="1:29">
      <c r="A134">
        <v>152</v>
      </c>
      <c r="B134">
        <v>1.5631</v>
      </c>
      <c r="C134">
        <v>1.183</v>
      </c>
      <c r="D134">
        <v>0.0370299999999998</v>
      </c>
      <c r="E134">
        <v>2.47618858679842</v>
      </c>
      <c r="G134" s="1">
        <f ca="1">OFFSET($B134,$AE$5,0)</f>
        <v>1.5701</v>
      </c>
      <c r="H134" s="1">
        <f ca="1">OFFSET($C134,$AE$5,0)</f>
        <v>1.223</v>
      </c>
      <c r="J134" s="1" t="str">
        <f>IF(AND($AE$7="Sym_1",$E134&lt;0),$B$1,IF(AND($AE$7="Sym_2",$E134&gt;0),$B$1,$C$1))</f>
        <v>STXUSDT</v>
      </c>
      <c r="K134" s="1">
        <f ca="1">IF(AND(ABS($E134)&gt;$AE$1,$G134&gt;0),1,0)</f>
        <v>1</v>
      </c>
      <c r="L134" s="1">
        <f ca="1">IF($K134=1,IF($J134=$B$1,$B134,$C134),0)</f>
        <v>1.183</v>
      </c>
      <c r="M134" s="1">
        <f ca="1">IF($K134=1,IF($J134=$B$1,$G134,$H134),0)</f>
        <v>1.223</v>
      </c>
      <c r="N134" s="1">
        <f ca="1" t="shared" si="12"/>
        <v>1.03381234150465</v>
      </c>
      <c r="O134" s="1">
        <f ca="1">IF($K134=1,$AE$3*$AE$2*2,0)</f>
        <v>0.5</v>
      </c>
      <c r="P134" s="1">
        <f ca="1">-IF($K134=1,$AE$4*$AE$2*2,0)</f>
        <v>-2</v>
      </c>
      <c r="Q134" s="1">
        <f ca="1" t="shared" si="16"/>
        <v>1637.69540213848</v>
      </c>
      <c r="S134" s="1">
        <f ca="1" t="shared" si="13"/>
        <v>1.5701</v>
      </c>
      <c r="T134" s="1">
        <f ca="1" t="shared" si="14"/>
        <v>1.223</v>
      </c>
      <c r="V134" s="1" t="str">
        <f>IF(AND($AE$7="Sym_1",$E134&gt;0),$B$1,IF(AND($AE$7="Sym_2",$E134&lt;0),$B$1,$C$1))</f>
        <v>MATICUSDT</v>
      </c>
      <c r="W134" s="1">
        <f ca="1">IF(AND(ABS($E134)&gt;$AE$1,$G134&gt;0),1,0)</f>
        <v>1</v>
      </c>
      <c r="X134" s="1">
        <f ca="1">IF($W134=1,IF($V134=$B$1,$B134,$C134),0)</f>
        <v>1.5631</v>
      </c>
      <c r="Y134" s="1">
        <f ca="1">IF($W134=1,IF($V134=$B$1,$S134,$T134),0)</f>
        <v>1.5701</v>
      </c>
      <c r="Z134" s="1">
        <f ca="1" t="shared" si="15"/>
        <v>0.995541685242978</v>
      </c>
      <c r="AA134" s="1">
        <f ca="1">IF($K134=1,$AE$3*$AC133*2,0)</f>
        <v>0.382869344334202</v>
      </c>
      <c r="AB134" s="1">
        <f ca="1">-IF($K134=1,$AE$4*$AE$2*2,0)</f>
        <v>-2</v>
      </c>
      <c r="AC134" s="1">
        <f ca="1" t="shared" si="17"/>
        <v>760.707653917024</v>
      </c>
    </row>
    <row r="135" spans="1:29">
      <c r="A135">
        <v>153</v>
      </c>
      <c r="B135">
        <v>1.5464</v>
      </c>
      <c r="C135">
        <v>1.209</v>
      </c>
      <c r="D135">
        <v>-0.0132100000000001</v>
      </c>
      <c r="E135">
        <v>-1.65620090560298</v>
      </c>
      <c r="G135" s="1">
        <f ca="1">OFFSET($B135,$AE$5,0)</f>
        <v>1.5533</v>
      </c>
      <c r="H135" s="1">
        <f ca="1">OFFSET($C135,$AE$5,0)</f>
        <v>1.215</v>
      </c>
      <c r="J135" s="1" t="str">
        <f>IF(AND($AE$7="Sym_1",$E135&lt;0),$B$1,IF(AND($AE$7="Sym_2",$E135&gt;0),$B$1,$C$1))</f>
        <v>MATICUSDT</v>
      </c>
      <c r="K135" s="1">
        <f ca="1">IF(AND(ABS($E135)&gt;$AE$1,$G135&gt;0),1,0)</f>
        <v>1</v>
      </c>
      <c r="L135" s="1">
        <f ca="1">IF($K135=1,IF($J135=$B$1,$B135,$C135),0)</f>
        <v>1.5464</v>
      </c>
      <c r="M135" s="1">
        <f ca="1">IF($K135=1,IF($J135=$B$1,$G135,$H135),0)</f>
        <v>1.5533</v>
      </c>
      <c r="N135" s="1">
        <f ca="1" t="shared" si="12"/>
        <v>1.00446197620279</v>
      </c>
      <c r="O135" s="1">
        <f ca="1">IF($K135=1,$AE$3*$AE$2*2,0)</f>
        <v>0.5</v>
      </c>
      <c r="P135" s="1">
        <f ca="1">-IF($K135=1,$AE$4*$AE$2*2,0)</f>
        <v>-2</v>
      </c>
      <c r="Q135" s="1">
        <f ca="1" t="shared" si="16"/>
        <v>1643.50276005025</v>
      </c>
      <c r="S135" s="1">
        <f ca="1" t="shared" si="13"/>
        <v>1.5533</v>
      </c>
      <c r="T135" s="1">
        <f ca="1" t="shared" si="14"/>
        <v>1.215</v>
      </c>
      <c r="V135" s="1" t="str">
        <f>IF(AND($AE$7="Sym_1",$E135&gt;0),$B$1,IF(AND($AE$7="Sym_2",$E135&lt;0),$B$1,$C$1))</f>
        <v>STXUSDT</v>
      </c>
      <c r="W135" s="1">
        <f ca="1">IF(AND(ABS($E135)&gt;$AE$1,$G135&gt;0),1,0)</f>
        <v>1</v>
      </c>
      <c r="X135" s="1">
        <f ca="1">IF($W135=1,IF($V135=$B$1,$B135,$C135),0)</f>
        <v>1.209</v>
      </c>
      <c r="Y135" s="1">
        <f ca="1">IF($W135=1,IF($V135=$B$1,$S135,$T135),0)</f>
        <v>1.215</v>
      </c>
      <c r="Z135" s="1">
        <f ca="1" t="shared" si="15"/>
        <v>0.995061728395062</v>
      </c>
      <c r="AA135" s="1">
        <f ca="1">IF($K135=1,$AE$3*$AC134*2,0)</f>
        <v>0.380353826958512</v>
      </c>
      <c r="AB135" s="1">
        <f ca="1">-IF($K135=1,$AE$4*$AE$2*2,0)</f>
        <v>-2</v>
      </c>
      <c r="AC135" s="1">
        <f ca="1" t="shared" si="17"/>
        <v>755.331426736985</v>
      </c>
    </row>
    <row r="136" spans="1:29">
      <c r="A136">
        <v>154</v>
      </c>
      <c r="B136">
        <v>1.5561</v>
      </c>
      <c r="C136">
        <v>1.236</v>
      </c>
      <c r="D136">
        <v>-0.03834</v>
      </c>
      <c r="E136">
        <v>-2.91000534478289</v>
      </c>
      <c r="G136" s="1">
        <f ca="1">OFFSET($B136,$AE$5,0)</f>
        <v>1.5834</v>
      </c>
      <c r="H136" s="1">
        <f ca="1">OFFSET($C136,$AE$5,0)</f>
        <v>1.232</v>
      </c>
      <c r="J136" s="1" t="str">
        <f>IF(AND($AE$7="Sym_1",$E136&lt;0),$B$1,IF(AND($AE$7="Sym_2",$E136&gt;0),$B$1,$C$1))</f>
        <v>MATICUSDT</v>
      </c>
      <c r="K136" s="1">
        <f ca="1">IF(AND(ABS($E136)&gt;$AE$1,$G136&gt;0),1,0)</f>
        <v>1</v>
      </c>
      <c r="L136" s="1">
        <f ca="1">IF($K136=1,IF($J136=$B$1,$B136,$C136),0)</f>
        <v>1.5561</v>
      </c>
      <c r="M136" s="1">
        <f ca="1">IF($K136=1,IF($J136=$B$1,$G136,$H136),0)</f>
        <v>1.5834</v>
      </c>
      <c r="N136" s="1">
        <f ca="1" t="shared" si="12"/>
        <v>1.01754385964912</v>
      </c>
      <c r="O136" s="1">
        <f ca="1">IF($K136=1,$AE$3*$AE$2*2,0)</f>
        <v>0.5</v>
      </c>
      <c r="P136" s="1">
        <f ca="1">-IF($K136=1,$AE$4*$AE$2*2,0)</f>
        <v>-2</v>
      </c>
      <c r="Q136" s="1">
        <f ca="1" t="shared" si="16"/>
        <v>1670.83614180551</v>
      </c>
      <c r="S136" s="1">
        <f ca="1" t="shared" si="13"/>
        <v>1.5834</v>
      </c>
      <c r="T136" s="1">
        <f ca="1" t="shared" si="14"/>
        <v>1.232</v>
      </c>
      <c r="V136" s="1" t="str">
        <f>IF(AND($AE$7="Sym_1",$E136&gt;0),$B$1,IF(AND($AE$7="Sym_2",$E136&lt;0),$B$1,$C$1))</f>
        <v>STXUSDT</v>
      </c>
      <c r="W136" s="1">
        <f ca="1">IF(AND(ABS($E136)&gt;$AE$1,$G136&gt;0),1,0)</f>
        <v>1</v>
      </c>
      <c r="X136" s="1">
        <f ca="1">IF($W136=1,IF($V136=$B$1,$B136,$C136),0)</f>
        <v>1.236</v>
      </c>
      <c r="Y136" s="1">
        <f ca="1">IF($W136=1,IF($V136=$B$1,$S136,$T136),0)</f>
        <v>1.232</v>
      </c>
      <c r="Z136" s="1">
        <f ca="1" t="shared" si="15"/>
        <v>1.00324675324675</v>
      </c>
      <c r="AA136" s="1">
        <f ca="1">IF($K136=1,$AE$3*$AC135*2,0)</f>
        <v>0.377665713368493</v>
      </c>
      <c r="AB136" s="1">
        <f ca="1">-IF($K136=1,$AE$4*$AE$2*2,0)</f>
        <v>-2</v>
      </c>
      <c r="AC136" s="1">
        <f ca="1" t="shared" si="17"/>
        <v>756.161467212487</v>
      </c>
    </row>
    <row r="137" spans="1:29">
      <c r="A137">
        <v>155</v>
      </c>
      <c r="B137">
        <v>1.5506</v>
      </c>
      <c r="C137">
        <v>1.239</v>
      </c>
      <c r="D137">
        <v>-0.0477100000000001</v>
      </c>
      <c r="E137">
        <v>-2.68101128312782</v>
      </c>
      <c r="G137" s="1">
        <f ca="1">OFFSET($B137,$AE$5,0)</f>
        <v>1.614</v>
      </c>
      <c r="H137" s="1">
        <f ca="1">OFFSET($C137,$AE$5,0)</f>
        <v>1.246</v>
      </c>
      <c r="J137" s="1" t="str">
        <f>IF(AND($AE$7="Sym_1",$E137&lt;0),$B$1,IF(AND($AE$7="Sym_2",$E137&gt;0),$B$1,$C$1))</f>
        <v>MATICUSDT</v>
      </c>
      <c r="K137" s="1">
        <f ca="1">IF(AND(ABS($E137)&gt;$AE$1,$G137&gt;0),1,0)</f>
        <v>1</v>
      </c>
      <c r="L137" s="1">
        <f ca="1">IF($K137=1,IF($J137=$B$1,$B137,$C137),0)</f>
        <v>1.5506</v>
      </c>
      <c r="M137" s="1">
        <f ca="1">IF($K137=1,IF($J137=$B$1,$G137,$H137),0)</f>
        <v>1.614</v>
      </c>
      <c r="N137" s="1">
        <f ca="1" t="shared" si="12"/>
        <v>1.04088739842642</v>
      </c>
      <c r="O137" s="1">
        <f ca="1">IF($K137=1,$AE$3*$AE$2*2,0)</f>
        <v>0.5</v>
      </c>
      <c r="P137" s="1">
        <f ca="1">-IF($K137=1,$AE$4*$AE$2*2,0)</f>
        <v>-2</v>
      </c>
      <c r="Q137" s="1">
        <f ca="1" t="shared" si="16"/>
        <v>1737.65228484077</v>
      </c>
      <c r="S137" s="1">
        <f ca="1" t="shared" si="13"/>
        <v>1.614</v>
      </c>
      <c r="T137" s="1">
        <f ca="1" t="shared" si="14"/>
        <v>1.246</v>
      </c>
      <c r="V137" s="1" t="str">
        <f>IF(AND($AE$7="Sym_1",$E137&gt;0),$B$1,IF(AND($AE$7="Sym_2",$E137&lt;0),$B$1,$C$1))</f>
        <v>STXUSDT</v>
      </c>
      <c r="W137" s="1">
        <f ca="1">IF(AND(ABS($E137)&gt;$AE$1,$G137&gt;0),1,0)</f>
        <v>1</v>
      </c>
      <c r="X137" s="1">
        <f ca="1">IF($W137=1,IF($V137=$B$1,$B137,$C137),0)</f>
        <v>1.239</v>
      </c>
      <c r="Y137" s="1">
        <f ca="1">IF($W137=1,IF($V137=$B$1,$S137,$T137),0)</f>
        <v>1.246</v>
      </c>
      <c r="Z137" s="1">
        <f ca="1" t="shared" si="15"/>
        <v>0.99438202247191</v>
      </c>
      <c r="AA137" s="1">
        <f ca="1">IF($K137=1,$AE$3*$AC136*2,0)</f>
        <v>0.378080733606243</v>
      </c>
      <c r="AB137" s="1">
        <f ca="1">-IF($K137=1,$AE$4*$AE$2*2,0)</f>
        <v>-2</v>
      </c>
      <c r="AC137" s="1">
        <f ca="1" t="shared" si="17"/>
        <v>750.291449815686</v>
      </c>
    </row>
    <row r="138" spans="1:29">
      <c r="A138">
        <v>156</v>
      </c>
      <c r="B138">
        <v>1.5461</v>
      </c>
      <c r="C138">
        <v>1.219</v>
      </c>
      <c r="D138">
        <v>-0.02641</v>
      </c>
      <c r="E138">
        <v>-1.34253716883789</v>
      </c>
      <c r="G138" s="1">
        <f ca="1">OFFSET($B138,$AE$5,0)</f>
        <v>1.6371</v>
      </c>
      <c r="H138" s="1">
        <f ca="1">OFFSET($C138,$AE$5,0)</f>
        <v>1.253</v>
      </c>
      <c r="J138" s="1" t="str">
        <f>IF(AND($AE$7="Sym_1",$E138&lt;0),$B$1,IF(AND($AE$7="Sym_2",$E138&gt;0),$B$1,$C$1))</f>
        <v>MATICUSDT</v>
      </c>
      <c r="K138" s="1">
        <f ca="1">IF(AND(ABS($E138)&gt;$AE$1,$G138&gt;0),1,0)</f>
        <v>1</v>
      </c>
      <c r="L138" s="1">
        <f ca="1">IF($K138=1,IF($J138=$B$1,$B138,$C138),0)</f>
        <v>1.5461</v>
      </c>
      <c r="M138" s="1">
        <f ca="1">IF($K138=1,IF($J138=$B$1,$G138,$H138),0)</f>
        <v>1.6371</v>
      </c>
      <c r="N138" s="1">
        <f ca="1" t="shared" si="12"/>
        <v>1.05885777116616</v>
      </c>
      <c r="O138" s="1">
        <f ca="1">IF($K138=1,$AE$3*$AE$2*2,0)</f>
        <v>0.5</v>
      </c>
      <c r="P138" s="1">
        <f ca="1">-IF($K138=1,$AE$4*$AE$2*2,0)</f>
        <v>-2</v>
      </c>
      <c r="Q138" s="1">
        <f ca="1" t="shared" si="16"/>
        <v>1838.42662538828</v>
      </c>
      <c r="S138" s="1">
        <f ca="1" t="shared" si="13"/>
        <v>1.6371</v>
      </c>
      <c r="T138" s="1">
        <f ca="1" t="shared" si="14"/>
        <v>1.253</v>
      </c>
      <c r="V138" s="1" t="str">
        <f>IF(AND($AE$7="Sym_1",$E138&gt;0),$B$1,IF(AND($AE$7="Sym_2",$E138&lt;0),$B$1,$C$1))</f>
        <v>STXUSDT</v>
      </c>
      <c r="W138" s="1">
        <f ca="1">IF(AND(ABS($E138)&gt;$AE$1,$G138&gt;0),1,0)</f>
        <v>1</v>
      </c>
      <c r="X138" s="1">
        <f ca="1">IF($W138=1,IF($V138=$B$1,$B138,$C138),0)</f>
        <v>1.219</v>
      </c>
      <c r="Y138" s="1">
        <f ca="1">IF($W138=1,IF($V138=$B$1,$S138,$T138),0)</f>
        <v>1.253</v>
      </c>
      <c r="Z138" s="1">
        <f ca="1" t="shared" si="15"/>
        <v>0.972865123703113</v>
      </c>
      <c r="AA138" s="1">
        <f ca="1">IF($K138=1,$AE$3*$AC137*2,0)</f>
        <v>0.375145724907843</v>
      </c>
      <c r="AB138" s="1">
        <f ca="1">-IF($K138=1,$AE$4*$AE$2*2,0)</f>
        <v>-2</v>
      </c>
      <c r="AC138" s="1">
        <f ca="1" t="shared" si="17"/>
        <v>728.307529863233</v>
      </c>
    </row>
    <row r="139" spans="1:29">
      <c r="A139">
        <v>157</v>
      </c>
      <c r="B139">
        <v>1.5701</v>
      </c>
      <c r="C139">
        <v>1.223</v>
      </c>
      <c r="D139">
        <v>-0.00757000000000007</v>
      </c>
      <c r="E139">
        <v>-0.293825146444217</v>
      </c>
      <c r="G139" s="1">
        <f ca="1">OFFSET($B139,$AE$5,0)</f>
        <v>1.6111</v>
      </c>
      <c r="H139" s="1">
        <f ca="1">OFFSET($C139,$AE$5,0)</f>
        <v>1.235</v>
      </c>
      <c r="J139" s="1" t="str">
        <f>IF(AND($AE$7="Sym_1",$E139&lt;0),$B$1,IF(AND($AE$7="Sym_2",$E139&gt;0),$B$1,$C$1))</f>
        <v>MATICUSDT</v>
      </c>
      <c r="K139" s="1">
        <f ca="1">IF(AND(ABS($E139)&gt;$AE$1,$G139&gt;0),1,0)</f>
        <v>0</v>
      </c>
      <c r="L139" s="1">
        <f ca="1">IF($K139=1,IF($J139=$B$1,$B139,$C139),0)</f>
        <v>0</v>
      </c>
      <c r="M139" s="1">
        <f ca="1">IF($K139=1,IF($J139=$B$1,$G139,$H139),0)</f>
        <v>0</v>
      </c>
      <c r="N139" s="1">
        <f ca="1" t="shared" si="12"/>
        <v>1</v>
      </c>
      <c r="O139" s="1">
        <f ca="1">IF($K139=1,$AE$3*$AE$2*2,0)</f>
        <v>0</v>
      </c>
      <c r="P139" s="1">
        <f ca="1">-IF($K139=1,$AE$4*$AE$2*2,0)</f>
        <v>0</v>
      </c>
      <c r="Q139" s="1">
        <f ca="1" t="shared" si="16"/>
        <v>1838.42662538828</v>
      </c>
      <c r="S139" s="1">
        <f ca="1" t="shared" si="13"/>
        <v>1.6111</v>
      </c>
      <c r="T139" s="1">
        <f ca="1" t="shared" si="14"/>
        <v>1.235</v>
      </c>
      <c r="V139" s="1" t="str">
        <f>IF(AND($AE$7="Sym_1",$E139&gt;0),$B$1,IF(AND($AE$7="Sym_2",$E139&lt;0),$B$1,$C$1))</f>
        <v>STXUSDT</v>
      </c>
      <c r="W139" s="1">
        <f ca="1">IF(AND(ABS($E139)&gt;$AE$1,$G139&gt;0),1,0)</f>
        <v>0</v>
      </c>
      <c r="X139" s="1">
        <f ca="1">IF($W139=1,IF($V139=$B$1,$B139,$C139),0)</f>
        <v>0</v>
      </c>
      <c r="Y139" s="1">
        <f ca="1">IF($W139=1,IF($V139=$B$1,$S139,$T139),0)</f>
        <v>0</v>
      </c>
      <c r="Z139" s="1">
        <f ca="1" t="shared" si="15"/>
        <v>1</v>
      </c>
      <c r="AA139" s="1">
        <f ca="1">IF($K139=1,$AE$3*$AC138*2,0)</f>
        <v>0</v>
      </c>
      <c r="AB139" s="1">
        <f ca="1">-IF($K139=1,$AE$4*$AE$2*2,0)</f>
        <v>0</v>
      </c>
      <c r="AC139" s="1">
        <f ca="1" t="shared" si="17"/>
        <v>728.307529863233</v>
      </c>
    </row>
    <row r="140" spans="1:29">
      <c r="A140">
        <v>158</v>
      </c>
      <c r="B140">
        <v>1.5533</v>
      </c>
      <c r="C140">
        <v>1.215</v>
      </c>
      <c r="D140">
        <v>-0.0140500000000003</v>
      </c>
      <c r="E140">
        <v>-0.624159788646875</v>
      </c>
      <c r="G140" s="1">
        <f ca="1">OFFSET($B140,$AE$5,0)</f>
        <v>1.6042</v>
      </c>
      <c r="H140" s="1">
        <f ca="1">OFFSET($C140,$AE$5,0)</f>
        <v>1.227</v>
      </c>
      <c r="J140" s="1" t="str">
        <f>IF(AND($AE$7="Sym_1",$E140&lt;0),$B$1,IF(AND($AE$7="Sym_2",$E140&gt;0),$B$1,$C$1))</f>
        <v>MATICUSDT</v>
      </c>
      <c r="K140" s="1">
        <f ca="1">IF(AND(ABS($E140)&gt;$AE$1,$G140&gt;0),1,0)</f>
        <v>0</v>
      </c>
      <c r="L140" s="1">
        <f ca="1">IF($K140=1,IF($J140=$B$1,$B140,$C140),0)</f>
        <v>0</v>
      </c>
      <c r="M140" s="1">
        <f ca="1">IF($K140=1,IF($J140=$B$1,$G140,$H140),0)</f>
        <v>0</v>
      </c>
      <c r="N140" s="1">
        <f ca="1" t="shared" si="12"/>
        <v>1</v>
      </c>
      <c r="O140" s="1">
        <f ca="1">IF($K140=1,$AE$3*$AE$2*2,0)</f>
        <v>0</v>
      </c>
      <c r="P140" s="1">
        <f ca="1">-IF($K140=1,$AE$4*$AE$2*2,0)</f>
        <v>0</v>
      </c>
      <c r="Q140" s="1">
        <f ca="1" t="shared" si="16"/>
        <v>1838.42662538828</v>
      </c>
      <c r="S140" s="1">
        <f ca="1" t="shared" si="13"/>
        <v>1.6042</v>
      </c>
      <c r="T140" s="1">
        <f ca="1" t="shared" si="14"/>
        <v>1.227</v>
      </c>
      <c r="V140" s="1" t="str">
        <f>IF(AND($AE$7="Sym_1",$E140&gt;0),$B$1,IF(AND($AE$7="Sym_2",$E140&lt;0),$B$1,$C$1))</f>
        <v>STXUSDT</v>
      </c>
      <c r="W140" s="1">
        <f ca="1">IF(AND(ABS($E140)&gt;$AE$1,$G140&gt;0),1,0)</f>
        <v>0</v>
      </c>
      <c r="X140" s="1">
        <f ca="1">IF($W140=1,IF($V140=$B$1,$B140,$C140),0)</f>
        <v>0</v>
      </c>
      <c r="Y140" s="1">
        <f ca="1">IF($W140=1,IF($V140=$B$1,$S140,$T140),0)</f>
        <v>0</v>
      </c>
      <c r="Z140" s="1">
        <f ca="1" t="shared" si="15"/>
        <v>1</v>
      </c>
      <c r="AA140" s="1">
        <f ca="1">IF($K140=1,$AE$3*$AC139*2,0)</f>
        <v>0</v>
      </c>
      <c r="AB140" s="1">
        <f ca="1">-IF($K140=1,$AE$4*$AE$2*2,0)</f>
        <v>0</v>
      </c>
      <c r="AC140" s="1">
        <f ca="1" t="shared" si="17"/>
        <v>728.307529863233</v>
      </c>
    </row>
    <row r="141" spans="1:29">
      <c r="A141">
        <v>159</v>
      </c>
      <c r="B141">
        <v>1.5834</v>
      </c>
      <c r="C141">
        <v>1.232</v>
      </c>
      <c r="D141">
        <v>-0.0058800000000001</v>
      </c>
      <c r="E141">
        <v>-0.167223787821205</v>
      </c>
      <c r="G141" s="1">
        <f ca="1">OFFSET($B141,$AE$5,0)</f>
        <v>1.5854</v>
      </c>
      <c r="H141" s="1">
        <f ca="1">OFFSET($C141,$AE$5,0)</f>
        <v>1.23</v>
      </c>
      <c r="J141" s="1" t="str">
        <f>IF(AND($AE$7="Sym_1",$E141&lt;0),$B$1,IF(AND($AE$7="Sym_2",$E141&gt;0),$B$1,$C$1))</f>
        <v>MATICUSDT</v>
      </c>
      <c r="K141" s="1">
        <f ca="1">IF(AND(ABS($E141)&gt;$AE$1,$G141&gt;0),1,0)</f>
        <v>0</v>
      </c>
      <c r="L141" s="1">
        <f ca="1">IF($K141=1,IF($J141=$B$1,$B141,$C141),0)</f>
        <v>0</v>
      </c>
      <c r="M141" s="1">
        <f ca="1">IF($K141=1,IF($J141=$B$1,$G141,$H141),0)</f>
        <v>0</v>
      </c>
      <c r="N141" s="1">
        <f ca="1" t="shared" si="12"/>
        <v>1</v>
      </c>
      <c r="O141" s="1">
        <f ca="1">IF($K141=1,$AE$3*$AE$2*2,0)</f>
        <v>0</v>
      </c>
      <c r="P141" s="1">
        <f ca="1">-IF($K141=1,$AE$4*$AE$2*2,0)</f>
        <v>0</v>
      </c>
      <c r="Q141" s="1">
        <f ca="1" t="shared" si="16"/>
        <v>1838.42662538828</v>
      </c>
      <c r="S141" s="1">
        <f ca="1" t="shared" si="13"/>
        <v>1.5854</v>
      </c>
      <c r="T141" s="1">
        <f ca="1" t="shared" si="14"/>
        <v>1.23</v>
      </c>
      <c r="V141" s="1" t="str">
        <f>IF(AND($AE$7="Sym_1",$E141&gt;0),$B$1,IF(AND($AE$7="Sym_2",$E141&lt;0),$B$1,$C$1))</f>
        <v>STXUSDT</v>
      </c>
      <c r="W141" s="1">
        <f ca="1">IF(AND(ABS($E141)&gt;$AE$1,$G141&gt;0),1,0)</f>
        <v>0</v>
      </c>
      <c r="X141" s="1">
        <f ca="1">IF($W141=1,IF($V141=$B$1,$B141,$C141),0)</f>
        <v>0</v>
      </c>
      <c r="Y141" s="1">
        <f ca="1">IF($W141=1,IF($V141=$B$1,$S141,$T141),0)</f>
        <v>0</v>
      </c>
      <c r="Z141" s="1">
        <f ca="1" t="shared" si="15"/>
        <v>1</v>
      </c>
      <c r="AA141" s="1">
        <f ca="1">IF($K141=1,$AE$3*$AC140*2,0)</f>
        <v>0</v>
      </c>
      <c r="AB141" s="1">
        <f ca="1">-IF($K141=1,$AE$4*$AE$2*2,0)</f>
        <v>0</v>
      </c>
      <c r="AC141" s="1">
        <f ca="1" t="shared" si="17"/>
        <v>728.307529863233</v>
      </c>
    </row>
    <row r="142" spans="1:29">
      <c r="A142">
        <v>160</v>
      </c>
      <c r="B142">
        <v>1.614</v>
      </c>
      <c r="C142">
        <v>1.246</v>
      </c>
      <c r="D142">
        <v>0.00666000000000011</v>
      </c>
      <c r="E142">
        <v>0.472132817277563</v>
      </c>
      <c r="G142" s="1">
        <f ca="1">OFFSET($B142,$AE$5,0)</f>
        <v>1.595</v>
      </c>
      <c r="H142" s="1">
        <f ca="1">OFFSET($C142,$AE$5,0)</f>
        <v>1.243</v>
      </c>
      <c r="J142" s="1" t="str">
        <f>IF(AND($AE$7="Sym_1",$E142&lt;0),$B$1,IF(AND($AE$7="Sym_2",$E142&gt;0),$B$1,$C$1))</f>
        <v>STXUSDT</v>
      </c>
      <c r="K142" s="1">
        <f ca="1">IF(AND(ABS($E142)&gt;$AE$1,$G142&gt;0),1,0)</f>
        <v>0</v>
      </c>
      <c r="L142" s="1">
        <f ca="1">IF($K142=1,IF($J142=$B$1,$B142,$C142),0)</f>
        <v>0</v>
      </c>
      <c r="M142" s="1">
        <f ca="1">IF($K142=1,IF($J142=$B$1,$G142,$H142),0)</f>
        <v>0</v>
      </c>
      <c r="N142" s="1">
        <f ca="1" t="shared" si="12"/>
        <v>1</v>
      </c>
      <c r="O142" s="1">
        <f ca="1">IF($K142=1,$AE$3*$AE$2*2,0)</f>
        <v>0</v>
      </c>
      <c r="P142" s="1">
        <f ca="1">-IF($K142=1,$AE$4*$AE$2*2,0)</f>
        <v>0</v>
      </c>
      <c r="Q142" s="1">
        <f ca="1" t="shared" si="16"/>
        <v>1838.42662538828</v>
      </c>
      <c r="S142" s="1">
        <f ca="1" t="shared" si="13"/>
        <v>1.595</v>
      </c>
      <c r="T142" s="1">
        <f ca="1" t="shared" si="14"/>
        <v>1.243</v>
      </c>
      <c r="V142" s="1" t="str">
        <f>IF(AND($AE$7="Sym_1",$E142&gt;0),$B$1,IF(AND($AE$7="Sym_2",$E142&lt;0),$B$1,$C$1))</f>
        <v>MATICUSDT</v>
      </c>
      <c r="W142" s="1">
        <f ca="1">IF(AND(ABS($E142)&gt;$AE$1,$G142&gt;0),1,0)</f>
        <v>0</v>
      </c>
      <c r="X142" s="1">
        <f ca="1">IF($W142=1,IF($V142=$B$1,$B142,$C142),0)</f>
        <v>0</v>
      </c>
      <c r="Y142" s="1">
        <f ca="1">IF($W142=1,IF($V142=$B$1,$S142,$T142),0)</f>
        <v>0</v>
      </c>
      <c r="Z142" s="1">
        <f ca="1" t="shared" si="15"/>
        <v>1</v>
      </c>
      <c r="AA142" s="1">
        <f ca="1">IF($K142=1,$AE$3*$AC141*2,0)</f>
        <v>0</v>
      </c>
      <c r="AB142" s="1">
        <f ca="1">-IF($K142=1,$AE$4*$AE$2*2,0)</f>
        <v>0</v>
      </c>
      <c r="AC142" s="1">
        <f ca="1" t="shared" si="17"/>
        <v>728.307529863233</v>
      </c>
    </row>
    <row r="143" spans="1:29">
      <c r="A143">
        <v>161</v>
      </c>
      <c r="B143">
        <v>1.6371</v>
      </c>
      <c r="C143">
        <v>1.253</v>
      </c>
      <c r="D143">
        <v>0.0207300000000001</v>
      </c>
      <c r="E143">
        <v>1.11568335109264</v>
      </c>
      <c r="G143" s="1">
        <f ca="1">OFFSET($B143,$AE$5,0)</f>
        <v>1.5893</v>
      </c>
      <c r="H143" s="1">
        <f ca="1">OFFSET($C143,$AE$5,0)</f>
        <v>1.234</v>
      </c>
      <c r="J143" s="1" t="str">
        <f>IF(AND($AE$7="Sym_1",$E143&lt;0),$B$1,IF(AND($AE$7="Sym_2",$E143&gt;0),$B$1,$C$1))</f>
        <v>STXUSDT</v>
      </c>
      <c r="K143" s="1">
        <f ca="1">IF(AND(ABS($E143)&gt;$AE$1,$G143&gt;0),1,0)</f>
        <v>1</v>
      </c>
      <c r="L143" s="1">
        <f ca="1">IF($K143=1,IF($J143=$B$1,$B143,$C143),0)</f>
        <v>1.253</v>
      </c>
      <c r="M143" s="1">
        <f ca="1">IF($K143=1,IF($J143=$B$1,$G143,$H143),0)</f>
        <v>1.234</v>
      </c>
      <c r="N143" s="1">
        <f ca="1" t="shared" si="12"/>
        <v>0.984836392657622</v>
      </c>
      <c r="O143" s="1">
        <f ca="1">IF($K143=1,$AE$3*$AE$2*2,0)</f>
        <v>0.5</v>
      </c>
      <c r="P143" s="1">
        <f ca="1">-IF($K143=1,$AE$4*$AE$2*2,0)</f>
        <v>-2</v>
      </c>
      <c r="Q143" s="1">
        <f ca="1" t="shared" si="16"/>
        <v>1809.04944591312</v>
      </c>
      <c r="S143" s="1">
        <f ca="1" t="shared" si="13"/>
        <v>1.5893</v>
      </c>
      <c r="T143" s="1">
        <f ca="1" t="shared" si="14"/>
        <v>1.234</v>
      </c>
      <c r="V143" s="1" t="str">
        <f>IF(AND($AE$7="Sym_1",$E143&gt;0),$B$1,IF(AND($AE$7="Sym_2",$E143&lt;0),$B$1,$C$1))</f>
        <v>MATICUSDT</v>
      </c>
      <c r="W143" s="1">
        <f ca="1">IF(AND(ABS($E143)&gt;$AE$1,$G143&gt;0),1,0)</f>
        <v>1</v>
      </c>
      <c r="X143" s="1">
        <f ca="1">IF($W143=1,IF($V143=$B$1,$B143,$C143),0)</f>
        <v>1.6371</v>
      </c>
      <c r="Y143" s="1">
        <f ca="1">IF($W143=1,IF($V143=$B$1,$S143,$T143),0)</f>
        <v>1.5893</v>
      </c>
      <c r="Z143" s="1">
        <f ca="1" t="shared" si="15"/>
        <v>1.03007613414711</v>
      </c>
      <c r="AA143" s="1">
        <f ca="1">IF($K143=1,$AE$3*$AC142*2,0)</f>
        <v>0.364153764931616</v>
      </c>
      <c r="AB143" s="1">
        <f ca="1">-IF($K143=1,$AE$4*$AE$2*2,0)</f>
        <v>-2</v>
      </c>
      <c r="AC143" s="1">
        <f ca="1" t="shared" si="17"/>
        <v>748.576358596681</v>
      </c>
    </row>
    <row r="144" spans="1:29">
      <c r="A144">
        <v>162</v>
      </c>
      <c r="B144">
        <v>1.6111</v>
      </c>
      <c r="C144">
        <v>1.235</v>
      </c>
      <c r="D144">
        <v>0.0179499999999999</v>
      </c>
      <c r="E144">
        <v>0.913676641576773</v>
      </c>
      <c r="G144" s="1">
        <f ca="1">OFFSET($B144,$AE$5,0)</f>
        <v>1.5915</v>
      </c>
      <c r="H144" s="1">
        <f ca="1">OFFSET($C144,$AE$5,0)</f>
        <v>1.244</v>
      </c>
      <c r="J144" s="1" t="str">
        <f>IF(AND($AE$7="Sym_1",$E144&lt;0),$B$1,IF(AND($AE$7="Sym_2",$E144&gt;0),$B$1,$C$1))</f>
        <v>STXUSDT</v>
      </c>
      <c r="K144" s="1">
        <f ca="1">IF(AND(ABS($E144)&gt;$AE$1,$G144&gt;0),1,0)</f>
        <v>0</v>
      </c>
      <c r="L144" s="1">
        <f ca="1">IF($K144=1,IF($J144=$B$1,$B144,$C144),0)</f>
        <v>0</v>
      </c>
      <c r="M144" s="1">
        <f ca="1">IF($K144=1,IF($J144=$B$1,$G144,$H144),0)</f>
        <v>0</v>
      </c>
      <c r="N144" s="1">
        <f ca="1" t="shared" si="12"/>
        <v>1</v>
      </c>
      <c r="O144" s="1">
        <f ca="1">IF($K144=1,$AE$3*$AE$2*2,0)</f>
        <v>0</v>
      </c>
      <c r="P144" s="1">
        <f ca="1">-IF($K144=1,$AE$4*$AE$2*2,0)</f>
        <v>0</v>
      </c>
      <c r="Q144" s="1">
        <f ca="1" t="shared" si="16"/>
        <v>1809.04944591312</v>
      </c>
      <c r="S144" s="1">
        <f ca="1" t="shared" si="13"/>
        <v>1.5915</v>
      </c>
      <c r="T144" s="1">
        <f ca="1" t="shared" si="14"/>
        <v>1.244</v>
      </c>
      <c r="V144" s="1" t="str">
        <f>IF(AND($AE$7="Sym_1",$E144&gt;0),$B$1,IF(AND($AE$7="Sym_2",$E144&lt;0),$B$1,$C$1))</f>
        <v>MATICUSDT</v>
      </c>
      <c r="W144" s="1">
        <f ca="1">IF(AND(ABS($E144)&gt;$AE$1,$G144&gt;0),1,0)</f>
        <v>0</v>
      </c>
      <c r="X144" s="1">
        <f ca="1">IF($W144=1,IF($V144=$B$1,$B144,$C144),0)</f>
        <v>0</v>
      </c>
      <c r="Y144" s="1">
        <f ca="1">IF($W144=1,IF($V144=$B$1,$S144,$T144),0)</f>
        <v>0</v>
      </c>
      <c r="Z144" s="1">
        <f ca="1" t="shared" si="15"/>
        <v>1</v>
      </c>
      <c r="AA144" s="1">
        <f ca="1">IF($K144=1,$AE$3*$AC143*2,0)</f>
        <v>0</v>
      </c>
      <c r="AB144" s="1">
        <f ca="1">-IF($K144=1,$AE$4*$AE$2*2,0)</f>
        <v>0</v>
      </c>
      <c r="AC144" s="1">
        <f ca="1" t="shared" si="17"/>
        <v>748.576358596681</v>
      </c>
    </row>
    <row r="145" spans="1:29">
      <c r="A145">
        <v>163</v>
      </c>
      <c r="B145">
        <v>1.6042</v>
      </c>
      <c r="C145">
        <v>1.227</v>
      </c>
      <c r="D145">
        <v>0.0213699999999998</v>
      </c>
      <c r="E145">
        <v>1.02050318844006</v>
      </c>
      <c r="G145" s="1">
        <f ca="1">OFFSET($B145,$AE$5,0)</f>
        <v>1.5968</v>
      </c>
      <c r="H145" s="1">
        <f ca="1">OFFSET($C145,$AE$5,0)</f>
        <v>1.246</v>
      </c>
      <c r="J145" s="1" t="str">
        <f>IF(AND($AE$7="Sym_1",$E145&lt;0),$B$1,IF(AND($AE$7="Sym_2",$E145&gt;0),$B$1,$C$1))</f>
        <v>STXUSDT</v>
      </c>
      <c r="K145" s="1">
        <f ca="1">IF(AND(ABS($E145)&gt;$AE$1,$G145&gt;0),1,0)</f>
        <v>1</v>
      </c>
      <c r="L145" s="1">
        <f ca="1">IF($K145=1,IF($J145=$B$1,$B145,$C145),0)</f>
        <v>1.227</v>
      </c>
      <c r="M145" s="1">
        <f ca="1">IF($K145=1,IF($J145=$B$1,$G145,$H145),0)</f>
        <v>1.246</v>
      </c>
      <c r="N145" s="1">
        <f ca="1" t="shared" si="12"/>
        <v>1.01548492257539</v>
      </c>
      <c r="O145" s="1">
        <f ca="1">IF($K145=1,$AE$3*$AE$2*2,0)</f>
        <v>0.5</v>
      </c>
      <c r="P145" s="1">
        <f ca="1">-IF($K145=1,$AE$4*$AE$2*2,0)</f>
        <v>-2</v>
      </c>
      <c r="Q145" s="1">
        <f ca="1" t="shared" si="16"/>
        <v>1835.56243651813</v>
      </c>
      <c r="S145" s="1">
        <f ca="1" t="shared" si="13"/>
        <v>1.5968</v>
      </c>
      <c r="T145" s="1">
        <f ca="1" t="shared" si="14"/>
        <v>1.246</v>
      </c>
      <c r="V145" s="1" t="str">
        <f>IF(AND($AE$7="Sym_1",$E145&gt;0),$B$1,IF(AND($AE$7="Sym_2",$E145&lt;0),$B$1,$C$1))</f>
        <v>MATICUSDT</v>
      </c>
      <c r="W145" s="1">
        <f ca="1">IF(AND(ABS($E145)&gt;$AE$1,$G145&gt;0),1,0)</f>
        <v>1</v>
      </c>
      <c r="X145" s="1">
        <f ca="1">IF($W145=1,IF($V145=$B$1,$B145,$C145),0)</f>
        <v>1.6042</v>
      </c>
      <c r="Y145" s="1">
        <f ca="1">IF($W145=1,IF($V145=$B$1,$S145,$T145),0)</f>
        <v>1.5968</v>
      </c>
      <c r="Z145" s="1">
        <f ca="1" t="shared" si="15"/>
        <v>1.00463426853707</v>
      </c>
      <c r="AA145" s="1">
        <f ca="1">IF($K145=1,$AE$3*$AC144*2,0)</f>
        <v>0.37428817929834</v>
      </c>
      <c r="AB145" s="1">
        <f ca="1">-IF($K145=1,$AE$4*$AE$2*2,0)</f>
        <v>-2</v>
      </c>
      <c r="AC145" s="1">
        <f ca="1" t="shared" si="17"/>
        <v>750.419750642221</v>
      </c>
    </row>
    <row r="146" spans="1:29">
      <c r="A146">
        <v>164</v>
      </c>
      <c r="B146">
        <v>1.5854</v>
      </c>
      <c r="C146">
        <v>1.23</v>
      </c>
      <c r="D146">
        <v>-0.00130000000000007</v>
      </c>
      <c r="E146">
        <v>-0.0649994629658075</v>
      </c>
      <c r="G146" s="1">
        <f ca="1">OFFSET($B146,$AE$5,0)</f>
        <v>1.599</v>
      </c>
      <c r="H146" s="1">
        <f ca="1">OFFSET($C146,$AE$5,0)</f>
        <v>1.248</v>
      </c>
      <c r="J146" s="1" t="str">
        <f>IF(AND($AE$7="Sym_1",$E146&lt;0),$B$1,IF(AND($AE$7="Sym_2",$E146&gt;0),$B$1,$C$1))</f>
        <v>MATICUSDT</v>
      </c>
      <c r="K146" s="1">
        <f ca="1">IF(AND(ABS($E146)&gt;$AE$1,$G146&gt;0),1,0)</f>
        <v>0</v>
      </c>
      <c r="L146" s="1">
        <f ca="1">IF($K146=1,IF($J146=$B$1,$B146,$C146),0)</f>
        <v>0</v>
      </c>
      <c r="M146" s="1">
        <f ca="1">IF($K146=1,IF($J146=$B$1,$G146,$H146),0)</f>
        <v>0</v>
      </c>
      <c r="N146" s="1">
        <f ca="1" t="shared" si="12"/>
        <v>1</v>
      </c>
      <c r="O146" s="1">
        <f ca="1">IF($K146=1,$AE$3*$AE$2*2,0)</f>
        <v>0</v>
      </c>
      <c r="P146" s="1">
        <f ca="1">-IF($K146=1,$AE$4*$AE$2*2,0)</f>
        <v>0</v>
      </c>
      <c r="Q146" s="1">
        <f ca="1" t="shared" si="16"/>
        <v>1835.56243651813</v>
      </c>
      <c r="S146" s="1">
        <f ca="1" t="shared" si="13"/>
        <v>1.599</v>
      </c>
      <c r="T146" s="1">
        <f ca="1" t="shared" si="14"/>
        <v>1.248</v>
      </c>
      <c r="V146" s="1" t="str">
        <f>IF(AND($AE$7="Sym_1",$E146&gt;0),$B$1,IF(AND($AE$7="Sym_2",$E146&lt;0),$B$1,$C$1))</f>
        <v>STXUSDT</v>
      </c>
      <c r="W146" s="1">
        <f ca="1">IF(AND(ABS($E146)&gt;$AE$1,$G146&gt;0),1,0)</f>
        <v>0</v>
      </c>
      <c r="X146" s="1">
        <f ca="1">IF($W146=1,IF($V146=$B$1,$B146,$C146),0)</f>
        <v>0</v>
      </c>
      <c r="Y146" s="1">
        <f ca="1">IF($W146=1,IF($V146=$B$1,$S146,$T146),0)</f>
        <v>0</v>
      </c>
      <c r="Z146" s="1">
        <f ca="1" t="shared" si="15"/>
        <v>1</v>
      </c>
      <c r="AA146" s="1">
        <f ca="1">IF($K146=1,$AE$3*$AC145*2,0)</f>
        <v>0</v>
      </c>
      <c r="AB146" s="1">
        <f ca="1">-IF($K146=1,$AE$4*$AE$2*2,0)</f>
        <v>0</v>
      </c>
      <c r="AC146" s="1">
        <f ca="1" t="shared" si="17"/>
        <v>750.419750642221</v>
      </c>
    </row>
    <row r="147" spans="1:29">
      <c r="A147">
        <v>165</v>
      </c>
      <c r="B147">
        <v>1.595</v>
      </c>
      <c r="C147">
        <v>1.243</v>
      </c>
      <c r="D147">
        <v>-0.0084700000000002</v>
      </c>
      <c r="E147">
        <v>-0.370339488273083</v>
      </c>
      <c r="G147" s="1">
        <f ca="1">OFFSET($B147,$AE$5,0)</f>
        <v>1.5858</v>
      </c>
      <c r="H147" s="1">
        <f ca="1">OFFSET($C147,$AE$5,0)</f>
        <v>1.234</v>
      </c>
      <c r="J147" s="1" t="str">
        <f>IF(AND($AE$7="Sym_1",$E147&lt;0),$B$1,IF(AND($AE$7="Sym_2",$E147&gt;0),$B$1,$C$1))</f>
        <v>MATICUSDT</v>
      </c>
      <c r="K147" s="1">
        <f ca="1">IF(AND(ABS($E147)&gt;$AE$1,$G147&gt;0),1,0)</f>
        <v>0</v>
      </c>
      <c r="L147" s="1">
        <f ca="1">IF($K147=1,IF($J147=$B$1,$B147,$C147),0)</f>
        <v>0</v>
      </c>
      <c r="M147" s="1">
        <f ca="1">IF($K147=1,IF($J147=$B$1,$G147,$H147),0)</f>
        <v>0</v>
      </c>
      <c r="N147" s="1">
        <f ca="1" t="shared" si="12"/>
        <v>1</v>
      </c>
      <c r="O147" s="1">
        <f ca="1">IF($K147=1,$AE$3*$AE$2*2,0)</f>
        <v>0</v>
      </c>
      <c r="P147" s="1">
        <f ca="1">-IF($K147=1,$AE$4*$AE$2*2,0)</f>
        <v>0</v>
      </c>
      <c r="Q147" s="1">
        <f ca="1" t="shared" si="16"/>
        <v>1835.56243651813</v>
      </c>
      <c r="S147" s="1">
        <f ca="1" t="shared" si="13"/>
        <v>1.5858</v>
      </c>
      <c r="T147" s="1">
        <f ca="1" t="shared" si="14"/>
        <v>1.234</v>
      </c>
      <c r="V147" s="1" t="str">
        <f>IF(AND($AE$7="Sym_1",$E147&gt;0),$B$1,IF(AND($AE$7="Sym_2",$E147&lt;0),$B$1,$C$1))</f>
        <v>STXUSDT</v>
      </c>
      <c r="W147" s="1">
        <f ca="1">IF(AND(ABS($E147)&gt;$AE$1,$G147&gt;0),1,0)</f>
        <v>0</v>
      </c>
      <c r="X147" s="1">
        <f ca="1">IF($W147=1,IF($V147=$B$1,$B147,$C147),0)</f>
        <v>0</v>
      </c>
      <c r="Y147" s="1">
        <f ca="1">IF($W147=1,IF($V147=$B$1,$S147,$T147),0)</f>
        <v>0</v>
      </c>
      <c r="Z147" s="1">
        <f ca="1" t="shared" si="15"/>
        <v>1</v>
      </c>
      <c r="AA147" s="1">
        <f ca="1">IF($K147=1,$AE$3*$AC146*2,0)</f>
        <v>0</v>
      </c>
      <c r="AB147" s="1">
        <f ca="1">-IF($K147=1,$AE$4*$AE$2*2,0)</f>
        <v>0</v>
      </c>
      <c r="AC147" s="1">
        <f ca="1" t="shared" si="17"/>
        <v>750.419750642221</v>
      </c>
    </row>
    <row r="148" spans="1:29">
      <c r="A148">
        <v>166</v>
      </c>
      <c r="B148">
        <v>1.5893</v>
      </c>
      <c r="C148">
        <v>1.234</v>
      </c>
      <c r="D148">
        <v>-0.00256000000000011</v>
      </c>
      <c r="E148">
        <v>-0.0523489264655232</v>
      </c>
      <c r="G148" s="1">
        <f ca="1">OFFSET($B148,$AE$5,0)</f>
        <v>1.5957</v>
      </c>
      <c r="H148" s="1">
        <f ca="1">OFFSET($C148,$AE$5,0)</f>
        <v>1.24</v>
      </c>
      <c r="J148" s="1" t="str">
        <f>IF(AND($AE$7="Sym_1",$E148&lt;0),$B$1,IF(AND($AE$7="Sym_2",$E148&gt;0),$B$1,$C$1))</f>
        <v>MATICUSDT</v>
      </c>
      <c r="K148" s="1">
        <f ca="1">IF(AND(ABS($E148)&gt;$AE$1,$G148&gt;0),1,0)</f>
        <v>0</v>
      </c>
      <c r="L148" s="1">
        <f ca="1">IF($K148=1,IF($J148=$B$1,$B148,$C148),0)</f>
        <v>0</v>
      </c>
      <c r="M148" s="1">
        <f ca="1">IF($K148=1,IF($J148=$B$1,$G148,$H148),0)</f>
        <v>0</v>
      </c>
      <c r="N148" s="1">
        <f ca="1" t="shared" si="12"/>
        <v>1</v>
      </c>
      <c r="O148" s="1">
        <f ca="1">IF($K148=1,$AE$3*$AE$2*2,0)</f>
        <v>0</v>
      </c>
      <c r="P148" s="1">
        <f ca="1">-IF($K148=1,$AE$4*$AE$2*2,0)</f>
        <v>0</v>
      </c>
      <c r="Q148" s="1">
        <f ca="1" t="shared" si="16"/>
        <v>1835.56243651813</v>
      </c>
      <c r="S148" s="1">
        <f ca="1" t="shared" si="13"/>
        <v>1.5957</v>
      </c>
      <c r="T148" s="1">
        <f ca="1" t="shared" si="14"/>
        <v>1.24</v>
      </c>
      <c r="V148" s="1" t="str">
        <f>IF(AND($AE$7="Sym_1",$E148&gt;0),$B$1,IF(AND($AE$7="Sym_2",$E148&lt;0),$B$1,$C$1))</f>
        <v>STXUSDT</v>
      </c>
      <c r="W148" s="1">
        <f ca="1">IF(AND(ABS($E148)&gt;$AE$1,$G148&gt;0),1,0)</f>
        <v>0</v>
      </c>
      <c r="X148" s="1">
        <f ca="1">IF($W148=1,IF($V148=$B$1,$B148,$C148),0)</f>
        <v>0</v>
      </c>
      <c r="Y148" s="1">
        <f ca="1">IF($W148=1,IF($V148=$B$1,$S148,$T148),0)</f>
        <v>0</v>
      </c>
      <c r="Z148" s="1">
        <f ca="1" t="shared" si="15"/>
        <v>1</v>
      </c>
      <c r="AA148" s="1">
        <f ca="1">IF($K148=1,$AE$3*$AC147*2,0)</f>
        <v>0</v>
      </c>
      <c r="AB148" s="1">
        <f ca="1">-IF($K148=1,$AE$4*$AE$2*2,0)</f>
        <v>0</v>
      </c>
      <c r="AC148" s="1">
        <f ca="1" t="shared" si="17"/>
        <v>750.419750642221</v>
      </c>
    </row>
    <row r="149" spans="1:29">
      <c r="A149">
        <v>167</v>
      </c>
      <c r="B149">
        <v>1.5915</v>
      </c>
      <c r="C149">
        <v>1.244</v>
      </c>
      <c r="D149">
        <v>-0.01326</v>
      </c>
      <c r="E149">
        <v>-0.559067332998555</v>
      </c>
      <c r="G149" s="1">
        <f ca="1">OFFSET($B149,$AE$5,0)</f>
        <v>1.5905</v>
      </c>
      <c r="H149" s="1">
        <f ca="1">OFFSET($C149,$AE$5,0)</f>
        <v>1.236</v>
      </c>
      <c r="J149" s="1" t="str">
        <f>IF(AND($AE$7="Sym_1",$E149&lt;0),$B$1,IF(AND($AE$7="Sym_2",$E149&gt;0),$B$1,$C$1))</f>
        <v>MATICUSDT</v>
      </c>
      <c r="K149" s="1">
        <f ca="1">IF(AND(ABS($E149)&gt;$AE$1,$G149&gt;0),1,0)</f>
        <v>0</v>
      </c>
      <c r="L149" s="1">
        <f ca="1">IF($K149=1,IF($J149=$B$1,$B149,$C149),0)</f>
        <v>0</v>
      </c>
      <c r="M149" s="1">
        <f ca="1">IF($K149=1,IF($J149=$B$1,$G149,$H149),0)</f>
        <v>0</v>
      </c>
      <c r="N149" s="1">
        <f ca="1" t="shared" si="12"/>
        <v>1</v>
      </c>
      <c r="O149" s="1">
        <f ca="1">IF($K149=1,$AE$3*$AE$2*2,0)</f>
        <v>0</v>
      </c>
      <c r="P149" s="1">
        <f ca="1">-IF($K149=1,$AE$4*$AE$2*2,0)</f>
        <v>0</v>
      </c>
      <c r="Q149" s="1">
        <f ca="1" t="shared" si="16"/>
        <v>1835.56243651813</v>
      </c>
      <c r="S149" s="1">
        <f ca="1" t="shared" si="13"/>
        <v>1.5905</v>
      </c>
      <c r="T149" s="1">
        <f ca="1" t="shared" si="14"/>
        <v>1.236</v>
      </c>
      <c r="V149" s="1" t="str">
        <f>IF(AND($AE$7="Sym_1",$E149&gt;0),$B$1,IF(AND($AE$7="Sym_2",$E149&lt;0),$B$1,$C$1))</f>
        <v>STXUSDT</v>
      </c>
      <c r="W149" s="1">
        <f ca="1">IF(AND(ABS($E149)&gt;$AE$1,$G149&gt;0),1,0)</f>
        <v>0</v>
      </c>
      <c r="X149" s="1">
        <f ca="1">IF($W149=1,IF($V149=$B$1,$B149,$C149),0)</f>
        <v>0</v>
      </c>
      <c r="Y149" s="1">
        <f ca="1">IF($W149=1,IF($V149=$B$1,$S149,$T149),0)</f>
        <v>0</v>
      </c>
      <c r="Z149" s="1">
        <f ca="1" t="shared" si="15"/>
        <v>1</v>
      </c>
      <c r="AA149" s="1">
        <f ca="1">IF($K149=1,$AE$3*$AC148*2,0)</f>
        <v>0</v>
      </c>
      <c r="AB149" s="1">
        <f ca="1">-IF($K149=1,$AE$4*$AE$2*2,0)</f>
        <v>0</v>
      </c>
      <c r="AC149" s="1">
        <f ca="1" t="shared" si="17"/>
        <v>750.419750642221</v>
      </c>
    </row>
    <row r="150" spans="1:29">
      <c r="A150">
        <v>168</v>
      </c>
      <c r="B150">
        <v>1.5968</v>
      </c>
      <c r="C150">
        <v>1.246</v>
      </c>
      <c r="D150">
        <v>-0.0105399999999999</v>
      </c>
      <c r="E150">
        <v>-0.401266398475511</v>
      </c>
      <c r="G150" s="1">
        <f ca="1">OFFSET($B150,$AE$5,0)</f>
        <v>1.6251</v>
      </c>
      <c r="H150" s="1">
        <f ca="1">OFFSET($C150,$AE$5,0)</f>
        <v>1.256</v>
      </c>
      <c r="J150" s="1" t="str">
        <f>IF(AND($AE$7="Sym_1",$E150&lt;0),$B$1,IF(AND($AE$7="Sym_2",$E150&gt;0),$B$1,$C$1))</f>
        <v>MATICUSDT</v>
      </c>
      <c r="K150" s="1">
        <f ca="1">IF(AND(ABS($E150)&gt;$AE$1,$G150&gt;0),1,0)</f>
        <v>0</v>
      </c>
      <c r="L150" s="1">
        <f ca="1">IF($K150=1,IF($J150=$B$1,$B150,$C150),0)</f>
        <v>0</v>
      </c>
      <c r="M150" s="1">
        <f ca="1">IF($K150=1,IF($J150=$B$1,$G150,$H150),0)</f>
        <v>0</v>
      </c>
      <c r="N150" s="1">
        <f ca="1" t="shared" si="12"/>
        <v>1</v>
      </c>
      <c r="O150" s="1">
        <f ca="1">IF($K150=1,$AE$3*$AE$2*2,0)</f>
        <v>0</v>
      </c>
      <c r="P150" s="1">
        <f ca="1">-IF($K150=1,$AE$4*$AE$2*2,0)</f>
        <v>0</v>
      </c>
      <c r="Q150" s="1">
        <f ca="1" t="shared" si="16"/>
        <v>1835.56243651813</v>
      </c>
      <c r="S150" s="1">
        <f ca="1" t="shared" si="13"/>
        <v>1.6251</v>
      </c>
      <c r="T150" s="1">
        <f ca="1" t="shared" si="14"/>
        <v>1.256</v>
      </c>
      <c r="V150" s="1" t="str">
        <f>IF(AND($AE$7="Sym_1",$E150&gt;0),$B$1,IF(AND($AE$7="Sym_2",$E150&lt;0),$B$1,$C$1))</f>
        <v>STXUSDT</v>
      </c>
      <c r="W150" s="1">
        <f ca="1">IF(AND(ABS($E150)&gt;$AE$1,$G150&gt;0),1,0)</f>
        <v>0</v>
      </c>
      <c r="X150" s="1">
        <f ca="1">IF($W150=1,IF($V150=$B$1,$B150,$C150),0)</f>
        <v>0</v>
      </c>
      <c r="Y150" s="1">
        <f ca="1">IF($W150=1,IF($V150=$B$1,$S150,$T150),0)</f>
        <v>0</v>
      </c>
      <c r="Z150" s="1">
        <f ca="1" t="shared" si="15"/>
        <v>1</v>
      </c>
      <c r="AA150" s="1">
        <f ca="1">IF($K150=1,$AE$3*$AC149*2,0)</f>
        <v>0</v>
      </c>
      <c r="AB150" s="1">
        <f ca="1">-IF($K150=1,$AE$4*$AE$2*2,0)</f>
        <v>0</v>
      </c>
      <c r="AC150" s="1">
        <f ca="1" t="shared" si="17"/>
        <v>750.419750642221</v>
      </c>
    </row>
    <row r="151" spans="1:29">
      <c r="A151">
        <v>169</v>
      </c>
      <c r="B151">
        <v>1.599</v>
      </c>
      <c r="C151">
        <v>1.248</v>
      </c>
      <c r="D151">
        <v>-0.01092</v>
      </c>
      <c r="E151">
        <v>-0.387360082175018</v>
      </c>
      <c r="G151" s="1">
        <f ca="1">OFFSET($B151,$AE$5,0)</f>
        <v>1.6547</v>
      </c>
      <c r="H151" s="1">
        <f ca="1">OFFSET($C151,$AE$5,0)</f>
        <v>1.28</v>
      </c>
      <c r="J151" s="1" t="str">
        <f>IF(AND($AE$7="Sym_1",$E151&lt;0),$B$1,IF(AND($AE$7="Sym_2",$E151&gt;0),$B$1,$C$1))</f>
        <v>MATICUSDT</v>
      </c>
      <c r="K151" s="1">
        <f ca="1">IF(AND(ABS($E151)&gt;$AE$1,$G151&gt;0),1,0)</f>
        <v>0</v>
      </c>
      <c r="L151" s="1">
        <f ca="1">IF($K151=1,IF($J151=$B$1,$B151,$C151),0)</f>
        <v>0</v>
      </c>
      <c r="M151" s="1">
        <f ca="1">IF($K151=1,IF($J151=$B$1,$G151,$H151),0)</f>
        <v>0</v>
      </c>
      <c r="N151" s="1">
        <f ca="1" t="shared" si="12"/>
        <v>1</v>
      </c>
      <c r="O151" s="1">
        <f ca="1">IF($K151=1,$AE$3*$AE$2*2,0)</f>
        <v>0</v>
      </c>
      <c r="P151" s="1">
        <f ca="1">-IF($K151=1,$AE$4*$AE$2*2,0)</f>
        <v>0</v>
      </c>
      <c r="Q151" s="1">
        <f ca="1" t="shared" si="16"/>
        <v>1835.56243651813</v>
      </c>
      <c r="S151" s="1">
        <f ca="1" t="shared" si="13"/>
        <v>1.6547</v>
      </c>
      <c r="T151" s="1">
        <f ca="1" t="shared" si="14"/>
        <v>1.28</v>
      </c>
      <c r="V151" s="1" t="str">
        <f>IF(AND($AE$7="Sym_1",$E151&gt;0),$B$1,IF(AND($AE$7="Sym_2",$E151&lt;0),$B$1,$C$1))</f>
        <v>STXUSDT</v>
      </c>
      <c r="W151" s="1">
        <f ca="1">IF(AND(ABS($E151)&gt;$AE$1,$G151&gt;0),1,0)</f>
        <v>0</v>
      </c>
      <c r="X151" s="1">
        <f ca="1">IF($W151=1,IF($V151=$B$1,$B151,$C151),0)</f>
        <v>0</v>
      </c>
      <c r="Y151" s="1">
        <f ca="1">IF($W151=1,IF($V151=$B$1,$S151,$T151),0)</f>
        <v>0</v>
      </c>
      <c r="Z151" s="1">
        <f ca="1" t="shared" si="15"/>
        <v>1</v>
      </c>
      <c r="AA151" s="1">
        <f ca="1">IF($K151=1,$AE$3*$AC150*2,0)</f>
        <v>0</v>
      </c>
      <c r="AB151" s="1">
        <f ca="1">-IF($K151=1,$AE$4*$AE$2*2,0)</f>
        <v>0</v>
      </c>
      <c r="AC151" s="1">
        <f ca="1" t="shared" si="17"/>
        <v>750.419750642221</v>
      </c>
    </row>
    <row r="152" spans="1:29">
      <c r="A152">
        <v>170</v>
      </c>
      <c r="B152">
        <v>1.5858</v>
      </c>
      <c r="C152">
        <v>1.234</v>
      </c>
      <c r="D152">
        <v>-0.00605999999999995</v>
      </c>
      <c r="E152">
        <v>-0.114489693974833</v>
      </c>
      <c r="G152" s="1">
        <f ca="1">OFFSET($B152,$AE$5,0)</f>
        <v>1.6</v>
      </c>
      <c r="H152" s="1">
        <f ca="1">OFFSET($C152,$AE$5,0)</f>
        <v>1.253</v>
      </c>
      <c r="J152" s="1" t="str">
        <f>IF(AND($AE$7="Sym_1",$E152&lt;0),$B$1,IF(AND($AE$7="Sym_2",$E152&gt;0),$B$1,$C$1))</f>
        <v>MATICUSDT</v>
      </c>
      <c r="K152" s="1">
        <f ca="1">IF(AND(ABS($E152)&gt;$AE$1,$G152&gt;0),1,0)</f>
        <v>0</v>
      </c>
      <c r="L152" s="1">
        <f ca="1">IF($K152=1,IF($J152=$B$1,$B152,$C152),0)</f>
        <v>0</v>
      </c>
      <c r="M152" s="1">
        <f ca="1">IF($K152=1,IF($J152=$B$1,$G152,$H152),0)</f>
        <v>0</v>
      </c>
      <c r="N152" s="1">
        <f ca="1" t="shared" si="12"/>
        <v>1</v>
      </c>
      <c r="O152" s="1">
        <f ca="1">IF($K152=1,$AE$3*$AE$2*2,0)</f>
        <v>0</v>
      </c>
      <c r="P152" s="1">
        <f ca="1">-IF($K152=1,$AE$4*$AE$2*2,0)</f>
        <v>0</v>
      </c>
      <c r="Q152" s="1">
        <f ca="1" t="shared" si="16"/>
        <v>1835.56243651813</v>
      </c>
      <c r="S152" s="1">
        <f ca="1" t="shared" si="13"/>
        <v>1.6</v>
      </c>
      <c r="T152" s="1">
        <f ca="1" t="shared" si="14"/>
        <v>1.253</v>
      </c>
      <c r="V152" s="1" t="str">
        <f>IF(AND($AE$7="Sym_1",$E152&gt;0),$B$1,IF(AND($AE$7="Sym_2",$E152&lt;0),$B$1,$C$1))</f>
        <v>STXUSDT</v>
      </c>
      <c r="W152" s="1">
        <f ca="1">IF(AND(ABS($E152)&gt;$AE$1,$G152&gt;0),1,0)</f>
        <v>0</v>
      </c>
      <c r="X152" s="1">
        <f ca="1">IF($W152=1,IF($V152=$B$1,$B152,$C152),0)</f>
        <v>0</v>
      </c>
      <c r="Y152" s="1">
        <f ca="1">IF($W152=1,IF($V152=$B$1,$S152,$T152),0)</f>
        <v>0</v>
      </c>
      <c r="Z152" s="1">
        <f ca="1" t="shared" si="15"/>
        <v>1</v>
      </c>
      <c r="AA152" s="1">
        <f ca="1">IF($K152=1,$AE$3*$AC151*2,0)</f>
        <v>0</v>
      </c>
      <c r="AB152" s="1">
        <f ca="1">-IF($K152=1,$AE$4*$AE$2*2,0)</f>
        <v>0</v>
      </c>
      <c r="AC152" s="1">
        <f ca="1" t="shared" si="17"/>
        <v>750.419750642221</v>
      </c>
    </row>
    <row r="153" spans="1:29">
      <c r="A153">
        <v>171</v>
      </c>
      <c r="B153">
        <v>1.5957</v>
      </c>
      <c r="C153">
        <v>1.24</v>
      </c>
      <c r="D153">
        <v>-0.00390000000000023</v>
      </c>
      <c r="E153">
        <v>0.0155749616706776</v>
      </c>
      <c r="G153" s="1">
        <f ca="1">OFFSET($B153,$AE$5,0)</f>
        <v>1.603</v>
      </c>
      <c r="H153" s="1">
        <f ca="1">OFFSET($C153,$AE$5,0)</f>
        <v>1.251</v>
      </c>
      <c r="J153" s="1" t="str">
        <f>IF(AND($AE$7="Sym_1",$E153&lt;0),$B$1,IF(AND($AE$7="Sym_2",$E153&gt;0),$B$1,$C$1))</f>
        <v>STXUSDT</v>
      </c>
      <c r="K153" s="1">
        <f ca="1">IF(AND(ABS($E153)&gt;$AE$1,$G153&gt;0),1,0)</f>
        <v>0</v>
      </c>
      <c r="L153" s="1">
        <f ca="1">IF($K153=1,IF($J153=$B$1,$B153,$C153),0)</f>
        <v>0</v>
      </c>
      <c r="M153" s="1">
        <f ca="1">IF($K153=1,IF($J153=$B$1,$G153,$H153),0)</f>
        <v>0</v>
      </c>
      <c r="N153" s="1">
        <f ca="1" t="shared" si="12"/>
        <v>1</v>
      </c>
      <c r="O153" s="1">
        <f ca="1">IF($K153=1,$AE$3*$AE$2*2,0)</f>
        <v>0</v>
      </c>
      <c r="P153" s="1">
        <f ca="1">-IF($K153=1,$AE$4*$AE$2*2,0)</f>
        <v>0</v>
      </c>
      <c r="Q153" s="1">
        <f ca="1" t="shared" si="16"/>
        <v>1835.56243651813</v>
      </c>
      <c r="S153" s="1">
        <f ca="1" t="shared" si="13"/>
        <v>1.603</v>
      </c>
      <c r="T153" s="1">
        <f ca="1" t="shared" si="14"/>
        <v>1.251</v>
      </c>
      <c r="V153" s="1" t="str">
        <f>IF(AND($AE$7="Sym_1",$E153&gt;0),$B$1,IF(AND($AE$7="Sym_2",$E153&lt;0),$B$1,$C$1))</f>
        <v>MATICUSDT</v>
      </c>
      <c r="W153" s="1">
        <f ca="1">IF(AND(ABS($E153)&gt;$AE$1,$G153&gt;0),1,0)</f>
        <v>0</v>
      </c>
      <c r="X153" s="1">
        <f ca="1">IF($W153=1,IF($V153=$B$1,$B153,$C153),0)</f>
        <v>0</v>
      </c>
      <c r="Y153" s="1">
        <f ca="1">IF($W153=1,IF($V153=$B$1,$S153,$T153),0)</f>
        <v>0</v>
      </c>
      <c r="Z153" s="1">
        <f ca="1" t="shared" si="15"/>
        <v>1</v>
      </c>
      <c r="AA153" s="1">
        <f ca="1">IF($K153=1,$AE$3*$AC152*2,0)</f>
        <v>0</v>
      </c>
      <c r="AB153" s="1">
        <f ca="1">-IF($K153=1,$AE$4*$AE$2*2,0)</f>
        <v>0</v>
      </c>
      <c r="AC153" s="1">
        <f ca="1" t="shared" si="17"/>
        <v>750.419750642221</v>
      </c>
    </row>
    <row r="154" spans="1:29">
      <c r="A154">
        <v>172</v>
      </c>
      <c r="B154">
        <v>1.5905</v>
      </c>
      <c r="C154">
        <v>1.236</v>
      </c>
      <c r="D154">
        <v>-0.00394000000000005</v>
      </c>
      <c r="E154">
        <v>0.0679447251594514</v>
      </c>
      <c r="G154" s="1">
        <f ca="1">OFFSET($B154,$AE$5,0)</f>
        <v>1.5894</v>
      </c>
      <c r="H154" s="1">
        <f ca="1">OFFSET($C154,$AE$5,0)</f>
        <v>1.233</v>
      </c>
      <c r="J154" s="1" t="str">
        <f>IF(AND($AE$7="Sym_1",$E154&lt;0),$B$1,IF(AND($AE$7="Sym_2",$E154&gt;0),$B$1,$C$1))</f>
        <v>STXUSDT</v>
      </c>
      <c r="K154" s="1">
        <f ca="1">IF(AND(ABS($E154)&gt;$AE$1,$G154&gt;0),1,0)</f>
        <v>0</v>
      </c>
      <c r="L154" s="1">
        <f ca="1">IF($K154=1,IF($J154=$B$1,$B154,$C154),0)</f>
        <v>0</v>
      </c>
      <c r="M154" s="1">
        <f ca="1">IF($K154=1,IF($J154=$B$1,$G154,$H154),0)</f>
        <v>0</v>
      </c>
      <c r="N154" s="1">
        <f ca="1" t="shared" si="12"/>
        <v>1</v>
      </c>
      <c r="O154" s="1">
        <f ca="1">IF($K154=1,$AE$3*$AE$2*2,0)</f>
        <v>0</v>
      </c>
      <c r="P154" s="1">
        <f ca="1">-IF($K154=1,$AE$4*$AE$2*2,0)</f>
        <v>0</v>
      </c>
      <c r="Q154" s="1">
        <f ca="1" t="shared" si="16"/>
        <v>1835.56243651813</v>
      </c>
      <c r="S154" s="1">
        <f ca="1" t="shared" si="13"/>
        <v>1.5894</v>
      </c>
      <c r="T154" s="1">
        <f ca="1" t="shared" si="14"/>
        <v>1.233</v>
      </c>
      <c r="V154" s="1" t="str">
        <f>IF(AND($AE$7="Sym_1",$E154&gt;0),$B$1,IF(AND($AE$7="Sym_2",$E154&lt;0),$B$1,$C$1))</f>
        <v>MATICUSDT</v>
      </c>
      <c r="W154" s="1">
        <f ca="1">IF(AND(ABS($E154)&gt;$AE$1,$G154&gt;0),1,0)</f>
        <v>0</v>
      </c>
      <c r="X154" s="1">
        <f ca="1">IF($W154=1,IF($V154=$B$1,$B154,$C154),0)</f>
        <v>0</v>
      </c>
      <c r="Y154" s="1">
        <f ca="1">IF($W154=1,IF($V154=$B$1,$S154,$T154),0)</f>
        <v>0</v>
      </c>
      <c r="Z154" s="1">
        <f ca="1" t="shared" si="15"/>
        <v>1</v>
      </c>
      <c r="AA154" s="1">
        <f ca="1">IF($K154=1,$AE$3*$AC153*2,0)</f>
        <v>0</v>
      </c>
      <c r="AB154" s="1">
        <f ca="1">-IF($K154=1,$AE$4*$AE$2*2,0)</f>
        <v>0</v>
      </c>
      <c r="AC154" s="1">
        <f ca="1" t="shared" si="17"/>
        <v>750.419750642221</v>
      </c>
    </row>
    <row r="155" spans="1:29">
      <c r="A155">
        <v>173</v>
      </c>
      <c r="B155">
        <v>1.6251</v>
      </c>
      <c r="C155">
        <v>1.256</v>
      </c>
      <c r="D155">
        <v>0.00485999999999986</v>
      </c>
      <c r="E155">
        <v>0.685774044321749</v>
      </c>
      <c r="G155" s="1">
        <f ca="1">OFFSET($B155,$AE$5,0)</f>
        <v>1.5981</v>
      </c>
      <c r="H155" s="1">
        <f ca="1">OFFSET($C155,$AE$5,0)</f>
        <v>1.247</v>
      </c>
      <c r="J155" s="1" t="str">
        <f>IF(AND($AE$7="Sym_1",$E155&lt;0),$B$1,IF(AND($AE$7="Sym_2",$E155&gt;0),$B$1,$C$1))</f>
        <v>STXUSDT</v>
      </c>
      <c r="K155" s="1">
        <f ca="1">IF(AND(ABS($E155)&gt;$AE$1,$G155&gt;0),1,0)</f>
        <v>0</v>
      </c>
      <c r="L155" s="1">
        <f ca="1">IF($K155=1,IF($J155=$B$1,$B155,$C155),0)</f>
        <v>0</v>
      </c>
      <c r="M155" s="1">
        <f ca="1">IF($K155=1,IF($J155=$B$1,$G155,$H155),0)</f>
        <v>0</v>
      </c>
      <c r="N155" s="1">
        <f ca="1" t="shared" si="12"/>
        <v>1</v>
      </c>
      <c r="O155" s="1">
        <f ca="1">IF($K155=1,$AE$3*$AE$2*2,0)</f>
        <v>0</v>
      </c>
      <c r="P155" s="1">
        <f ca="1">-IF($K155=1,$AE$4*$AE$2*2,0)</f>
        <v>0</v>
      </c>
      <c r="Q155" s="1">
        <f ca="1" t="shared" si="16"/>
        <v>1835.56243651813</v>
      </c>
      <c r="S155" s="1">
        <f ca="1" t="shared" si="13"/>
        <v>1.5981</v>
      </c>
      <c r="T155" s="1">
        <f ca="1" t="shared" si="14"/>
        <v>1.247</v>
      </c>
      <c r="V155" s="1" t="str">
        <f>IF(AND($AE$7="Sym_1",$E155&gt;0),$B$1,IF(AND($AE$7="Sym_2",$E155&lt;0),$B$1,$C$1))</f>
        <v>MATICUSDT</v>
      </c>
      <c r="W155" s="1">
        <f ca="1">IF(AND(ABS($E155)&gt;$AE$1,$G155&gt;0),1,0)</f>
        <v>0</v>
      </c>
      <c r="X155" s="1">
        <f ca="1">IF($W155=1,IF($V155=$B$1,$B155,$C155),0)</f>
        <v>0</v>
      </c>
      <c r="Y155" s="1">
        <f ca="1">IF($W155=1,IF($V155=$B$1,$S155,$T155),0)</f>
        <v>0</v>
      </c>
      <c r="Z155" s="1">
        <f ca="1" t="shared" si="15"/>
        <v>1</v>
      </c>
      <c r="AA155" s="1">
        <f ca="1">IF($K155=1,$AE$3*$AC154*2,0)</f>
        <v>0</v>
      </c>
      <c r="AB155" s="1">
        <f ca="1">-IF($K155=1,$AE$4*$AE$2*2,0)</f>
        <v>0</v>
      </c>
      <c r="AC155" s="1">
        <f ca="1" t="shared" si="17"/>
        <v>750.419750642221</v>
      </c>
    </row>
    <row r="156" spans="1:29">
      <c r="A156">
        <v>174</v>
      </c>
      <c r="B156">
        <v>1.6547</v>
      </c>
      <c r="C156">
        <v>1.28</v>
      </c>
      <c r="D156">
        <v>0.00350000000000005</v>
      </c>
      <c r="E156">
        <v>0.556389504076512</v>
      </c>
      <c r="G156" s="1">
        <f ca="1">OFFSET($B156,$AE$5,0)</f>
        <v>1.6221</v>
      </c>
      <c r="H156" s="1">
        <f ca="1">OFFSET($C156,$AE$5,0)</f>
        <v>1.251</v>
      </c>
      <c r="J156" s="1" t="str">
        <f>IF(AND($AE$7="Sym_1",$E156&lt;0),$B$1,IF(AND($AE$7="Sym_2",$E156&gt;0),$B$1,$C$1))</f>
        <v>STXUSDT</v>
      </c>
      <c r="K156" s="1">
        <f ca="1">IF(AND(ABS($E156)&gt;$AE$1,$G156&gt;0),1,0)</f>
        <v>0</v>
      </c>
      <c r="L156" s="1">
        <f ca="1">IF($K156=1,IF($J156=$B$1,$B156,$C156),0)</f>
        <v>0</v>
      </c>
      <c r="M156" s="1">
        <f ca="1">IF($K156=1,IF($J156=$B$1,$G156,$H156),0)</f>
        <v>0</v>
      </c>
      <c r="N156" s="1">
        <f ca="1" t="shared" si="12"/>
        <v>1</v>
      </c>
      <c r="O156" s="1">
        <f ca="1">IF($K156=1,$AE$3*$AE$2*2,0)</f>
        <v>0</v>
      </c>
      <c r="P156" s="1">
        <f ca="1">-IF($K156=1,$AE$4*$AE$2*2,0)</f>
        <v>0</v>
      </c>
      <c r="Q156" s="1">
        <f ca="1" t="shared" si="16"/>
        <v>1835.56243651813</v>
      </c>
      <c r="S156" s="1">
        <f ca="1" t="shared" si="13"/>
        <v>1.6221</v>
      </c>
      <c r="T156" s="1">
        <f ca="1" t="shared" si="14"/>
        <v>1.251</v>
      </c>
      <c r="V156" s="1" t="str">
        <f>IF(AND($AE$7="Sym_1",$E156&gt;0),$B$1,IF(AND($AE$7="Sym_2",$E156&lt;0),$B$1,$C$1))</f>
        <v>MATICUSDT</v>
      </c>
      <c r="W156" s="1">
        <f ca="1">IF(AND(ABS($E156)&gt;$AE$1,$G156&gt;0),1,0)</f>
        <v>0</v>
      </c>
      <c r="X156" s="1">
        <f ca="1">IF($W156=1,IF($V156=$B$1,$B156,$C156),0)</f>
        <v>0</v>
      </c>
      <c r="Y156" s="1">
        <f ca="1">IF($W156=1,IF($V156=$B$1,$S156,$T156),0)</f>
        <v>0</v>
      </c>
      <c r="Z156" s="1">
        <f ca="1" t="shared" si="15"/>
        <v>1</v>
      </c>
      <c r="AA156" s="1">
        <f ca="1">IF($K156=1,$AE$3*$AC155*2,0)</f>
        <v>0</v>
      </c>
      <c r="AB156" s="1">
        <f ca="1">-IF($K156=1,$AE$4*$AE$2*2,0)</f>
        <v>0</v>
      </c>
      <c r="AC156" s="1">
        <f ca="1" t="shared" si="17"/>
        <v>750.419750642221</v>
      </c>
    </row>
    <row r="157" spans="1:29">
      <c r="A157">
        <v>175</v>
      </c>
      <c r="B157">
        <v>1.6</v>
      </c>
      <c r="C157">
        <v>1.253</v>
      </c>
      <c r="D157">
        <v>-0.0163699999999997</v>
      </c>
      <c r="E157">
        <v>-0.732862235085259</v>
      </c>
      <c r="G157" s="1">
        <f ca="1">OFFSET($B157,$AE$5,0)</f>
        <v>1.6146</v>
      </c>
      <c r="H157" s="1">
        <f ca="1">OFFSET($C157,$AE$5,0)</f>
        <v>1.25</v>
      </c>
      <c r="J157" s="1" t="str">
        <f>IF(AND($AE$7="Sym_1",$E157&lt;0),$B$1,IF(AND($AE$7="Sym_2",$E157&gt;0),$B$1,$C$1))</f>
        <v>MATICUSDT</v>
      </c>
      <c r="K157" s="1">
        <f ca="1">IF(AND(ABS($E157)&gt;$AE$1,$G157&gt;0),1,0)</f>
        <v>0</v>
      </c>
      <c r="L157" s="1">
        <f ca="1">IF($K157=1,IF($J157=$B$1,$B157,$C157),0)</f>
        <v>0</v>
      </c>
      <c r="M157" s="1">
        <f ca="1">IF($K157=1,IF($J157=$B$1,$G157,$H157),0)</f>
        <v>0</v>
      </c>
      <c r="N157" s="1">
        <f ca="1" t="shared" si="12"/>
        <v>1</v>
      </c>
      <c r="O157" s="1">
        <f ca="1">IF($K157=1,$AE$3*$AE$2*2,0)</f>
        <v>0</v>
      </c>
      <c r="P157" s="1">
        <f ca="1">-IF($K157=1,$AE$4*$AE$2*2,0)</f>
        <v>0</v>
      </c>
      <c r="Q157" s="1">
        <f ca="1" t="shared" si="16"/>
        <v>1835.56243651813</v>
      </c>
      <c r="S157" s="1">
        <f ca="1" t="shared" si="13"/>
        <v>1.6146</v>
      </c>
      <c r="T157" s="1">
        <f ca="1" t="shared" si="14"/>
        <v>1.25</v>
      </c>
      <c r="V157" s="1" t="str">
        <f>IF(AND($AE$7="Sym_1",$E157&gt;0),$B$1,IF(AND($AE$7="Sym_2",$E157&lt;0),$B$1,$C$1))</f>
        <v>STXUSDT</v>
      </c>
      <c r="W157" s="1">
        <f ca="1">IF(AND(ABS($E157)&gt;$AE$1,$G157&gt;0),1,0)</f>
        <v>0</v>
      </c>
      <c r="X157" s="1">
        <f ca="1">IF($W157=1,IF($V157=$B$1,$B157,$C157),0)</f>
        <v>0</v>
      </c>
      <c r="Y157" s="1">
        <f ca="1">IF($W157=1,IF($V157=$B$1,$S157,$T157),0)</f>
        <v>0</v>
      </c>
      <c r="Z157" s="1">
        <f ca="1" t="shared" si="15"/>
        <v>1</v>
      </c>
      <c r="AA157" s="1">
        <f ca="1">IF($K157=1,$AE$3*$AC156*2,0)</f>
        <v>0</v>
      </c>
      <c r="AB157" s="1">
        <f ca="1">-IF($K157=1,$AE$4*$AE$2*2,0)</f>
        <v>0</v>
      </c>
      <c r="AC157" s="1">
        <f ca="1" t="shared" si="17"/>
        <v>750.419750642221</v>
      </c>
    </row>
    <row r="158" spans="1:29">
      <c r="A158">
        <v>176</v>
      </c>
      <c r="B158">
        <v>1.603</v>
      </c>
      <c r="C158">
        <v>1.251</v>
      </c>
      <c r="D158">
        <v>-0.0107899999999998</v>
      </c>
      <c r="E158">
        <v>-0.620675057360436</v>
      </c>
      <c r="G158" s="1">
        <f ca="1">OFFSET($B158,$AE$5,0)</f>
        <v>1.6261</v>
      </c>
      <c r="H158" s="1">
        <f ca="1">OFFSET($C158,$AE$5,0)</f>
        <v>1.264</v>
      </c>
      <c r="J158" s="1" t="str">
        <f>IF(AND($AE$7="Sym_1",$E158&lt;0),$B$1,IF(AND($AE$7="Sym_2",$E158&gt;0),$B$1,$C$1))</f>
        <v>MATICUSDT</v>
      </c>
      <c r="K158" s="1">
        <f ca="1">IF(AND(ABS($E158)&gt;$AE$1,$G158&gt;0),1,0)</f>
        <v>0</v>
      </c>
      <c r="L158" s="1">
        <f ca="1">IF($K158=1,IF($J158=$B$1,$B158,$C158),0)</f>
        <v>0</v>
      </c>
      <c r="M158" s="1">
        <f ca="1">IF($K158=1,IF($J158=$B$1,$G158,$H158),0)</f>
        <v>0</v>
      </c>
      <c r="N158" s="1">
        <f ca="1" t="shared" si="12"/>
        <v>1</v>
      </c>
      <c r="O158" s="1">
        <f ca="1">IF($K158=1,$AE$3*$AE$2*2,0)</f>
        <v>0</v>
      </c>
      <c r="P158" s="1">
        <f ca="1">-IF($K158=1,$AE$4*$AE$2*2,0)</f>
        <v>0</v>
      </c>
      <c r="Q158" s="1">
        <f ca="1" t="shared" si="16"/>
        <v>1835.56243651813</v>
      </c>
      <c r="S158" s="1">
        <f ca="1" t="shared" si="13"/>
        <v>1.6261</v>
      </c>
      <c r="T158" s="1">
        <f ca="1" t="shared" si="14"/>
        <v>1.264</v>
      </c>
      <c r="V158" s="1" t="str">
        <f>IF(AND($AE$7="Sym_1",$E158&gt;0),$B$1,IF(AND($AE$7="Sym_2",$E158&lt;0),$B$1,$C$1))</f>
        <v>STXUSDT</v>
      </c>
      <c r="W158" s="1">
        <f ca="1">IF(AND(ABS($E158)&gt;$AE$1,$G158&gt;0),1,0)</f>
        <v>0</v>
      </c>
      <c r="X158" s="1">
        <f ca="1">IF($W158=1,IF($V158=$B$1,$B158,$C158),0)</f>
        <v>0</v>
      </c>
      <c r="Y158" s="1">
        <f ca="1">IF($W158=1,IF($V158=$B$1,$S158,$T158),0)</f>
        <v>0</v>
      </c>
      <c r="Z158" s="1">
        <f ca="1" t="shared" si="15"/>
        <v>1</v>
      </c>
      <c r="AA158" s="1">
        <f ca="1">IF($K158=1,$AE$3*$AC157*2,0)</f>
        <v>0</v>
      </c>
      <c r="AB158" s="1">
        <f ca="1">-IF($K158=1,$AE$4*$AE$2*2,0)</f>
        <v>0</v>
      </c>
      <c r="AC158" s="1">
        <f ca="1" t="shared" si="17"/>
        <v>750.419750642221</v>
      </c>
    </row>
    <row r="159" spans="1:29">
      <c r="A159">
        <v>177</v>
      </c>
      <c r="B159">
        <v>1.5894</v>
      </c>
      <c r="C159">
        <v>1.233</v>
      </c>
      <c r="D159">
        <v>-0.00117000000000033</v>
      </c>
      <c r="E159">
        <v>0.0739755205244423</v>
      </c>
      <c r="G159" s="1">
        <f ca="1">OFFSET($B159,$AE$5,0)</f>
        <v>1.5944</v>
      </c>
      <c r="H159" s="1">
        <f ca="1">OFFSET($C159,$AE$5,0)</f>
        <v>1.263</v>
      </c>
      <c r="J159" s="1" t="str">
        <f>IF(AND($AE$7="Sym_1",$E159&lt;0),$B$1,IF(AND($AE$7="Sym_2",$E159&gt;0),$B$1,$C$1))</f>
        <v>STXUSDT</v>
      </c>
      <c r="K159" s="1">
        <f ca="1">IF(AND(ABS($E159)&gt;$AE$1,$G159&gt;0),1,0)</f>
        <v>0</v>
      </c>
      <c r="L159" s="1">
        <f ca="1">IF($K159=1,IF($J159=$B$1,$B159,$C159),0)</f>
        <v>0</v>
      </c>
      <c r="M159" s="1">
        <f ca="1">IF($K159=1,IF($J159=$B$1,$G159,$H159),0)</f>
        <v>0</v>
      </c>
      <c r="N159" s="1">
        <f ca="1" t="shared" si="12"/>
        <v>1</v>
      </c>
      <c r="O159" s="1">
        <f ca="1">IF($K159=1,$AE$3*$AE$2*2,0)</f>
        <v>0</v>
      </c>
      <c r="P159" s="1">
        <f ca="1">-IF($K159=1,$AE$4*$AE$2*2,0)</f>
        <v>0</v>
      </c>
      <c r="Q159" s="1">
        <f ca="1" t="shared" si="16"/>
        <v>1835.56243651813</v>
      </c>
      <c r="S159" s="1">
        <f ca="1" t="shared" si="13"/>
        <v>1.5944</v>
      </c>
      <c r="T159" s="1">
        <f ca="1" t="shared" si="14"/>
        <v>1.263</v>
      </c>
      <c r="V159" s="1" t="str">
        <f>IF(AND($AE$7="Sym_1",$E159&gt;0),$B$1,IF(AND($AE$7="Sym_2",$E159&lt;0),$B$1,$C$1))</f>
        <v>MATICUSDT</v>
      </c>
      <c r="W159" s="1">
        <f ca="1">IF(AND(ABS($E159)&gt;$AE$1,$G159&gt;0),1,0)</f>
        <v>0</v>
      </c>
      <c r="X159" s="1">
        <f ca="1">IF($W159=1,IF($V159=$B$1,$B159,$C159),0)</f>
        <v>0</v>
      </c>
      <c r="Y159" s="1">
        <f ca="1">IF($W159=1,IF($V159=$B$1,$S159,$T159),0)</f>
        <v>0</v>
      </c>
      <c r="Z159" s="1">
        <f ca="1" t="shared" si="15"/>
        <v>1</v>
      </c>
      <c r="AA159" s="1">
        <f ca="1">IF($K159=1,$AE$3*$AC158*2,0)</f>
        <v>0</v>
      </c>
      <c r="AB159" s="1">
        <f ca="1">-IF($K159=1,$AE$4*$AE$2*2,0)</f>
        <v>0</v>
      </c>
      <c r="AC159" s="1">
        <f ca="1" t="shared" si="17"/>
        <v>750.419750642221</v>
      </c>
    </row>
    <row r="160" spans="1:29">
      <c r="A160">
        <v>178</v>
      </c>
      <c r="B160">
        <v>1.5981</v>
      </c>
      <c r="C160">
        <v>1.247</v>
      </c>
      <c r="D160">
        <v>-0.0105300000000001</v>
      </c>
      <c r="E160">
        <v>-0.755200045081496</v>
      </c>
      <c r="G160" s="1">
        <f ca="1">OFFSET($B160,$AE$5,0)</f>
        <v>1.6101</v>
      </c>
      <c r="H160" s="1">
        <f ca="1">OFFSET($C160,$AE$5,0)</f>
        <v>1.262</v>
      </c>
      <c r="J160" s="1" t="str">
        <f>IF(AND($AE$7="Sym_1",$E160&lt;0),$B$1,IF(AND($AE$7="Sym_2",$E160&gt;0),$B$1,$C$1))</f>
        <v>MATICUSDT</v>
      </c>
      <c r="K160" s="1">
        <f ca="1">IF(AND(ABS($E160)&gt;$AE$1,$G160&gt;0),1,0)</f>
        <v>0</v>
      </c>
      <c r="L160" s="1">
        <f ca="1">IF($K160=1,IF($J160=$B$1,$B160,$C160),0)</f>
        <v>0</v>
      </c>
      <c r="M160" s="1">
        <f ca="1">IF($K160=1,IF($J160=$B$1,$G160,$H160),0)</f>
        <v>0</v>
      </c>
      <c r="N160" s="1">
        <f ca="1" t="shared" si="12"/>
        <v>1</v>
      </c>
      <c r="O160" s="1">
        <f ca="1">IF($K160=1,$AE$3*$AE$2*2,0)</f>
        <v>0</v>
      </c>
      <c r="P160" s="1">
        <f ca="1">-IF($K160=1,$AE$4*$AE$2*2,0)</f>
        <v>0</v>
      </c>
      <c r="Q160" s="1">
        <f ca="1" t="shared" si="16"/>
        <v>1835.56243651813</v>
      </c>
      <c r="S160" s="1">
        <f ca="1" t="shared" si="13"/>
        <v>1.6101</v>
      </c>
      <c r="T160" s="1">
        <f ca="1" t="shared" si="14"/>
        <v>1.262</v>
      </c>
      <c r="V160" s="1" t="str">
        <f>IF(AND($AE$7="Sym_1",$E160&gt;0),$B$1,IF(AND($AE$7="Sym_2",$E160&lt;0),$B$1,$C$1))</f>
        <v>STXUSDT</v>
      </c>
      <c r="W160" s="1">
        <f ca="1">IF(AND(ABS($E160)&gt;$AE$1,$G160&gt;0),1,0)</f>
        <v>0</v>
      </c>
      <c r="X160" s="1">
        <f ca="1">IF($W160=1,IF($V160=$B$1,$B160,$C160),0)</f>
        <v>0</v>
      </c>
      <c r="Y160" s="1">
        <f ca="1">IF($W160=1,IF($V160=$B$1,$S160,$T160),0)</f>
        <v>0</v>
      </c>
      <c r="Z160" s="1">
        <f ca="1" t="shared" si="15"/>
        <v>1</v>
      </c>
      <c r="AA160" s="1">
        <f ca="1">IF($K160=1,$AE$3*$AC159*2,0)</f>
        <v>0</v>
      </c>
      <c r="AB160" s="1">
        <f ca="1">-IF($K160=1,$AE$4*$AE$2*2,0)</f>
        <v>0</v>
      </c>
      <c r="AC160" s="1">
        <f ca="1" t="shared" si="17"/>
        <v>750.419750642221</v>
      </c>
    </row>
    <row r="161" spans="1:29">
      <c r="A161">
        <v>179</v>
      </c>
      <c r="B161">
        <v>1.6221</v>
      </c>
      <c r="C161">
        <v>1.251</v>
      </c>
      <c r="D161">
        <v>0.00831000000000026</v>
      </c>
      <c r="E161">
        <v>0.852206432167286</v>
      </c>
      <c r="G161" s="1">
        <f ca="1">OFFSET($B161,$AE$5,0)</f>
        <v>1.6216</v>
      </c>
      <c r="H161" s="1">
        <f ca="1">OFFSET($C161,$AE$5,0)</f>
        <v>1.282</v>
      </c>
      <c r="J161" s="1" t="str">
        <f>IF(AND($AE$7="Sym_1",$E161&lt;0),$B$1,IF(AND($AE$7="Sym_2",$E161&gt;0),$B$1,$C$1))</f>
        <v>STXUSDT</v>
      </c>
      <c r="K161" s="1">
        <f ca="1">IF(AND(ABS($E161)&gt;$AE$1,$G161&gt;0),1,0)</f>
        <v>0</v>
      </c>
      <c r="L161" s="1">
        <f ca="1">IF($K161=1,IF($J161=$B$1,$B161,$C161),0)</f>
        <v>0</v>
      </c>
      <c r="M161" s="1">
        <f ca="1">IF($K161=1,IF($J161=$B$1,$G161,$H161),0)</f>
        <v>0</v>
      </c>
      <c r="N161" s="1">
        <f ca="1" t="shared" si="12"/>
        <v>1</v>
      </c>
      <c r="O161" s="1">
        <f ca="1">IF($K161=1,$AE$3*$AE$2*2,0)</f>
        <v>0</v>
      </c>
      <c r="P161" s="1">
        <f ca="1">-IF($K161=1,$AE$4*$AE$2*2,0)</f>
        <v>0</v>
      </c>
      <c r="Q161" s="1">
        <f ca="1" t="shared" si="16"/>
        <v>1835.56243651813</v>
      </c>
      <c r="S161" s="1">
        <f ca="1" t="shared" si="13"/>
        <v>1.6216</v>
      </c>
      <c r="T161" s="1">
        <f ca="1" t="shared" si="14"/>
        <v>1.282</v>
      </c>
      <c r="V161" s="1" t="str">
        <f>IF(AND($AE$7="Sym_1",$E161&gt;0),$B$1,IF(AND($AE$7="Sym_2",$E161&lt;0),$B$1,$C$1))</f>
        <v>MATICUSDT</v>
      </c>
      <c r="W161" s="1">
        <f ca="1">IF(AND(ABS($E161)&gt;$AE$1,$G161&gt;0),1,0)</f>
        <v>0</v>
      </c>
      <c r="X161" s="1">
        <f ca="1">IF($W161=1,IF($V161=$B$1,$B161,$C161),0)</f>
        <v>0</v>
      </c>
      <c r="Y161" s="1">
        <f ca="1">IF($W161=1,IF($V161=$B$1,$S161,$T161),0)</f>
        <v>0</v>
      </c>
      <c r="Z161" s="1">
        <f ca="1" t="shared" si="15"/>
        <v>1</v>
      </c>
      <c r="AA161" s="1">
        <f ca="1">IF($K161=1,$AE$3*$AC160*2,0)</f>
        <v>0</v>
      </c>
      <c r="AB161" s="1">
        <f ca="1">-IF($K161=1,$AE$4*$AE$2*2,0)</f>
        <v>0</v>
      </c>
      <c r="AC161" s="1">
        <f ca="1" t="shared" si="17"/>
        <v>750.419750642221</v>
      </c>
    </row>
    <row r="162" spans="1:29">
      <c r="A162">
        <v>180</v>
      </c>
      <c r="B162">
        <v>1.6146</v>
      </c>
      <c r="C162">
        <v>1.25</v>
      </c>
      <c r="D162">
        <v>0.00209999999999999</v>
      </c>
      <c r="E162">
        <v>0.253848322467762</v>
      </c>
      <c r="G162" s="1">
        <f ca="1">OFFSET($B162,$AE$5,0)</f>
        <v>1.6083</v>
      </c>
      <c r="H162" s="1">
        <f ca="1">OFFSET($C162,$AE$5,0)</f>
        <v>1.256</v>
      </c>
      <c r="J162" s="1" t="str">
        <f>IF(AND($AE$7="Sym_1",$E162&lt;0),$B$1,IF(AND($AE$7="Sym_2",$E162&gt;0),$B$1,$C$1))</f>
        <v>STXUSDT</v>
      </c>
      <c r="K162" s="1">
        <f ca="1">IF(AND(ABS($E162)&gt;$AE$1,$G162&gt;0),1,0)</f>
        <v>0</v>
      </c>
      <c r="L162" s="1">
        <f ca="1">IF($K162=1,IF($J162=$B$1,$B162,$C162),0)</f>
        <v>0</v>
      </c>
      <c r="M162" s="1">
        <f ca="1">IF($K162=1,IF($J162=$B$1,$G162,$H162),0)</f>
        <v>0</v>
      </c>
      <c r="N162" s="1">
        <f ca="1" t="shared" si="12"/>
        <v>1</v>
      </c>
      <c r="O162" s="1">
        <f ca="1">IF($K162=1,$AE$3*$AE$2*2,0)</f>
        <v>0</v>
      </c>
      <c r="P162" s="1">
        <f ca="1">-IF($K162=1,$AE$4*$AE$2*2,0)</f>
        <v>0</v>
      </c>
      <c r="Q162" s="1">
        <f ca="1" t="shared" si="16"/>
        <v>1835.56243651813</v>
      </c>
      <c r="S162" s="1">
        <f ca="1" t="shared" si="13"/>
        <v>1.6083</v>
      </c>
      <c r="T162" s="1">
        <f ca="1" t="shared" si="14"/>
        <v>1.256</v>
      </c>
      <c r="V162" s="1" t="str">
        <f>IF(AND($AE$7="Sym_1",$E162&gt;0),$B$1,IF(AND($AE$7="Sym_2",$E162&lt;0),$B$1,$C$1))</f>
        <v>MATICUSDT</v>
      </c>
      <c r="W162" s="1">
        <f ca="1">IF(AND(ABS($E162)&gt;$AE$1,$G162&gt;0),1,0)</f>
        <v>0</v>
      </c>
      <c r="X162" s="1">
        <f ca="1">IF($W162=1,IF($V162=$B$1,$B162,$C162),0)</f>
        <v>0</v>
      </c>
      <c r="Y162" s="1">
        <f ca="1">IF($W162=1,IF($V162=$B$1,$S162,$T162),0)</f>
        <v>0</v>
      </c>
      <c r="Z162" s="1">
        <f ca="1" t="shared" si="15"/>
        <v>1</v>
      </c>
      <c r="AA162" s="1">
        <f ca="1">IF($K162=1,$AE$3*$AC161*2,0)</f>
        <v>0</v>
      </c>
      <c r="AB162" s="1">
        <f ca="1">-IF($K162=1,$AE$4*$AE$2*2,0)</f>
        <v>0</v>
      </c>
      <c r="AC162" s="1">
        <f ca="1" t="shared" si="17"/>
        <v>750.419750642221</v>
      </c>
    </row>
    <row r="163" spans="1:29">
      <c r="A163">
        <v>181</v>
      </c>
      <c r="B163">
        <v>1.6261</v>
      </c>
      <c r="C163">
        <v>1.264</v>
      </c>
      <c r="D163">
        <v>-0.0044599999999999</v>
      </c>
      <c r="E163">
        <v>-0.29918546804598</v>
      </c>
      <c r="G163" s="1">
        <f ca="1">OFFSET($B163,$AE$5,0)</f>
        <v>1.6059</v>
      </c>
      <c r="H163" s="1">
        <f ca="1">OFFSET($C163,$AE$5,0)</f>
        <v>1.253</v>
      </c>
      <c r="J163" s="1" t="str">
        <f>IF(AND($AE$7="Sym_1",$E163&lt;0),$B$1,IF(AND($AE$7="Sym_2",$E163&gt;0),$B$1,$C$1))</f>
        <v>MATICUSDT</v>
      </c>
      <c r="K163" s="1">
        <f ca="1">IF(AND(ABS($E163)&gt;$AE$1,$G163&gt;0),1,0)</f>
        <v>0</v>
      </c>
      <c r="L163" s="1">
        <f ca="1">IF($K163=1,IF($J163=$B$1,$B163,$C163),0)</f>
        <v>0</v>
      </c>
      <c r="M163" s="1">
        <f ca="1">IF($K163=1,IF($J163=$B$1,$G163,$H163),0)</f>
        <v>0</v>
      </c>
      <c r="N163" s="1">
        <f ca="1" t="shared" si="12"/>
        <v>1</v>
      </c>
      <c r="O163" s="1">
        <f ca="1">IF($K163=1,$AE$3*$AE$2*2,0)</f>
        <v>0</v>
      </c>
      <c r="P163" s="1">
        <f ca="1">-IF($K163=1,$AE$4*$AE$2*2,0)</f>
        <v>0</v>
      </c>
      <c r="Q163" s="1">
        <f ca="1" t="shared" si="16"/>
        <v>1835.56243651813</v>
      </c>
      <c r="S163" s="1">
        <f ca="1" t="shared" si="13"/>
        <v>1.6059</v>
      </c>
      <c r="T163" s="1">
        <f ca="1" t="shared" si="14"/>
        <v>1.253</v>
      </c>
      <c r="V163" s="1" t="str">
        <f>IF(AND($AE$7="Sym_1",$E163&gt;0),$B$1,IF(AND($AE$7="Sym_2",$E163&lt;0),$B$1,$C$1))</f>
        <v>STXUSDT</v>
      </c>
      <c r="W163" s="1">
        <f ca="1">IF(AND(ABS($E163)&gt;$AE$1,$G163&gt;0),1,0)</f>
        <v>0</v>
      </c>
      <c r="X163" s="1">
        <f ca="1">IF($W163=1,IF($V163=$B$1,$B163,$C163),0)</f>
        <v>0</v>
      </c>
      <c r="Y163" s="1">
        <f ca="1">IF($W163=1,IF($V163=$B$1,$S163,$T163),0)</f>
        <v>0</v>
      </c>
      <c r="Z163" s="1">
        <f ca="1" t="shared" si="15"/>
        <v>1</v>
      </c>
      <c r="AA163" s="1">
        <f ca="1">IF($K163=1,$AE$3*$AC162*2,0)</f>
        <v>0</v>
      </c>
      <c r="AB163" s="1">
        <f ca="1">-IF($K163=1,$AE$4*$AE$2*2,0)</f>
        <v>0</v>
      </c>
      <c r="AC163" s="1">
        <f ca="1" t="shared" si="17"/>
        <v>750.419750642221</v>
      </c>
    </row>
    <row r="164" spans="1:29">
      <c r="A164">
        <v>182</v>
      </c>
      <c r="B164">
        <v>1.5944</v>
      </c>
      <c r="C164">
        <v>1.263</v>
      </c>
      <c r="D164">
        <v>-0.0348699999999999</v>
      </c>
      <c r="E164">
        <v>-2.59256133514327</v>
      </c>
      <c r="G164" s="1">
        <f ca="1">OFFSET($B164,$AE$5,0)</f>
        <v>1.6141</v>
      </c>
      <c r="H164" s="1">
        <f ca="1">OFFSET($C164,$AE$5,0)</f>
        <v>1.252</v>
      </c>
      <c r="J164" s="1" t="str">
        <f>IF(AND($AE$7="Sym_1",$E164&lt;0),$B$1,IF(AND($AE$7="Sym_2",$E164&gt;0),$B$1,$C$1))</f>
        <v>MATICUSDT</v>
      </c>
      <c r="K164" s="1">
        <f ca="1">IF(AND(ABS($E164)&gt;$AE$1,$G164&gt;0),1,0)</f>
        <v>1</v>
      </c>
      <c r="L164" s="1">
        <f ca="1">IF($K164=1,IF($J164=$B$1,$B164,$C164),0)</f>
        <v>1.5944</v>
      </c>
      <c r="M164" s="1">
        <f ca="1">IF($K164=1,IF($J164=$B$1,$G164,$H164),0)</f>
        <v>1.6141</v>
      </c>
      <c r="N164" s="1">
        <f ca="1" t="shared" si="12"/>
        <v>1.01235574510788</v>
      </c>
      <c r="O164" s="1">
        <f ca="1">IF($K164=1,$AE$3*$AE$2*2,0)</f>
        <v>0.5</v>
      </c>
      <c r="P164" s="1">
        <f ca="1">-IF($K164=1,$AE$4*$AE$2*2,0)</f>
        <v>-2</v>
      </c>
      <c r="Q164" s="1">
        <f ca="1" t="shared" si="16"/>
        <v>1856.74217811335</v>
      </c>
      <c r="S164" s="1">
        <f ca="1" t="shared" si="13"/>
        <v>1.6141</v>
      </c>
      <c r="T164" s="1">
        <f ca="1" t="shared" si="14"/>
        <v>1.252</v>
      </c>
      <c r="V164" s="1" t="str">
        <f>IF(AND($AE$7="Sym_1",$E164&gt;0),$B$1,IF(AND($AE$7="Sym_2",$E164&lt;0),$B$1,$C$1))</f>
        <v>STXUSDT</v>
      </c>
      <c r="W164" s="1">
        <f ca="1">IF(AND(ABS($E164)&gt;$AE$1,$G164&gt;0),1,0)</f>
        <v>1</v>
      </c>
      <c r="X164" s="1">
        <f ca="1">IF($W164=1,IF($V164=$B$1,$B164,$C164),0)</f>
        <v>1.263</v>
      </c>
      <c r="Y164" s="1">
        <f ca="1">IF($W164=1,IF($V164=$B$1,$S164,$T164),0)</f>
        <v>1.252</v>
      </c>
      <c r="Z164" s="1">
        <f ca="1" t="shared" si="15"/>
        <v>1.00878594249201</v>
      </c>
      <c r="AA164" s="1">
        <f ca="1">IF($K164=1,$AE$3*$AC163*2,0)</f>
        <v>0.375209875321111</v>
      </c>
      <c r="AB164" s="1">
        <f ca="1">-IF($K164=1,$AE$4*$AE$2*2,0)</f>
        <v>-2</v>
      </c>
      <c r="AC164" s="1">
        <f ca="1" t="shared" si="17"/>
        <v>755.388105291555</v>
      </c>
    </row>
    <row r="165" spans="1:29">
      <c r="A165">
        <v>183</v>
      </c>
      <c r="B165">
        <v>1.6101</v>
      </c>
      <c r="C165">
        <v>1.262</v>
      </c>
      <c r="D165">
        <v>-0.0178799999999998</v>
      </c>
      <c r="E165">
        <v>-1.0967711474617</v>
      </c>
      <c r="G165" s="1">
        <f ca="1">OFFSET($B165,$AE$5,0)</f>
        <v>1.6401</v>
      </c>
      <c r="H165" s="1">
        <f ca="1">OFFSET($C165,$AE$5,0)</f>
        <v>1.274</v>
      </c>
      <c r="J165" s="1" t="str">
        <f>IF(AND($AE$7="Sym_1",$E165&lt;0),$B$1,IF(AND($AE$7="Sym_2",$E165&gt;0),$B$1,$C$1))</f>
        <v>MATICUSDT</v>
      </c>
      <c r="K165" s="1">
        <f ca="1">IF(AND(ABS($E165)&gt;$AE$1,$G165&gt;0),1,0)</f>
        <v>1</v>
      </c>
      <c r="L165" s="1">
        <f ca="1">IF($K165=1,IF($J165=$B$1,$B165,$C165),0)</f>
        <v>1.6101</v>
      </c>
      <c r="M165" s="1">
        <f ca="1">IF($K165=1,IF($J165=$B$1,$G165,$H165),0)</f>
        <v>1.6401</v>
      </c>
      <c r="N165" s="1">
        <f ca="1" t="shared" si="12"/>
        <v>1.0186323830818</v>
      </c>
      <c r="O165" s="1">
        <f ca="1">IF($K165=1,$AE$3*$AE$2*2,0)</f>
        <v>0.5</v>
      </c>
      <c r="P165" s="1">
        <f ca="1">-IF($K165=1,$AE$4*$AE$2*2,0)</f>
        <v>-2</v>
      </c>
      <c r="Q165" s="1">
        <f ca="1" t="shared" si="16"/>
        <v>1889.83770966008</v>
      </c>
      <c r="S165" s="1">
        <f ca="1" t="shared" si="13"/>
        <v>1.6401</v>
      </c>
      <c r="T165" s="1">
        <f ca="1" t="shared" si="14"/>
        <v>1.274</v>
      </c>
      <c r="V165" s="1" t="str">
        <f>IF(AND($AE$7="Sym_1",$E165&gt;0),$B$1,IF(AND($AE$7="Sym_2",$E165&lt;0),$B$1,$C$1))</f>
        <v>STXUSDT</v>
      </c>
      <c r="W165" s="1">
        <f ca="1">IF(AND(ABS($E165)&gt;$AE$1,$G165&gt;0),1,0)</f>
        <v>1</v>
      </c>
      <c r="X165" s="1">
        <f ca="1">IF($W165=1,IF($V165=$B$1,$B165,$C165),0)</f>
        <v>1.262</v>
      </c>
      <c r="Y165" s="1">
        <f ca="1">IF($W165=1,IF($V165=$B$1,$S165,$T165),0)</f>
        <v>1.274</v>
      </c>
      <c r="Z165" s="1">
        <f ca="1" t="shared" si="15"/>
        <v>0.990580847723705</v>
      </c>
      <c r="AA165" s="1">
        <f ca="1">IF($K165=1,$AE$3*$AC164*2,0)</f>
        <v>0.377694052645778</v>
      </c>
      <c r="AB165" s="1">
        <f ca="1">-IF($K165=1,$AE$4*$AE$2*2,0)</f>
        <v>-2</v>
      </c>
      <c r="AC165" s="1">
        <f ca="1" t="shared" si="17"/>
        <v>746.650683752758</v>
      </c>
    </row>
    <row r="166" spans="1:29">
      <c r="A166">
        <v>184</v>
      </c>
      <c r="B166">
        <v>1.6216</v>
      </c>
      <c r="C166">
        <v>1.282</v>
      </c>
      <c r="D166">
        <v>-0.0321800000000001</v>
      </c>
      <c r="E166">
        <v>-2.21179100642522</v>
      </c>
      <c r="G166" s="1">
        <f ca="1">OFFSET($B166,$AE$5,0)</f>
        <v>1.6461</v>
      </c>
      <c r="H166" s="1">
        <f ca="1">OFFSET($C166,$AE$5,0)</f>
        <v>1.261</v>
      </c>
      <c r="J166" s="1" t="str">
        <f>IF(AND($AE$7="Sym_1",$E166&lt;0),$B$1,IF(AND($AE$7="Sym_2",$E166&gt;0),$B$1,$C$1))</f>
        <v>MATICUSDT</v>
      </c>
      <c r="K166" s="1">
        <f ca="1">IF(AND(ABS($E166)&gt;$AE$1,$G166&gt;0),1,0)</f>
        <v>1</v>
      </c>
      <c r="L166" s="1">
        <f ca="1">IF($K166=1,IF($J166=$B$1,$B166,$C166),0)</f>
        <v>1.6216</v>
      </c>
      <c r="M166" s="1">
        <f ca="1">IF($K166=1,IF($J166=$B$1,$G166,$H166),0)</f>
        <v>1.6461</v>
      </c>
      <c r="N166" s="1">
        <f ca="1" t="shared" si="12"/>
        <v>1.01510853478046</v>
      </c>
      <c r="O166" s="1">
        <f ca="1">IF($K166=1,$AE$3*$AE$2*2,0)</f>
        <v>0.5</v>
      </c>
      <c r="P166" s="1">
        <f ca="1">-IF($K166=1,$AE$4*$AE$2*2,0)</f>
        <v>-2</v>
      </c>
      <c r="Q166" s="1">
        <f ca="1" t="shared" si="16"/>
        <v>1916.89038842591</v>
      </c>
      <c r="S166" s="1">
        <f ca="1" t="shared" si="13"/>
        <v>1.6461</v>
      </c>
      <c r="T166" s="1">
        <f ca="1" t="shared" si="14"/>
        <v>1.261</v>
      </c>
      <c r="V166" s="1" t="str">
        <f>IF(AND($AE$7="Sym_1",$E166&gt;0),$B$1,IF(AND($AE$7="Sym_2",$E166&lt;0),$B$1,$C$1))</f>
        <v>STXUSDT</v>
      </c>
      <c r="W166" s="1">
        <f ca="1">IF(AND(ABS($E166)&gt;$AE$1,$G166&gt;0),1,0)</f>
        <v>1</v>
      </c>
      <c r="X166" s="1">
        <f ca="1">IF($W166=1,IF($V166=$B$1,$B166,$C166),0)</f>
        <v>1.282</v>
      </c>
      <c r="Y166" s="1">
        <f ca="1">IF($W166=1,IF($V166=$B$1,$S166,$T166),0)</f>
        <v>1.261</v>
      </c>
      <c r="Z166" s="1">
        <f ca="1" t="shared" si="15"/>
        <v>1.01665344964314</v>
      </c>
      <c r="AA166" s="1">
        <f ca="1">IF($K166=1,$AE$3*$AC165*2,0)</f>
        <v>0.373325341876379</v>
      </c>
      <c r="AB166" s="1">
        <f ca="1">-IF($K166=1,$AE$4*$AE$2*2,0)</f>
        <v>-2</v>
      </c>
      <c r="AC166" s="1">
        <f ca="1" t="shared" si="17"/>
        <v>757.458318657527</v>
      </c>
    </row>
    <row r="167" spans="1:29">
      <c r="A167">
        <v>185</v>
      </c>
      <c r="B167">
        <v>1.6083</v>
      </c>
      <c r="C167">
        <v>1.256</v>
      </c>
      <c r="D167">
        <v>-0.01194</v>
      </c>
      <c r="E167">
        <v>-0.307353781717893</v>
      </c>
      <c r="G167" s="1">
        <f ca="1">OFFSET($B167,$AE$5,0)</f>
        <v>1.6574</v>
      </c>
      <c r="H167" s="1">
        <f ca="1">OFFSET($C167,$AE$5,0)</f>
        <v>1.261</v>
      </c>
      <c r="J167" s="1" t="str">
        <f>IF(AND($AE$7="Sym_1",$E167&lt;0),$B$1,IF(AND($AE$7="Sym_2",$E167&gt;0),$B$1,$C$1))</f>
        <v>MATICUSDT</v>
      </c>
      <c r="K167" s="1">
        <f ca="1">IF(AND(ABS($E167)&gt;$AE$1,$G167&gt;0),1,0)</f>
        <v>0</v>
      </c>
      <c r="L167" s="1">
        <f ca="1">IF($K167=1,IF($J167=$B$1,$B167,$C167),0)</f>
        <v>0</v>
      </c>
      <c r="M167" s="1">
        <f ca="1">IF($K167=1,IF($J167=$B$1,$G167,$H167),0)</f>
        <v>0</v>
      </c>
      <c r="N167" s="1">
        <f ca="1" t="shared" si="12"/>
        <v>1</v>
      </c>
      <c r="O167" s="1">
        <f ca="1">IF($K167=1,$AE$3*$AE$2*2,0)</f>
        <v>0</v>
      </c>
      <c r="P167" s="1">
        <f ca="1">-IF($K167=1,$AE$4*$AE$2*2,0)</f>
        <v>0</v>
      </c>
      <c r="Q167" s="1">
        <f ca="1" t="shared" si="16"/>
        <v>1916.89038842591</v>
      </c>
      <c r="S167" s="1">
        <f ca="1" t="shared" si="13"/>
        <v>1.6574</v>
      </c>
      <c r="T167" s="1">
        <f ca="1" t="shared" si="14"/>
        <v>1.261</v>
      </c>
      <c r="V167" s="1" t="str">
        <f>IF(AND($AE$7="Sym_1",$E167&gt;0),$B$1,IF(AND($AE$7="Sym_2",$E167&lt;0),$B$1,$C$1))</f>
        <v>STXUSDT</v>
      </c>
      <c r="W167" s="1">
        <f ca="1">IF(AND(ABS($E167)&gt;$AE$1,$G167&gt;0),1,0)</f>
        <v>0</v>
      </c>
      <c r="X167" s="1">
        <f ca="1">IF($W167=1,IF($V167=$B$1,$B167,$C167),0)</f>
        <v>0</v>
      </c>
      <c r="Y167" s="1">
        <f ca="1">IF($W167=1,IF($V167=$B$1,$S167,$T167),0)</f>
        <v>0</v>
      </c>
      <c r="Z167" s="1">
        <f ca="1" t="shared" si="15"/>
        <v>1</v>
      </c>
      <c r="AA167" s="1">
        <f ca="1">IF($K167=1,$AE$3*$AC166*2,0)</f>
        <v>0</v>
      </c>
      <c r="AB167" s="1">
        <f ca="1">-IF($K167=1,$AE$4*$AE$2*2,0)</f>
        <v>0</v>
      </c>
      <c r="AC167" s="1">
        <f ca="1" t="shared" si="17"/>
        <v>757.458318657527</v>
      </c>
    </row>
    <row r="168" spans="1:29">
      <c r="A168">
        <v>186</v>
      </c>
      <c r="B168">
        <v>1.6059</v>
      </c>
      <c r="C168">
        <v>1.253</v>
      </c>
      <c r="D168">
        <v>-0.0104699999999997</v>
      </c>
      <c r="E168">
        <v>-0.162234262976972</v>
      </c>
      <c r="G168" s="1">
        <f ca="1">OFFSET($B168,$AE$5,0)</f>
        <v>1.6166</v>
      </c>
      <c r="H168" s="1">
        <f ca="1">OFFSET($C168,$AE$5,0)</f>
        <v>1.241</v>
      </c>
      <c r="J168" s="1" t="str">
        <f>IF(AND($AE$7="Sym_1",$E168&lt;0),$B$1,IF(AND($AE$7="Sym_2",$E168&gt;0),$B$1,$C$1))</f>
        <v>MATICUSDT</v>
      </c>
      <c r="K168" s="1">
        <f ca="1">IF(AND(ABS($E168)&gt;$AE$1,$G168&gt;0),1,0)</f>
        <v>0</v>
      </c>
      <c r="L168" s="1">
        <f ca="1">IF($K168=1,IF($J168=$B$1,$B168,$C168),0)</f>
        <v>0</v>
      </c>
      <c r="M168" s="1">
        <f ca="1">IF($K168=1,IF($J168=$B$1,$G168,$H168),0)</f>
        <v>0</v>
      </c>
      <c r="N168" s="1">
        <f ca="1" t="shared" si="12"/>
        <v>1</v>
      </c>
      <c r="O168" s="1">
        <f ca="1">IF($K168=1,$AE$3*$AE$2*2,0)</f>
        <v>0</v>
      </c>
      <c r="P168" s="1">
        <f ca="1">-IF($K168=1,$AE$4*$AE$2*2,0)</f>
        <v>0</v>
      </c>
      <c r="Q168" s="1">
        <f ca="1" t="shared" si="16"/>
        <v>1916.89038842591</v>
      </c>
      <c r="S168" s="1">
        <f ca="1" t="shared" si="13"/>
        <v>1.6166</v>
      </c>
      <c r="T168" s="1">
        <f ca="1" t="shared" si="14"/>
        <v>1.241</v>
      </c>
      <c r="V168" s="1" t="str">
        <f>IF(AND($AE$7="Sym_1",$E168&gt;0),$B$1,IF(AND($AE$7="Sym_2",$E168&lt;0),$B$1,$C$1))</f>
        <v>STXUSDT</v>
      </c>
      <c r="W168" s="1">
        <f ca="1">IF(AND(ABS($E168)&gt;$AE$1,$G168&gt;0),1,0)</f>
        <v>0</v>
      </c>
      <c r="X168" s="1">
        <f ca="1">IF($W168=1,IF($V168=$B$1,$B168,$C168),0)</f>
        <v>0</v>
      </c>
      <c r="Y168" s="1">
        <f ca="1">IF($W168=1,IF($V168=$B$1,$S168,$T168),0)</f>
        <v>0</v>
      </c>
      <c r="Z168" s="1">
        <f ca="1" t="shared" si="15"/>
        <v>1</v>
      </c>
      <c r="AA168" s="1">
        <f ca="1">IF($K168=1,$AE$3*$AC167*2,0)</f>
        <v>0</v>
      </c>
      <c r="AB168" s="1">
        <f ca="1">-IF($K168=1,$AE$4*$AE$2*2,0)</f>
        <v>0</v>
      </c>
      <c r="AC168" s="1">
        <f ca="1" t="shared" si="17"/>
        <v>757.458318657527</v>
      </c>
    </row>
    <row r="169" spans="1:29">
      <c r="A169">
        <v>187</v>
      </c>
      <c r="B169">
        <v>1.6141</v>
      </c>
      <c r="C169">
        <v>1.252</v>
      </c>
      <c r="D169">
        <v>-0.00097999999999998</v>
      </c>
      <c r="E169">
        <v>0.706082216319609</v>
      </c>
      <c r="G169" s="1">
        <f ca="1">OFFSET($B169,$AE$5,0)</f>
        <v>1.6243</v>
      </c>
      <c r="H169" s="1">
        <f ca="1">OFFSET($C169,$AE$5,0)</f>
        <v>1.236</v>
      </c>
      <c r="J169" s="1" t="str">
        <f>IF(AND($AE$7="Sym_1",$E169&lt;0),$B$1,IF(AND($AE$7="Sym_2",$E169&gt;0),$B$1,$C$1))</f>
        <v>STXUSDT</v>
      </c>
      <c r="K169" s="1">
        <f ca="1">IF(AND(ABS($E169)&gt;$AE$1,$G169&gt;0),1,0)</f>
        <v>0</v>
      </c>
      <c r="L169" s="1">
        <f ca="1">IF($K169=1,IF($J169=$B$1,$B169,$C169),0)</f>
        <v>0</v>
      </c>
      <c r="M169" s="1">
        <f ca="1">IF($K169=1,IF($J169=$B$1,$G169,$H169),0)</f>
        <v>0</v>
      </c>
      <c r="N169" s="1">
        <f ca="1" t="shared" si="12"/>
        <v>1</v>
      </c>
      <c r="O169" s="1">
        <f ca="1">IF($K169=1,$AE$3*$AE$2*2,0)</f>
        <v>0</v>
      </c>
      <c r="P169" s="1">
        <f ca="1">-IF($K169=1,$AE$4*$AE$2*2,0)</f>
        <v>0</v>
      </c>
      <c r="Q169" s="1">
        <f ca="1" t="shared" si="16"/>
        <v>1916.89038842591</v>
      </c>
      <c r="S169" s="1">
        <f ca="1" t="shared" si="13"/>
        <v>1.6243</v>
      </c>
      <c r="T169" s="1">
        <f ca="1" t="shared" si="14"/>
        <v>1.236</v>
      </c>
      <c r="V169" s="1" t="str">
        <f>IF(AND($AE$7="Sym_1",$E169&gt;0),$B$1,IF(AND($AE$7="Sym_2",$E169&lt;0),$B$1,$C$1))</f>
        <v>MATICUSDT</v>
      </c>
      <c r="W169" s="1">
        <f ca="1">IF(AND(ABS($E169)&gt;$AE$1,$G169&gt;0),1,0)</f>
        <v>0</v>
      </c>
      <c r="X169" s="1">
        <f ca="1">IF($W169=1,IF($V169=$B$1,$B169,$C169),0)</f>
        <v>0</v>
      </c>
      <c r="Y169" s="1">
        <f ca="1">IF($W169=1,IF($V169=$B$1,$S169,$T169),0)</f>
        <v>0</v>
      </c>
      <c r="Z169" s="1">
        <f ca="1" t="shared" si="15"/>
        <v>1</v>
      </c>
      <c r="AA169" s="1">
        <f ca="1">IF($K169=1,$AE$3*$AC168*2,0)</f>
        <v>0</v>
      </c>
      <c r="AB169" s="1">
        <f ca="1">-IF($K169=1,$AE$4*$AE$2*2,0)</f>
        <v>0</v>
      </c>
      <c r="AC169" s="1">
        <f ca="1" t="shared" si="17"/>
        <v>757.458318657527</v>
      </c>
    </row>
    <row r="170" spans="1:29">
      <c r="A170">
        <v>188</v>
      </c>
      <c r="B170">
        <v>1.6401</v>
      </c>
      <c r="C170">
        <v>1.274</v>
      </c>
      <c r="D170">
        <v>-0.00336000000000025</v>
      </c>
      <c r="E170">
        <v>0.443145355456712</v>
      </c>
      <c r="G170" s="1">
        <f ca="1">OFFSET($B170,$AE$5,0)</f>
        <v>1.6258</v>
      </c>
      <c r="H170" s="1">
        <f ca="1">OFFSET($C170,$AE$5,0)</f>
        <v>1.241</v>
      </c>
      <c r="J170" s="1" t="str">
        <f>IF(AND($AE$7="Sym_1",$E170&lt;0),$B$1,IF(AND($AE$7="Sym_2",$E170&gt;0),$B$1,$C$1))</f>
        <v>STXUSDT</v>
      </c>
      <c r="K170" s="1">
        <f ca="1">IF(AND(ABS($E170)&gt;$AE$1,$G170&gt;0),1,0)</f>
        <v>0</v>
      </c>
      <c r="L170" s="1">
        <f ca="1">IF($K170=1,IF($J170=$B$1,$B170,$C170),0)</f>
        <v>0</v>
      </c>
      <c r="M170" s="1">
        <f ca="1">IF($K170=1,IF($J170=$B$1,$G170,$H170),0)</f>
        <v>0</v>
      </c>
      <c r="N170" s="1">
        <f ca="1" t="shared" si="12"/>
        <v>1</v>
      </c>
      <c r="O170" s="1">
        <f ca="1">IF($K170=1,$AE$3*$AE$2*2,0)</f>
        <v>0</v>
      </c>
      <c r="P170" s="1">
        <f ca="1">-IF($K170=1,$AE$4*$AE$2*2,0)</f>
        <v>0</v>
      </c>
      <c r="Q170" s="1">
        <f ca="1" t="shared" si="16"/>
        <v>1916.89038842591</v>
      </c>
      <c r="S170" s="1">
        <f ca="1" t="shared" si="13"/>
        <v>1.6258</v>
      </c>
      <c r="T170" s="1">
        <f ca="1" t="shared" si="14"/>
        <v>1.241</v>
      </c>
      <c r="V170" s="1" t="str">
        <f>IF(AND($AE$7="Sym_1",$E170&gt;0),$B$1,IF(AND($AE$7="Sym_2",$E170&lt;0),$B$1,$C$1))</f>
        <v>MATICUSDT</v>
      </c>
      <c r="W170" s="1">
        <f ca="1">IF(AND(ABS($E170)&gt;$AE$1,$G170&gt;0),1,0)</f>
        <v>0</v>
      </c>
      <c r="X170" s="1">
        <f ca="1">IF($W170=1,IF($V170=$B$1,$B170,$C170),0)</f>
        <v>0</v>
      </c>
      <c r="Y170" s="1">
        <f ca="1">IF($W170=1,IF($V170=$B$1,$S170,$T170),0)</f>
        <v>0</v>
      </c>
      <c r="Z170" s="1">
        <f ca="1" t="shared" si="15"/>
        <v>1</v>
      </c>
      <c r="AA170" s="1">
        <f ca="1">IF($K170=1,$AE$3*$AC169*2,0)</f>
        <v>0</v>
      </c>
      <c r="AB170" s="1">
        <f ca="1">-IF($K170=1,$AE$4*$AE$2*2,0)</f>
        <v>0</v>
      </c>
      <c r="AC170" s="1">
        <f ca="1" t="shared" si="17"/>
        <v>757.458318657527</v>
      </c>
    </row>
    <row r="171" spans="1:29">
      <c r="A171">
        <v>189</v>
      </c>
      <c r="B171">
        <v>1.6461</v>
      </c>
      <c r="C171">
        <v>1.261</v>
      </c>
      <c r="D171">
        <v>0.0194099999999999</v>
      </c>
      <c r="E171">
        <v>2.11117814297657</v>
      </c>
      <c r="G171" s="1">
        <f ca="1">OFFSET($B171,$AE$5,0)</f>
        <v>1.643</v>
      </c>
      <c r="H171" s="1">
        <f ca="1">OFFSET($C171,$AE$5,0)</f>
        <v>1.245</v>
      </c>
      <c r="J171" s="1" t="str">
        <f>IF(AND($AE$7="Sym_1",$E171&lt;0),$B$1,IF(AND($AE$7="Sym_2",$E171&gt;0),$B$1,$C$1))</f>
        <v>STXUSDT</v>
      </c>
      <c r="K171" s="1">
        <f ca="1">IF(AND(ABS($E171)&gt;$AE$1,$G171&gt;0),1,0)</f>
        <v>1</v>
      </c>
      <c r="L171" s="1">
        <f ca="1">IF($K171=1,IF($J171=$B$1,$B171,$C171),0)</f>
        <v>1.261</v>
      </c>
      <c r="M171" s="1">
        <f ca="1">IF($K171=1,IF($J171=$B$1,$G171,$H171),0)</f>
        <v>1.245</v>
      </c>
      <c r="N171" s="1">
        <f ca="1" t="shared" si="12"/>
        <v>0.98731165741475</v>
      </c>
      <c r="O171" s="1">
        <f ca="1">IF($K171=1,$AE$3*$AE$2*2,0)</f>
        <v>0.5</v>
      </c>
      <c r="P171" s="1">
        <f ca="1">-IF($K171=1,$AE$4*$AE$2*2,0)</f>
        <v>-2</v>
      </c>
      <c r="Q171" s="1">
        <f ca="1" t="shared" si="16"/>
        <v>1891.06822647919</v>
      </c>
      <c r="S171" s="1">
        <f ca="1" t="shared" si="13"/>
        <v>1.643</v>
      </c>
      <c r="T171" s="1">
        <f ca="1" t="shared" si="14"/>
        <v>1.245</v>
      </c>
      <c r="V171" s="1" t="str">
        <f>IF(AND($AE$7="Sym_1",$E171&gt;0),$B$1,IF(AND($AE$7="Sym_2",$E171&lt;0),$B$1,$C$1))</f>
        <v>MATICUSDT</v>
      </c>
      <c r="W171" s="1">
        <f ca="1">IF(AND(ABS($E171)&gt;$AE$1,$G171&gt;0),1,0)</f>
        <v>1</v>
      </c>
      <c r="X171" s="1">
        <f ca="1">IF($W171=1,IF($V171=$B$1,$B171,$C171),0)</f>
        <v>1.6461</v>
      </c>
      <c r="Y171" s="1">
        <f ca="1">IF($W171=1,IF($V171=$B$1,$S171,$T171),0)</f>
        <v>1.643</v>
      </c>
      <c r="Z171" s="1">
        <f ca="1" t="shared" si="15"/>
        <v>1.00188679245283</v>
      </c>
      <c r="AA171" s="1">
        <f ca="1">IF($K171=1,$AE$3*$AC170*2,0)</f>
        <v>0.378729159328764</v>
      </c>
      <c r="AB171" s="1">
        <f ca="1">-IF($K171=1,$AE$4*$AE$2*2,0)</f>
        <v>-2</v>
      </c>
      <c r="AC171" s="1">
        <f ca="1" t="shared" si="17"/>
        <v>757.266214455832</v>
      </c>
    </row>
    <row r="172" spans="1:29">
      <c r="A172">
        <v>190</v>
      </c>
      <c r="B172">
        <v>1.6574</v>
      </c>
      <c r="C172">
        <v>1.261</v>
      </c>
      <c r="D172">
        <v>0.03071</v>
      </c>
      <c r="E172">
        <v>2.39905624279382</v>
      </c>
      <c r="G172" s="1">
        <f ca="1">OFFSET($B172,$AE$5,0)</f>
        <v>1.6779</v>
      </c>
      <c r="H172" s="1">
        <f ca="1">OFFSET($C172,$AE$5,0)</f>
        <v>1.251</v>
      </c>
      <c r="J172" s="1" t="str">
        <f>IF(AND($AE$7="Sym_1",$E172&lt;0),$B$1,IF(AND($AE$7="Sym_2",$E172&gt;0),$B$1,$C$1))</f>
        <v>STXUSDT</v>
      </c>
      <c r="K172" s="1">
        <f ca="1">IF(AND(ABS($E172)&gt;$AE$1,$G172&gt;0),1,0)</f>
        <v>1</v>
      </c>
      <c r="L172" s="1">
        <f ca="1">IF($K172=1,IF($J172=$B$1,$B172,$C172),0)</f>
        <v>1.261</v>
      </c>
      <c r="M172" s="1">
        <f ca="1">IF($K172=1,IF($J172=$B$1,$G172,$H172),0)</f>
        <v>1.251</v>
      </c>
      <c r="N172" s="1">
        <f ca="1" t="shared" si="12"/>
        <v>0.992069785884219</v>
      </c>
      <c r="O172" s="1">
        <f ca="1">IF($K172=1,$AE$3*$AE$2*2,0)</f>
        <v>0.5</v>
      </c>
      <c r="P172" s="1">
        <f ca="1">-IF($K172=1,$AE$4*$AE$2*2,0)</f>
        <v>-2</v>
      </c>
      <c r="Q172" s="1">
        <f ca="1" t="shared" si="16"/>
        <v>1874.57165053566</v>
      </c>
      <c r="S172" s="1">
        <f ca="1" t="shared" si="13"/>
        <v>1.6779</v>
      </c>
      <c r="T172" s="1">
        <f ca="1" t="shared" si="14"/>
        <v>1.251</v>
      </c>
      <c r="V172" s="1" t="str">
        <f>IF(AND($AE$7="Sym_1",$E172&gt;0),$B$1,IF(AND($AE$7="Sym_2",$E172&lt;0),$B$1,$C$1))</f>
        <v>MATICUSDT</v>
      </c>
      <c r="W172" s="1">
        <f ca="1">IF(AND(ABS($E172)&gt;$AE$1,$G172&gt;0),1,0)</f>
        <v>1</v>
      </c>
      <c r="X172" s="1">
        <f ca="1">IF($W172=1,IF($V172=$B$1,$B172,$C172),0)</f>
        <v>1.6574</v>
      </c>
      <c r="Y172" s="1">
        <f ca="1">IF($W172=1,IF($V172=$B$1,$S172,$T172),0)</f>
        <v>1.6779</v>
      </c>
      <c r="Z172" s="1">
        <f ca="1" t="shared" si="15"/>
        <v>0.987782346981346</v>
      </c>
      <c r="AA172" s="1">
        <f ca="1">IF($K172=1,$AE$3*$AC171*2,0)</f>
        <v>0.378633107227916</v>
      </c>
      <c r="AB172" s="1">
        <f ca="1">-IF($K172=1,$AE$4*$AE$2*2,0)</f>
        <v>-2</v>
      </c>
      <c r="AC172" s="1">
        <f ca="1" t="shared" si="17"/>
        <v>746.392831712089</v>
      </c>
    </row>
    <row r="173" spans="1:29">
      <c r="A173">
        <v>191</v>
      </c>
      <c r="B173">
        <v>1.6166</v>
      </c>
      <c r="C173">
        <v>1.241</v>
      </c>
      <c r="D173">
        <v>0.0157099999999998</v>
      </c>
      <c r="E173">
        <v>1.25885654496475</v>
      </c>
      <c r="G173" s="1">
        <f ca="1">OFFSET($B173,$AE$5,0)</f>
        <v>1.6711</v>
      </c>
      <c r="H173" s="1">
        <f ca="1">OFFSET($C173,$AE$5,0)</f>
        <v>1.253</v>
      </c>
      <c r="J173" s="1" t="str">
        <f>IF(AND($AE$7="Sym_1",$E173&lt;0),$B$1,IF(AND($AE$7="Sym_2",$E173&gt;0),$B$1,$C$1))</f>
        <v>STXUSDT</v>
      </c>
      <c r="K173" s="1">
        <f ca="1">IF(AND(ABS($E173)&gt;$AE$1,$G173&gt;0),1,0)</f>
        <v>1</v>
      </c>
      <c r="L173" s="1">
        <f ca="1">IF($K173=1,IF($J173=$B$1,$B173,$C173),0)</f>
        <v>1.241</v>
      </c>
      <c r="M173" s="1">
        <f ca="1">IF($K173=1,IF($J173=$B$1,$G173,$H173),0)</f>
        <v>1.253</v>
      </c>
      <c r="N173" s="1">
        <f ca="1" t="shared" si="12"/>
        <v>1.00966962127317</v>
      </c>
      <c r="O173" s="1">
        <f ca="1">IF($K173=1,$AE$3*$AE$2*2,0)</f>
        <v>0.5</v>
      </c>
      <c r="P173" s="1">
        <f ca="1">-IF($K173=1,$AE$4*$AE$2*2,0)</f>
        <v>-2</v>
      </c>
      <c r="Q173" s="1">
        <f ca="1" t="shared" si="16"/>
        <v>1891.19804844576</v>
      </c>
      <c r="S173" s="1">
        <f ca="1" t="shared" si="13"/>
        <v>1.6711</v>
      </c>
      <c r="T173" s="1">
        <f ca="1" t="shared" si="14"/>
        <v>1.253</v>
      </c>
      <c r="V173" s="1" t="str">
        <f>IF(AND($AE$7="Sym_1",$E173&gt;0),$B$1,IF(AND($AE$7="Sym_2",$E173&lt;0),$B$1,$C$1))</f>
        <v>MATICUSDT</v>
      </c>
      <c r="W173" s="1">
        <f ca="1">IF(AND(ABS($E173)&gt;$AE$1,$G173&gt;0),1,0)</f>
        <v>1</v>
      </c>
      <c r="X173" s="1">
        <f ca="1">IF($W173=1,IF($V173=$B$1,$B173,$C173),0)</f>
        <v>1.6166</v>
      </c>
      <c r="Y173" s="1">
        <f ca="1">IF($W173=1,IF($V173=$B$1,$S173,$T173),0)</f>
        <v>1.6711</v>
      </c>
      <c r="Z173" s="1">
        <f ca="1" t="shared" si="15"/>
        <v>0.967386751241697</v>
      </c>
      <c r="AA173" s="1">
        <f ca="1">IF($K173=1,$AE$3*$AC172*2,0)</f>
        <v>0.373196415856044</v>
      </c>
      <c r="AB173" s="1">
        <f ca="1">-IF($K173=1,$AE$4*$AE$2*2,0)</f>
        <v>-2</v>
      </c>
      <c r="AC173" s="1">
        <f ca="1" t="shared" si="17"/>
        <v>720.423733035904</v>
      </c>
    </row>
    <row r="174" spans="1:29">
      <c r="A174">
        <v>192</v>
      </c>
      <c r="B174">
        <v>1.6243</v>
      </c>
      <c r="C174">
        <v>1.236</v>
      </c>
      <c r="D174">
        <v>0.0298599999999999</v>
      </c>
      <c r="E174">
        <v>1.87120619687209</v>
      </c>
      <c r="G174" s="1">
        <f ca="1">OFFSET($B174,$AE$5,0)</f>
        <v>1.6731</v>
      </c>
      <c r="H174" s="1">
        <f ca="1">OFFSET($C174,$AE$5,0)</f>
        <v>1.244</v>
      </c>
      <c r="J174" s="1" t="str">
        <f>IF(AND($AE$7="Sym_1",$E174&lt;0),$B$1,IF(AND($AE$7="Sym_2",$E174&gt;0),$B$1,$C$1))</f>
        <v>STXUSDT</v>
      </c>
      <c r="K174" s="1">
        <f ca="1">IF(AND(ABS($E174)&gt;$AE$1,$G174&gt;0),1,0)</f>
        <v>1</v>
      </c>
      <c r="L174" s="1">
        <f ca="1">IF($K174=1,IF($J174=$B$1,$B174,$C174),0)</f>
        <v>1.236</v>
      </c>
      <c r="M174" s="1">
        <f ca="1">IF($K174=1,IF($J174=$B$1,$G174,$H174),0)</f>
        <v>1.244</v>
      </c>
      <c r="N174" s="1">
        <f ca="1" t="shared" si="12"/>
        <v>1.00647249190939</v>
      </c>
      <c r="O174" s="1">
        <f ca="1">IF($K174=1,$AE$3*$AE$2*2,0)</f>
        <v>0.5</v>
      </c>
      <c r="P174" s="1">
        <f ca="1">-IF($K174=1,$AE$4*$AE$2*2,0)</f>
        <v>-2</v>
      </c>
      <c r="Q174" s="1">
        <f ca="1" t="shared" si="16"/>
        <v>1901.93881251337</v>
      </c>
      <c r="S174" s="1">
        <f ca="1" t="shared" si="13"/>
        <v>1.6731</v>
      </c>
      <c r="T174" s="1">
        <f ca="1" t="shared" si="14"/>
        <v>1.244</v>
      </c>
      <c r="V174" s="1" t="str">
        <f>IF(AND($AE$7="Sym_1",$E174&gt;0),$B$1,IF(AND($AE$7="Sym_2",$E174&lt;0),$B$1,$C$1))</f>
        <v>MATICUSDT</v>
      </c>
      <c r="W174" s="1">
        <f ca="1">IF(AND(ABS($E174)&gt;$AE$1,$G174&gt;0),1,0)</f>
        <v>1</v>
      </c>
      <c r="X174" s="1">
        <f ca="1">IF($W174=1,IF($V174=$B$1,$B174,$C174),0)</f>
        <v>1.6243</v>
      </c>
      <c r="Y174" s="1">
        <f ca="1">IF($W174=1,IF($V174=$B$1,$S174,$T174),0)</f>
        <v>1.6731</v>
      </c>
      <c r="Z174" s="1">
        <f ca="1" t="shared" si="15"/>
        <v>0.970832586217202</v>
      </c>
      <c r="AA174" s="1">
        <f ca="1">IF($K174=1,$AE$3*$AC173*2,0)</f>
        <v>0.360211866517952</v>
      </c>
      <c r="AB174" s="1">
        <f ca="1">-IF($K174=1,$AE$4*$AE$2*2,0)</f>
        <v>-2</v>
      </c>
      <c r="AC174" s="1">
        <f ca="1" t="shared" si="17"/>
        <v>697.771047782016</v>
      </c>
    </row>
    <row r="175" spans="1:29">
      <c r="A175">
        <v>193</v>
      </c>
      <c r="B175">
        <v>1.6258</v>
      </c>
      <c r="C175">
        <v>1.241</v>
      </c>
      <c r="D175">
        <v>0.0249099999999997</v>
      </c>
      <c r="E175">
        <v>1.41992038075279</v>
      </c>
      <c r="G175" s="1">
        <f ca="1">OFFSET($B175,$AE$5,0)</f>
        <v>1.6219</v>
      </c>
      <c r="H175" s="1">
        <f ca="1">OFFSET($C175,$AE$5,0)</f>
        <v>1.223</v>
      </c>
      <c r="J175" s="1" t="str">
        <f>IF(AND($AE$7="Sym_1",$E175&lt;0),$B$1,IF(AND($AE$7="Sym_2",$E175&gt;0),$B$1,$C$1))</f>
        <v>STXUSDT</v>
      </c>
      <c r="K175" s="1">
        <f ca="1">IF(AND(ABS($E175)&gt;$AE$1,$G175&gt;0),1,0)</f>
        <v>1</v>
      </c>
      <c r="L175" s="1">
        <f ca="1">IF($K175=1,IF($J175=$B$1,$B175,$C175),0)</f>
        <v>1.241</v>
      </c>
      <c r="M175" s="1">
        <f ca="1">IF($K175=1,IF($J175=$B$1,$G175,$H175),0)</f>
        <v>1.223</v>
      </c>
      <c r="N175" s="1">
        <f ca="1" t="shared" si="12"/>
        <v>0.98549556809025</v>
      </c>
      <c r="O175" s="1">
        <f ca="1">IF($K175=1,$AE$3*$AE$2*2,0)</f>
        <v>0.5</v>
      </c>
      <c r="P175" s="1">
        <f ca="1">-IF($K175=1,$AE$4*$AE$2*2,0)</f>
        <v>-2</v>
      </c>
      <c r="Q175" s="1">
        <f ca="1" t="shared" si="16"/>
        <v>1872.85227051076</v>
      </c>
      <c r="S175" s="1">
        <f ca="1" t="shared" si="13"/>
        <v>1.6219</v>
      </c>
      <c r="T175" s="1">
        <f ca="1" t="shared" si="14"/>
        <v>1.223</v>
      </c>
      <c r="V175" s="1" t="str">
        <f>IF(AND($AE$7="Sym_1",$E175&gt;0),$B$1,IF(AND($AE$7="Sym_2",$E175&lt;0),$B$1,$C$1))</f>
        <v>MATICUSDT</v>
      </c>
      <c r="W175" s="1">
        <f ca="1">IF(AND(ABS($E175)&gt;$AE$1,$G175&gt;0),1,0)</f>
        <v>1</v>
      </c>
      <c r="X175" s="1">
        <f ca="1">IF($W175=1,IF($V175=$B$1,$B175,$C175),0)</f>
        <v>1.6258</v>
      </c>
      <c r="Y175" s="1">
        <f ca="1">IF($W175=1,IF($V175=$B$1,$S175,$T175),0)</f>
        <v>1.6219</v>
      </c>
      <c r="Z175" s="1">
        <f ca="1" t="shared" si="15"/>
        <v>1.00240458721253</v>
      </c>
      <c r="AA175" s="1">
        <f ca="1">IF($K175=1,$AE$3*$AC174*2,0)</f>
        <v>0.348885523891008</v>
      </c>
      <c r="AB175" s="1">
        <f ca="1">-IF($K175=1,$AE$4*$AE$2*2,0)</f>
        <v>-2</v>
      </c>
      <c r="AC175" s="1">
        <f ca="1" t="shared" si="17"/>
        <v>697.797784644676</v>
      </c>
    </row>
    <row r="176" spans="1:29">
      <c r="A176">
        <v>194</v>
      </c>
      <c r="B176">
        <v>1.643</v>
      </c>
      <c r="C176">
        <v>1.245</v>
      </c>
      <c r="D176">
        <v>0.0369499999999998</v>
      </c>
      <c r="E176">
        <v>1.82329457530226</v>
      </c>
      <c r="G176" s="1">
        <f ca="1">OFFSET($B176,$AE$5,0)</f>
        <v>1.635</v>
      </c>
      <c r="H176" s="1">
        <f ca="1">OFFSET($C176,$AE$5,0)</f>
        <v>1.23</v>
      </c>
      <c r="J176" s="1" t="str">
        <f>IF(AND($AE$7="Sym_1",$E176&lt;0),$B$1,IF(AND($AE$7="Sym_2",$E176&gt;0),$B$1,$C$1))</f>
        <v>STXUSDT</v>
      </c>
      <c r="K176" s="1">
        <f ca="1">IF(AND(ABS($E176)&gt;$AE$1,$G176&gt;0),1,0)</f>
        <v>1</v>
      </c>
      <c r="L176" s="1">
        <f ca="1">IF($K176=1,IF($J176=$B$1,$B176,$C176),0)</f>
        <v>1.245</v>
      </c>
      <c r="M176" s="1">
        <f ca="1">IF($K176=1,IF($J176=$B$1,$G176,$H176),0)</f>
        <v>1.23</v>
      </c>
      <c r="N176" s="1">
        <f ca="1" t="shared" si="12"/>
        <v>0.987951807228916</v>
      </c>
      <c r="O176" s="1">
        <f ca="1">IF($K176=1,$AE$3*$AE$2*2,0)</f>
        <v>0.5</v>
      </c>
      <c r="P176" s="1">
        <f ca="1">-IF($K176=1,$AE$4*$AE$2*2,0)</f>
        <v>-2</v>
      </c>
      <c r="Q176" s="1">
        <f ca="1" t="shared" si="16"/>
        <v>1848.78778532388</v>
      </c>
      <c r="S176" s="1">
        <f ca="1" t="shared" si="13"/>
        <v>1.635</v>
      </c>
      <c r="T176" s="1">
        <f ca="1" t="shared" si="14"/>
        <v>1.23</v>
      </c>
      <c r="V176" s="1" t="str">
        <f>IF(AND($AE$7="Sym_1",$E176&gt;0),$B$1,IF(AND($AE$7="Sym_2",$E176&lt;0),$B$1,$C$1))</f>
        <v>MATICUSDT</v>
      </c>
      <c r="W176" s="1">
        <f ca="1">IF(AND(ABS($E176)&gt;$AE$1,$G176&gt;0),1,0)</f>
        <v>1</v>
      </c>
      <c r="X176" s="1">
        <f ca="1">IF($W176=1,IF($V176=$B$1,$B176,$C176),0)</f>
        <v>1.643</v>
      </c>
      <c r="Y176" s="1">
        <f ca="1">IF($W176=1,IF($V176=$B$1,$S176,$T176),0)</f>
        <v>1.635</v>
      </c>
      <c r="Z176" s="1">
        <f ca="1" t="shared" si="15"/>
        <v>1.00489296636086</v>
      </c>
      <c r="AA176" s="1">
        <f ca="1">IF($K176=1,$AE$3*$AC175*2,0)</f>
        <v>0.348898892322338</v>
      </c>
      <c r="AB176" s="1">
        <f ca="1">-IF($K176=1,$AE$4*$AE$2*2,0)</f>
        <v>-2</v>
      </c>
      <c r="AC176" s="1">
        <f ca="1" t="shared" si="17"/>
        <v>699.560984623945</v>
      </c>
    </row>
    <row r="177" spans="1:29">
      <c r="A177">
        <v>195</v>
      </c>
      <c r="B177">
        <v>1.6779</v>
      </c>
      <c r="C177">
        <v>1.251</v>
      </c>
      <c r="D177">
        <v>0.0641100000000001</v>
      </c>
      <c r="E177">
        <v>2.49921346536021</v>
      </c>
      <c r="G177" s="1">
        <f ca="1">OFFSET($B177,$AE$5,0)</f>
        <v>0</v>
      </c>
      <c r="H177" s="1">
        <f ca="1">OFFSET($C177,$AE$5,0)</f>
        <v>0</v>
      </c>
      <c r="J177" s="1" t="str">
        <f>IF(AND($AE$7="Sym_1",$E177&lt;0),$B$1,IF(AND($AE$7="Sym_2",$E177&gt;0),$B$1,$C$1))</f>
        <v>STXUSDT</v>
      </c>
      <c r="K177" s="1">
        <f ca="1">IF(AND(ABS($E177)&gt;$AE$1,$G177&gt;0),1,0)</f>
        <v>0</v>
      </c>
      <c r="L177" s="1">
        <f ca="1">IF($K177=1,IF($J177=$B$1,$B177,$C177),0)</f>
        <v>0</v>
      </c>
      <c r="M177" s="1">
        <f ca="1">IF($K177=1,IF($J177=$B$1,$G177,$H177),0)</f>
        <v>0</v>
      </c>
      <c r="N177" s="1">
        <f ca="1" t="shared" si="12"/>
        <v>1</v>
      </c>
      <c r="O177" s="1">
        <f ca="1">IF($K177=1,$AE$3*$AE$2*2,0)</f>
        <v>0</v>
      </c>
      <c r="P177" s="1">
        <f ca="1">-IF($K177=1,$AE$4*$AE$2*2,0)</f>
        <v>0</v>
      </c>
      <c r="Q177" s="1">
        <f ca="1" t="shared" si="16"/>
        <v>1848.78778532388</v>
      </c>
      <c r="S177" s="1">
        <f ca="1" t="shared" si="13"/>
        <v>0</v>
      </c>
      <c r="T177" s="1">
        <f ca="1" t="shared" si="14"/>
        <v>0</v>
      </c>
      <c r="V177" s="1" t="str">
        <f>IF(AND($AE$7="Sym_1",$E177&gt;0),$B$1,IF(AND($AE$7="Sym_2",$E177&lt;0),$B$1,$C$1))</f>
        <v>MATICUSDT</v>
      </c>
      <c r="W177" s="1">
        <f ca="1">IF(AND(ABS($E177)&gt;$AE$1,$G177&gt;0),1,0)</f>
        <v>0</v>
      </c>
      <c r="X177" s="1">
        <f ca="1">IF($W177=1,IF($V177=$B$1,$B177,$C177),0)</f>
        <v>0</v>
      </c>
      <c r="Y177" s="1">
        <f ca="1">IF($W177=1,IF($V177=$B$1,$S177,$T177),0)</f>
        <v>0</v>
      </c>
      <c r="Z177" s="1">
        <f ca="1" t="shared" si="15"/>
        <v>1</v>
      </c>
      <c r="AA177" s="1">
        <f ca="1">IF($K177=1,$AE$3*$AC176*2,0)</f>
        <v>0</v>
      </c>
      <c r="AB177" s="1">
        <f ca="1">-IF($K177=1,$AE$4*$AE$2*2,0)</f>
        <v>0</v>
      </c>
      <c r="AC177" s="1">
        <f ca="1" t="shared" si="17"/>
        <v>699.560984623945</v>
      </c>
    </row>
    <row r="178" spans="1:29">
      <c r="A178">
        <v>196</v>
      </c>
      <c r="B178">
        <v>1.6711</v>
      </c>
      <c r="C178">
        <v>1.253</v>
      </c>
      <c r="D178">
        <v>0.0547300000000001</v>
      </c>
      <c r="E178">
        <v>1.82408993308499</v>
      </c>
      <c r="G178" s="1">
        <f ca="1">OFFSET($B178,$AE$5,0)</f>
        <v>0</v>
      </c>
      <c r="H178" s="1">
        <f ca="1">OFFSET($C178,$AE$5,0)</f>
        <v>0</v>
      </c>
      <c r="J178" s="1" t="str">
        <f>IF(AND($AE$7="Sym_1",$E178&lt;0),$B$1,IF(AND($AE$7="Sym_2",$E178&gt;0),$B$1,$C$1))</f>
        <v>STXUSDT</v>
      </c>
      <c r="K178" s="1">
        <f ca="1">IF(AND(ABS($E178)&gt;$AE$1,$G178&gt;0),1,0)</f>
        <v>0</v>
      </c>
      <c r="L178" s="1">
        <f ca="1">IF($K178=1,IF($J178=$B$1,$B178,$C178),0)</f>
        <v>0</v>
      </c>
      <c r="M178" s="1">
        <f ca="1">IF($K178=1,IF($J178=$B$1,$G178,$H178),0)</f>
        <v>0</v>
      </c>
      <c r="N178" s="1">
        <f ca="1" t="shared" si="12"/>
        <v>1</v>
      </c>
      <c r="O178" s="1">
        <f ca="1">IF($K178=1,$AE$3*$AE$2*2,0)</f>
        <v>0</v>
      </c>
      <c r="P178" s="1">
        <f ca="1">-IF($K178=1,$AE$4*$AE$2*2,0)</f>
        <v>0</v>
      </c>
      <c r="Q178" s="1">
        <f ca="1" t="shared" si="16"/>
        <v>1848.78778532388</v>
      </c>
      <c r="S178" s="1">
        <f ca="1" t="shared" si="13"/>
        <v>0</v>
      </c>
      <c r="T178" s="1">
        <f ca="1" t="shared" si="14"/>
        <v>0</v>
      </c>
      <c r="V178" s="1" t="str">
        <f>IF(AND($AE$7="Sym_1",$E178&gt;0),$B$1,IF(AND($AE$7="Sym_2",$E178&lt;0),$B$1,$C$1))</f>
        <v>MATICUSDT</v>
      </c>
      <c r="W178" s="1">
        <f ca="1">IF(AND(ABS($E178)&gt;$AE$1,$G178&gt;0),1,0)</f>
        <v>0</v>
      </c>
      <c r="X178" s="1">
        <f ca="1">IF($W178=1,IF($V178=$B$1,$B178,$C178),0)</f>
        <v>0</v>
      </c>
      <c r="Y178" s="1">
        <f ca="1">IF($W178=1,IF($V178=$B$1,$S178,$T178),0)</f>
        <v>0</v>
      </c>
      <c r="Z178" s="1">
        <f ca="1" t="shared" si="15"/>
        <v>1</v>
      </c>
      <c r="AA178" s="1">
        <f ca="1">IF($K178=1,$AE$3*$AC177*2,0)</f>
        <v>0</v>
      </c>
      <c r="AB178" s="1">
        <f ca="1">-IF($K178=1,$AE$4*$AE$2*2,0)</f>
        <v>0</v>
      </c>
      <c r="AC178" s="1">
        <f ca="1" t="shared" si="17"/>
        <v>699.560984623945</v>
      </c>
    </row>
    <row r="179" spans="1:29">
      <c r="A179">
        <v>197</v>
      </c>
      <c r="B179">
        <v>1.6731</v>
      </c>
      <c r="C179">
        <v>1.244</v>
      </c>
      <c r="D179">
        <v>0.06834</v>
      </c>
      <c r="E179">
        <v>1.98444626301289</v>
      </c>
      <c r="G179" s="1">
        <f ca="1">OFFSET($B179,$AE$5,0)</f>
        <v>0</v>
      </c>
      <c r="H179" s="1">
        <f ca="1">OFFSET($C179,$AE$5,0)</f>
        <v>0</v>
      </c>
      <c r="J179" s="1" t="str">
        <f>IF(AND($AE$7="Sym_1",$E179&lt;0),$B$1,IF(AND($AE$7="Sym_2",$E179&gt;0),$B$1,$C$1))</f>
        <v>STXUSDT</v>
      </c>
      <c r="K179" s="1">
        <f ca="1">IF(AND(ABS($E179)&gt;$AE$1,$G179&gt;0),1,0)</f>
        <v>0</v>
      </c>
      <c r="L179" s="1">
        <f ca="1">IF($K179=1,IF($J179=$B$1,$B179,$C179),0)</f>
        <v>0</v>
      </c>
      <c r="M179" s="1">
        <f ca="1">IF($K179=1,IF($J179=$B$1,$G179,$H179),0)</f>
        <v>0</v>
      </c>
      <c r="N179" s="1">
        <f ca="1" t="shared" si="12"/>
        <v>1</v>
      </c>
      <c r="O179" s="1">
        <f ca="1">IF($K179=1,$AE$3*$AE$2*2,0)</f>
        <v>0</v>
      </c>
      <c r="P179" s="1">
        <f ca="1">-IF($K179=1,$AE$4*$AE$2*2,0)</f>
        <v>0</v>
      </c>
      <c r="Q179" s="1">
        <f ca="1" t="shared" si="16"/>
        <v>1848.78778532388</v>
      </c>
      <c r="S179" s="1">
        <f ca="1" t="shared" si="13"/>
        <v>0</v>
      </c>
      <c r="T179" s="1">
        <f ca="1" t="shared" si="14"/>
        <v>0</v>
      </c>
      <c r="V179" s="1" t="str">
        <f>IF(AND($AE$7="Sym_1",$E179&gt;0),$B$1,IF(AND($AE$7="Sym_2",$E179&lt;0),$B$1,$C$1))</f>
        <v>MATICUSDT</v>
      </c>
      <c r="W179" s="1">
        <f ca="1">IF(AND(ABS($E179)&gt;$AE$1,$G179&gt;0),1,0)</f>
        <v>0</v>
      </c>
      <c r="X179" s="1">
        <f ca="1">IF($W179=1,IF($V179=$B$1,$B179,$C179),0)</f>
        <v>0</v>
      </c>
      <c r="Y179" s="1">
        <f ca="1">IF($W179=1,IF($V179=$B$1,$S179,$T179),0)</f>
        <v>0</v>
      </c>
      <c r="Z179" s="1">
        <f ca="1" t="shared" si="15"/>
        <v>1</v>
      </c>
      <c r="AA179" s="1">
        <f ca="1">IF($K179=1,$AE$3*$AC178*2,0)</f>
        <v>0</v>
      </c>
      <c r="AB179" s="1">
        <f ca="1">-IF($K179=1,$AE$4*$AE$2*2,0)</f>
        <v>0</v>
      </c>
      <c r="AC179" s="1">
        <f ca="1" t="shared" si="17"/>
        <v>699.560984623945</v>
      </c>
    </row>
    <row r="180" spans="1:29">
      <c r="A180">
        <v>198</v>
      </c>
      <c r="B180">
        <v>1.6219</v>
      </c>
      <c r="C180">
        <v>1.223</v>
      </c>
      <c r="D180">
        <v>0.0442299999999997</v>
      </c>
      <c r="E180">
        <v>1.05101265387259</v>
      </c>
      <c r="G180" s="1">
        <f ca="1">OFFSET($B180,$AE$5,0)</f>
        <v>0</v>
      </c>
      <c r="H180" s="1">
        <f ca="1">OFFSET($C180,$AE$5,0)</f>
        <v>0</v>
      </c>
      <c r="J180" s="1" t="str">
        <f>IF(AND($AE$7="Sym_1",$E180&lt;0),$B$1,IF(AND($AE$7="Sym_2",$E180&gt;0),$B$1,$C$1))</f>
        <v>STXUSDT</v>
      </c>
      <c r="K180" s="1">
        <f ca="1">IF(AND(ABS($E180)&gt;$AE$1,$G180&gt;0),1,0)</f>
        <v>0</v>
      </c>
      <c r="L180" s="1">
        <f ca="1">IF($K180=1,IF($J180=$B$1,$B180,$C180),0)</f>
        <v>0</v>
      </c>
      <c r="M180" s="1">
        <f ca="1">IF($K180=1,IF($J180=$B$1,$G180,$H180),0)</f>
        <v>0</v>
      </c>
      <c r="N180" s="1">
        <f ca="1" t="shared" si="12"/>
        <v>1</v>
      </c>
      <c r="O180" s="1">
        <f ca="1">IF($K180=1,$AE$3*$AE$2*2,0)</f>
        <v>0</v>
      </c>
      <c r="P180" s="1">
        <f ca="1">-IF($K180=1,$AE$4*$AE$2*2,0)</f>
        <v>0</v>
      </c>
      <c r="Q180" s="1">
        <f ca="1" t="shared" si="16"/>
        <v>1848.78778532388</v>
      </c>
      <c r="S180" s="1">
        <f ca="1" t="shared" si="13"/>
        <v>0</v>
      </c>
      <c r="T180" s="1">
        <f ca="1" t="shared" si="14"/>
        <v>0</v>
      </c>
      <c r="V180" s="1" t="str">
        <f>IF(AND($AE$7="Sym_1",$E180&gt;0),$B$1,IF(AND($AE$7="Sym_2",$E180&lt;0),$B$1,$C$1))</f>
        <v>MATICUSDT</v>
      </c>
      <c r="W180" s="1">
        <f ca="1">IF(AND(ABS($E180)&gt;$AE$1,$G180&gt;0),1,0)</f>
        <v>0</v>
      </c>
      <c r="X180" s="1">
        <f ca="1">IF($W180=1,IF($V180=$B$1,$B180,$C180),0)</f>
        <v>0</v>
      </c>
      <c r="Y180" s="1">
        <f ca="1">IF($W180=1,IF($V180=$B$1,$S180,$T180),0)</f>
        <v>0</v>
      </c>
      <c r="Z180" s="1">
        <f ca="1" t="shared" si="15"/>
        <v>1</v>
      </c>
      <c r="AA180" s="1">
        <f ca="1">IF($K180=1,$AE$3*$AC179*2,0)</f>
        <v>0</v>
      </c>
      <c r="AB180" s="1">
        <f ca="1">-IF($K180=1,$AE$4*$AE$2*2,0)</f>
        <v>0</v>
      </c>
      <c r="AC180" s="1">
        <f ca="1" t="shared" si="17"/>
        <v>699.560984623945</v>
      </c>
    </row>
    <row r="181" spans="1:29">
      <c r="A181">
        <v>199</v>
      </c>
      <c r="B181">
        <v>1.635</v>
      </c>
      <c r="C181">
        <v>1.23</v>
      </c>
      <c r="D181">
        <v>0.0483</v>
      </c>
      <c r="E181">
        <v>1.07766832128129</v>
      </c>
      <c r="G181" s="1">
        <f ca="1">OFFSET($B181,$AE$5,0)</f>
        <v>0</v>
      </c>
      <c r="H181" s="1">
        <f ca="1">OFFSET($C181,$AE$5,0)</f>
        <v>0</v>
      </c>
      <c r="J181" s="1" t="str">
        <f>IF(AND($AE$7="Sym_1",$E181&lt;0),$B$1,IF(AND($AE$7="Sym_2",$E181&gt;0),$B$1,$C$1))</f>
        <v>STXUSDT</v>
      </c>
      <c r="K181" s="1">
        <f ca="1">IF(AND(ABS($E181)&gt;$AE$1,$G181&gt;0),1,0)</f>
        <v>0</v>
      </c>
      <c r="L181" s="1">
        <f ca="1">IF($K181=1,IF($J181=$B$1,$B181,$C181),0)</f>
        <v>0</v>
      </c>
      <c r="M181" s="1">
        <f ca="1">IF($K181=1,IF($J181=$B$1,$G181,$H181),0)</f>
        <v>0</v>
      </c>
      <c r="N181" s="1">
        <f ca="1" t="shared" si="12"/>
        <v>1</v>
      </c>
      <c r="O181" s="1">
        <f ca="1">IF($K181=1,$AE$3*$AE$2*2,0)</f>
        <v>0</v>
      </c>
      <c r="P181" s="1">
        <f ca="1">-IF($K181=1,$AE$4*$AE$2*2,0)</f>
        <v>0</v>
      </c>
      <c r="Q181" s="1">
        <f ca="1" t="shared" si="16"/>
        <v>1848.78778532388</v>
      </c>
      <c r="S181" s="1">
        <f ca="1" t="shared" si="13"/>
        <v>0</v>
      </c>
      <c r="T181" s="1">
        <f ca="1" t="shared" si="14"/>
        <v>0</v>
      </c>
      <c r="V181" s="1" t="str">
        <f>IF(AND($AE$7="Sym_1",$E181&gt;0),$B$1,IF(AND($AE$7="Sym_2",$E181&lt;0),$B$1,$C$1))</f>
        <v>MATICUSDT</v>
      </c>
      <c r="W181" s="1">
        <f ca="1">IF(AND(ABS($E181)&gt;$AE$1,$G181&gt;0),1,0)</f>
        <v>0</v>
      </c>
      <c r="X181" s="1">
        <f ca="1">IF($W181=1,IF($V181=$B$1,$B181,$C181),0)</f>
        <v>0</v>
      </c>
      <c r="Y181" s="1">
        <f ca="1">IF($W181=1,IF($V181=$B$1,$S181,$T181),0)</f>
        <v>0</v>
      </c>
      <c r="Z181" s="1">
        <f ca="1" t="shared" si="15"/>
        <v>1</v>
      </c>
      <c r="AA181" s="1">
        <f ca="1">IF($K181=1,$AE$3*$AC180*2,0)</f>
        <v>0</v>
      </c>
      <c r="AB181" s="1">
        <f ca="1">-IF($K181=1,$AE$4*$AE$2*2,0)</f>
        <v>0</v>
      </c>
      <c r="AC181" s="1">
        <f ca="1" t="shared" si="17"/>
        <v>699.560984623945</v>
      </c>
    </row>
  </sheetData>
  <dataValidations count="2">
    <dataValidation type="list" allowBlank="1" showInputMessage="1" showErrorMessage="1" sqref="AE5:AE6">
      <formula1>"0,1,2,3,4,5,6,7,8,9,10,11,12,13,14,15,20,24,25,30,35,40"</formula1>
    </dataValidation>
    <dataValidation type="list" allowBlank="1" showInputMessage="1" showErrorMessage="1" sqref="AE7">
      <formula1>"Sym_1,Sym_2"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1"/>
  <sheetViews>
    <sheetView tabSelected="1" zoomScale="83" zoomScaleNormal="83" topLeftCell="Z1" workbookViewId="0">
      <selection activeCell="AC11" sqref="AC11"/>
    </sheetView>
  </sheetViews>
  <sheetFormatPr defaultColWidth="11" defaultRowHeight="14.25"/>
  <cols>
    <col min="6" max="6" width="2.82962962962963" style="1" customWidth="1"/>
    <col min="7" max="7" width="17" style="1" customWidth="1"/>
    <col min="8" max="9" width="21.5037037037037" style="1" customWidth="1"/>
    <col min="10" max="11" width="17.162962962963" style="1" customWidth="1"/>
    <col min="12" max="12" width="2.82962962962963" style="1" customWidth="1"/>
    <col min="13" max="20" width="14.3333333333333" style="1" customWidth="1"/>
    <col min="21" max="21" width="2.66666666666667" style="1" customWidth="1"/>
    <col min="22" max="23" width="17.162962962963" style="1" customWidth="1"/>
    <col min="24" max="24" width="2.82962962962963" style="1" customWidth="1"/>
    <col min="25" max="32" width="14.3333333333333" style="1" customWidth="1"/>
    <col min="33" max="33" width="2.66666666666667" style="1" customWidth="1"/>
    <col min="34" max="34" width="17" style="1" customWidth="1"/>
    <col min="35" max="35" width="11.162962962963" style="1" customWidth="1"/>
    <col min="36" max="16384" width="10.8296296296296" style="1" customWidth="1"/>
  </cols>
  <sheetData>
    <row r="1" spans="2:35">
      <c r="B1" t="s">
        <v>37</v>
      </c>
      <c r="C1" t="s">
        <v>38</v>
      </c>
      <c r="D1" t="s">
        <v>2</v>
      </c>
      <c r="E1" t="s">
        <v>3</v>
      </c>
      <c r="G1" s="2" t="s">
        <v>39</v>
      </c>
      <c r="H1" s="2" t="s">
        <v>40</v>
      </c>
      <c r="I1" s="2" t="s">
        <v>41</v>
      </c>
      <c r="J1" s="2" t="s">
        <v>4</v>
      </c>
      <c r="K1" s="2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V1" s="2" t="s">
        <v>4</v>
      </c>
      <c r="W1" s="2" t="s">
        <v>5</v>
      </c>
      <c r="Y1" s="4" t="s">
        <v>14</v>
      </c>
      <c r="Z1" s="4" t="s">
        <v>7</v>
      </c>
      <c r="AA1" s="4" t="s">
        <v>15</v>
      </c>
      <c r="AB1" s="4" t="s">
        <v>16</v>
      </c>
      <c r="AC1" s="4" t="s">
        <v>10</v>
      </c>
      <c r="AD1" s="4" t="s">
        <v>11</v>
      </c>
      <c r="AE1" s="4" t="s">
        <v>12</v>
      </c>
      <c r="AF1" s="4" t="s">
        <v>13</v>
      </c>
      <c r="AH1" s="5">
        <v>1.2</v>
      </c>
      <c r="AI1" s="1" t="s">
        <v>17</v>
      </c>
    </row>
    <row r="2" spans="1:35">
      <c r="A2">
        <v>20</v>
      </c>
      <c r="B2">
        <v>0.1383</v>
      </c>
      <c r="C2">
        <v>0.004276</v>
      </c>
      <c r="D2">
        <v>-0.02363</v>
      </c>
      <c r="E2">
        <v>-1.23556793804893</v>
      </c>
      <c r="G2" s="1">
        <f t="shared" ref="G2:G65" si="0">IF($E2&lt;0,-1,1)</f>
        <v>-1</v>
      </c>
      <c r="H2" s="1">
        <f t="shared" ref="H2:H65" si="1">B2</f>
        <v>0.1383</v>
      </c>
      <c r="I2" s="1">
        <f t="shared" ref="I2:I65" si="2">C2</f>
        <v>0.004276</v>
      </c>
      <c r="J2" s="1">
        <f>IFERROR(VLOOKUP(-$G2,$G3:$H$182,2,0),H2)</f>
        <v>0.1365</v>
      </c>
      <c r="K2" s="1">
        <f>IFERROR(VLOOKUP(-$G2,$G3:$I$182,3,0),I2)</f>
        <v>0.004159</v>
      </c>
      <c r="M2" s="1" t="str">
        <f>IF(AND($AH$5="Sym_1",$E2&lt;0),$B$1,IF(AND($AH$5="Sym_2",$E2&gt;0),$B$1,$C$1))</f>
        <v>DUSKUSDT</v>
      </c>
      <c r="N2" s="1">
        <f ca="1">IF($AH$6="No",IF(AND(ABS($E2)&gt;$AH$1,$G2&lt;&gt;$G1),1,0),n_steps!K2)</f>
        <v>1</v>
      </c>
      <c r="O2" s="1">
        <f ca="1">IF($N2=1,IF($M2=$B$1,$B2,$C2),0)</f>
        <v>0.1383</v>
      </c>
      <c r="P2" s="1">
        <f ca="1">IF($N2=1,IF($M2=$B$1,$J2,$K2),0)</f>
        <v>0.1365</v>
      </c>
      <c r="Q2" s="1">
        <f ca="1" t="shared" ref="Q2:Q65" si="3">IFERROR(P2/O2,1)</f>
        <v>0.986984815618221</v>
      </c>
      <c r="R2" s="1">
        <f ca="1">IF($N2=1,$AH$3*$AH$2*2,0)</f>
        <v>0.5025</v>
      </c>
      <c r="S2" s="1">
        <f ca="1">-IF($N2=1,$AH$4*$AH$2*2,0)</f>
        <v>-2.01</v>
      </c>
      <c r="T2" s="1">
        <f ca="1">$AH$2+R2+S2</f>
        <v>1003.4925</v>
      </c>
      <c r="V2" s="1">
        <f t="shared" ref="V2:V65" si="4">J2</f>
        <v>0.1365</v>
      </c>
      <c r="W2" s="1">
        <f t="shared" ref="W2:W65" si="5">K2</f>
        <v>0.004159</v>
      </c>
      <c r="Y2" s="1" t="str">
        <f>IF(AND($AH$5="Sym_1",$E2&gt;0),$B$1,IF(AND($AH$5="Sym_2",$E2&lt;0),$B$1,$C$1))</f>
        <v>REEFUSDT</v>
      </c>
      <c r="Z2" s="1">
        <f ca="1" t="shared" ref="Z2:Z65" si="6">N2</f>
        <v>1</v>
      </c>
      <c r="AA2" s="1">
        <f ca="1">IF($Z2=1,IF($Y2=$B$1,$B2,$C2),0)</f>
        <v>0.004276</v>
      </c>
      <c r="AB2" s="1">
        <f ca="1">IF($Z2=1,IF($Y2=$B$1,$V2,$W2),0)</f>
        <v>0.004159</v>
      </c>
      <c r="AC2" s="1">
        <f ca="1" t="shared" ref="AC2:AC65" si="7">IFERROR(AA2/AB2,1)</f>
        <v>1.02813176244289</v>
      </c>
      <c r="AD2" s="1">
        <f ca="1">IF($N2=1,$AH$3*$AH2*2,0)</f>
        <v>0.5025</v>
      </c>
      <c r="AE2" s="1">
        <f ca="1">-IF($N2=1,$AH$4*$AH$2*2,0)</f>
        <v>-2.01</v>
      </c>
      <c r="AF2" s="1">
        <f ca="1">$AH$2+AD2+AE2</f>
        <v>1003.4925</v>
      </c>
      <c r="AH2" s="6">
        <v>1005</v>
      </c>
      <c r="AI2" s="1" t="s">
        <v>18</v>
      </c>
    </row>
    <row r="3" spans="1:35">
      <c r="A3">
        <v>21</v>
      </c>
      <c r="B3">
        <v>0.1382</v>
      </c>
      <c r="C3">
        <v>0.004283</v>
      </c>
      <c r="D3">
        <v>-0.0247600000000001</v>
      </c>
      <c r="E3">
        <v>-1.19645619486887</v>
      </c>
      <c r="G3" s="1">
        <f t="shared" si="0"/>
        <v>-1</v>
      </c>
      <c r="H3" s="1">
        <f t="shared" si="1"/>
        <v>0.1382</v>
      </c>
      <c r="I3" s="1">
        <f t="shared" si="2"/>
        <v>0.004283</v>
      </c>
      <c r="J3" s="1">
        <f>IFERROR(VLOOKUP(-$G3,$G4:$H$182,2,0),H3)</f>
        <v>0.1365</v>
      </c>
      <c r="K3" s="1">
        <f>IFERROR(VLOOKUP(-$G3,$G4:$I$182,3,0),I3)</f>
        <v>0.004159</v>
      </c>
      <c r="M3" s="1" t="str">
        <f>IF(AND($AH$5="Sym_1",$E3&lt;0),$B$1,IF(AND($AH$5="Sym_2",$E3&gt;0),$B$1,$C$1))</f>
        <v>DUSKUSDT</v>
      </c>
      <c r="N3" s="1">
        <f ca="1">IF($AH$6="No",IF(AND(ABS($E3)&gt;$AH$1,$G3&lt;&gt;$G2),1,0),n_steps!K3)</f>
        <v>0</v>
      </c>
      <c r="O3" s="1">
        <f ca="1">IF($N3=1,IF($M3=$B$1,$B3,$C3),0)</f>
        <v>0</v>
      </c>
      <c r="P3" s="1">
        <f ca="1">IF($N3=1,IF($M3=$B$1,$J3,$K3),0)</f>
        <v>0</v>
      </c>
      <c r="Q3" s="1">
        <f ca="1" t="shared" si="3"/>
        <v>1</v>
      </c>
      <c r="R3" s="1">
        <f ca="1">IF($N3=1,$AH$3*$AH$2*2,0)</f>
        <v>0</v>
      </c>
      <c r="S3" s="1">
        <f ca="1">-IF($N3=1,$AH$4*$AH$2*2,0)</f>
        <v>0</v>
      </c>
      <c r="T3" s="1">
        <f ca="1" t="shared" ref="T3:T66" si="8">$T2*$Q3+$R3+$S3</f>
        <v>1003.4925</v>
      </c>
      <c r="V3" s="1">
        <f t="shared" si="4"/>
        <v>0.1365</v>
      </c>
      <c r="W3" s="1">
        <f t="shared" si="5"/>
        <v>0.004159</v>
      </c>
      <c r="Y3" s="1" t="str">
        <f>IF(AND($AH$5="Sym_1",$E3&gt;0),$B$1,IF(AND($AH$5="Sym_2",$E3&lt;0),$B$1,$C$1))</f>
        <v>REEFUSDT</v>
      </c>
      <c r="Z3" s="1">
        <f ca="1" t="shared" si="6"/>
        <v>0</v>
      </c>
      <c r="AA3" s="1">
        <f ca="1">IF($Z3=1,IF($Y3=$B$1,$B3,$C3),0)</f>
        <v>0</v>
      </c>
      <c r="AB3" s="1">
        <f ca="1">IF($Z3=1,IF($Y3=$B$1,$V3,$W3),0)</f>
        <v>0</v>
      </c>
      <c r="AC3" s="1">
        <f ca="1" t="shared" si="7"/>
        <v>1</v>
      </c>
      <c r="AD3" s="1">
        <f ca="1">IF($N3=1,$AH$3*$AF2*2,0)</f>
        <v>0</v>
      </c>
      <c r="AE3" s="1">
        <f ca="1">-IF($N3=1,$AH$4*$AH$2*2,0)</f>
        <v>0</v>
      </c>
      <c r="AF3" s="1">
        <f ca="1" t="shared" ref="AF3:AF66" si="9">$AF2*$AC3+$AD3+$AE3</f>
        <v>1003.4925</v>
      </c>
      <c r="AH3" s="6">
        <v>0.00025</v>
      </c>
      <c r="AI3" s="1" t="s">
        <v>19</v>
      </c>
    </row>
    <row r="4" spans="1:35">
      <c r="A4">
        <v>22</v>
      </c>
      <c r="B4">
        <v>0.1365</v>
      </c>
      <c r="C4">
        <v>0.004159</v>
      </c>
      <c r="D4">
        <v>0.00150000000000005</v>
      </c>
      <c r="E4">
        <v>0.831050728299361</v>
      </c>
      <c r="G4" s="1">
        <f t="shared" si="0"/>
        <v>1</v>
      </c>
      <c r="H4" s="1">
        <f t="shared" si="1"/>
        <v>0.1365</v>
      </c>
      <c r="I4" s="1">
        <f t="shared" si="2"/>
        <v>0.004159</v>
      </c>
      <c r="J4" s="1">
        <f>IFERROR(VLOOKUP(-$G4,$G5:$H$182,2,0),H4)</f>
        <v>0.1408</v>
      </c>
      <c r="K4" s="1">
        <f>IFERROR(VLOOKUP(-$G4,$G5:$I$182,3,0),I4)</f>
        <v>0.004252</v>
      </c>
      <c r="M4" s="1" t="str">
        <f>IF(AND($AH$5="Sym_1",$E4&lt;0),$B$1,IF(AND($AH$5="Sym_2",$E4&gt;0),$B$1,$C$1))</f>
        <v>REEFUSDT</v>
      </c>
      <c r="N4" s="1">
        <f ca="1">IF($AH$6="No",IF(AND(ABS($E4)&gt;$AH$1,$G4&lt;&gt;$G3),1,0),n_steps!K4)</f>
        <v>0</v>
      </c>
      <c r="O4" s="1">
        <f ca="1">IF($N4=1,IF($M4=$B$1,$B4,$C4),0)</f>
        <v>0</v>
      </c>
      <c r="P4" s="1">
        <f ca="1">IF($N4=1,IF($M4=$B$1,$J4,$K4),0)</f>
        <v>0</v>
      </c>
      <c r="Q4" s="1">
        <f ca="1" t="shared" si="3"/>
        <v>1</v>
      </c>
      <c r="R4" s="1">
        <f ca="1">IF($N4=1,$AH$3*$AH$2*2,0)</f>
        <v>0</v>
      </c>
      <c r="S4" s="1">
        <f ca="1">-IF($N4=1,$AH$4*$AH$2*2,0)</f>
        <v>0</v>
      </c>
      <c r="T4" s="1">
        <f ca="1" t="shared" si="8"/>
        <v>1003.4925</v>
      </c>
      <c r="V4" s="1">
        <f t="shared" si="4"/>
        <v>0.1408</v>
      </c>
      <c r="W4" s="1">
        <f t="shared" si="5"/>
        <v>0.004252</v>
      </c>
      <c r="Y4" s="1" t="str">
        <f>IF(AND($AH$5="Sym_1",$E4&gt;0),$B$1,IF(AND($AH$5="Sym_2",$E4&lt;0),$B$1,$C$1))</f>
        <v>DUSKUSDT</v>
      </c>
      <c r="Z4" s="1">
        <f ca="1" t="shared" si="6"/>
        <v>0</v>
      </c>
      <c r="AA4" s="1">
        <f ca="1">IF($Z4=1,IF($Y4=$B$1,$B4,$C4),0)</f>
        <v>0</v>
      </c>
      <c r="AB4" s="1">
        <f ca="1">IF($Z4=1,IF($Y4=$B$1,$V4,$W4),0)</f>
        <v>0</v>
      </c>
      <c r="AC4" s="1">
        <f ca="1" t="shared" si="7"/>
        <v>1</v>
      </c>
      <c r="AD4" s="1">
        <f ca="1">IF($N4=1,$AH$3*$AF3*2,0)</f>
        <v>0</v>
      </c>
      <c r="AE4" s="1">
        <f ca="1">-IF($N4=1,$AH$4*$AH$2*2,0)</f>
        <v>0</v>
      </c>
      <c r="AF4" s="1">
        <f ca="1" t="shared" si="9"/>
        <v>1003.4925</v>
      </c>
      <c r="AH4" s="6">
        <v>0.001</v>
      </c>
      <c r="AI4" s="1" t="s">
        <v>20</v>
      </c>
    </row>
    <row r="5" spans="1:35">
      <c r="A5">
        <v>23</v>
      </c>
      <c r="B5">
        <v>0.1369</v>
      </c>
      <c r="C5">
        <v>0.004194</v>
      </c>
      <c r="D5">
        <v>0.01706</v>
      </c>
      <c r="E5">
        <v>1.81267016538161</v>
      </c>
      <c r="G5" s="1">
        <f t="shared" si="0"/>
        <v>1</v>
      </c>
      <c r="H5" s="1">
        <f t="shared" si="1"/>
        <v>0.1369</v>
      </c>
      <c r="I5" s="1">
        <f t="shared" si="2"/>
        <v>0.004194</v>
      </c>
      <c r="J5" s="1">
        <f>IFERROR(VLOOKUP(-$G5,$G6:$H$182,2,0),H5)</f>
        <v>0.1408</v>
      </c>
      <c r="K5" s="1">
        <f>IFERROR(VLOOKUP(-$G5,$G6:$I$182,3,0),I5)</f>
        <v>0.004252</v>
      </c>
      <c r="M5" s="1" t="str">
        <f>IF(AND($AH$5="Sym_1",$E5&lt;0),$B$1,IF(AND($AH$5="Sym_2",$E5&gt;0),$B$1,$C$1))</f>
        <v>REEFUSDT</v>
      </c>
      <c r="N5" s="1">
        <f ca="1">IF($AH$6="No",IF(AND(ABS($E5)&gt;$AH$1,$G5&lt;&gt;$G4),1,0),n_steps!K5)</f>
        <v>0</v>
      </c>
      <c r="O5" s="1">
        <f ca="1">IF($N5=1,IF($M5=$B$1,$B5,$C5),0)</f>
        <v>0</v>
      </c>
      <c r="P5" s="1">
        <f ca="1">IF($N5=1,IF($M5=$B$1,$J5,$K5),0)</f>
        <v>0</v>
      </c>
      <c r="Q5" s="1">
        <f ca="1" t="shared" si="3"/>
        <v>1</v>
      </c>
      <c r="R5" s="1">
        <f ca="1">IF($N5=1,$AH$3*$AH$2*2,0)</f>
        <v>0</v>
      </c>
      <c r="S5" s="1">
        <f ca="1">-IF($N5=1,$AH$4*$AH$2*2,0)</f>
        <v>0</v>
      </c>
      <c r="T5" s="1">
        <f ca="1" t="shared" si="8"/>
        <v>1003.4925</v>
      </c>
      <c r="V5" s="1">
        <f t="shared" si="4"/>
        <v>0.1408</v>
      </c>
      <c r="W5" s="1">
        <f t="shared" si="5"/>
        <v>0.004252</v>
      </c>
      <c r="Y5" s="1" t="str">
        <f>IF(AND($AH$5="Sym_1",$E5&gt;0),$B$1,IF(AND($AH$5="Sym_2",$E5&lt;0),$B$1,$C$1))</f>
        <v>DUSKUSDT</v>
      </c>
      <c r="Z5" s="1">
        <f ca="1" t="shared" si="6"/>
        <v>0</v>
      </c>
      <c r="AA5" s="1">
        <f ca="1">IF($Z5=1,IF($Y5=$B$1,$B5,$C5),0)</f>
        <v>0</v>
      </c>
      <c r="AB5" s="1">
        <f ca="1">IF($Z5=1,IF($Y5=$B$1,$V5,$W5),0)</f>
        <v>0</v>
      </c>
      <c r="AC5" s="1">
        <f ca="1" t="shared" si="7"/>
        <v>1</v>
      </c>
      <c r="AD5" s="1">
        <f ca="1">IF($N5=1,$AH$3*$AF4*2,0)</f>
        <v>0</v>
      </c>
      <c r="AE5" s="1">
        <f ca="1">-IF($N5=1,$AH$4*$AH$2*2,0)</f>
        <v>0</v>
      </c>
      <c r="AF5" s="1">
        <f ca="1" t="shared" si="9"/>
        <v>1003.4925</v>
      </c>
      <c r="AH5" s="7" t="s">
        <v>23</v>
      </c>
      <c r="AI5" s="1" t="s">
        <v>24</v>
      </c>
    </row>
    <row r="6" spans="1:35">
      <c r="A6">
        <v>24</v>
      </c>
      <c r="B6">
        <v>0.139</v>
      </c>
      <c r="C6">
        <v>0.00425</v>
      </c>
      <c r="D6">
        <v>0.01817</v>
      </c>
      <c r="E6">
        <v>1.71881879976262</v>
      </c>
      <c r="G6" s="1">
        <f t="shared" si="0"/>
        <v>1</v>
      </c>
      <c r="H6" s="1">
        <f t="shared" si="1"/>
        <v>0.139</v>
      </c>
      <c r="I6" s="1">
        <f t="shared" si="2"/>
        <v>0.00425</v>
      </c>
      <c r="J6" s="1">
        <f>IFERROR(VLOOKUP(-$G6,$G7:$H$182,2,0),H6)</f>
        <v>0.1408</v>
      </c>
      <c r="K6" s="1">
        <f>IFERROR(VLOOKUP(-$G6,$G7:$I$182,3,0),I6)</f>
        <v>0.004252</v>
      </c>
      <c r="M6" s="1" t="str">
        <f>IF(AND($AH$5="Sym_1",$E6&lt;0),$B$1,IF(AND($AH$5="Sym_2",$E6&gt;0),$B$1,$C$1))</f>
        <v>REEFUSDT</v>
      </c>
      <c r="N6" s="1">
        <f ca="1">IF($AH$6="No",IF(AND(ABS($E6)&gt;$AH$1,$G6&lt;&gt;$G5),1,0),n_steps!K6)</f>
        <v>0</v>
      </c>
      <c r="O6" s="1">
        <f ca="1">IF($N6=1,IF($M6=$B$1,$B6,$C6),0)</f>
        <v>0</v>
      </c>
      <c r="P6" s="1">
        <f ca="1">IF($N6=1,IF($M6=$B$1,$J6,$K6),0)</f>
        <v>0</v>
      </c>
      <c r="Q6" s="1">
        <f ca="1" t="shared" si="3"/>
        <v>1</v>
      </c>
      <c r="R6" s="1">
        <f ca="1">IF($N6=1,$AH$3*$AH$2*2,0)</f>
        <v>0</v>
      </c>
      <c r="S6" s="1">
        <f ca="1">-IF($N6=1,$AH$4*$AH$2*2,0)</f>
        <v>0</v>
      </c>
      <c r="T6" s="1">
        <f ca="1" t="shared" si="8"/>
        <v>1003.4925</v>
      </c>
      <c r="V6" s="1">
        <f t="shared" si="4"/>
        <v>0.1408</v>
      </c>
      <c r="W6" s="1">
        <f t="shared" si="5"/>
        <v>0.004252</v>
      </c>
      <c r="Y6" s="1" t="str">
        <f>IF(AND($AH$5="Sym_1",$E6&gt;0),$B$1,IF(AND($AH$5="Sym_2",$E6&lt;0),$B$1,$C$1))</f>
        <v>DUSKUSDT</v>
      </c>
      <c r="Z6" s="1">
        <f ca="1" t="shared" si="6"/>
        <v>0</v>
      </c>
      <c r="AA6" s="1">
        <f ca="1">IF($Z6=1,IF($Y6=$B$1,$B6,$C6),0)</f>
        <v>0</v>
      </c>
      <c r="AB6" s="1">
        <f ca="1">IF($Z6=1,IF($Y6=$B$1,$V6,$W6),0)</f>
        <v>0</v>
      </c>
      <c r="AC6" s="1">
        <f ca="1" t="shared" si="7"/>
        <v>1</v>
      </c>
      <c r="AD6" s="1">
        <f ca="1">IF($N6=1,$AH$3*$AF5*2,0)</f>
        <v>0</v>
      </c>
      <c r="AE6" s="1">
        <f ca="1">-IF($N6=1,$AH$4*$AH$2*2,0)</f>
        <v>0</v>
      </c>
      <c r="AF6" s="1">
        <f ca="1" t="shared" si="9"/>
        <v>1003.4925</v>
      </c>
      <c r="AH6" s="6" t="s">
        <v>42</v>
      </c>
      <c r="AI6" s="1" t="s">
        <v>43</v>
      </c>
    </row>
    <row r="7" spans="1:32">
      <c r="A7">
        <v>25</v>
      </c>
      <c r="B7">
        <v>0.1411</v>
      </c>
      <c r="C7">
        <v>0.004204</v>
      </c>
      <c r="D7">
        <v>-0.00455000000000027</v>
      </c>
      <c r="E7">
        <v>0.225657696317113</v>
      </c>
      <c r="G7" s="1">
        <f t="shared" si="0"/>
        <v>1</v>
      </c>
      <c r="H7" s="1">
        <f t="shared" si="1"/>
        <v>0.1411</v>
      </c>
      <c r="I7" s="1">
        <f t="shared" si="2"/>
        <v>0.004204</v>
      </c>
      <c r="J7" s="1">
        <f>IFERROR(VLOOKUP(-$G7,$G8:$H$182,2,0),H7)</f>
        <v>0.1408</v>
      </c>
      <c r="K7" s="1">
        <f>IFERROR(VLOOKUP(-$G7,$G8:$I$182,3,0),I7)</f>
        <v>0.004252</v>
      </c>
      <c r="M7" s="1" t="str">
        <f>IF(AND($AH$5="Sym_1",$E7&lt;0),$B$1,IF(AND($AH$5="Sym_2",$E7&gt;0),$B$1,$C$1))</f>
        <v>REEFUSDT</v>
      </c>
      <c r="N7" s="1">
        <f ca="1">IF($AH$6="No",IF(AND(ABS($E7)&gt;$AH$1,$G7&lt;&gt;$G6),1,0),n_steps!K7)</f>
        <v>0</v>
      </c>
      <c r="O7" s="1">
        <f ca="1">IF($N7=1,IF($M7=$B$1,$B7,$C7),0)</f>
        <v>0</v>
      </c>
      <c r="P7" s="1">
        <f ca="1">IF($N7=1,IF($M7=$B$1,$J7,$K7),0)</f>
        <v>0</v>
      </c>
      <c r="Q7" s="1">
        <f ca="1" t="shared" si="3"/>
        <v>1</v>
      </c>
      <c r="R7" s="1">
        <f ca="1">IF($N7=1,$AH$3*$AH$2*2,0)</f>
        <v>0</v>
      </c>
      <c r="S7" s="1">
        <f ca="1">-IF($N7=1,$AH$4*$AH$2*2,0)</f>
        <v>0</v>
      </c>
      <c r="T7" s="1">
        <f ca="1" t="shared" si="8"/>
        <v>1003.4925</v>
      </c>
      <c r="V7" s="1">
        <f t="shared" si="4"/>
        <v>0.1408</v>
      </c>
      <c r="W7" s="1">
        <f t="shared" si="5"/>
        <v>0.004252</v>
      </c>
      <c r="Y7" s="1" t="str">
        <f>IF(AND($AH$5="Sym_1",$E7&gt;0),$B$1,IF(AND($AH$5="Sym_2",$E7&lt;0),$B$1,$C$1))</f>
        <v>DUSKUSDT</v>
      </c>
      <c r="Z7" s="1">
        <f ca="1" t="shared" si="6"/>
        <v>0</v>
      </c>
      <c r="AA7" s="1">
        <f ca="1">IF($Z7=1,IF($Y7=$B$1,$B7,$C7),0)</f>
        <v>0</v>
      </c>
      <c r="AB7" s="1">
        <f ca="1">IF($Z7=1,IF($Y7=$B$1,$V7,$W7),0)</f>
        <v>0</v>
      </c>
      <c r="AC7" s="1">
        <f ca="1" t="shared" si="7"/>
        <v>1</v>
      </c>
      <c r="AD7" s="1">
        <f ca="1">IF($N7=1,$AH$3*$AF6*2,0)</f>
        <v>0</v>
      </c>
      <c r="AE7" s="1">
        <f ca="1">-IF($N7=1,$AH$4*$AH$2*2,0)</f>
        <v>0</v>
      </c>
      <c r="AF7" s="1">
        <f ca="1" t="shared" si="9"/>
        <v>1003.4925</v>
      </c>
    </row>
    <row r="8" spans="1:35">
      <c r="A8">
        <v>26</v>
      </c>
      <c r="B8">
        <v>0.1408</v>
      </c>
      <c r="C8">
        <v>0.004252</v>
      </c>
      <c r="D8">
        <v>-0.0117399999999998</v>
      </c>
      <c r="E8">
        <v>-0.227614434025041</v>
      </c>
      <c r="G8" s="1">
        <f t="shared" si="0"/>
        <v>-1</v>
      </c>
      <c r="H8" s="1">
        <f t="shared" si="1"/>
        <v>0.1408</v>
      </c>
      <c r="I8" s="1">
        <f t="shared" si="2"/>
        <v>0.004252</v>
      </c>
      <c r="J8" s="1">
        <f>IFERROR(VLOOKUP(-$G8,$G9:$H$182,2,0),H8)</f>
        <v>0.1407</v>
      </c>
      <c r="K8" s="1">
        <f>IFERROR(VLOOKUP(-$G8,$G9:$I$182,3,0),I8)</f>
        <v>0.004276</v>
      </c>
      <c r="M8" s="1" t="str">
        <f>IF(AND($AH$5="Sym_1",$E8&lt;0),$B$1,IF(AND($AH$5="Sym_2",$E8&gt;0),$B$1,$C$1))</f>
        <v>DUSKUSDT</v>
      </c>
      <c r="N8" s="1">
        <f ca="1">IF($AH$6="No",IF(AND(ABS($E8)&gt;$AH$1,$G8&lt;&gt;$G7),1,0),n_steps!K8)</f>
        <v>0</v>
      </c>
      <c r="O8" s="1">
        <f ca="1">IF($N8=1,IF($M8=$B$1,$B8,$C8),0)</f>
        <v>0</v>
      </c>
      <c r="P8" s="1">
        <f ca="1">IF($N8=1,IF($M8=$B$1,$J8,$K8),0)</f>
        <v>0</v>
      </c>
      <c r="Q8" s="1">
        <f ca="1" t="shared" si="3"/>
        <v>1</v>
      </c>
      <c r="R8" s="1">
        <f ca="1">IF($N8=1,$AH$3*$AH$2*2,0)</f>
        <v>0</v>
      </c>
      <c r="S8" s="1">
        <f ca="1">-IF($N8=1,$AH$4*$AH$2*2,0)</f>
        <v>0</v>
      </c>
      <c r="T8" s="1">
        <f ca="1" t="shared" si="8"/>
        <v>1003.4925</v>
      </c>
      <c r="V8" s="1">
        <f t="shared" si="4"/>
        <v>0.1407</v>
      </c>
      <c r="W8" s="1">
        <f t="shared" si="5"/>
        <v>0.004276</v>
      </c>
      <c r="Y8" s="1" t="str">
        <f>IF(AND($AH$5="Sym_1",$E8&gt;0),$B$1,IF(AND($AH$5="Sym_2",$E8&lt;0),$B$1,$C$1))</f>
        <v>REEFUSDT</v>
      </c>
      <c r="Z8" s="1">
        <f ca="1" t="shared" si="6"/>
        <v>0</v>
      </c>
      <c r="AA8" s="1">
        <f ca="1">IF($Z8=1,IF($Y8=$B$1,$B8,$C8),0)</f>
        <v>0</v>
      </c>
      <c r="AB8" s="1">
        <f ca="1">IF($Z8=1,IF($Y8=$B$1,$V8,$W8),0)</f>
        <v>0</v>
      </c>
      <c r="AC8" s="1">
        <f ca="1" t="shared" si="7"/>
        <v>1</v>
      </c>
      <c r="AD8" s="1">
        <f ca="1">IF($N8=1,$AH$3*$AF7*2,0)</f>
        <v>0</v>
      </c>
      <c r="AE8" s="1">
        <f ca="1">-IF($N8=1,$AH$4*$AH$2*2,0)</f>
        <v>0</v>
      </c>
      <c r="AF8" s="1">
        <f ca="1" t="shared" si="9"/>
        <v>1003.4925</v>
      </c>
      <c r="AH8" s="1" t="s">
        <v>25</v>
      </c>
      <c r="AI8" s="8">
        <f ca="1">T181-AH2</f>
        <v>41.6390488139145</v>
      </c>
    </row>
    <row r="9" spans="1:35">
      <c r="A9">
        <v>27</v>
      </c>
      <c r="B9">
        <v>0.1407</v>
      </c>
      <c r="C9">
        <v>0.004276</v>
      </c>
      <c r="D9">
        <v>-0.00116000000000004</v>
      </c>
      <c r="E9">
        <v>0.492120868583414</v>
      </c>
      <c r="G9" s="1">
        <f t="shared" si="0"/>
        <v>1</v>
      </c>
      <c r="H9" s="1">
        <f t="shared" si="1"/>
        <v>0.1407</v>
      </c>
      <c r="I9" s="1">
        <f t="shared" si="2"/>
        <v>0.004276</v>
      </c>
      <c r="J9" s="1">
        <f>IFERROR(VLOOKUP(-$G9,$G10:$H$182,2,0),H9)</f>
        <v>0.1414</v>
      </c>
      <c r="K9" s="1">
        <f>IFERROR(VLOOKUP(-$G9,$G10:$I$182,3,0),I9)</f>
        <v>0.004206</v>
      </c>
      <c r="M9" s="1" t="str">
        <f>IF(AND($AH$5="Sym_1",$E9&lt;0),$B$1,IF(AND($AH$5="Sym_2",$E9&gt;0),$B$1,$C$1))</f>
        <v>REEFUSDT</v>
      </c>
      <c r="N9" s="1">
        <f ca="1">IF($AH$6="No",IF(AND(ABS($E9)&gt;$AH$1,$G9&lt;&gt;$G8),1,0),n_steps!K9)</f>
        <v>0</v>
      </c>
      <c r="O9" s="1">
        <f ca="1">IF($N9=1,IF($M9=$B$1,$B9,$C9),0)</f>
        <v>0</v>
      </c>
      <c r="P9" s="1">
        <f ca="1">IF($N9=1,IF($M9=$B$1,$J9,$K9),0)</f>
        <v>0</v>
      </c>
      <c r="Q9" s="1">
        <f ca="1" t="shared" si="3"/>
        <v>1</v>
      </c>
      <c r="R9" s="1">
        <f ca="1">IF($N9=1,$AH$3*$AH$2*2,0)</f>
        <v>0</v>
      </c>
      <c r="S9" s="1">
        <f ca="1">-IF($N9=1,$AH$4*$AH$2*2,0)</f>
        <v>0</v>
      </c>
      <c r="T9" s="1">
        <f ca="1" t="shared" si="8"/>
        <v>1003.4925</v>
      </c>
      <c r="V9" s="1">
        <f t="shared" si="4"/>
        <v>0.1414</v>
      </c>
      <c r="W9" s="1">
        <f t="shared" si="5"/>
        <v>0.004206</v>
      </c>
      <c r="Y9" s="1" t="str">
        <f>IF(AND($AH$5="Sym_1",$E9&gt;0),$B$1,IF(AND($AH$5="Sym_2",$E9&lt;0),$B$1,$C$1))</f>
        <v>DUSKUSDT</v>
      </c>
      <c r="Z9" s="1">
        <f ca="1" t="shared" si="6"/>
        <v>0</v>
      </c>
      <c r="AA9" s="1">
        <f ca="1">IF($Z9=1,IF($Y9=$B$1,$B9,$C9),0)</f>
        <v>0</v>
      </c>
      <c r="AB9" s="1">
        <f ca="1">IF($Z9=1,IF($Y9=$B$1,$V9,$W9),0)</f>
        <v>0</v>
      </c>
      <c r="AC9" s="1">
        <f ca="1" t="shared" si="7"/>
        <v>1</v>
      </c>
      <c r="AD9" s="1">
        <f ca="1">IF($N9=1,$AH$3*$AF8*2,0)</f>
        <v>0</v>
      </c>
      <c r="AE9" s="1">
        <f ca="1">-IF($N9=1,$AH$4*$AH$2*2,0)</f>
        <v>0</v>
      </c>
      <c r="AF9" s="1">
        <f ca="1" t="shared" si="9"/>
        <v>1003.4925</v>
      </c>
      <c r="AH9" s="1" t="s">
        <v>26</v>
      </c>
      <c r="AI9" s="8">
        <f ca="1">AF181-AH2</f>
        <v>-77.2354592728772</v>
      </c>
    </row>
    <row r="10" spans="1:35">
      <c r="A10">
        <v>28</v>
      </c>
      <c r="B10">
        <v>0.141</v>
      </c>
      <c r="C10">
        <v>0.004306</v>
      </c>
      <c r="D10">
        <v>0.0267399999999999</v>
      </c>
      <c r="E10">
        <v>2.05537859961281</v>
      </c>
      <c r="G10" s="1">
        <f t="shared" si="0"/>
        <v>1</v>
      </c>
      <c r="H10" s="1">
        <f t="shared" si="1"/>
        <v>0.141</v>
      </c>
      <c r="I10" s="1">
        <f t="shared" si="2"/>
        <v>0.004306</v>
      </c>
      <c r="J10" s="1">
        <f>IFERROR(VLOOKUP(-$G10,$G11:$H$182,2,0),H10)</f>
        <v>0.1414</v>
      </c>
      <c r="K10" s="1">
        <f>IFERROR(VLOOKUP(-$G10,$G11:$I$182,3,0),I10)</f>
        <v>0.004206</v>
      </c>
      <c r="M10" s="1" t="str">
        <f>IF(AND($AH$5="Sym_1",$E10&lt;0),$B$1,IF(AND($AH$5="Sym_2",$E10&gt;0),$B$1,$C$1))</f>
        <v>REEFUSDT</v>
      </c>
      <c r="N10" s="1">
        <f ca="1">IF($AH$6="No",IF(AND(ABS($E10)&gt;$AH$1,$G10&lt;&gt;$G9),1,0),n_steps!K10)</f>
        <v>0</v>
      </c>
      <c r="O10" s="1">
        <f ca="1">IF($N10=1,IF($M10=$B$1,$B10,$C10),0)</f>
        <v>0</v>
      </c>
      <c r="P10" s="1">
        <f ca="1">IF($N10=1,IF($M10=$B$1,$J10,$K10),0)</f>
        <v>0</v>
      </c>
      <c r="Q10" s="1">
        <f ca="1" t="shared" si="3"/>
        <v>1</v>
      </c>
      <c r="R10" s="1">
        <f ca="1">IF($N10=1,$AH$3*$AH$2*2,0)</f>
        <v>0</v>
      </c>
      <c r="S10" s="1">
        <f ca="1">-IF($N10=1,$AH$4*$AH$2*2,0)</f>
        <v>0</v>
      </c>
      <c r="T10" s="1">
        <f ca="1" t="shared" si="8"/>
        <v>1003.4925</v>
      </c>
      <c r="V10" s="1">
        <f t="shared" si="4"/>
        <v>0.1414</v>
      </c>
      <c r="W10" s="1">
        <f t="shared" si="5"/>
        <v>0.004206</v>
      </c>
      <c r="Y10" s="1" t="str">
        <f>IF(AND($AH$5="Sym_1",$E10&gt;0),$B$1,IF(AND($AH$5="Sym_2",$E10&lt;0),$B$1,$C$1))</f>
        <v>DUSKUSDT</v>
      </c>
      <c r="Z10" s="1">
        <f ca="1" t="shared" si="6"/>
        <v>0</v>
      </c>
      <c r="AA10" s="1">
        <f ca="1">IF($Z10=1,IF($Y10=$B$1,$B10,$C10),0)</f>
        <v>0</v>
      </c>
      <c r="AB10" s="1">
        <f ca="1">IF($Z10=1,IF($Y10=$B$1,$V10,$W10),0)</f>
        <v>0</v>
      </c>
      <c r="AC10" s="1">
        <f ca="1" t="shared" si="7"/>
        <v>1</v>
      </c>
      <c r="AD10" s="1">
        <f ca="1">IF($N10=1,$AH$3*$AF9*2,0)</f>
        <v>0</v>
      </c>
      <c r="AE10" s="1">
        <f ca="1">-IF($N10=1,$AH$4*$AH$2*2,0)</f>
        <v>0</v>
      </c>
      <c r="AF10" s="1">
        <f ca="1" t="shared" si="9"/>
        <v>1003.4925</v>
      </c>
      <c r="AH10" s="9" t="s">
        <v>27</v>
      </c>
      <c r="AI10" s="10">
        <f ca="1">SUM(AI8:AI9)</f>
        <v>-35.5964104589626</v>
      </c>
    </row>
    <row r="11" spans="1:32">
      <c r="A11">
        <v>29</v>
      </c>
      <c r="B11">
        <v>0.1393</v>
      </c>
      <c r="C11">
        <v>0.004281</v>
      </c>
      <c r="D11">
        <v>0.0296499999999999</v>
      </c>
      <c r="E11">
        <v>1.94124534405371</v>
      </c>
      <c r="G11" s="1">
        <f t="shared" si="0"/>
        <v>1</v>
      </c>
      <c r="H11" s="1">
        <f t="shared" si="1"/>
        <v>0.1393</v>
      </c>
      <c r="I11" s="1">
        <f t="shared" si="2"/>
        <v>0.004281</v>
      </c>
      <c r="J11" s="1">
        <f>IFERROR(VLOOKUP(-$G11,$G12:$H$182,2,0),H11)</f>
        <v>0.1414</v>
      </c>
      <c r="K11" s="1">
        <f>IFERROR(VLOOKUP(-$G11,$G12:$I$182,3,0),I11)</f>
        <v>0.004206</v>
      </c>
      <c r="M11" s="1" t="str">
        <f>IF(AND($AH$5="Sym_1",$E11&lt;0),$B$1,IF(AND($AH$5="Sym_2",$E11&gt;0),$B$1,$C$1))</f>
        <v>REEFUSDT</v>
      </c>
      <c r="N11" s="1">
        <f ca="1">IF($AH$6="No",IF(AND(ABS($E11)&gt;$AH$1,$G11&lt;&gt;$G10),1,0),n_steps!K11)</f>
        <v>0</v>
      </c>
      <c r="O11" s="1">
        <f ca="1">IF($N11=1,IF($M11=$B$1,$B11,$C11),0)</f>
        <v>0</v>
      </c>
      <c r="P11" s="1">
        <f ca="1">IF($N11=1,IF($M11=$B$1,$J11,$K11),0)</f>
        <v>0</v>
      </c>
      <c r="Q11" s="1">
        <f ca="1" t="shared" si="3"/>
        <v>1</v>
      </c>
      <c r="R11" s="1">
        <f ca="1">IF($N11=1,$AH$3*$AH$2*2,0)</f>
        <v>0</v>
      </c>
      <c r="S11" s="1">
        <f ca="1">-IF($N11=1,$AH$4*$AH$2*2,0)</f>
        <v>0</v>
      </c>
      <c r="T11" s="1">
        <f ca="1" t="shared" si="8"/>
        <v>1003.4925</v>
      </c>
      <c r="V11" s="1">
        <f t="shared" si="4"/>
        <v>0.1414</v>
      </c>
      <c r="W11" s="1">
        <f t="shared" si="5"/>
        <v>0.004206</v>
      </c>
      <c r="Y11" s="1" t="str">
        <f>IF(AND($AH$5="Sym_1",$E11&gt;0),$B$1,IF(AND($AH$5="Sym_2",$E11&lt;0),$B$1,$C$1))</f>
        <v>DUSKUSDT</v>
      </c>
      <c r="Z11" s="1">
        <f ca="1" t="shared" si="6"/>
        <v>0</v>
      </c>
      <c r="AA11" s="1">
        <f ca="1">IF($Z11=1,IF($Y11=$B$1,$B11,$C11),0)</f>
        <v>0</v>
      </c>
      <c r="AB11" s="1">
        <f ca="1">IF($Z11=1,IF($Y11=$B$1,$V11,$W11),0)</f>
        <v>0</v>
      </c>
      <c r="AC11" s="1">
        <f ca="1" t="shared" si="7"/>
        <v>1</v>
      </c>
      <c r="AD11" s="1">
        <f ca="1">IF($N11=1,$AH$3*$AF10*2,0)</f>
        <v>0</v>
      </c>
      <c r="AE11" s="1">
        <f ca="1">-IF($N11=1,$AH$4*$AH$2*2,0)</f>
        <v>0</v>
      </c>
      <c r="AF11" s="1">
        <f ca="1" t="shared" si="9"/>
        <v>1003.4925</v>
      </c>
    </row>
    <row r="12" spans="1:35">
      <c r="A12">
        <v>30</v>
      </c>
      <c r="B12">
        <v>0.1414</v>
      </c>
      <c r="C12">
        <v>0.004206</v>
      </c>
      <c r="D12">
        <v>-0.03292</v>
      </c>
      <c r="E12">
        <v>-1.32316333960196</v>
      </c>
      <c r="G12" s="1">
        <f t="shared" si="0"/>
        <v>-1</v>
      </c>
      <c r="H12" s="1">
        <f t="shared" si="1"/>
        <v>0.1414</v>
      </c>
      <c r="I12" s="1">
        <f t="shared" si="2"/>
        <v>0.004206</v>
      </c>
      <c r="J12" s="1">
        <f>IFERROR(VLOOKUP(-$G12,$G13:$H$182,2,0),H12)</f>
        <v>0.1399</v>
      </c>
      <c r="K12" s="1">
        <f>IFERROR(VLOOKUP(-$G12,$G13:$I$182,3,0),I12)</f>
        <v>0.004234</v>
      </c>
      <c r="M12" s="1" t="str">
        <f>IF(AND($AH$5="Sym_1",$E12&lt;0),$B$1,IF(AND($AH$5="Sym_2",$E12&gt;0),$B$1,$C$1))</f>
        <v>DUSKUSDT</v>
      </c>
      <c r="N12" s="1">
        <f ca="1">IF($AH$6="No",IF(AND(ABS($E12)&gt;$AH$1,$G12&lt;&gt;$G11),1,0),n_steps!K12)</f>
        <v>1</v>
      </c>
      <c r="O12" s="1">
        <f ca="1">IF($N12=1,IF($M12=$B$1,$B12,$C12),0)</f>
        <v>0.1414</v>
      </c>
      <c r="P12" s="1">
        <f ca="1">IF($N12=1,IF($M12=$B$1,$J12,$K12),0)</f>
        <v>0.1399</v>
      </c>
      <c r="Q12" s="1">
        <f ca="1" t="shared" si="3"/>
        <v>0.989391796322489</v>
      </c>
      <c r="R12" s="1">
        <f ca="1">IF($N12=1,$AH$3*$AH$2*2,0)</f>
        <v>0.5025</v>
      </c>
      <c r="S12" s="1">
        <f ca="1">-IF($N12=1,$AH$4*$AH$2*2,0)</f>
        <v>-2.01</v>
      </c>
      <c r="T12" s="1">
        <f ca="1" t="shared" si="8"/>
        <v>991.339747171146</v>
      </c>
      <c r="V12" s="1">
        <f t="shared" si="4"/>
        <v>0.1399</v>
      </c>
      <c r="W12" s="1">
        <f t="shared" si="5"/>
        <v>0.004234</v>
      </c>
      <c r="Y12" s="1" t="str">
        <f>IF(AND($AH$5="Sym_1",$E12&gt;0),$B$1,IF(AND($AH$5="Sym_2",$E12&lt;0),$B$1,$C$1))</f>
        <v>REEFUSDT</v>
      </c>
      <c r="Z12" s="1">
        <f ca="1" t="shared" si="6"/>
        <v>1</v>
      </c>
      <c r="AA12" s="1">
        <f ca="1">IF($Z12=1,IF($Y12=$B$1,$B12,$C12),0)</f>
        <v>0.004206</v>
      </c>
      <c r="AB12" s="1">
        <f ca="1">IF($Z12=1,IF($Y12=$B$1,$V12,$W12),0)</f>
        <v>0.004234</v>
      </c>
      <c r="AC12" s="1">
        <f ca="1" t="shared" si="7"/>
        <v>0.993386868209731</v>
      </c>
      <c r="AD12" s="1">
        <f ca="1">IF($N12=1,$AH$3*$AF11*2,0)</f>
        <v>0.50174625</v>
      </c>
      <c r="AE12" s="1">
        <f ca="1">-IF($N12=1,$AH$4*$AH$2*2,0)</f>
        <v>-2.01</v>
      </c>
      <c r="AF12" s="1">
        <f ca="1" t="shared" si="9"/>
        <v>995.348018096953</v>
      </c>
      <c r="AH12" s="9" t="s">
        <v>28</v>
      </c>
      <c r="AI12" s="11">
        <f ca="1">AI10/(AH2*2)</f>
        <v>-0.0177096569447575</v>
      </c>
    </row>
    <row r="13" spans="1:32">
      <c r="A13">
        <v>31</v>
      </c>
      <c r="B13">
        <v>0.1401</v>
      </c>
      <c r="C13">
        <v>0.00419</v>
      </c>
      <c r="D13">
        <v>-0.0233800000000001</v>
      </c>
      <c r="E13">
        <v>-0.767473991209587</v>
      </c>
      <c r="G13" s="1">
        <f t="shared" si="0"/>
        <v>-1</v>
      </c>
      <c r="H13" s="1">
        <f t="shared" si="1"/>
        <v>0.1401</v>
      </c>
      <c r="I13" s="1">
        <f t="shared" si="2"/>
        <v>0.00419</v>
      </c>
      <c r="J13" s="1">
        <f>IFERROR(VLOOKUP(-$G13,$G14:$H$182,2,0),H13)</f>
        <v>0.1399</v>
      </c>
      <c r="K13" s="1">
        <f>IFERROR(VLOOKUP(-$G13,$G14:$I$182,3,0),I13)</f>
        <v>0.004234</v>
      </c>
      <c r="M13" s="1" t="str">
        <f>IF(AND($AH$5="Sym_1",$E13&lt;0),$B$1,IF(AND($AH$5="Sym_2",$E13&gt;0),$B$1,$C$1))</f>
        <v>DUSKUSDT</v>
      </c>
      <c r="N13" s="1">
        <f ca="1">IF($AH$6="No",IF(AND(ABS($E13)&gt;$AH$1,$G13&lt;&gt;$G12),1,0),n_steps!K13)</f>
        <v>0</v>
      </c>
      <c r="O13" s="1">
        <f ca="1">IF($N13=1,IF($M13=$B$1,$B13,$C13),0)</f>
        <v>0</v>
      </c>
      <c r="P13" s="1">
        <f ca="1">IF($N13=1,IF($M13=$B$1,$J13,$K13),0)</f>
        <v>0</v>
      </c>
      <c r="Q13" s="1">
        <f ca="1" t="shared" si="3"/>
        <v>1</v>
      </c>
      <c r="R13" s="1">
        <f ca="1">IF($N13=1,$AH$3*$AH$2*2,0)</f>
        <v>0</v>
      </c>
      <c r="S13" s="1">
        <f ca="1">-IF($N13=1,$AH$4*$AH$2*2,0)</f>
        <v>0</v>
      </c>
      <c r="T13" s="1">
        <f ca="1" t="shared" si="8"/>
        <v>991.339747171146</v>
      </c>
      <c r="V13" s="1">
        <f t="shared" si="4"/>
        <v>0.1399</v>
      </c>
      <c r="W13" s="1">
        <f t="shared" si="5"/>
        <v>0.004234</v>
      </c>
      <c r="Y13" s="1" t="str">
        <f>IF(AND($AH$5="Sym_1",$E13&gt;0),$B$1,IF(AND($AH$5="Sym_2",$E13&lt;0),$B$1,$C$1))</f>
        <v>REEFUSDT</v>
      </c>
      <c r="Z13" s="1">
        <f ca="1" t="shared" si="6"/>
        <v>0</v>
      </c>
      <c r="AA13" s="1">
        <f ca="1">IF($Z13=1,IF($Y13=$B$1,$B13,$C13),0)</f>
        <v>0</v>
      </c>
      <c r="AB13" s="1">
        <f ca="1">IF($Z13=1,IF($Y13=$B$1,$V13,$W13),0)</f>
        <v>0</v>
      </c>
      <c r="AC13" s="1">
        <f ca="1" t="shared" si="7"/>
        <v>1</v>
      </c>
      <c r="AD13" s="1">
        <f ca="1">IF($N13=1,$AH$3*$AF12*2,0)</f>
        <v>0</v>
      </c>
      <c r="AE13" s="1">
        <f ca="1">-IF($N13=1,$AH$4*$AH$2*2,0)</f>
        <v>0</v>
      </c>
      <c r="AF13" s="1">
        <f ca="1" t="shared" si="9"/>
        <v>995.348018096953</v>
      </c>
    </row>
    <row r="14" spans="1:35">
      <c r="A14">
        <v>32</v>
      </c>
      <c r="B14">
        <v>0.1405</v>
      </c>
      <c r="C14">
        <v>0.004221</v>
      </c>
      <c r="D14">
        <v>-0.0140300000000002</v>
      </c>
      <c r="E14">
        <v>-0.273266374334404</v>
      </c>
      <c r="G14" s="1">
        <f t="shared" si="0"/>
        <v>-1</v>
      </c>
      <c r="H14" s="1">
        <f t="shared" si="1"/>
        <v>0.1405</v>
      </c>
      <c r="I14" s="1">
        <f t="shared" si="2"/>
        <v>0.004221</v>
      </c>
      <c r="J14" s="1">
        <f>IFERROR(VLOOKUP(-$G14,$G15:$H$182,2,0),H14)</f>
        <v>0.1399</v>
      </c>
      <c r="K14" s="1">
        <f>IFERROR(VLOOKUP(-$G14,$G15:$I$182,3,0),I14)</f>
        <v>0.004234</v>
      </c>
      <c r="M14" s="1" t="str">
        <f>IF(AND($AH$5="Sym_1",$E14&lt;0),$B$1,IF(AND($AH$5="Sym_2",$E14&gt;0),$B$1,$C$1))</f>
        <v>DUSKUSDT</v>
      </c>
      <c r="N14" s="1">
        <f ca="1">IF($AH$6="No",IF(AND(ABS($E14)&gt;$AH$1,$G14&lt;&gt;$G13),1,0),n_steps!K14)</f>
        <v>0</v>
      </c>
      <c r="O14" s="1">
        <f ca="1">IF($N14=1,IF($M14=$B$1,$B14,$C14),0)</f>
        <v>0</v>
      </c>
      <c r="P14" s="1">
        <f ca="1">IF($N14=1,IF($M14=$B$1,$J14,$K14),0)</f>
        <v>0</v>
      </c>
      <c r="Q14" s="1">
        <f ca="1" t="shared" si="3"/>
        <v>1</v>
      </c>
      <c r="R14" s="1">
        <f ca="1">IF($N14=1,$AH$3*$AH$2*2,0)</f>
        <v>0</v>
      </c>
      <c r="S14" s="1">
        <f ca="1">-IF($N14=1,$AH$4*$AH$2*2,0)</f>
        <v>0</v>
      </c>
      <c r="T14" s="1">
        <f ca="1" t="shared" si="8"/>
        <v>991.339747171146</v>
      </c>
      <c r="V14" s="1">
        <f t="shared" si="4"/>
        <v>0.1399</v>
      </c>
      <c r="W14" s="1">
        <f t="shared" si="5"/>
        <v>0.004234</v>
      </c>
      <c r="Y14" s="1" t="str">
        <f>IF(AND($AH$5="Sym_1",$E14&gt;0),$B$1,IF(AND($AH$5="Sym_2",$E14&lt;0),$B$1,$C$1))</f>
        <v>REEFUSDT</v>
      </c>
      <c r="Z14" s="1">
        <f ca="1" t="shared" si="6"/>
        <v>0</v>
      </c>
      <c r="AA14" s="1">
        <f ca="1">IF($Z14=1,IF($Y14=$B$1,$B14,$C14),0)</f>
        <v>0</v>
      </c>
      <c r="AB14" s="1">
        <f ca="1">IF($Z14=1,IF($Y14=$B$1,$V14,$W14),0)</f>
        <v>0</v>
      </c>
      <c r="AC14" s="1">
        <f ca="1" t="shared" si="7"/>
        <v>1</v>
      </c>
      <c r="AD14" s="1">
        <f ca="1">IF($N14=1,$AH$3*$AF13*2,0)</f>
        <v>0</v>
      </c>
      <c r="AE14" s="1">
        <f ca="1">-IF($N14=1,$AH$4*$AH$2*2,0)</f>
        <v>0</v>
      </c>
      <c r="AF14" s="1">
        <f ca="1" t="shared" si="9"/>
        <v>995.348018096953</v>
      </c>
      <c r="AH14" s="1" t="s">
        <v>29</v>
      </c>
      <c r="AI14" s="12">
        <f ca="1">COUNTIF(Q:Q,"&gt;1")/COUNTIF(N:N,"1")</f>
        <v>0.4</v>
      </c>
    </row>
    <row r="15" spans="1:35">
      <c r="A15">
        <v>33</v>
      </c>
      <c r="B15">
        <v>0.1399</v>
      </c>
      <c r="C15">
        <v>0.004234</v>
      </c>
      <c r="D15">
        <v>-0.00335000000000018</v>
      </c>
      <c r="E15">
        <v>0.292804237077983</v>
      </c>
      <c r="G15" s="1">
        <f t="shared" si="0"/>
        <v>1</v>
      </c>
      <c r="H15" s="1">
        <f t="shared" si="1"/>
        <v>0.1399</v>
      </c>
      <c r="I15" s="1">
        <f t="shared" si="2"/>
        <v>0.004234</v>
      </c>
      <c r="J15" s="1">
        <f>IFERROR(VLOOKUP(-$G15,$G16:$H$182,2,0),H15)</f>
        <v>0.139</v>
      </c>
      <c r="K15" s="1">
        <f>IFERROR(VLOOKUP(-$G15,$G16:$I$182,3,0),I15)</f>
        <v>0.004177</v>
      </c>
      <c r="M15" s="1" t="str">
        <f>IF(AND($AH$5="Sym_1",$E15&lt;0),$B$1,IF(AND($AH$5="Sym_2",$E15&gt;0),$B$1,$C$1))</f>
        <v>REEFUSDT</v>
      </c>
      <c r="N15" s="1">
        <f ca="1">IF($AH$6="No",IF(AND(ABS($E15)&gt;$AH$1,$G15&lt;&gt;$G14),1,0),n_steps!K15)</f>
        <v>0</v>
      </c>
      <c r="O15" s="1">
        <f ca="1">IF($N15=1,IF($M15=$B$1,$B15,$C15),0)</f>
        <v>0</v>
      </c>
      <c r="P15" s="1">
        <f ca="1">IF($N15=1,IF($M15=$B$1,$J15,$K15),0)</f>
        <v>0</v>
      </c>
      <c r="Q15" s="1">
        <f ca="1" t="shared" si="3"/>
        <v>1</v>
      </c>
      <c r="R15" s="1">
        <f ca="1">IF($N15=1,$AH$3*$AH$2*2,0)</f>
        <v>0</v>
      </c>
      <c r="S15" s="1">
        <f ca="1">-IF($N15=1,$AH$4*$AH$2*2,0)</f>
        <v>0</v>
      </c>
      <c r="T15" s="1">
        <f ca="1" t="shared" si="8"/>
        <v>991.339747171146</v>
      </c>
      <c r="V15" s="1">
        <f t="shared" si="4"/>
        <v>0.139</v>
      </c>
      <c r="W15" s="1">
        <f t="shared" si="5"/>
        <v>0.004177</v>
      </c>
      <c r="Y15" s="1" t="str">
        <f>IF(AND($AH$5="Sym_1",$E15&gt;0),$B$1,IF(AND($AH$5="Sym_2",$E15&lt;0),$B$1,$C$1))</f>
        <v>DUSKUSDT</v>
      </c>
      <c r="Z15" s="1">
        <f ca="1" t="shared" si="6"/>
        <v>0</v>
      </c>
      <c r="AA15" s="1">
        <f ca="1">IF($Z15=1,IF($Y15=$B$1,$B15,$C15),0)</f>
        <v>0</v>
      </c>
      <c r="AB15" s="1">
        <f ca="1">IF($Z15=1,IF($Y15=$B$1,$V15,$W15),0)</f>
        <v>0</v>
      </c>
      <c r="AC15" s="1">
        <f ca="1" t="shared" si="7"/>
        <v>1</v>
      </c>
      <c r="AD15" s="1">
        <f ca="1">IF($N15=1,$AH$3*$AF14*2,0)</f>
        <v>0</v>
      </c>
      <c r="AE15" s="1">
        <f ca="1">-IF($N15=1,$AH$4*$AH$2*2,0)</f>
        <v>0</v>
      </c>
      <c r="AF15" s="1">
        <f ca="1" t="shared" si="9"/>
        <v>995.348018096953</v>
      </c>
      <c r="AH15" s="1" t="s">
        <v>30</v>
      </c>
      <c r="AI15" s="12">
        <f ca="1">COUNTIF(AC:AC,"&gt;1")/COUNTIF(Z:Z,"1")</f>
        <v>0.4</v>
      </c>
    </row>
    <row r="16" spans="1:35">
      <c r="A16">
        <v>34</v>
      </c>
      <c r="B16">
        <v>0.139</v>
      </c>
      <c r="C16">
        <v>0.004177</v>
      </c>
      <c r="D16">
        <v>-0.0104599999999999</v>
      </c>
      <c r="E16">
        <v>-0.0633067360701786</v>
      </c>
      <c r="G16" s="1">
        <f t="shared" si="0"/>
        <v>-1</v>
      </c>
      <c r="H16" s="1">
        <f t="shared" si="1"/>
        <v>0.139</v>
      </c>
      <c r="I16" s="1">
        <f t="shared" si="2"/>
        <v>0.004177</v>
      </c>
      <c r="J16" s="1">
        <f>IFERROR(VLOOKUP(-$G16,$G17:$H$182,2,0),H16)</f>
        <v>0.1341</v>
      </c>
      <c r="K16" s="1">
        <f>IFERROR(VLOOKUP(-$G16,$G17:$I$182,3,0),I16)</f>
        <v>0.004041</v>
      </c>
      <c r="M16" s="1" t="str">
        <f>IF(AND($AH$5="Sym_1",$E16&lt;0),$B$1,IF(AND($AH$5="Sym_2",$E16&gt;0),$B$1,$C$1))</f>
        <v>DUSKUSDT</v>
      </c>
      <c r="N16" s="1">
        <f ca="1">IF($AH$6="No",IF(AND(ABS($E16)&gt;$AH$1,$G16&lt;&gt;$G15),1,0),n_steps!K16)</f>
        <v>0</v>
      </c>
      <c r="O16" s="1">
        <f ca="1">IF($N16=1,IF($M16=$B$1,$B16,$C16),0)</f>
        <v>0</v>
      </c>
      <c r="P16" s="1">
        <f ca="1">IF($N16=1,IF($M16=$B$1,$J16,$K16),0)</f>
        <v>0</v>
      </c>
      <c r="Q16" s="1">
        <f ca="1" t="shared" si="3"/>
        <v>1</v>
      </c>
      <c r="R16" s="1">
        <f ca="1">IF($N16=1,$AH$3*$AH$2*2,0)</f>
        <v>0</v>
      </c>
      <c r="S16" s="1">
        <f ca="1">-IF($N16=1,$AH$4*$AH$2*2,0)</f>
        <v>0</v>
      </c>
      <c r="T16" s="1">
        <f ca="1" t="shared" si="8"/>
        <v>991.339747171146</v>
      </c>
      <c r="V16" s="1">
        <f t="shared" si="4"/>
        <v>0.1341</v>
      </c>
      <c r="W16" s="1">
        <f t="shared" si="5"/>
        <v>0.004041</v>
      </c>
      <c r="Y16" s="1" t="str">
        <f>IF(AND($AH$5="Sym_1",$E16&gt;0),$B$1,IF(AND($AH$5="Sym_2",$E16&lt;0),$B$1,$C$1))</f>
        <v>REEFUSDT</v>
      </c>
      <c r="Z16" s="1">
        <f ca="1" t="shared" si="6"/>
        <v>0</v>
      </c>
      <c r="AA16" s="1">
        <f ca="1">IF($Z16=1,IF($Y16=$B$1,$B16,$C16),0)</f>
        <v>0</v>
      </c>
      <c r="AB16" s="1">
        <f ca="1">IF($Z16=1,IF($Y16=$B$1,$V16,$W16),0)</f>
        <v>0</v>
      </c>
      <c r="AC16" s="1">
        <f ca="1" t="shared" si="7"/>
        <v>1</v>
      </c>
      <c r="AD16" s="1">
        <f ca="1">IF($N16=1,$AH$3*$AF15*2,0)</f>
        <v>0</v>
      </c>
      <c r="AE16" s="1">
        <f ca="1">-IF($N16=1,$AH$4*$AH$2*2,0)</f>
        <v>0</v>
      </c>
      <c r="AF16" s="1">
        <f ca="1" t="shared" si="9"/>
        <v>995.348018096953</v>
      </c>
      <c r="AH16" s="9" t="s">
        <v>31</v>
      </c>
      <c r="AI16" s="11">
        <f ca="1">AVERAGE(AI14:AI15)</f>
        <v>0.4</v>
      </c>
    </row>
    <row r="17" spans="1:32">
      <c r="A17">
        <v>35</v>
      </c>
      <c r="B17">
        <v>0.1343</v>
      </c>
      <c r="C17">
        <v>0.004044</v>
      </c>
      <c r="D17">
        <v>-0.0148700000000001</v>
      </c>
      <c r="E17">
        <v>-0.268350745019337</v>
      </c>
      <c r="G17" s="1">
        <f t="shared" si="0"/>
        <v>-1</v>
      </c>
      <c r="H17" s="1">
        <f t="shared" si="1"/>
        <v>0.1343</v>
      </c>
      <c r="I17" s="1">
        <f t="shared" si="2"/>
        <v>0.004044</v>
      </c>
      <c r="J17" s="1">
        <f>IFERROR(VLOOKUP(-$G17,$G18:$H$182,2,0),H17)</f>
        <v>0.1341</v>
      </c>
      <c r="K17" s="1">
        <f>IFERROR(VLOOKUP(-$G17,$G18:$I$182,3,0),I17)</f>
        <v>0.004041</v>
      </c>
      <c r="M17" s="1" t="str">
        <f>IF(AND($AH$5="Sym_1",$E17&lt;0),$B$1,IF(AND($AH$5="Sym_2",$E17&gt;0),$B$1,$C$1))</f>
        <v>DUSKUSDT</v>
      </c>
      <c r="N17" s="1">
        <f ca="1">IF($AH$6="No",IF(AND(ABS($E17)&gt;$AH$1,$G17&lt;&gt;$G16),1,0),n_steps!K17)</f>
        <v>0</v>
      </c>
      <c r="O17" s="1">
        <f ca="1">IF($N17=1,IF($M17=$B$1,$B17,$C17),0)</f>
        <v>0</v>
      </c>
      <c r="P17" s="1">
        <f ca="1">IF($N17=1,IF($M17=$B$1,$J17,$K17),0)</f>
        <v>0</v>
      </c>
      <c r="Q17" s="1">
        <f ca="1" t="shared" si="3"/>
        <v>1</v>
      </c>
      <c r="R17" s="1">
        <f ca="1">IF($N17=1,$AH$3*$AH$2*2,0)</f>
        <v>0</v>
      </c>
      <c r="S17" s="1">
        <f ca="1">-IF($N17=1,$AH$4*$AH$2*2,0)</f>
        <v>0</v>
      </c>
      <c r="T17" s="1">
        <f ca="1" t="shared" si="8"/>
        <v>991.339747171146</v>
      </c>
      <c r="V17" s="1">
        <f t="shared" si="4"/>
        <v>0.1341</v>
      </c>
      <c r="W17" s="1">
        <f t="shared" si="5"/>
        <v>0.004041</v>
      </c>
      <c r="Y17" s="1" t="str">
        <f>IF(AND($AH$5="Sym_1",$E17&gt;0),$B$1,IF(AND($AH$5="Sym_2",$E17&lt;0),$B$1,$C$1))</f>
        <v>REEFUSDT</v>
      </c>
      <c r="Z17" s="1">
        <f ca="1" t="shared" si="6"/>
        <v>0</v>
      </c>
      <c r="AA17" s="1">
        <f ca="1">IF($Z17=1,IF($Y17=$B$1,$B17,$C17),0)</f>
        <v>0</v>
      </c>
      <c r="AB17" s="1">
        <f ca="1">IF($Z17=1,IF($Y17=$B$1,$V17,$W17),0)</f>
        <v>0</v>
      </c>
      <c r="AC17" s="1">
        <f ca="1" t="shared" si="7"/>
        <v>1</v>
      </c>
      <c r="AD17" s="1">
        <f ca="1">IF($N17=1,$AH$3*$AF16*2,0)</f>
        <v>0</v>
      </c>
      <c r="AE17" s="1">
        <f ca="1">-IF($N17=1,$AH$4*$AH$2*2,0)</f>
        <v>0</v>
      </c>
      <c r="AF17" s="1">
        <f ca="1" t="shared" si="9"/>
        <v>995.348018096953</v>
      </c>
    </row>
    <row r="18" spans="1:35">
      <c r="A18">
        <v>36</v>
      </c>
      <c r="B18">
        <v>0.1341</v>
      </c>
      <c r="C18">
        <v>0.004041</v>
      </c>
      <c r="D18">
        <v>-0.00383999999999984</v>
      </c>
      <c r="E18">
        <v>0.272771371759931</v>
      </c>
      <c r="G18" s="1">
        <f t="shared" si="0"/>
        <v>1</v>
      </c>
      <c r="H18" s="1">
        <f t="shared" si="1"/>
        <v>0.1341</v>
      </c>
      <c r="I18" s="1">
        <f t="shared" si="2"/>
        <v>0.004041</v>
      </c>
      <c r="J18" s="1">
        <f>IFERROR(VLOOKUP(-$G18,$G19:$H$182,2,0),H18)</f>
        <v>0.1287</v>
      </c>
      <c r="K18" s="1">
        <f>IFERROR(VLOOKUP(-$G18,$G19:$I$182,3,0),I18)</f>
        <v>0.003777</v>
      </c>
      <c r="M18" s="1" t="str">
        <f>IF(AND($AH$5="Sym_1",$E18&lt;0),$B$1,IF(AND($AH$5="Sym_2",$E18&gt;0),$B$1,$C$1))</f>
        <v>REEFUSDT</v>
      </c>
      <c r="N18" s="1">
        <f ca="1">IF($AH$6="No",IF(AND(ABS($E18)&gt;$AH$1,$G18&lt;&gt;$G17),1,0),n_steps!K18)</f>
        <v>0</v>
      </c>
      <c r="O18" s="1">
        <f ca="1">IF($N18=1,IF($M18=$B$1,$B18,$C18),0)</f>
        <v>0</v>
      </c>
      <c r="P18" s="1">
        <f ca="1">IF($N18=1,IF($M18=$B$1,$J18,$K18),0)</f>
        <v>0</v>
      </c>
      <c r="Q18" s="1">
        <f ca="1" t="shared" si="3"/>
        <v>1</v>
      </c>
      <c r="R18" s="1">
        <f ca="1">IF($N18=1,$AH$3*$AH$2*2,0)</f>
        <v>0</v>
      </c>
      <c r="S18" s="1">
        <f ca="1">-IF($N18=1,$AH$4*$AH$2*2,0)</f>
        <v>0</v>
      </c>
      <c r="T18" s="1">
        <f ca="1" t="shared" si="8"/>
        <v>991.339747171146</v>
      </c>
      <c r="V18" s="1">
        <f t="shared" si="4"/>
        <v>0.1287</v>
      </c>
      <c r="W18" s="1">
        <f t="shared" si="5"/>
        <v>0.003777</v>
      </c>
      <c r="Y18" s="1" t="str">
        <f>IF(AND($AH$5="Sym_1",$E18&gt;0),$B$1,IF(AND($AH$5="Sym_2",$E18&lt;0),$B$1,$C$1))</f>
        <v>DUSKUSDT</v>
      </c>
      <c r="Z18" s="1">
        <f ca="1" t="shared" si="6"/>
        <v>0</v>
      </c>
      <c r="AA18" s="1">
        <f ca="1">IF($Z18=1,IF($Y18=$B$1,$B18,$C18),0)</f>
        <v>0</v>
      </c>
      <c r="AB18" s="1">
        <f ca="1">IF($Z18=1,IF($Y18=$B$1,$V18,$W18),0)</f>
        <v>0</v>
      </c>
      <c r="AC18" s="1">
        <f ca="1" t="shared" si="7"/>
        <v>1</v>
      </c>
      <c r="AD18" s="1">
        <f ca="1">IF($N18=1,$AH$3*$AF17*2,0)</f>
        <v>0</v>
      </c>
      <c r="AE18" s="1">
        <f ca="1">-IF($N18=1,$AH$4*$AH$2*2,0)</f>
        <v>0</v>
      </c>
      <c r="AF18" s="1">
        <f ca="1" t="shared" si="9"/>
        <v>995.348018096953</v>
      </c>
      <c r="AH18" s="1" t="s">
        <v>32</v>
      </c>
      <c r="AI18" s="12">
        <f ca="1">MAX(Q:Q)-1</f>
        <v>0.040062843676355</v>
      </c>
    </row>
    <row r="19" spans="1:35">
      <c r="A19">
        <v>37</v>
      </c>
      <c r="B19">
        <v>0.1344</v>
      </c>
      <c r="C19">
        <v>0.004079</v>
      </c>
      <c r="D19">
        <v>-0.00647999999999981</v>
      </c>
      <c r="E19">
        <v>0.0596241199412767</v>
      </c>
      <c r="G19" s="1">
        <f t="shared" si="0"/>
        <v>1</v>
      </c>
      <c r="H19" s="1">
        <f t="shared" si="1"/>
        <v>0.1344</v>
      </c>
      <c r="I19" s="1">
        <f t="shared" si="2"/>
        <v>0.004079</v>
      </c>
      <c r="J19" s="1">
        <f>IFERROR(VLOOKUP(-$G19,$G20:$H$182,2,0),H19)</f>
        <v>0.1287</v>
      </c>
      <c r="K19" s="1">
        <f>IFERROR(VLOOKUP(-$G19,$G20:$I$182,3,0),I19)</f>
        <v>0.003777</v>
      </c>
      <c r="M19" s="1" t="str">
        <f>IF(AND($AH$5="Sym_1",$E19&lt;0),$B$1,IF(AND($AH$5="Sym_2",$E19&gt;0),$B$1,$C$1))</f>
        <v>REEFUSDT</v>
      </c>
      <c r="N19" s="1">
        <f ca="1">IF($AH$6="No",IF(AND(ABS($E19)&gt;$AH$1,$G19&lt;&gt;$G18),1,0),n_steps!K19)</f>
        <v>0</v>
      </c>
      <c r="O19" s="1">
        <f ca="1">IF($N19=1,IF($M19=$B$1,$B19,$C19),0)</f>
        <v>0</v>
      </c>
      <c r="P19" s="1">
        <f ca="1">IF($N19=1,IF($M19=$B$1,$J19,$K19),0)</f>
        <v>0</v>
      </c>
      <c r="Q19" s="1">
        <f ca="1" t="shared" si="3"/>
        <v>1</v>
      </c>
      <c r="R19" s="1">
        <f ca="1">IF($N19=1,$AH$3*$AH$2*2,0)</f>
        <v>0</v>
      </c>
      <c r="S19" s="1">
        <f ca="1">-IF($N19=1,$AH$4*$AH$2*2,0)</f>
        <v>0</v>
      </c>
      <c r="T19" s="1">
        <f ca="1" t="shared" si="8"/>
        <v>991.339747171146</v>
      </c>
      <c r="V19" s="1">
        <f t="shared" si="4"/>
        <v>0.1287</v>
      </c>
      <c r="W19" s="1">
        <f t="shared" si="5"/>
        <v>0.003777</v>
      </c>
      <c r="Y19" s="1" t="str">
        <f>IF(AND($AH$5="Sym_1",$E19&gt;0),$B$1,IF(AND($AH$5="Sym_2",$E19&lt;0),$B$1,$C$1))</f>
        <v>DUSKUSDT</v>
      </c>
      <c r="Z19" s="1">
        <f ca="1" t="shared" si="6"/>
        <v>0</v>
      </c>
      <c r="AA19" s="1">
        <f ca="1">IF($Z19=1,IF($Y19=$B$1,$B19,$C19),0)</f>
        <v>0</v>
      </c>
      <c r="AB19" s="1">
        <f ca="1">IF($Z19=1,IF($Y19=$B$1,$V19,$W19),0)</f>
        <v>0</v>
      </c>
      <c r="AC19" s="1">
        <f ca="1" t="shared" si="7"/>
        <v>1</v>
      </c>
      <c r="AD19" s="1">
        <f ca="1">IF($N19=1,$AH$3*$AF18*2,0)</f>
        <v>0</v>
      </c>
      <c r="AE19" s="1">
        <f ca="1">-IF($N19=1,$AH$4*$AH$2*2,0)</f>
        <v>0</v>
      </c>
      <c r="AF19" s="1">
        <f ca="1" t="shared" si="9"/>
        <v>995.348018096953</v>
      </c>
      <c r="AH19" s="1" t="s">
        <v>33</v>
      </c>
      <c r="AI19" s="12">
        <f ca="1">MAX(AC:AC)-1</f>
        <v>0.0281317624428949</v>
      </c>
    </row>
    <row r="20" spans="1:35">
      <c r="A20">
        <v>38</v>
      </c>
      <c r="B20">
        <v>0.1287</v>
      </c>
      <c r="C20">
        <v>0.003777</v>
      </c>
      <c r="D20">
        <v>-0.0110699999999999</v>
      </c>
      <c r="E20">
        <v>-0.254008604147024</v>
      </c>
      <c r="G20" s="1">
        <f t="shared" si="0"/>
        <v>-1</v>
      </c>
      <c r="H20" s="1">
        <f t="shared" si="1"/>
        <v>0.1287</v>
      </c>
      <c r="I20" s="1">
        <f t="shared" si="2"/>
        <v>0.003777</v>
      </c>
      <c r="J20" s="1">
        <f>IFERROR(VLOOKUP(-$G20,$G21:$H$182,2,0),H20)</f>
        <v>0.1275</v>
      </c>
      <c r="K20" s="1">
        <f>IFERROR(VLOOKUP(-$G20,$G21:$I$182,3,0),I20)</f>
        <v>0.003888</v>
      </c>
      <c r="M20" s="1" t="str">
        <f>IF(AND($AH$5="Sym_1",$E20&lt;0),$B$1,IF(AND($AH$5="Sym_2",$E20&gt;0),$B$1,$C$1))</f>
        <v>DUSKUSDT</v>
      </c>
      <c r="N20" s="1">
        <f ca="1">IF($AH$6="No",IF(AND(ABS($E20)&gt;$AH$1,$G20&lt;&gt;$G19),1,0),n_steps!K20)</f>
        <v>0</v>
      </c>
      <c r="O20" s="1">
        <f ca="1">IF($N20=1,IF($M20=$B$1,$B20,$C20),0)</f>
        <v>0</v>
      </c>
      <c r="P20" s="1">
        <f ca="1">IF($N20=1,IF($M20=$B$1,$J20,$K20),0)</f>
        <v>0</v>
      </c>
      <c r="Q20" s="1">
        <f ca="1" t="shared" si="3"/>
        <v>1</v>
      </c>
      <c r="R20" s="1">
        <f ca="1">IF($N20=1,$AH$3*$AH$2*2,0)</f>
        <v>0</v>
      </c>
      <c r="S20" s="1">
        <f ca="1">-IF($N20=1,$AH$4*$AH$2*2,0)</f>
        <v>0</v>
      </c>
      <c r="T20" s="1">
        <f ca="1" t="shared" si="8"/>
        <v>991.339747171146</v>
      </c>
      <c r="V20" s="1">
        <f t="shared" si="4"/>
        <v>0.1275</v>
      </c>
      <c r="W20" s="1">
        <f t="shared" si="5"/>
        <v>0.003888</v>
      </c>
      <c r="Y20" s="1" t="str">
        <f>IF(AND($AH$5="Sym_1",$E20&gt;0),$B$1,IF(AND($AH$5="Sym_2",$E20&lt;0),$B$1,$C$1))</f>
        <v>REEFUSDT</v>
      </c>
      <c r="Z20" s="1">
        <f ca="1" t="shared" si="6"/>
        <v>0</v>
      </c>
      <c r="AA20" s="1">
        <f ca="1">IF($Z20=1,IF($Y20=$B$1,$B20,$C20),0)</f>
        <v>0</v>
      </c>
      <c r="AB20" s="1">
        <f ca="1">IF($Z20=1,IF($Y20=$B$1,$V20,$W20),0)</f>
        <v>0</v>
      </c>
      <c r="AC20" s="1">
        <f ca="1" t="shared" si="7"/>
        <v>1</v>
      </c>
      <c r="AD20" s="1">
        <f ca="1">IF($N20=1,$AH$3*$AF19*2,0)</f>
        <v>0</v>
      </c>
      <c r="AE20" s="1">
        <f ca="1">-IF($N20=1,$AH$4*$AH$2*2,0)</f>
        <v>0</v>
      </c>
      <c r="AF20" s="1">
        <f ca="1" t="shared" si="9"/>
        <v>995.348018096953</v>
      </c>
      <c r="AH20" s="1" t="s">
        <v>34</v>
      </c>
      <c r="AI20" s="12">
        <f ca="1">MIN(Q:Q)-1</f>
        <v>-0.0197010869565216</v>
      </c>
    </row>
    <row r="21" spans="1:35">
      <c r="A21">
        <v>39</v>
      </c>
      <c r="B21">
        <v>0.1293</v>
      </c>
      <c r="C21">
        <v>0.003863</v>
      </c>
      <c r="D21">
        <v>-0.00617</v>
      </c>
      <c r="E21">
        <v>-0.0196102166533992</v>
      </c>
      <c r="G21" s="1">
        <f t="shared" si="0"/>
        <v>-1</v>
      </c>
      <c r="H21" s="1">
        <f t="shared" si="1"/>
        <v>0.1293</v>
      </c>
      <c r="I21" s="1">
        <f t="shared" si="2"/>
        <v>0.003863</v>
      </c>
      <c r="J21" s="1">
        <f>IFERROR(VLOOKUP(-$G21,$G22:$H$182,2,0),H21)</f>
        <v>0.1275</v>
      </c>
      <c r="K21" s="1">
        <f>IFERROR(VLOOKUP(-$G21,$G22:$I$182,3,0),I21)</f>
        <v>0.003888</v>
      </c>
      <c r="M21" s="1" t="str">
        <f>IF(AND($AH$5="Sym_1",$E21&lt;0),$B$1,IF(AND($AH$5="Sym_2",$E21&gt;0),$B$1,$C$1))</f>
        <v>DUSKUSDT</v>
      </c>
      <c r="N21" s="1">
        <f ca="1">IF($AH$6="No",IF(AND(ABS($E21)&gt;$AH$1,$G21&lt;&gt;$G20),1,0),n_steps!K21)</f>
        <v>0</v>
      </c>
      <c r="O21" s="1">
        <f ca="1">IF($N21=1,IF($M21=$B$1,$B21,$C21),0)</f>
        <v>0</v>
      </c>
      <c r="P21" s="1">
        <f ca="1">IF($N21=1,IF($M21=$B$1,$J21,$K21),0)</f>
        <v>0</v>
      </c>
      <c r="Q21" s="1">
        <f ca="1" t="shared" si="3"/>
        <v>1</v>
      </c>
      <c r="R21" s="1">
        <f ca="1">IF($N21=1,$AH$3*$AH$2*2,0)</f>
        <v>0</v>
      </c>
      <c r="S21" s="1">
        <f ca="1">-IF($N21=1,$AH$4*$AH$2*2,0)</f>
        <v>0</v>
      </c>
      <c r="T21" s="1">
        <f ca="1" t="shared" si="8"/>
        <v>991.339747171146</v>
      </c>
      <c r="V21" s="1">
        <f t="shared" si="4"/>
        <v>0.1275</v>
      </c>
      <c r="W21" s="1">
        <f t="shared" si="5"/>
        <v>0.003888</v>
      </c>
      <c r="Y21" s="1" t="str">
        <f>IF(AND($AH$5="Sym_1",$E21&gt;0),$B$1,IF(AND($AH$5="Sym_2",$E21&lt;0),$B$1,$C$1))</f>
        <v>REEFUSDT</v>
      </c>
      <c r="Z21" s="1">
        <f ca="1" t="shared" si="6"/>
        <v>0</v>
      </c>
      <c r="AA21" s="1">
        <f ca="1">IF($Z21=1,IF($Y21=$B$1,$B21,$C21),0)</f>
        <v>0</v>
      </c>
      <c r="AB21" s="1">
        <f ca="1">IF($Z21=1,IF($Y21=$B$1,$V21,$W21),0)</f>
        <v>0</v>
      </c>
      <c r="AC21" s="1">
        <f ca="1" t="shared" si="7"/>
        <v>1</v>
      </c>
      <c r="AD21" s="1">
        <f ca="1">IF($N21=1,$AH$3*$AF20*2,0)</f>
        <v>0</v>
      </c>
      <c r="AE21" s="1">
        <f ca="1">-IF($N21=1,$AH$4*$AH$2*2,0)</f>
        <v>0</v>
      </c>
      <c r="AF21" s="1">
        <f ca="1" t="shared" si="9"/>
        <v>995.348018096953</v>
      </c>
      <c r="AH21" s="1" t="s">
        <v>35</v>
      </c>
      <c r="AI21" s="12">
        <f ca="1">MIN(AC:AC)-1</f>
        <v>-0.0554711246200608</v>
      </c>
    </row>
    <row r="22" spans="1:32">
      <c r="A22">
        <v>40</v>
      </c>
      <c r="B22">
        <v>0.1275</v>
      </c>
      <c r="C22">
        <v>0.003877</v>
      </c>
      <c r="D22">
        <v>-0.0305300000000001</v>
      </c>
      <c r="E22">
        <v>-1.39821465172022</v>
      </c>
      <c r="G22" s="1">
        <f t="shared" si="0"/>
        <v>-1</v>
      </c>
      <c r="H22" s="1">
        <f t="shared" si="1"/>
        <v>0.1275</v>
      </c>
      <c r="I22" s="1">
        <f t="shared" si="2"/>
        <v>0.003877</v>
      </c>
      <c r="J22" s="1">
        <f>IFERROR(VLOOKUP(-$G22,$G23:$H$182,2,0),H22)</f>
        <v>0.1275</v>
      </c>
      <c r="K22" s="1">
        <f>IFERROR(VLOOKUP(-$G22,$G23:$I$182,3,0),I22)</f>
        <v>0.003888</v>
      </c>
      <c r="M22" s="1" t="str">
        <f>IF(AND($AH$5="Sym_1",$E22&lt;0),$B$1,IF(AND($AH$5="Sym_2",$E22&gt;0),$B$1,$C$1))</f>
        <v>DUSKUSDT</v>
      </c>
      <c r="N22" s="1">
        <f ca="1">IF($AH$6="No",IF(AND(ABS($E22)&gt;$AH$1,$G22&lt;&gt;$G21),1,0),n_steps!K22)</f>
        <v>0</v>
      </c>
      <c r="O22" s="1">
        <f ca="1">IF($N22=1,IF($M22=$B$1,$B22,$C22),0)</f>
        <v>0</v>
      </c>
      <c r="P22" s="1">
        <f ca="1">IF($N22=1,IF($M22=$B$1,$J22,$K22),0)</f>
        <v>0</v>
      </c>
      <c r="Q22" s="1">
        <f ca="1" t="shared" si="3"/>
        <v>1</v>
      </c>
      <c r="R22" s="1">
        <f ca="1">IF($N22=1,$AH$3*$AH$2*2,0)</f>
        <v>0</v>
      </c>
      <c r="S22" s="1">
        <f ca="1">-IF($N22=1,$AH$4*$AH$2*2,0)</f>
        <v>0</v>
      </c>
      <c r="T22" s="1">
        <f ca="1" t="shared" si="8"/>
        <v>991.339747171146</v>
      </c>
      <c r="V22" s="1">
        <f t="shared" si="4"/>
        <v>0.1275</v>
      </c>
      <c r="W22" s="1">
        <f t="shared" si="5"/>
        <v>0.003888</v>
      </c>
      <c r="Y22" s="1" t="str">
        <f>IF(AND($AH$5="Sym_1",$E22&gt;0),$B$1,IF(AND($AH$5="Sym_2",$E22&lt;0),$B$1,$C$1))</f>
        <v>REEFUSDT</v>
      </c>
      <c r="Z22" s="1">
        <f ca="1" t="shared" si="6"/>
        <v>0</v>
      </c>
      <c r="AA22" s="1">
        <f ca="1">IF($Z22=1,IF($Y22=$B$1,$B22,$C22),0)</f>
        <v>0</v>
      </c>
      <c r="AB22" s="1">
        <f ca="1">IF($Z22=1,IF($Y22=$B$1,$V22,$W22),0)</f>
        <v>0</v>
      </c>
      <c r="AC22" s="1">
        <f ca="1" t="shared" si="7"/>
        <v>1</v>
      </c>
      <c r="AD22" s="1">
        <f ca="1">IF($N22=1,$AH$3*$AF21*2,0)</f>
        <v>0</v>
      </c>
      <c r="AE22" s="1">
        <f ca="1">-IF($N22=1,$AH$4*$AH$2*2,0)</f>
        <v>0</v>
      </c>
      <c r="AF22" s="1">
        <f ca="1" t="shared" si="9"/>
        <v>995.348018096953</v>
      </c>
    </row>
    <row r="23" spans="1:34">
      <c r="A23">
        <v>41</v>
      </c>
      <c r="B23">
        <v>0.1272</v>
      </c>
      <c r="C23">
        <v>0.003883</v>
      </c>
      <c r="D23">
        <v>-0.01425</v>
      </c>
      <c r="E23">
        <v>-0.499092315626955</v>
      </c>
      <c r="G23" s="1">
        <f t="shared" si="0"/>
        <v>-1</v>
      </c>
      <c r="H23" s="1">
        <f t="shared" si="1"/>
        <v>0.1272</v>
      </c>
      <c r="I23" s="1">
        <f t="shared" si="2"/>
        <v>0.003883</v>
      </c>
      <c r="J23" s="1">
        <f>IFERROR(VLOOKUP(-$G23,$G24:$H$182,2,0),H23)</f>
        <v>0.1275</v>
      </c>
      <c r="K23" s="1">
        <f>IFERROR(VLOOKUP(-$G23,$G24:$I$182,3,0),I23)</f>
        <v>0.003888</v>
      </c>
      <c r="M23" s="1" t="str">
        <f>IF(AND($AH$5="Sym_1",$E23&lt;0),$B$1,IF(AND($AH$5="Sym_2",$E23&gt;0),$B$1,$C$1))</f>
        <v>DUSKUSDT</v>
      </c>
      <c r="N23" s="1">
        <f ca="1">IF($AH$6="No",IF(AND(ABS($E23)&gt;$AH$1,$G23&lt;&gt;$G22),1,0),n_steps!K23)</f>
        <v>0</v>
      </c>
      <c r="O23" s="1">
        <f ca="1">IF($N23=1,IF($M23=$B$1,$B23,$C23),0)</f>
        <v>0</v>
      </c>
      <c r="P23" s="1">
        <f ca="1">IF($N23=1,IF($M23=$B$1,$J23,$K23),0)</f>
        <v>0</v>
      </c>
      <c r="Q23" s="1">
        <f ca="1" t="shared" si="3"/>
        <v>1</v>
      </c>
      <c r="R23" s="1">
        <f ca="1">IF($N23=1,$AH$3*$AH$2*2,0)</f>
        <v>0</v>
      </c>
      <c r="S23" s="1">
        <f ca="1">-IF($N23=1,$AH$4*$AH$2*2,0)</f>
        <v>0</v>
      </c>
      <c r="T23" s="1">
        <f ca="1" t="shared" si="8"/>
        <v>991.339747171146</v>
      </c>
      <c r="V23" s="1">
        <f t="shared" si="4"/>
        <v>0.1275</v>
      </c>
      <c r="W23" s="1">
        <f t="shared" si="5"/>
        <v>0.003888</v>
      </c>
      <c r="Y23" s="1" t="str">
        <f>IF(AND($AH$5="Sym_1",$E23&gt;0),$B$1,IF(AND($AH$5="Sym_2",$E23&lt;0),$B$1,$C$1))</f>
        <v>REEFUSDT</v>
      </c>
      <c r="Z23" s="1">
        <f ca="1" t="shared" si="6"/>
        <v>0</v>
      </c>
      <c r="AA23" s="1">
        <f ca="1">IF($Z23=1,IF($Y23=$B$1,$B23,$C23),0)</f>
        <v>0</v>
      </c>
      <c r="AB23" s="1">
        <f ca="1">IF($Z23=1,IF($Y23=$B$1,$V23,$W23),0)</f>
        <v>0</v>
      </c>
      <c r="AC23" s="1">
        <f ca="1" t="shared" si="7"/>
        <v>1</v>
      </c>
      <c r="AD23" s="1">
        <f ca="1">IF($N23=1,$AH$3*$AF22*2,0)</f>
        <v>0</v>
      </c>
      <c r="AE23" s="1">
        <f ca="1">-IF($N23=1,$AH$4*$AH$2*2,0)</f>
        <v>0</v>
      </c>
      <c r="AF23" s="1">
        <f ca="1" t="shared" si="9"/>
        <v>995.348018096953</v>
      </c>
      <c r="AH23" s="13" t="s">
        <v>44</v>
      </c>
    </row>
    <row r="24" spans="1:34">
      <c r="A24">
        <v>42</v>
      </c>
      <c r="B24">
        <v>0.1275</v>
      </c>
      <c r="C24">
        <v>0.003888</v>
      </c>
      <c r="D24">
        <v>0.00409999999999977</v>
      </c>
      <c r="E24">
        <v>0.509458493691786</v>
      </c>
      <c r="G24" s="1">
        <f t="shared" si="0"/>
        <v>1</v>
      </c>
      <c r="H24" s="1">
        <f t="shared" si="1"/>
        <v>0.1275</v>
      </c>
      <c r="I24" s="1">
        <f t="shared" si="2"/>
        <v>0.003888</v>
      </c>
      <c r="J24" s="1">
        <f>IFERROR(VLOOKUP(-$G24,$G25:$H$182,2,0),H24)</f>
        <v>0.1277</v>
      </c>
      <c r="K24" s="1">
        <f>IFERROR(VLOOKUP(-$G24,$G25:$I$182,3,0),I24)</f>
        <v>0.003878</v>
      </c>
      <c r="M24" s="1" t="str">
        <f>IF(AND($AH$5="Sym_1",$E24&lt;0),$B$1,IF(AND($AH$5="Sym_2",$E24&gt;0),$B$1,$C$1))</f>
        <v>REEFUSDT</v>
      </c>
      <c r="N24" s="1">
        <f ca="1">IF($AH$6="No",IF(AND(ABS($E24)&gt;$AH$1,$G24&lt;&gt;$G23),1,0),n_steps!K24)</f>
        <v>0</v>
      </c>
      <c r="O24" s="1">
        <f ca="1">IF($N24=1,IF($M24=$B$1,$B24,$C24),0)</f>
        <v>0</v>
      </c>
      <c r="P24" s="1">
        <f ca="1">IF($N24=1,IF($M24=$B$1,$J24,$K24),0)</f>
        <v>0</v>
      </c>
      <c r="Q24" s="1">
        <f ca="1" t="shared" si="3"/>
        <v>1</v>
      </c>
      <c r="R24" s="1">
        <f ca="1">IF($N24=1,$AH$3*$AH$2*2,0)</f>
        <v>0</v>
      </c>
      <c r="S24" s="1">
        <f ca="1">-IF($N24=1,$AH$4*$AH$2*2,0)</f>
        <v>0</v>
      </c>
      <c r="T24" s="1">
        <f ca="1" t="shared" si="8"/>
        <v>991.339747171146</v>
      </c>
      <c r="V24" s="1">
        <f t="shared" si="4"/>
        <v>0.1277</v>
      </c>
      <c r="W24" s="1">
        <f t="shared" si="5"/>
        <v>0.003878</v>
      </c>
      <c r="Y24" s="1" t="str">
        <f>IF(AND($AH$5="Sym_1",$E24&gt;0),$B$1,IF(AND($AH$5="Sym_2",$E24&lt;0),$B$1,$C$1))</f>
        <v>DUSKUSDT</v>
      </c>
      <c r="Z24" s="1">
        <f ca="1" t="shared" si="6"/>
        <v>0</v>
      </c>
      <c r="AA24" s="1">
        <f ca="1">IF($Z24=1,IF($Y24=$B$1,$B24,$C24),0)</f>
        <v>0</v>
      </c>
      <c r="AB24" s="1">
        <f ca="1">IF($Z24=1,IF($Y24=$B$1,$V24,$W24),0)</f>
        <v>0</v>
      </c>
      <c r="AC24" s="1">
        <f ca="1" t="shared" si="7"/>
        <v>1</v>
      </c>
      <c r="AD24" s="1">
        <f ca="1">IF($N24=1,$AH$3*$AF23*2,0)</f>
        <v>0</v>
      </c>
      <c r="AE24" s="1">
        <f ca="1">-IF($N24=1,$AH$4*$AH$2*2,0)</f>
        <v>0</v>
      </c>
      <c r="AF24" s="1">
        <f ca="1" t="shared" si="9"/>
        <v>995.348018096953</v>
      </c>
      <c r="AH24" s="14"/>
    </row>
    <row r="25" spans="1:32">
      <c r="A25">
        <v>43</v>
      </c>
      <c r="B25">
        <v>0.1277</v>
      </c>
      <c r="C25">
        <v>0.003878</v>
      </c>
      <c r="D25">
        <v>-0.00572000000000016</v>
      </c>
      <c r="E25">
        <v>-0.0613252111714408</v>
      </c>
      <c r="G25" s="1">
        <f t="shared" si="0"/>
        <v>-1</v>
      </c>
      <c r="H25" s="1">
        <f t="shared" si="1"/>
        <v>0.1277</v>
      </c>
      <c r="I25" s="1">
        <f t="shared" si="2"/>
        <v>0.003878</v>
      </c>
      <c r="J25" s="1">
        <f>IFERROR(VLOOKUP(-$G25,$G26:$H$182,2,0),H25)</f>
        <v>0.1306</v>
      </c>
      <c r="K25" s="1">
        <f>IFERROR(VLOOKUP(-$G25,$G26:$I$182,3,0),I25)</f>
        <v>0.003988</v>
      </c>
      <c r="M25" s="1" t="str">
        <f>IF(AND($AH$5="Sym_1",$E25&lt;0),$B$1,IF(AND($AH$5="Sym_2",$E25&gt;0),$B$1,$C$1))</f>
        <v>DUSKUSDT</v>
      </c>
      <c r="N25" s="1">
        <f ca="1">IF($AH$6="No",IF(AND(ABS($E25)&gt;$AH$1,$G25&lt;&gt;$G24),1,0),n_steps!K25)</f>
        <v>0</v>
      </c>
      <c r="O25" s="1">
        <f ca="1">IF($N25=1,IF($M25=$B$1,$B25,$C25),0)</f>
        <v>0</v>
      </c>
      <c r="P25" s="1">
        <f ca="1">IF($N25=1,IF($M25=$B$1,$J25,$K25),0)</f>
        <v>0</v>
      </c>
      <c r="Q25" s="1">
        <f ca="1" t="shared" si="3"/>
        <v>1</v>
      </c>
      <c r="R25" s="1">
        <f ca="1">IF($N25=1,$AH$3*$AH$2*2,0)</f>
        <v>0</v>
      </c>
      <c r="S25" s="1">
        <f ca="1">-IF($N25=1,$AH$4*$AH$2*2,0)</f>
        <v>0</v>
      </c>
      <c r="T25" s="1">
        <f ca="1" t="shared" si="8"/>
        <v>991.339747171146</v>
      </c>
      <c r="V25" s="1">
        <f t="shared" si="4"/>
        <v>0.1306</v>
      </c>
      <c r="W25" s="1">
        <f t="shared" si="5"/>
        <v>0.003988</v>
      </c>
      <c r="Y25" s="1" t="str">
        <f>IF(AND($AH$5="Sym_1",$E25&gt;0),$B$1,IF(AND($AH$5="Sym_2",$E25&lt;0),$B$1,$C$1))</f>
        <v>REEFUSDT</v>
      </c>
      <c r="Z25" s="1">
        <f ca="1" t="shared" si="6"/>
        <v>0</v>
      </c>
      <c r="AA25" s="1">
        <f ca="1">IF($Z25=1,IF($Y25=$B$1,$B25,$C25),0)</f>
        <v>0</v>
      </c>
      <c r="AB25" s="1">
        <f ca="1">IF($Z25=1,IF($Y25=$B$1,$V25,$W25),0)</f>
        <v>0</v>
      </c>
      <c r="AC25" s="1">
        <f ca="1" t="shared" si="7"/>
        <v>1</v>
      </c>
      <c r="AD25" s="1">
        <f ca="1">IF($N25=1,$AH$3*$AF24*2,0)</f>
        <v>0</v>
      </c>
      <c r="AE25" s="1">
        <f ca="1">-IF($N25=1,$AH$4*$AH$2*2,0)</f>
        <v>0</v>
      </c>
      <c r="AF25" s="1">
        <f ca="1" t="shared" si="9"/>
        <v>995.348018096953</v>
      </c>
    </row>
    <row r="26" spans="1:32">
      <c r="A26">
        <v>44</v>
      </c>
      <c r="B26">
        <v>0.1306</v>
      </c>
      <c r="C26">
        <v>0.003988</v>
      </c>
      <c r="D26">
        <v>0.00622999999999995</v>
      </c>
      <c r="E26">
        <v>0.715540794888641</v>
      </c>
      <c r="G26" s="1">
        <f t="shared" si="0"/>
        <v>1</v>
      </c>
      <c r="H26" s="1">
        <f t="shared" si="1"/>
        <v>0.1306</v>
      </c>
      <c r="I26" s="1">
        <f t="shared" si="2"/>
        <v>0.003988</v>
      </c>
      <c r="J26" s="1">
        <f>IFERROR(VLOOKUP(-$G26,$G27:$H$182,2,0),H26)</f>
        <v>0.1313</v>
      </c>
      <c r="K26" s="1">
        <f>IFERROR(VLOOKUP(-$G26,$G27:$I$182,3,0),I26)</f>
        <v>0.004013</v>
      </c>
      <c r="M26" s="1" t="str">
        <f>IF(AND($AH$5="Sym_1",$E26&lt;0),$B$1,IF(AND($AH$5="Sym_2",$E26&gt;0),$B$1,$C$1))</f>
        <v>REEFUSDT</v>
      </c>
      <c r="N26" s="1">
        <f ca="1">IF($AH$6="No",IF(AND(ABS($E26)&gt;$AH$1,$G26&lt;&gt;$G25),1,0),n_steps!K26)</f>
        <v>0</v>
      </c>
      <c r="O26" s="1">
        <f ca="1">IF($N26=1,IF($M26=$B$1,$B26,$C26),0)</f>
        <v>0</v>
      </c>
      <c r="P26" s="1">
        <f ca="1">IF($N26=1,IF($M26=$B$1,$J26,$K26),0)</f>
        <v>0</v>
      </c>
      <c r="Q26" s="1">
        <f ca="1" t="shared" si="3"/>
        <v>1</v>
      </c>
      <c r="R26" s="1">
        <f ca="1">IF($N26=1,$AH$3*$AH$2*2,0)</f>
        <v>0</v>
      </c>
      <c r="S26" s="1">
        <f ca="1">-IF($N26=1,$AH$4*$AH$2*2,0)</f>
        <v>0</v>
      </c>
      <c r="T26" s="1">
        <f ca="1" t="shared" si="8"/>
        <v>991.339747171146</v>
      </c>
      <c r="V26" s="1">
        <f t="shared" si="4"/>
        <v>0.1313</v>
      </c>
      <c r="W26" s="1">
        <f t="shared" si="5"/>
        <v>0.004013</v>
      </c>
      <c r="Y26" s="1" t="str">
        <f>IF(AND($AH$5="Sym_1",$E26&gt;0),$B$1,IF(AND($AH$5="Sym_2",$E26&lt;0),$B$1,$C$1))</f>
        <v>DUSKUSDT</v>
      </c>
      <c r="Z26" s="1">
        <f ca="1" t="shared" si="6"/>
        <v>0</v>
      </c>
      <c r="AA26" s="1">
        <f ca="1">IF($Z26=1,IF($Y26=$B$1,$B26,$C26),0)</f>
        <v>0</v>
      </c>
      <c r="AB26" s="1">
        <f ca="1">IF($Z26=1,IF($Y26=$B$1,$V26,$W26),0)</f>
        <v>0</v>
      </c>
      <c r="AC26" s="1">
        <f ca="1" t="shared" si="7"/>
        <v>1</v>
      </c>
      <c r="AD26" s="1">
        <f ca="1">IF($N26=1,$AH$3*$AF25*2,0)</f>
        <v>0</v>
      </c>
      <c r="AE26" s="1">
        <f ca="1">-IF($N26=1,$AH$4*$AH$2*2,0)</f>
        <v>0</v>
      </c>
      <c r="AF26" s="1">
        <f ca="1" t="shared" si="9"/>
        <v>995.348018096953</v>
      </c>
    </row>
    <row r="27" spans="1:32">
      <c r="A27">
        <v>45</v>
      </c>
      <c r="B27">
        <v>0.1313</v>
      </c>
      <c r="C27">
        <v>0.004013</v>
      </c>
      <c r="D27">
        <v>-0.00856000000000012</v>
      </c>
      <c r="E27">
        <v>-0.136993893709992</v>
      </c>
      <c r="G27" s="1">
        <f t="shared" si="0"/>
        <v>-1</v>
      </c>
      <c r="H27" s="1">
        <f t="shared" si="1"/>
        <v>0.1313</v>
      </c>
      <c r="I27" s="1">
        <f t="shared" si="2"/>
        <v>0.004013</v>
      </c>
      <c r="J27" s="1">
        <f>IFERROR(VLOOKUP(-$G27,$G28:$H$182,2,0),H27)</f>
        <v>0.1307</v>
      </c>
      <c r="K27" s="1">
        <f>IFERROR(VLOOKUP(-$G27,$G28:$I$182,3,0),I27)</f>
        <v>0.003901</v>
      </c>
      <c r="M27" s="1" t="str">
        <f>IF(AND($AH$5="Sym_1",$E27&lt;0),$B$1,IF(AND($AH$5="Sym_2",$E27&gt;0),$B$1,$C$1))</f>
        <v>DUSKUSDT</v>
      </c>
      <c r="N27" s="1">
        <f ca="1">IF($AH$6="No",IF(AND(ABS($E27)&gt;$AH$1,$G27&lt;&gt;$G26),1,0),n_steps!K27)</f>
        <v>0</v>
      </c>
      <c r="O27" s="1">
        <f ca="1">IF($N27=1,IF($M27=$B$1,$B27,$C27),0)</f>
        <v>0</v>
      </c>
      <c r="P27" s="1">
        <f ca="1">IF($N27=1,IF($M27=$B$1,$J27,$K27),0)</f>
        <v>0</v>
      </c>
      <c r="Q27" s="1">
        <f ca="1" t="shared" si="3"/>
        <v>1</v>
      </c>
      <c r="R27" s="1">
        <f ca="1">IF($N27=1,$AH$3*$AH$2*2,0)</f>
        <v>0</v>
      </c>
      <c r="S27" s="1">
        <f ca="1">-IF($N27=1,$AH$4*$AH$2*2,0)</f>
        <v>0</v>
      </c>
      <c r="T27" s="1">
        <f ca="1" t="shared" si="8"/>
        <v>991.339747171146</v>
      </c>
      <c r="V27" s="1">
        <f t="shared" si="4"/>
        <v>0.1307</v>
      </c>
      <c r="W27" s="1">
        <f t="shared" si="5"/>
        <v>0.003901</v>
      </c>
      <c r="Y27" s="1" t="str">
        <f>IF(AND($AH$5="Sym_1",$E27&gt;0),$B$1,IF(AND($AH$5="Sym_2",$E27&lt;0),$B$1,$C$1))</f>
        <v>REEFUSDT</v>
      </c>
      <c r="Z27" s="1">
        <f ca="1" t="shared" si="6"/>
        <v>0</v>
      </c>
      <c r="AA27" s="1">
        <f ca="1">IF($Z27=1,IF($Y27=$B$1,$B27,$C27),0)</f>
        <v>0</v>
      </c>
      <c r="AB27" s="1">
        <f ca="1">IF($Z27=1,IF($Y27=$B$1,$V27,$W27),0)</f>
        <v>0</v>
      </c>
      <c r="AC27" s="1">
        <f ca="1" t="shared" si="7"/>
        <v>1</v>
      </c>
      <c r="AD27" s="1">
        <f ca="1">IF($N27=1,$AH$3*$AF26*2,0)</f>
        <v>0</v>
      </c>
      <c r="AE27" s="1">
        <f ca="1">-IF($N27=1,$AH$4*$AH$2*2,0)</f>
        <v>0</v>
      </c>
      <c r="AF27" s="1">
        <f ca="1" t="shared" si="9"/>
        <v>995.348018096953</v>
      </c>
    </row>
    <row r="28" spans="1:34">
      <c r="A28">
        <v>46</v>
      </c>
      <c r="B28">
        <v>0.1333</v>
      </c>
      <c r="C28">
        <v>0.003934</v>
      </c>
      <c r="D28">
        <v>-0.0248299999999999</v>
      </c>
      <c r="E28">
        <v>-1.11382953568962</v>
      </c>
      <c r="G28" s="1">
        <f t="shared" si="0"/>
        <v>-1</v>
      </c>
      <c r="H28" s="1">
        <f t="shared" si="1"/>
        <v>0.1333</v>
      </c>
      <c r="I28" s="1">
        <f t="shared" si="2"/>
        <v>0.003934</v>
      </c>
      <c r="J28" s="1">
        <f>IFERROR(VLOOKUP(-$G28,$G29:$H$182,2,0),H28)</f>
        <v>0.1307</v>
      </c>
      <c r="K28" s="1">
        <f>IFERROR(VLOOKUP(-$G28,$G29:$I$182,3,0),I28)</f>
        <v>0.003901</v>
      </c>
      <c r="M28" s="1" t="str">
        <f>IF(AND($AH$5="Sym_1",$E28&lt;0),$B$1,IF(AND($AH$5="Sym_2",$E28&gt;0),$B$1,$C$1))</f>
        <v>DUSKUSDT</v>
      </c>
      <c r="N28" s="1">
        <f ca="1">IF($AH$6="No",IF(AND(ABS($E28)&gt;$AH$1,$G28&lt;&gt;$G27),1,0),n_steps!K28)</f>
        <v>0</v>
      </c>
      <c r="O28" s="1">
        <f ca="1">IF($N28=1,IF($M28=$B$1,$B28,$C28),0)</f>
        <v>0</v>
      </c>
      <c r="P28" s="1">
        <f ca="1">IF($N28=1,IF($M28=$B$1,$J28,$K28),0)</f>
        <v>0</v>
      </c>
      <c r="Q28" s="1">
        <f ca="1" t="shared" si="3"/>
        <v>1</v>
      </c>
      <c r="R28" s="1">
        <f ca="1">IF($N28=1,$AH$3*$AH$2*2,0)</f>
        <v>0</v>
      </c>
      <c r="S28" s="1">
        <f ca="1">-IF($N28=1,$AH$4*$AH$2*2,0)</f>
        <v>0</v>
      </c>
      <c r="T28" s="1">
        <f ca="1" t="shared" si="8"/>
        <v>991.339747171146</v>
      </c>
      <c r="V28" s="1">
        <f t="shared" si="4"/>
        <v>0.1307</v>
      </c>
      <c r="W28" s="1">
        <f t="shared" si="5"/>
        <v>0.003901</v>
      </c>
      <c r="Y28" s="1" t="str">
        <f>IF(AND($AH$5="Sym_1",$E28&gt;0),$B$1,IF(AND($AH$5="Sym_2",$E28&lt;0),$B$1,$C$1))</f>
        <v>REEFUSDT</v>
      </c>
      <c r="Z28" s="1">
        <f ca="1" t="shared" si="6"/>
        <v>0</v>
      </c>
      <c r="AA28" s="1">
        <f ca="1">IF($Z28=1,IF($Y28=$B$1,$B28,$C28),0)</f>
        <v>0</v>
      </c>
      <c r="AB28" s="1">
        <f ca="1">IF($Z28=1,IF($Y28=$B$1,$V28,$W28),0)</f>
        <v>0</v>
      </c>
      <c r="AC28" s="1">
        <f ca="1" t="shared" si="7"/>
        <v>1</v>
      </c>
      <c r="AD28" s="1">
        <f ca="1">IF($N28=1,$AH$3*$AF27*2,0)</f>
        <v>0</v>
      </c>
      <c r="AE28" s="1">
        <f ca="1">-IF($N28=1,$AH$4*$AH$2*2,0)</f>
        <v>0</v>
      </c>
      <c r="AF28" s="1">
        <f ca="1" t="shared" si="9"/>
        <v>995.348018096953</v>
      </c>
      <c r="AH28" s="15"/>
    </row>
    <row r="29" spans="1:34">
      <c r="A29">
        <v>47</v>
      </c>
      <c r="B29">
        <v>0.133</v>
      </c>
      <c r="C29">
        <v>0.003936</v>
      </c>
      <c r="D29">
        <v>-0.00922000000000022</v>
      </c>
      <c r="E29">
        <v>-0.120800063977861</v>
      </c>
      <c r="G29" s="1">
        <f t="shared" si="0"/>
        <v>-1</v>
      </c>
      <c r="H29" s="1">
        <f t="shared" si="1"/>
        <v>0.133</v>
      </c>
      <c r="I29" s="1">
        <f t="shared" si="2"/>
        <v>0.003936</v>
      </c>
      <c r="J29" s="1">
        <f>IFERROR(VLOOKUP(-$G29,$G30:$H$182,2,0),H29)</f>
        <v>0.1307</v>
      </c>
      <c r="K29" s="1">
        <f>IFERROR(VLOOKUP(-$G29,$G30:$I$182,3,0),I29)</f>
        <v>0.003901</v>
      </c>
      <c r="M29" s="1" t="str">
        <f>IF(AND($AH$5="Sym_1",$E29&lt;0),$B$1,IF(AND($AH$5="Sym_2",$E29&gt;0),$B$1,$C$1))</f>
        <v>DUSKUSDT</v>
      </c>
      <c r="N29" s="1">
        <f ca="1">IF($AH$6="No",IF(AND(ABS($E29)&gt;$AH$1,$G29&lt;&gt;$G28),1,0),n_steps!K29)</f>
        <v>0</v>
      </c>
      <c r="O29" s="1">
        <f ca="1">IF($N29=1,IF($M29=$B$1,$B29,$C29),0)</f>
        <v>0</v>
      </c>
      <c r="P29" s="1">
        <f ca="1">IF($N29=1,IF($M29=$B$1,$J29,$K29),0)</f>
        <v>0</v>
      </c>
      <c r="Q29" s="1">
        <f ca="1" t="shared" si="3"/>
        <v>1</v>
      </c>
      <c r="R29" s="1">
        <f ca="1">IF($N29=1,$AH$3*$AH$2*2,0)</f>
        <v>0</v>
      </c>
      <c r="S29" s="1">
        <f ca="1">-IF($N29=1,$AH$4*$AH$2*2,0)</f>
        <v>0</v>
      </c>
      <c r="T29" s="1">
        <f ca="1" t="shared" si="8"/>
        <v>991.339747171146</v>
      </c>
      <c r="V29" s="1">
        <f t="shared" si="4"/>
        <v>0.1307</v>
      </c>
      <c r="W29" s="1">
        <f t="shared" si="5"/>
        <v>0.003901</v>
      </c>
      <c r="Y29" s="1" t="str">
        <f>IF(AND($AH$5="Sym_1",$E29&gt;0),$B$1,IF(AND($AH$5="Sym_2",$E29&lt;0),$B$1,$C$1))</f>
        <v>REEFUSDT</v>
      </c>
      <c r="Z29" s="1">
        <f ca="1" t="shared" si="6"/>
        <v>0</v>
      </c>
      <c r="AA29" s="1">
        <f ca="1">IF($Z29=1,IF($Y29=$B$1,$B29,$C29),0)</f>
        <v>0</v>
      </c>
      <c r="AB29" s="1">
        <f ca="1">IF($Z29=1,IF($Y29=$B$1,$V29,$W29),0)</f>
        <v>0</v>
      </c>
      <c r="AC29" s="1">
        <f ca="1" t="shared" si="7"/>
        <v>1</v>
      </c>
      <c r="AD29" s="1">
        <f ca="1">IF($N29=1,$AH$3*$AF28*2,0)</f>
        <v>0</v>
      </c>
      <c r="AE29" s="1">
        <f ca="1">-IF($N29=1,$AH$4*$AH$2*2,0)</f>
        <v>0</v>
      </c>
      <c r="AF29" s="1">
        <f ca="1" t="shared" si="9"/>
        <v>995.348018096953</v>
      </c>
      <c r="AH29" s="15"/>
    </row>
    <row r="30" spans="1:34">
      <c r="A30">
        <v>48</v>
      </c>
      <c r="B30">
        <v>0.1307</v>
      </c>
      <c r="C30">
        <v>0.003901</v>
      </c>
      <c r="D30">
        <v>-0.00280999999999997</v>
      </c>
      <c r="E30">
        <v>0.296458852944366</v>
      </c>
      <c r="G30" s="1">
        <f t="shared" si="0"/>
        <v>1</v>
      </c>
      <c r="H30" s="1">
        <f t="shared" si="1"/>
        <v>0.1307</v>
      </c>
      <c r="I30" s="1">
        <f t="shared" si="2"/>
        <v>0.003901</v>
      </c>
      <c r="J30" s="1">
        <f>IFERROR(VLOOKUP(-$G30,$G31:$H$182,2,0),H30)</f>
        <v>0.1289</v>
      </c>
      <c r="K30" s="1">
        <f>IFERROR(VLOOKUP(-$G30,$G31:$I$182,3,0),I30)</f>
        <v>0.003831</v>
      </c>
      <c r="M30" s="1" t="str">
        <f>IF(AND($AH$5="Sym_1",$E30&lt;0),$B$1,IF(AND($AH$5="Sym_2",$E30&gt;0),$B$1,$C$1))</f>
        <v>REEFUSDT</v>
      </c>
      <c r="N30" s="1">
        <f ca="1">IF($AH$6="No",IF(AND(ABS($E30)&gt;$AH$1,$G30&lt;&gt;$G29),1,0),n_steps!K30)</f>
        <v>0</v>
      </c>
      <c r="O30" s="1">
        <f ca="1">IF($N30=1,IF($M30=$B$1,$B30,$C30),0)</f>
        <v>0</v>
      </c>
      <c r="P30" s="1">
        <f ca="1">IF($N30=1,IF($M30=$B$1,$J30,$K30),0)</f>
        <v>0</v>
      </c>
      <c r="Q30" s="1">
        <f ca="1" t="shared" si="3"/>
        <v>1</v>
      </c>
      <c r="R30" s="1">
        <f ca="1">IF($N30=1,$AH$3*$AH$2*2,0)</f>
        <v>0</v>
      </c>
      <c r="S30" s="1">
        <f ca="1">-IF($N30=1,$AH$4*$AH$2*2,0)</f>
        <v>0</v>
      </c>
      <c r="T30" s="1">
        <f ca="1" t="shared" si="8"/>
        <v>991.339747171146</v>
      </c>
      <c r="V30" s="1">
        <f t="shared" si="4"/>
        <v>0.1289</v>
      </c>
      <c r="W30" s="1">
        <f t="shared" si="5"/>
        <v>0.003831</v>
      </c>
      <c r="Y30" s="1" t="str">
        <f>IF(AND($AH$5="Sym_1",$E30&gt;0),$B$1,IF(AND($AH$5="Sym_2",$E30&lt;0),$B$1,$C$1))</f>
        <v>DUSKUSDT</v>
      </c>
      <c r="Z30" s="1">
        <f ca="1" t="shared" si="6"/>
        <v>0</v>
      </c>
      <c r="AA30" s="1">
        <f ca="1">IF($Z30=1,IF($Y30=$B$1,$B30,$C30),0)</f>
        <v>0</v>
      </c>
      <c r="AB30" s="1">
        <f ca="1">IF($Z30=1,IF($Y30=$B$1,$V30,$W30),0)</f>
        <v>0</v>
      </c>
      <c r="AC30" s="1">
        <f ca="1" t="shared" si="7"/>
        <v>1</v>
      </c>
      <c r="AD30" s="1">
        <f ca="1">IF($N30=1,$AH$3*$AF29*2,0)</f>
        <v>0</v>
      </c>
      <c r="AE30" s="1">
        <f ca="1">-IF($N30=1,$AH$4*$AH$2*2,0)</f>
        <v>0</v>
      </c>
      <c r="AF30" s="1">
        <f ca="1" t="shared" si="9"/>
        <v>995.348018096953</v>
      </c>
      <c r="AH30" s="15"/>
    </row>
    <row r="31" spans="1:34">
      <c r="A31">
        <v>49</v>
      </c>
      <c r="B31">
        <v>0.1289</v>
      </c>
      <c r="C31">
        <v>0.003831</v>
      </c>
      <c r="D31">
        <v>-0.0184099999999998</v>
      </c>
      <c r="E31">
        <v>-0.651143141638396</v>
      </c>
      <c r="G31" s="1">
        <f t="shared" si="0"/>
        <v>-1</v>
      </c>
      <c r="H31" s="1">
        <f t="shared" si="1"/>
        <v>0.1289</v>
      </c>
      <c r="I31" s="1">
        <f t="shared" si="2"/>
        <v>0.003831</v>
      </c>
      <c r="J31" s="1">
        <f>IFERROR(VLOOKUP(-$G31,$G32:$H$182,2,0),H31)</f>
        <v>0.1286</v>
      </c>
      <c r="K31" s="1">
        <f>IFERROR(VLOOKUP(-$G31,$G32:$I$182,3,0),I31)</f>
        <v>0.003864</v>
      </c>
      <c r="M31" s="1" t="str">
        <f>IF(AND($AH$5="Sym_1",$E31&lt;0),$B$1,IF(AND($AH$5="Sym_2",$E31&gt;0),$B$1,$C$1))</f>
        <v>DUSKUSDT</v>
      </c>
      <c r="N31" s="1">
        <f ca="1">IF($AH$6="No",IF(AND(ABS($E31)&gt;$AH$1,$G31&lt;&gt;$G30),1,0),n_steps!K31)</f>
        <v>0</v>
      </c>
      <c r="O31" s="1">
        <f ca="1">IF($N31=1,IF($M31=$B$1,$B31,$C31),0)</f>
        <v>0</v>
      </c>
      <c r="P31" s="1">
        <f ca="1">IF($N31=1,IF($M31=$B$1,$J31,$K31),0)</f>
        <v>0</v>
      </c>
      <c r="Q31" s="1">
        <f ca="1" t="shared" si="3"/>
        <v>1</v>
      </c>
      <c r="R31" s="1">
        <f ca="1">IF($N31=1,$AH$3*$AH$2*2,0)</f>
        <v>0</v>
      </c>
      <c r="S31" s="1">
        <f ca="1">-IF($N31=1,$AH$4*$AH$2*2,0)</f>
        <v>0</v>
      </c>
      <c r="T31" s="1">
        <f ca="1" t="shared" si="8"/>
        <v>991.339747171146</v>
      </c>
      <c r="V31" s="1">
        <f t="shared" si="4"/>
        <v>0.1286</v>
      </c>
      <c r="W31" s="1">
        <f t="shared" si="5"/>
        <v>0.003864</v>
      </c>
      <c r="Y31" s="1" t="str">
        <f>IF(AND($AH$5="Sym_1",$E31&gt;0),$B$1,IF(AND($AH$5="Sym_2",$E31&lt;0),$B$1,$C$1))</f>
        <v>REEFUSDT</v>
      </c>
      <c r="Z31" s="1">
        <f ca="1" t="shared" si="6"/>
        <v>0</v>
      </c>
      <c r="AA31" s="1">
        <f ca="1">IF($Z31=1,IF($Y31=$B$1,$B31,$C31),0)</f>
        <v>0</v>
      </c>
      <c r="AB31" s="1">
        <f ca="1">IF($Z31=1,IF($Y31=$B$1,$V31,$W31),0)</f>
        <v>0</v>
      </c>
      <c r="AC31" s="1">
        <f ca="1" t="shared" si="7"/>
        <v>1</v>
      </c>
      <c r="AD31" s="1">
        <f ca="1">IF($N31=1,$AH$3*$AF30*2,0)</f>
        <v>0</v>
      </c>
      <c r="AE31" s="1">
        <f ca="1">-IF($N31=1,$AH$4*$AH$2*2,0)</f>
        <v>0</v>
      </c>
      <c r="AF31" s="1">
        <f ca="1" t="shared" si="9"/>
        <v>995.348018096953</v>
      </c>
      <c r="AH31" s="15"/>
    </row>
    <row r="32" spans="1:34">
      <c r="A32">
        <v>50</v>
      </c>
      <c r="B32">
        <v>0.1297</v>
      </c>
      <c r="C32">
        <v>0.003873</v>
      </c>
      <c r="D32">
        <v>-0.01834</v>
      </c>
      <c r="E32">
        <v>-0.630462842360753</v>
      </c>
      <c r="G32" s="1">
        <f t="shared" si="0"/>
        <v>-1</v>
      </c>
      <c r="H32" s="1">
        <f t="shared" si="1"/>
        <v>0.1297</v>
      </c>
      <c r="I32" s="1">
        <f t="shared" si="2"/>
        <v>0.003873</v>
      </c>
      <c r="J32" s="1">
        <f>IFERROR(VLOOKUP(-$G32,$G33:$H$182,2,0),H32)</f>
        <v>0.1286</v>
      </c>
      <c r="K32" s="1">
        <f>IFERROR(VLOOKUP(-$G32,$G33:$I$182,3,0),I32)</f>
        <v>0.003864</v>
      </c>
      <c r="M32" s="1" t="str">
        <f>IF(AND($AH$5="Sym_1",$E32&lt;0),$B$1,IF(AND($AH$5="Sym_2",$E32&gt;0),$B$1,$C$1))</f>
        <v>DUSKUSDT</v>
      </c>
      <c r="N32" s="1">
        <f ca="1">IF($AH$6="No",IF(AND(ABS($E32)&gt;$AH$1,$G32&lt;&gt;$G31),1,0),n_steps!K32)</f>
        <v>0</v>
      </c>
      <c r="O32" s="1">
        <f ca="1">IF($N32=1,IF($M32=$B$1,$B32,$C32),0)</f>
        <v>0</v>
      </c>
      <c r="P32" s="1">
        <f ca="1">IF($N32=1,IF($M32=$B$1,$J32,$K32),0)</f>
        <v>0</v>
      </c>
      <c r="Q32" s="1">
        <f ca="1" t="shared" si="3"/>
        <v>1</v>
      </c>
      <c r="R32" s="1">
        <f ca="1">IF($N32=1,$AH$3*$AH$2*2,0)</f>
        <v>0</v>
      </c>
      <c r="S32" s="1">
        <f ca="1">-IF($N32=1,$AH$4*$AH$2*2,0)</f>
        <v>0</v>
      </c>
      <c r="T32" s="1">
        <f ca="1" t="shared" si="8"/>
        <v>991.339747171146</v>
      </c>
      <c r="V32" s="1">
        <f t="shared" si="4"/>
        <v>0.1286</v>
      </c>
      <c r="W32" s="1">
        <f t="shared" si="5"/>
        <v>0.003864</v>
      </c>
      <c r="Y32" s="1" t="str">
        <f>IF(AND($AH$5="Sym_1",$E32&gt;0),$B$1,IF(AND($AH$5="Sym_2",$E32&lt;0),$B$1,$C$1))</f>
        <v>REEFUSDT</v>
      </c>
      <c r="Z32" s="1">
        <f ca="1" t="shared" si="6"/>
        <v>0</v>
      </c>
      <c r="AA32" s="1">
        <f ca="1">IF($Z32=1,IF($Y32=$B$1,$B32,$C32),0)</f>
        <v>0</v>
      </c>
      <c r="AB32" s="1">
        <f ca="1">IF($Z32=1,IF($Y32=$B$1,$V32,$W32),0)</f>
        <v>0</v>
      </c>
      <c r="AC32" s="1">
        <f ca="1" t="shared" si="7"/>
        <v>1</v>
      </c>
      <c r="AD32" s="1">
        <f ca="1">IF($N32=1,$AH$3*$AF31*2,0)</f>
        <v>0</v>
      </c>
      <c r="AE32" s="1">
        <f ca="1">-IF($N32=1,$AH$4*$AH$2*2,0)</f>
        <v>0</v>
      </c>
      <c r="AF32" s="1">
        <f ca="1" t="shared" si="9"/>
        <v>995.348018096953</v>
      </c>
      <c r="AH32" s="15"/>
    </row>
    <row r="33" spans="1:32">
      <c r="A33">
        <v>51</v>
      </c>
      <c r="B33">
        <v>0.1311</v>
      </c>
      <c r="C33">
        <v>0.003922</v>
      </c>
      <c r="D33">
        <v>-0.0162200000000001</v>
      </c>
      <c r="E33">
        <v>-0.563355810127728</v>
      </c>
      <c r="G33" s="1">
        <f t="shared" si="0"/>
        <v>-1</v>
      </c>
      <c r="H33" s="1">
        <f t="shared" si="1"/>
        <v>0.1311</v>
      </c>
      <c r="I33" s="1">
        <f t="shared" si="2"/>
        <v>0.003922</v>
      </c>
      <c r="J33" s="1">
        <f>IFERROR(VLOOKUP(-$G33,$G34:$H$182,2,0),H33)</f>
        <v>0.1286</v>
      </c>
      <c r="K33" s="1">
        <f>IFERROR(VLOOKUP(-$G33,$G34:$I$182,3,0),I33)</f>
        <v>0.003864</v>
      </c>
      <c r="M33" s="1" t="str">
        <f>IF(AND($AH$5="Sym_1",$E33&lt;0),$B$1,IF(AND($AH$5="Sym_2",$E33&gt;0),$B$1,$C$1))</f>
        <v>DUSKUSDT</v>
      </c>
      <c r="N33" s="1">
        <f ca="1">IF($AH$6="No",IF(AND(ABS($E33)&gt;$AH$1,$G33&lt;&gt;$G32),1,0),n_steps!K33)</f>
        <v>0</v>
      </c>
      <c r="O33" s="1">
        <f ca="1">IF($N33=1,IF($M33=$B$1,$B33,$C33),0)</f>
        <v>0</v>
      </c>
      <c r="P33" s="1">
        <f ca="1">IF($N33=1,IF($M33=$B$1,$J33,$K33),0)</f>
        <v>0</v>
      </c>
      <c r="Q33" s="1">
        <f ca="1" t="shared" si="3"/>
        <v>1</v>
      </c>
      <c r="R33" s="1">
        <f ca="1">IF($N33=1,$AH$3*$AH$2*2,0)</f>
        <v>0</v>
      </c>
      <c r="S33" s="1">
        <f ca="1">-IF($N33=1,$AH$4*$AH$2*2,0)</f>
        <v>0</v>
      </c>
      <c r="T33" s="1">
        <f ca="1" t="shared" si="8"/>
        <v>991.339747171146</v>
      </c>
      <c r="V33" s="1">
        <f t="shared" si="4"/>
        <v>0.1286</v>
      </c>
      <c r="W33" s="1">
        <f t="shared" si="5"/>
        <v>0.003864</v>
      </c>
      <c r="Y33" s="1" t="str">
        <f>IF(AND($AH$5="Sym_1",$E33&gt;0),$B$1,IF(AND($AH$5="Sym_2",$E33&lt;0),$B$1,$C$1))</f>
        <v>REEFUSDT</v>
      </c>
      <c r="Z33" s="1">
        <f ca="1" t="shared" si="6"/>
        <v>0</v>
      </c>
      <c r="AA33" s="1">
        <f ca="1">IF($Z33=1,IF($Y33=$B$1,$B33,$C33),0)</f>
        <v>0</v>
      </c>
      <c r="AB33" s="1">
        <f ca="1">IF($Z33=1,IF($Y33=$B$1,$V33,$W33),0)</f>
        <v>0</v>
      </c>
      <c r="AC33" s="1">
        <f ca="1" t="shared" si="7"/>
        <v>1</v>
      </c>
      <c r="AD33" s="1">
        <f ca="1">IF($N33=1,$AH$3*$AF32*2,0)</f>
        <v>0</v>
      </c>
      <c r="AE33" s="1">
        <f ca="1">-IF($N33=1,$AH$4*$AH$2*2,0)</f>
        <v>0</v>
      </c>
      <c r="AF33" s="1">
        <f ca="1" t="shared" si="9"/>
        <v>995.348018096953</v>
      </c>
    </row>
    <row r="34" spans="1:34">
      <c r="A34">
        <v>52</v>
      </c>
      <c r="B34">
        <v>0.1296</v>
      </c>
      <c r="C34">
        <v>0.003917</v>
      </c>
      <c r="D34">
        <v>-0.02302</v>
      </c>
      <c r="E34">
        <v>-1.31070942381864</v>
      </c>
      <c r="G34" s="1">
        <f t="shared" si="0"/>
        <v>-1</v>
      </c>
      <c r="H34" s="1">
        <f t="shared" si="1"/>
        <v>0.1296</v>
      </c>
      <c r="I34" s="1">
        <f t="shared" si="2"/>
        <v>0.003917</v>
      </c>
      <c r="J34" s="1">
        <f>IFERROR(VLOOKUP(-$G34,$G35:$H$182,2,0),H34)</f>
        <v>0.1286</v>
      </c>
      <c r="K34" s="1">
        <f>IFERROR(VLOOKUP(-$G34,$G35:$I$182,3,0),I34)</f>
        <v>0.003864</v>
      </c>
      <c r="M34" s="1" t="str">
        <f>IF(AND($AH$5="Sym_1",$E34&lt;0),$B$1,IF(AND($AH$5="Sym_2",$E34&gt;0),$B$1,$C$1))</f>
        <v>DUSKUSDT</v>
      </c>
      <c r="N34" s="1">
        <f ca="1">IF($AH$6="No",IF(AND(ABS($E34)&gt;$AH$1,$G34&lt;&gt;$G33),1,0),n_steps!K34)</f>
        <v>0</v>
      </c>
      <c r="O34" s="1">
        <f ca="1">IF($N34=1,IF($M34=$B$1,$B34,$C34),0)</f>
        <v>0</v>
      </c>
      <c r="P34" s="1">
        <f ca="1">IF($N34=1,IF($M34=$B$1,$J34,$K34),0)</f>
        <v>0</v>
      </c>
      <c r="Q34" s="1">
        <f ca="1" t="shared" si="3"/>
        <v>1</v>
      </c>
      <c r="R34" s="1">
        <f ca="1">IF($N34=1,$AH$3*$AH$2*2,0)</f>
        <v>0</v>
      </c>
      <c r="S34" s="1">
        <f ca="1">-IF($N34=1,$AH$4*$AH$2*2,0)</f>
        <v>0</v>
      </c>
      <c r="T34" s="1">
        <f ca="1" t="shared" si="8"/>
        <v>991.339747171146</v>
      </c>
      <c r="V34" s="1">
        <f t="shared" si="4"/>
        <v>0.1286</v>
      </c>
      <c r="W34" s="1">
        <f t="shared" si="5"/>
        <v>0.003864</v>
      </c>
      <c r="Y34" s="1" t="str">
        <f>IF(AND($AH$5="Sym_1",$E34&gt;0),$B$1,IF(AND($AH$5="Sym_2",$E34&lt;0),$B$1,$C$1))</f>
        <v>REEFUSDT</v>
      </c>
      <c r="Z34" s="1">
        <f ca="1" t="shared" si="6"/>
        <v>0</v>
      </c>
      <c r="AA34" s="1">
        <f ca="1">IF($Z34=1,IF($Y34=$B$1,$B34,$C34),0)</f>
        <v>0</v>
      </c>
      <c r="AB34" s="1">
        <f ca="1">IF($Z34=1,IF($Y34=$B$1,$V34,$W34),0)</f>
        <v>0</v>
      </c>
      <c r="AC34" s="1">
        <f ca="1" t="shared" si="7"/>
        <v>1</v>
      </c>
      <c r="AD34" s="1">
        <f ca="1">IF($N34=1,$AH$3*$AF33*2,0)</f>
        <v>0</v>
      </c>
      <c r="AE34" s="1">
        <f ca="1">-IF($N34=1,$AH$4*$AH$2*2,0)</f>
        <v>0</v>
      </c>
      <c r="AF34" s="1">
        <f ca="1" t="shared" si="9"/>
        <v>995.348018096953</v>
      </c>
      <c r="AH34" s="16"/>
    </row>
    <row r="35" spans="1:32">
      <c r="A35">
        <v>53</v>
      </c>
      <c r="B35">
        <v>0.1286</v>
      </c>
      <c r="C35">
        <v>0.003864</v>
      </c>
      <c r="D35">
        <v>-0.00609999999999999</v>
      </c>
      <c r="E35">
        <v>0.497379788141901</v>
      </c>
      <c r="G35" s="1">
        <f t="shared" si="0"/>
        <v>1</v>
      </c>
      <c r="H35" s="1">
        <f t="shared" si="1"/>
        <v>0.1286</v>
      </c>
      <c r="I35" s="1">
        <f t="shared" si="2"/>
        <v>0.003864</v>
      </c>
      <c r="J35" s="1">
        <f>IFERROR(VLOOKUP(-$G35,$G36:$H$182,2,0),H35)</f>
        <v>0.1272</v>
      </c>
      <c r="K35" s="1">
        <f>IFERROR(VLOOKUP(-$G35,$G36:$I$182,3,0),I35)</f>
        <v>0.00374</v>
      </c>
      <c r="M35" s="1" t="str">
        <f>IF(AND($AH$5="Sym_1",$E35&lt;0),$B$1,IF(AND($AH$5="Sym_2",$E35&gt;0),$B$1,$C$1))</f>
        <v>REEFUSDT</v>
      </c>
      <c r="N35" s="1">
        <f ca="1">IF($AH$6="No",IF(AND(ABS($E35)&gt;$AH$1,$G35&lt;&gt;$G34),1,0),n_steps!K35)</f>
        <v>0</v>
      </c>
      <c r="O35" s="1">
        <f ca="1">IF($N35=1,IF($M35=$B$1,$B35,$C35),0)</f>
        <v>0</v>
      </c>
      <c r="P35" s="1">
        <f ca="1">IF($N35=1,IF($M35=$B$1,$J35,$K35),0)</f>
        <v>0</v>
      </c>
      <c r="Q35" s="1">
        <f ca="1" t="shared" si="3"/>
        <v>1</v>
      </c>
      <c r="R35" s="1">
        <f ca="1">IF($N35=1,$AH$3*$AH$2*2,0)</f>
        <v>0</v>
      </c>
      <c r="S35" s="1">
        <f ca="1">-IF($N35=1,$AH$4*$AH$2*2,0)</f>
        <v>0</v>
      </c>
      <c r="T35" s="1">
        <f ca="1" t="shared" si="8"/>
        <v>991.339747171146</v>
      </c>
      <c r="V35" s="1">
        <f t="shared" si="4"/>
        <v>0.1272</v>
      </c>
      <c r="W35" s="1">
        <f t="shared" si="5"/>
        <v>0.00374</v>
      </c>
      <c r="Y35" s="1" t="str">
        <f>IF(AND($AH$5="Sym_1",$E35&gt;0),$B$1,IF(AND($AH$5="Sym_2",$E35&lt;0),$B$1,$C$1))</f>
        <v>DUSKUSDT</v>
      </c>
      <c r="Z35" s="1">
        <f ca="1" t="shared" si="6"/>
        <v>0</v>
      </c>
      <c r="AA35" s="1">
        <f ca="1">IF($Z35=1,IF($Y35=$B$1,$B35,$C35),0)</f>
        <v>0</v>
      </c>
      <c r="AB35" s="1">
        <f ca="1">IF($Z35=1,IF($Y35=$B$1,$V35,$W35),0)</f>
        <v>0</v>
      </c>
      <c r="AC35" s="1">
        <f ca="1" t="shared" si="7"/>
        <v>1</v>
      </c>
      <c r="AD35" s="1">
        <f ca="1">IF($N35=1,$AH$3*$AF34*2,0)</f>
        <v>0</v>
      </c>
      <c r="AE35" s="1">
        <f ca="1">-IF($N35=1,$AH$4*$AH$2*2,0)</f>
        <v>0</v>
      </c>
      <c r="AF35" s="1">
        <f ca="1" t="shared" si="9"/>
        <v>995.348018096953</v>
      </c>
    </row>
    <row r="36" spans="1:34">
      <c r="A36">
        <v>54</v>
      </c>
      <c r="B36">
        <v>0.1272</v>
      </c>
      <c r="C36">
        <v>0.00374</v>
      </c>
      <c r="D36">
        <v>-0.01648</v>
      </c>
      <c r="E36">
        <v>-0.570690632565765</v>
      </c>
      <c r="G36" s="1">
        <f t="shared" si="0"/>
        <v>-1</v>
      </c>
      <c r="H36" s="1">
        <f t="shared" si="1"/>
        <v>0.1272</v>
      </c>
      <c r="I36" s="1">
        <f t="shared" si="2"/>
        <v>0.00374</v>
      </c>
      <c r="J36" s="1">
        <f>IFERROR(VLOOKUP(-$G36,$G37:$H$182,2,0),H36)</f>
        <v>0.122</v>
      </c>
      <c r="K36" s="1">
        <f>IFERROR(VLOOKUP(-$G36,$G37:$I$182,3,0),I36)</f>
        <v>0.003639</v>
      </c>
      <c r="M36" s="1" t="str">
        <f>IF(AND($AH$5="Sym_1",$E36&lt;0),$B$1,IF(AND($AH$5="Sym_2",$E36&gt;0),$B$1,$C$1))</f>
        <v>DUSKUSDT</v>
      </c>
      <c r="N36" s="1">
        <f ca="1">IF($AH$6="No",IF(AND(ABS($E36)&gt;$AH$1,$G36&lt;&gt;$G35),1,0),n_steps!K36)</f>
        <v>0</v>
      </c>
      <c r="O36" s="1">
        <f ca="1">IF($N36=1,IF($M36=$B$1,$B36,$C36),0)</f>
        <v>0</v>
      </c>
      <c r="P36" s="1">
        <f ca="1">IF($N36=1,IF($M36=$B$1,$J36,$K36),0)</f>
        <v>0</v>
      </c>
      <c r="Q36" s="1">
        <f ca="1" t="shared" si="3"/>
        <v>1</v>
      </c>
      <c r="R36" s="1">
        <f ca="1">IF($N36=1,$AH$3*$AH$2*2,0)</f>
        <v>0</v>
      </c>
      <c r="S36" s="1">
        <f ca="1">-IF($N36=1,$AH$4*$AH$2*2,0)</f>
        <v>0</v>
      </c>
      <c r="T36" s="1">
        <f ca="1" t="shared" si="8"/>
        <v>991.339747171146</v>
      </c>
      <c r="V36" s="1">
        <f t="shared" si="4"/>
        <v>0.122</v>
      </c>
      <c r="W36" s="1">
        <f t="shared" si="5"/>
        <v>0.003639</v>
      </c>
      <c r="Y36" s="1" t="str">
        <f>IF(AND($AH$5="Sym_1",$E36&gt;0),$B$1,IF(AND($AH$5="Sym_2",$E36&lt;0),$B$1,$C$1))</f>
        <v>REEFUSDT</v>
      </c>
      <c r="Z36" s="1">
        <f ca="1" t="shared" si="6"/>
        <v>0</v>
      </c>
      <c r="AA36" s="1">
        <f ca="1">IF($Z36=1,IF($Y36=$B$1,$B36,$C36),0)</f>
        <v>0</v>
      </c>
      <c r="AB36" s="1">
        <f ca="1">IF($Z36=1,IF($Y36=$B$1,$V36,$W36),0)</f>
        <v>0</v>
      </c>
      <c r="AC36" s="1">
        <f ca="1" t="shared" si="7"/>
        <v>1</v>
      </c>
      <c r="AD36" s="1">
        <f ca="1">IF($N36=1,$AH$3*$AF35*2,0)</f>
        <v>0</v>
      </c>
      <c r="AE36" s="1">
        <f ca="1">-IF($N36=1,$AH$4*$AH$2*2,0)</f>
        <v>0</v>
      </c>
      <c r="AF36" s="1">
        <f ca="1" t="shared" si="9"/>
        <v>995.348018096953</v>
      </c>
      <c r="AH36" s="16"/>
    </row>
    <row r="37" spans="1:32">
      <c r="A37">
        <v>55</v>
      </c>
      <c r="B37">
        <v>0.122</v>
      </c>
      <c r="C37">
        <v>0.003639</v>
      </c>
      <c r="D37">
        <v>-0.00182999999999999</v>
      </c>
      <c r="E37">
        <v>0.969804151387727</v>
      </c>
      <c r="G37" s="1">
        <f t="shared" si="0"/>
        <v>1</v>
      </c>
      <c r="H37" s="1">
        <f t="shared" si="1"/>
        <v>0.122</v>
      </c>
      <c r="I37" s="1">
        <f t="shared" si="2"/>
        <v>0.003639</v>
      </c>
      <c r="J37" s="1">
        <f>IFERROR(VLOOKUP(-$G37,$G38:$H$182,2,0),H37)</f>
        <v>0.1265</v>
      </c>
      <c r="K37" s="1">
        <f>IFERROR(VLOOKUP(-$G37,$G38:$I$182,3,0),I37)</f>
        <v>0.003787</v>
      </c>
      <c r="M37" s="1" t="str">
        <f>IF(AND($AH$5="Sym_1",$E37&lt;0),$B$1,IF(AND($AH$5="Sym_2",$E37&gt;0),$B$1,$C$1))</f>
        <v>REEFUSDT</v>
      </c>
      <c r="N37" s="1">
        <f ca="1">IF($AH$6="No",IF(AND(ABS($E37)&gt;$AH$1,$G37&lt;&gt;$G36),1,0),n_steps!K37)</f>
        <v>0</v>
      </c>
      <c r="O37" s="1">
        <f ca="1">IF($N37=1,IF($M37=$B$1,$B37,$C37),0)</f>
        <v>0</v>
      </c>
      <c r="P37" s="1">
        <f ca="1">IF($N37=1,IF($M37=$B$1,$J37,$K37),0)</f>
        <v>0</v>
      </c>
      <c r="Q37" s="1">
        <f ca="1" t="shared" si="3"/>
        <v>1</v>
      </c>
      <c r="R37" s="1">
        <f ca="1">IF($N37=1,$AH$3*$AH$2*2,0)</f>
        <v>0</v>
      </c>
      <c r="S37" s="1">
        <f ca="1">-IF($N37=1,$AH$4*$AH$2*2,0)</f>
        <v>0</v>
      </c>
      <c r="T37" s="1">
        <f ca="1" t="shared" si="8"/>
        <v>991.339747171146</v>
      </c>
      <c r="V37" s="1">
        <f t="shared" si="4"/>
        <v>0.1265</v>
      </c>
      <c r="W37" s="1">
        <f t="shared" si="5"/>
        <v>0.003787</v>
      </c>
      <c r="Y37" s="1" t="str">
        <f>IF(AND($AH$5="Sym_1",$E37&gt;0),$B$1,IF(AND($AH$5="Sym_2",$E37&lt;0),$B$1,$C$1))</f>
        <v>DUSKUSDT</v>
      </c>
      <c r="Z37" s="1">
        <f ca="1" t="shared" si="6"/>
        <v>0</v>
      </c>
      <c r="AA37" s="1">
        <f ca="1">IF($Z37=1,IF($Y37=$B$1,$B37,$C37),0)</f>
        <v>0</v>
      </c>
      <c r="AB37" s="1">
        <f ca="1">IF($Z37=1,IF($Y37=$B$1,$V37,$W37),0)</f>
        <v>0</v>
      </c>
      <c r="AC37" s="1">
        <f ca="1" t="shared" si="7"/>
        <v>1</v>
      </c>
      <c r="AD37" s="1">
        <f ca="1">IF($N37=1,$AH$3*$AF36*2,0)</f>
        <v>0</v>
      </c>
      <c r="AE37" s="1">
        <f ca="1">-IF($N37=1,$AH$4*$AH$2*2,0)</f>
        <v>0</v>
      </c>
      <c r="AF37" s="1">
        <f ca="1" t="shared" si="9"/>
        <v>995.348018096953</v>
      </c>
    </row>
    <row r="38" spans="1:32">
      <c r="A38">
        <v>56</v>
      </c>
      <c r="B38">
        <v>0.1237</v>
      </c>
      <c r="C38">
        <v>0.003659</v>
      </c>
      <c r="D38">
        <v>0.00729999999999986</v>
      </c>
      <c r="E38">
        <v>1.69877360020362</v>
      </c>
      <c r="G38" s="1">
        <f t="shared" si="0"/>
        <v>1</v>
      </c>
      <c r="H38" s="1">
        <f t="shared" si="1"/>
        <v>0.1237</v>
      </c>
      <c r="I38" s="1">
        <f t="shared" si="2"/>
        <v>0.003659</v>
      </c>
      <c r="J38" s="1">
        <f>IFERROR(VLOOKUP(-$G38,$G39:$H$182,2,0),H38)</f>
        <v>0.1265</v>
      </c>
      <c r="K38" s="1">
        <f>IFERROR(VLOOKUP(-$G38,$G39:$I$182,3,0),I38)</f>
        <v>0.003787</v>
      </c>
      <c r="M38" s="1" t="str">
        <f>IF(AND($AH$5="Sym_1",$E38&lt;0),$B$1,IF(AND($AH$5="Sym_2",$E38&gt;0),$B$1,$C$1))</f>
        <v>REEFUSDT</v>
      </c>
      <c r="N38" s="1">
        <f ca="1">IF($AH$6="No",IF(AND(ABS($E38)&gt;$AH$1,$G38&lt;&gt;$G37),1,0),n_steps!K38)</f>
        <v>0</v>
      </c>
      <c r="O38" s="1">
        <f ca="1">IF($N38=1,IF($M38=$B$1,$B38,$C38),0)</f>
        <v>0</v>
      </c>
      <c r="P38" s="1">
        <f ca="1">IF($N38=1,IF($M38=$B$1,$J38,$K38),0)</f>
        <v>0</v>
      </c>
      <c r="Q38" s="1">
        <f ca="1" t="shared" si="3"/>
        <v>1</v>
      </c>
      <c r="R38" s="1">
        <f ca="1">IF($N38=1,$AH$3*$AH$2*2,0)</f>
        <v>0</v>
      </c>
      <c r="S38" s="1">
        <f ca="1">-IF($N38=1,$AH$4*$AH$2*2,0)</f>
        <v>0</v>
      </c>
      <c r="T38" s="1">
        <f ca="1" t="shared" si="8"/>
        <v>991.339747171146</v>
      </c>
      <c r="V38" s="1">
        <f t="shared" si="4"/>
        <v>0.1265</v>
      </c>
      <c r="W38" s="1">
        <f t="shared" si="5"/>
        <v>0.003787</v>
      </c>
      <c r="Y38" s="1" t="str">
        <f>IF(AND($AH$5="Sym_1",$E38&gt;0),$B$1,IF(AND($AH$5="Sym_2",$E38&lt;0),$B$1,$C$1))</f>
        <v>DUSKUSDT</v>
      </c>
      <c r="Z38" s="1">
        <f ca="1" t="shared" si="6"/>
        <v>0</v>
      </c>
      <c r="AA38" s="1">
        <f ca="1">IF($Z38=1,IF($Y38=$B$1,$B38,$C38),0)</f>
        <v>0</v>
      </c>
      <c r="AB38" s="1">
        <f ca="1">IF($Z38=1,IF($Y38=$B$1,$V38,$W38),0)</f>
        <v>0</v>
      </c>
      <c r="AC38" s="1">
        <f ca="1" t="shared" si="7"/>
        <v>1</v>
      </c>
      <c r="AD38" s="1">
        <f ca="1">IF($N38=1,$AH$3*$AF37*2,0)</f>
        <v>0</v>
      </c>
      <c r="AE38" s="1">
        <f ca="1">-IF($N38=1,$AH$4*$AH$2*2,0)</f>
        <v>0</v>
      </c>
      <c r="AF38" s="1">
        <f ca="1" t="shared" si="9"/>
        <v>995.348018096953</v>
      </c>
    </row>
    <row r="39" spans="1:32">
      <c r="A39">
        <v>57</v>
      </c>
      <c r="B39">
        <v>0.1265</v>
      </c>
      <c r="C39">
        <v>0.003787</v>
      </c>
      <c r="D39">
        <v>-0.0229400000000001</v>
      </c>
      <c r="E39">
        <v>-1.17739420534298</v>
      </c>
      <c r="G39" s="1">
        <f t="shared" si="0"/>
        <v>-1</v>
      </c>
      <c r="H39" s="1">
        <f t="shared" si="1"/>
        <v>0.1265</v>
      </c>
      <c r="I39" s="1">
        <f t="shared" si="2"/>
        <v>0.003787</v>
      </c>
      <c r="J39" s="1">
        <f>IFERROR(VLOOKUP(-$G39,$G40:$H$182,2,0),H39)</f>
        <v>0.1224</v>
      </c>
      <c r="K39" s="1">
        <f>IFERROR(VLOOKUP(-$G39,$G40:$I$182,3,0),I39)</f>
        <v>0.003651</v>
      </c>
      <c r="M39" s="1" t="str">
        <f>IF(AND($AH$5="Sym_1",$E39&lt;0),$B$1,IF(AND($AH$5="Sym_2",$E39&gt;0),$B$1,$C$1))</f>
        <v>DUSKUSDT</v>
      </c>
      <c r="N39" s="1">
        <f ca="1">IF($AH$6="No",IF(AND(ABS($E39)&gt;$AH$1,$G39&lt;&gt;$G38),1,0),n_steps!K39)</f>
        <v>0</v>
      </c>
      <c r="O39" s="1">
        <f ca="1">IF($N39=1,IF($M39=$B$1,$B39,$C39),0)</f>
        <v>0</v>
      </c>
      <c r="P39" s="1">
        <f ca="1">IF($N39=1,IF($M39=$B$1,$J39,$K39),0)</f>
        <v>0</v>
      </c>
      <c r="Q39" s="1">
        <f ca="1" t="shared" si="3"/>
        <v>1</v>
      </c>
      <c r="R39" s="1">
        <f ca="1">IF($N39=1,$AH$3*$AH$2*2,0)</f>
        <v>0</v>
      </c>
      <c r="S39" s="1">
        <f ca="1">-IF($N39=1,$AH$4*$AH$2*2,0)</f>
        <v>0</v>
      </c>
      <c r="T39" s="1">
        <f ca="1" t="shared" si="8"/>
        <v>991.339747171146</v>
      </c>
      <c r="V39" s="1">
        <f t="shared" si="4"/>
        <v>0.1224</v>
      </c>
      <c r="W39" s="1">
        <f t="shared" si="5"/>
        <v>0.003651</v>
      </c>
      <c r="Y39" s="1" t="str">
        <f>IF(AND($AH$5="Sym_1",$E39&gt;0),$B$1,IF(AND($AH$5="Sym_2",$E39&lt;0),$B$1,$C$1))</f>
        <v>REEFUSDT</v>
      </c>
      <c r="Z39" s="1">
        <f ca="1" t="shared" si="6"/>
        <v>0</v>
      </c>
      <c r="AA39" s="1">
        <f ca="1">IF($Z39=1,IF($Y39=$B$1,$B39,$C39),0)</f>
        <v>0</v>
      </c>
      <c r="AB39" s="1">
        <f ca="1">IF($Z39=1,IF($Y39=$B$1,$V39,$W39),0)</f>
        <v>0</v>
      </c>
      <c r="AC39" s="1">
        <f ca="1" t="shared" si="7"/>
        <v>1</v>
      </c>
      <c r="AD39" s="1">
        <f ca="1">IF($N39=1,$AH$3*$AF38*2,0)</f>
        <v>0</v>
      </c>
      <c r="AE39" s="1">
        <f ca="1">-IF($N39=1,$AH$4*$AH$2*2,0)</f>
        <v>0</v>
      </c>
      <c r="AF39" s="1">
        <f ca="1" t="shared" si="9"/>
        <v>995.348018096953</v>
      </c>
    </row>
    <row r="40" spans="1:32">
      <c r="A40">
        <v>58</v>
      </c>
      <c r="B40">
        <v>0.1239</v>
      </c>
      <c r="C40">
        <v>0.00368</v>
      </c>
      <c r="D40">
        <v>-0.0124699999999997</v>
      </c>
      <c r="E40">
        <v>-0.140749230451231</v>
      </c>
      <c r="G40" s="1">
        <f t="shared" si="0"/>
        <v>-1</v>
      </c>
      <c r="H40" s="1">
        <f t="shared" si="1"/>
        <v>0.1239</v>
      </c>
      <c r="I40" s="1">
        <f t="shared" si="2"/>
        <v>0.00368</v>
      </c>
      <c r="J40" s="1">
        <f>IFERROR(VLOOKUP(-$G40,$G41:$H$182,2,0),H40)</f>
        <v>0.1224</v>
      </c>
      <c r="K40" s="1">
        <f>IFERROR(VLOOKUP(-$G40,$G41:$I$182,3,0),I40)</f>
        <v>0.003651</v>
      </c>
      <c r="M40" s="1" t="str">
        <f>IF(AND($AH$5="Sym_1",$E40&lt;0),$B$1,IF(AND($AH$5="Sym_2",$E40&gt;0),$B$1,$C$1))</f>
        <v>DUSKUSDT</v>
      </c>
      <c r="N40" s="1">
        <f ca="1">IF($AH$6="No",IF(AND(ABS($E40)&gt;$AH$1,$G40&lt;&gt;$G39),1,0),n_steps!K40)</f>
        <v>0</v>
      </c>
      <c r="O40" s="1">
        <f ca="1">IF($N40=1,IF($M40=$B$1,$B40,$C40),0)</f>
        <v>0</v>
      </c>
      <c r="P40" s="1">
        <f ca="1">IF($N40=1,IF($M40=$B$1,$J40,$K40),0)</f>
        <v>0</v>
      </c>
      <c r="Q40" s="1">
        <f ca="1" t="shared" si="3"/>
        <v>1</v>
      </c>
      <c r="R40" s="1">
        <f ca="1">IF($N40=1,$AH$3*$AH$2*2,0)</f>
        <v>0</v>
      </c>
      <c r="S40" s="1">
        <f ca="1">-IF($N40=1,$AH$4*$AH$2*2,0)</f>
        <v>0</v>
      </c>
      <c r="T40" s="1">
        <f ca="1" t="shared" si="8"/>
        <v>991.339747171146</v>
      </c>
      <c r="V40" s="1">
        <f t="shared" si="4"/>
        <v>0.1224</v>
      </c>
      <c r="W40" s="1">
        <f t="shared" si="5"/>
        <v>0.003651</v>
      </c>
      <c r="Y40" s="1" t="str">
        <f>IF(AND($AH$5="Sym_1",$E40&gt;0),$B$1,IF(AND($AH$5="Sym_2",$E40&lt;0),$B$1,$C$1))</f>
        <v>REEFUSDT</v>
      </c>
      <c r="Z40" s="1">
        <f ca="1" t="shared" si="6"/>
        <v>0</v>
      </c>
      <c r="AA40" s="1">
        <f ca="1">IF($Z40=1,IF($Y40=$B$1,$B40,$C40),0)</f>
        <v>0</v>
      </c>
      <c r="AB40" s="1">
        <f ca="1">IF($Z40=1,IF($Y40=$B$1,$V40,$W40),0)</f>
        <v>0</v>
      </c>
      <c r="AC40" s="1">
        <f ca="1" t="shared" si="7"/>
        <v>1</v>
      </c>
      <c r="AD40" s="1">
        <f ca="1">IF($N40=1,$AH$3*$AF39*2,0)</f>
        <v>0</v>
      </c>
      <c r="AE40" s="1">
        <f ca="1">-IF($N40=1,$AH$4*$AH$2*2,0)</f>
        <v>0</v>
      </c>
      <c r="AF40" s="1">
        <f ca="1" t="shared" si="9"/>
        <v>995.348018096953</v>
      </c>
    </row>
    <row r="41" spans="1:32">
      <c r="A41">
        <v>59</v>
      </c>
      <c r="B41">
        <v>0.1224</v>
      </c>
      <c r="C41">
        <v>0.003651</v>
      </c>
      <c r="D41">
        <v>0.0208299999999999</v>
      </c>
      <c r="E41">
        <v>2.43612506162652</v>
      </c>
      <c r="G41" s="1">
        <f t="shared" si="0"/>
        <v>1</v>
      </c>
      <c r="H41" s="1">
        <f t="shared" si="1"/>
        <v>0.1224</v>
      </c>
      <c r="I41" s="1">
        <f t="shared" si="2"/>
        <v>0.003651</v>
      </c>
      <c r="J41" s="1">
        <f>IFERROR(VLOOKUP(-$G41,$G42:$H$182,2,0),H41)</f>
        <v>0.1257</v>
      </c>
      <c r="K41" s="1">
        <f>IFERROR(VLOOKUP(-$G41,$G42:$I$182,3,0),I41)</f>
        <v>0.003797</v>
      </c>
      <c r="M41" s="1" t="str">
        <f>IF(AND($AH$5="Sym_1",$E41&lt;0),$B$1,IF(AND($AH$5="Sym_2",$E41&gt;0),$B$1,$C$1))</f>
        <v>REEFUSDT</v>
      </c>
      <c r="N41" s="1">
        <f ca="1">IF($AH$6="No",IF(AND(ABS($E41)&gt;$AH$1,$G41&lt;&gt;$G40),1,0),n_steps!K41)</f>
        <v>1</v>
      </c>
      <c r="O41" s="1">
        <f ca="1">IF($N41=1,IF($M41=$B$1,$B41,$C41),0)</f>
        <v>0.003651</v>
      </c>
      <c r="P41" s="1">
        <f ca="1">IF($N41=1,IF($M41=$B$1,$J41,$K41),0)</f>
        <v>0.003797</v>
      </c>
      <c r="Q41" s="1">
        <f ca="1" t="shared" si="3"/>
        <v>1.03998904409751</v>
      </c>
      <c r="R41" s="1">
        <f ca="1">IF($N41=1,$AH$3*$AH$2*2,0)</f>
        <v>0.5025</v>
      </c>
      <c r="S41" s="1">
        <f ca="1">-IF($N41=1,$AH$4*$AH$2*2,0)</f>
        <v>-2.01</v>
      </c>
      <c r="T41" s="1">
        <f ca="1" t="shared" si="8"/>
        <v>1029.47497603638</v>
      </c>
      <c r="V41" s="1">
        <f t="shared" si="4"/>
        <v>0.1257</v>
      </c>
      <c r="W41" s="1">
        <f t="shared" si="5"/>
        <v>0.003797</v>
      </c>
      <c r="Y41" s="1" t="str">
        <f>IF(AND($AH$5="Sym_1",$E41&gt;0),$B$1,IF(AND($AH$5="Sym_2",$E41&lt;0),$B$1,$C$1))</f>
        <v>DUSKUSDT</v>
      </c>
      <c r="Z41" s="1">
        <f ca="1" t="shared" si="6"/>
        <v>1</v>
      </c>
      <c r="AA41" s="1">
        <f ca="1">IF($Z41=1,IF($Y41=$B$1,$B41,$C41),0)</f>
        <v>0.1224</v>
      </c>
      <c r="AB41" s="1">
        <f ca="1">IF($Z41=1,IF($Y41=$B$1,$V41,$W41),0)</f>
        <v>0.1257</v>
      </c>
      <c r="AC41" s="1">
        <f ca="1" t="shared" si="7"/>
        <v>0.973747016706444</v>
      </c>
      <c r="AD41" s="1">
        <f ca="1">IF($N41=1,$AH$3*$AF40*2,0)</f>
        <v>0.497674009048477</v>
      </c>
      <c r="AE41" s="1">
        <f ca="1">-IF($N41=1,$AH$4*$AH$2*2,0)</f>
        <v>-2.01</v>
      </c>
      <c r="AF41" s="1">
        <f ca="1" t="shared" si="9"/>
        <v>967.704837215628</v>
      </c>
    </row>
    <row r="42" spans="1:32">
      <c r="A42">
        <v>60</v>
      </c>
      <c r="B42">
        <v>0.1248</v>
      </c>
      <c r="C42">
        <v>0.003757</v>
      </c>
      <c r="D42">
        <v>0.0352599999999998</v>
      </c>
      <c r="E42">
        <v>2.70323766499421</v>
      </c>
      <c r="G42" s="1">
        <f t="shared" si="0"/>
        <v>1</v>
      </c>
      <c r="H42" s="1">
        <f t="shared" si="1"/>
        <v>0.1248</v>
      </c>
      <c r="I42" s="1">
        <f t="shared" si="2"/>
        <v>0.003757</v>
      </c>
      <c r="J42" s="1">
        <f>IFERROR(VLOOKUP(-$G42,$G43:$H$182,2,0),H42)</f>
        <v>0.1257</v>
      </c>
      <c r="K42" s="1">
        <f>IFERROR(VLOOKUP(-$G42,$G43:$I$182,3,0),I42)</f>
        <v>0.003797</v>
      </c>
      <c r="M42" s="1" t="str">
        <f>IF(AND($AH$5="Sym_1",$E42&lt;0),$B$1,IF(AND($AH$5="Sym_2",$E42&gt;0),$B$1,$C$1))</f>
        <v>REEFUSDT</v>
      </c>
      <c r="N42" s="1">
        <f ca="1">IF($AH$6="No",IF(AND(ABS($E42)&gt;$AH$1,$G42&lt;&gt;$G41),1,0),n_steps!K42)</f>
        <v>0</v>
      </c>
      <c r="O42" s="1">
        <f ca="1">IF($N42=1,IF($M42=$B$1,$B42,$C42),0)</f>
        <v>0</v>
      </c>
      <c r="P42" s="1">
        <f ca="1">IF($N42=1,IF($M42=$B$1,$J42,$K42),0)</f>
        <v>0</v>
      </c>
      <c r="Q42" s="1">
        <f ca="1" t="shared" si="3"/>
        <v>1</v>
      </c>
      <c r="R42" s="1">
        <f ca="1">IF($N42=1,$AH$3*$AH$2*2,0)</f>
        <v>0</v>
      </c>
      <c r="S42" s="1">
        <f ca="1">-IF($N42=1,$AH$4*$AH$2*2,0)</f>
        <v>0</v>
      </c>
      <c r="T42" s="1">
        <f ca="1" t="shared" si="8"/>
        <v>1029.47497603638</v>
      </c>
      <c r="V42" s="1">
        <f t="shared" si="4"/>
        <v>0.1257</v>
      </c>
      <c r="W42" s="1">
        <f t="shared" si="5"/>
        <v>0.003797</v>
      </c>
      <c r="Y42" s="1" t="str">
        <f>IF(AND($AH$5="Sym_1",$E42&gt;0),$B$1,IF(AND($AH$5="Sym_2",$E42&lt;0),$B$1,$C$1))</f>
        <v>DUSKUSDT</v>
      </c>
      <c r="Z42" s="1">
        <f ca="1" t="shared" si="6"/>
        <v>0</v>
      </c>
      <c r="AA42" s="1">
        <f ca="1">IF($Z42=1,IF($Y42=$B$1,$B42,$C42),0)</f>
        <v>0</v>
      </c>
      <c r="AB42" s="1">
        <f ca="1">IF($Z42=1,IF($Y42=$B$1,$V42,$W42),0)</f>
        <v>0</v>
      </c>
      <c r="AC42" s="1">
        <f ca="1" t="shared" si="7"/>
        <v>1</v>
      </c>
      <c r="AD42" s="1">
        <f ca="1">IF($N42=1,$AH$3*$AF41*2,0)</f>
        <v>0</v>
      </c>
      <c r="AE42" s="1">
        <f ca="1">-IF($N42=1,$AH$4*$AH$2*2,0)</f>
        <v>0</v>
      </c>
      <c r="AF42" s="1">
        <f ca="1" t="shared" si="9"/>
        <v>967.704837215628</v>
      </c>
    </row>
    <row r="43" spans="1:32">
      <c r="A43">
        <v>61</v>
      </c>
      <c r="B43">
        <v>0.1259</v>
      </c>
      <c r="C43">
        <v>0.00384</v>
      </c>
      <c r="D43">
        <v>0.01773</v>
      </c>
      <c r="E43">
        <v>1.45078608113415</v>
      </c>
      <c r="G43" s="1">
        <f t="shared" si="0"/>
        <v>1</v>
      </c>
      <c r="H43" s="1">
        <f t="shared" si="1"/>
        <v>0.1259</v>
      </c>
      <c r="I43" s="1">
        <f t="shared" si="2"/>
        <v>0.00384</v>
      </c>
      <c r="J43" s="1">
        <f>IFERROR(VLOOKUP(-$G43,$G44:$H$182,2,0),H43)</f>
        <v>0.1257</v>
      </c>
      <c r="K43" s="1">
        <f>IFERROR(VLOOKUP(-$G43,$G44:$I$182,3,0),I43)</f>
        <v>0.003797</v>
      </c>
      <c r="M43" s="1" t="str">
        <f>IF(AND($AH$5="Sym_1",$E43&lt;0),$B$1,IF(AND($AH$5="Sym_2",$E43&gt;0),$B$1,$C$1))</f>
        <v>REEFUSDT</v>
      </c>
      <c r="N43" s="1">
        <f ca="1">IF($AH$6="No",IF(AND(ABS($E43)&gt;$AH$1,$G43&lt;&gt;$G42),1,0),n_steps!K43)</f>
        <v>0</v>
      </c>
      <c r="O43" s="1">
        <f ca="1">IF($N43=1,IF($M43=$B$1,$B43,$C43),0)</f>
        <v>0</v>
      </c>
      <c r="P43" s="1">
        <f ca="1">IF($N43=1,IF($M43=$B$1,$J43,$K43),0)</f>
        <v>0</v>
      </c>
      <c r="Q43" s="1">
        <f ca="1" t="shared" si="3"/>
        <v>1</v>
      </c>
      <c r="R43" s="1">
        <f ca="1">IF($N43=1,$AH$3*$AH$2*2,0)</f>
        <v>0</v>
      </c>
      <c r="S43" s="1">
        <f ca="1">-IF($N43=1,$AH$4*$AH$2*2,0)</f>
        <v>0</v>
      </c>
      <c r="T43" s="1">
        <f ca="1" t="shared" si="8"/>
        <v>1029.47497603638</v>
      </c>
      <c r="V43" s="1">
        <f t="shared" si="4"/>
        <v>0.1257</v>
      </c>
      <c r="W43" s="1">
        <f t="shared" si="5"/>
        <v>0.003797</v>
      </c>
      <c r="Y43" s="1" t="str">
        <f>IF(AND($AH$5="Sym_1",$E43&gt;0),$B$1,IF(AND($AH$5="Sym_2",$E43&lt;0),$B$1,$C$1))</f>
        <v>DUSKUSDT</v>
      </c>
      <c r="Z43" s="1">
        <f ca="1" t="shared" si="6"/>
        <v>0</v>
      </c>
      <c r="AA43" s="1">
        <f ca="1">IF($Z43=1,IF($Y43=$B$1,$B43,$C43),0)</f>
        <v>0</v>
      </c>
      <c r="AB43" s="1">
        <f ca="1">IF($Z43=1,IF($Y43=$B$1,$V43,$W43),0)</f>
        <v>0</v>
      </c>
      <c r="AC43" s="1">
        <f ca="1" t="shared" si="7"/>
        <v>1</v>
      </c>
      <c r="AD43" s="1">
        <f ca="1">IF($N43=1,$AH$3*$AF42*2,0)</f>
        <v>0</v>
      </c>
      <c r="AE43" s="1">
        <f ca="1">-IF($N43=1,$AH$4*$AH$2*2,0)</f>
        <v>0</v>
      </c>
      <c r="AF43" s="1">
        <f ca="1" t="shared" si="9"/>
        <v>967.704837215628</v>
      </c>
    </row>
    <row r="44" spans="1:32">
      <c r="A44">
        <v>62</v>
      </c>
      <c r="B44">
        <v>0.1241</v>
      </c>
      <c r="C44">
        <v>0.003685</v>
      </c>
      <c r="D44">
        <v>-0.00299000000000004</v>
      </c>
      <c r="E44">
        <v>0.108332392040975</v>
      </c>
      <c r="G44" s="1">
        <f t="shared" si="0"/>
        <v>1</v>
      </c>
      <c r="H44" s="1">
        <f t="shared" si="1"/>
        <v>0.1241</v>
      </c>
      <c r="I44" s="1">
        <f t="shared" si="2"/>
        <v>0.003685</v>
      </c>
      <c r="J44" s="1">
        <f>IFERROR(VLOOKUP(-$G44,$G45:$H$182,2,0),H44)</f>
        <v>0.1257</v>
      </c>
      <c r="K44" s="1">
        <f>IFERROR(VLOOKUP(-$G44,$G45:$I$182,3,0),I44)</f>
        <v>0.003797</v>
      </c>
      <c r="M44" s="1" t="str">
        <f>IF(AND($AH$5="Sym_1",$E44&lt;0),$B$1,IF(AND($AH$5="Sym_2",$E44&gt;0),$B$1,$C$1))</f>
        <v>REEFUSDT</v>
      </c>
      <c r="N44" s="1">
        <f ca="1">IF($AH$6="No",IF(AND(ABS($E44)&gt;$AH$1,$G44&lt;&gt;$G43),1,0),n_steps!K44)</f>
        <v>0</v>
      </c>
      <c r="O44" s="1">
        <f ca="1">IF($N44=1,IF($M44=$B$1,$B44,$C44),0)</f>
        <v>0</v>
      </c>
      <c r="P44" s="1">
        <f ca="1">IF($N44=1,IF($M44=$B$1,$J44,$K44),0)</f>
        <v>0</v>
      </c>
      <c r="Q44" s="1">
        <f ca="1" t="shared" si="3"/>
        <v>1</v>
      </c>
      <c r="R44" s="1">
        <f ca="1">IF($N44=1,$AH$3*$AH$2*2,0)</f>
        <v>0</v>
      </c>
      <c r="S44" s="1">
        <f ca="1">-IF($N44=1,$AH$4*$AH$2*2,0)</f>
        <v>0</v>
      </c>
      <c r="T44" s="1">
        <f ca="1" t="shared" si="8"/>
        <v>1029.47497603638</v>
      </c>
      <c r="V44" s="1">
        <f t="shared" si="4"/>
        <v>0.1257</v>
      </c>
      <c r="W44" s="1">
        <f t="shared" si="5"/>
        <v>0.003797</v>
      </c>
      <c r="Y44" s="1" t="str">
        <f>IF(AND($AH$5="Sym_1",$E44&gt;0),$B$1,IF(AND($AH$5="Sym_2",$E44&lt;0),$B$1,$C$1))</f>
        <v>DUSKUSDT</v>
      </c>
      <c r="Z44" s="1">
        <f ca="1" t="shared" si="6"/>
        <v>0</v>
      </c>
      <c r="AA44" s="1">
        <f ca="1">IF($Z44=1,IF($Y44=$B$1,$B44,$C44),0)</f>
        <v>0</v>
      </c>
      <c r="AB44" s="1">
        <f ca="1">IF($Z44=1,IF($Y44=$B$1,$V44,$W44),0)</f>
        <v>0</v>
      </c>
      <c r="AC44" s="1">
        <f ca="1" t="shared" si="7"/>
        <v>1</v>
      </c>
      <c r="AD44" s="1">
        <f ca="1">IF($N44=1,$AH$3*$AF43*2,0)</f>
        <v>0</v>
      </c>
      <c r="AE44" s="1">
        <f ca="1">-IF($N44=1,$AH$4*$AH$2*2,0)</f>
        <v>0</v>
      </c>
      <c r="AF44" s="1">
        <f ca="1" t="shared" si="9"/>
        <v>967.704837215628</v>
      </c>
    </row>
    <row r="45" spans="1:32">
      <c r="A45">
        <v>63</v>
      </c>
      <c r="B45">
        <v>0.1259</v>
      </c>
      <c r="C45">
        <v>0.003756</v>
      </c>
      <c r="D45">
        <v>-0.00139</v>
      </c>
      <c r="E45">
        <v>0.228530493406645</v>
      </c>
      <c r="G45" s="1">
        <f t="shared" si="0"/>
        <v>1</v>
      </c>
      <c r="H45" s="1">
        <f t="shared" si="1"/>
        <v>0.1259</v>
      </c>
      <c r="I45" s="1">
        <f t="shared" si="2"/>
        <v>0.003756</v>
      </c>
      <c r="J45" s="1">
        <f>IFERROR(VLOOKUP(-$G45,$G46:$H$182,2,0),H45)</f>
        <v>0.1257</v>
      </c>
      <c r="K45" s="1">
        <f>IFERROR(VLOOKUP(-$G45,$G46:$I$182,3,0),I45)</f>
        <v>0.003797</v>
      </c>
      <c r="M45" s="1" t="str">
        <f>IF(AND($AH$5="Sym_1",$E45&lt;0),$B$1,IF(AND($AH$5="Sym_2",$E45&gt;0),$B$1,$C$1))</f>
        <v>REEFUSDT</v>
      </c>
      <c r="N45" s="1">
        <f ca="1">IF($AH$6="No",IF(AND(ABS($E45)&gt;$AH$1,$G45&lt;&gt;$G44),1,0),n_steps!K45)</f>
        <v>0</v>
      </c>
      <c r="O45" s="1">
        <f ca="1">IF($N45=1,IF($M45=$B$1,$B45,$C45),0)</f>
        <v>0</v>
      </c>
      <c r="P45" s="1">
        <f ca="1">IF($N45=1,IF($M45=$B$1,$J45,$K45),0)</f>
        <v>0</v>
      </c>
      <c r="Q45" s="1">
        <f ca="1" t="shared" si="3"/>
        <v>1</v>
      </c>
      <c r="R45" s="1">
        <f ca="1">IF($N45=1,$AH$3*$AH$2*2,0)</f>
        <v>0</v>
      </c>
      <c r="S45" s="1">
        <f ca="1">-IF($N45=1,$AH$4*$AH$2*2,0)</f>
        <v>0</v>
      </c>
      <c r="T45" s="1">
        <f ca="1" t="shared" si="8"/>
        <v>1029.47497603638</v>
      </c>
      <c r="V45" s="1">
        <f t="shared" si="4"/>
        <v>0.1257</v>
      </c>
      <c r="W45" s="1">
        <f t="shared" si="5"/>
        <v>0.003797</v>
      </c>
      <c r="Y45" s="1" t="str">
        <f>IF(AND($AH$5="Sym_1",$E45&gt;0),$B$1,IF(AND($AH$5="Sym_2",$E45&lt;0),$B$1,$C$1))</f>
        <v>DUSKUSDT</v>
      </c>
      <c r="Z45" s="1">
        <f ca="1" t="shared" si="6"/>
        <v>0</v>
      </c>
      <c r="AA45" s="1">
        <f ca="1">IF($Z45=1,IF($Y45=$B$1,$B45,$C45),0)</f>
        <v>0</v>
      </c>
      <c r="AB45" s="1">
        <f ca="1">IF($Z45=1,IF($Y45=$B$1,$V45,$W45),0)</f>
        <v>0</v>
      </c>
      <c r="AC45" s="1">
        <f ca="1" t="shared" si="7"/>
        <v>1</v>
      </c>
      <c r="AD45" s="1">
        <f ca="1">IF($N45=1,$AH$3*$AF44*2,0)</f>
        <v>0</v>
      </c>
      <c r="AE45" s="1">
        <f ca="1">-IF($N45=1,$AH$4*$AH$2*2,0)</f>
        <v>0</v>
      </c>
      <c r="AF45" s="1">
        <f ca="1" t="shared" si="9"/>
        <v>967.704837215628</v>
      </c>
    </row>
    <row r="46" spans="1:32">
      <c r="A46">
        <v>64</v>
      </c>
      <c r="B46">
        <v>0.1237</v>
      </c>
      <c r="C46">
        <v>0.003732</v>
      </c>
      <c r="D46">
        <v>0.00513000000000007</v>
      </c>
      <c r="E46">
        <v>0.607811333420872</v>
      </c>
      <c r="G46" s="1">
        <f t="shared" si="0"/>
        <v>1</v>
      </c>
      <c r="H46" s="1">
        <f t="shared" si="1"/>
        <v>0.1237</v>
      </c>
      <c r="I46" s="1">
        <f t="shared" si="2"/>
        <v>0.003732</v>
      </c>
      <c r="J46" s="1">
        <f>IFERROR(VLOOKUP(-$G46,$G47:$H$182,2,0),H46)</f>
        <v>0.1257</v>
      </c>
      <c r="K46" s="1">
        <f>IFERROR(VLOOKUP(-$G46,$G47:$I$182,3,0),I46)</f>
        <v>0.003797</v>
      </c>
      <c r="M46" s="1" t="str">
        <f>IF(AND($AH$5="Sym_1",$E46&lt;0),$B$1,IF(AND($AH$5="Sym_2",$E46&gt;0),$B$1,$C$1))</f>
        <v>REEFUSDT</v>
      </c>
      <c r="N46" s="1">
        <f ca="1">IF($AH$6="No",IF(AND(ABS($E46)&gt;$AH$1,$G46&lt;&gt;$G45),1,0),n_steps!K46)</f>
        <v>0</v>
      </c>
      <c r="O46" s="1">
        <f ca="1">IF($N46=1,IF($M46=$B$1,$B46,$C46),0)</f>
        <v>0</v>
      </c>
      <c r="P46" s="1">
        <f ca="1">IF($N46=1,IF($M46=$B$1,$J46,$K46),0)</f>
        <v>0</v>
      </c>
      <c r="Q46" s="1">
        <f ca="1" t="shared" si="3"/>
        <v>1</v>
      </c>
      <c r="R46" s="1">
        <f ca="1">IF($N46=1,$AH$3*$AH$2*2,0)</f>
        <v>0</v>
      </c>
      <c r="S46" s="1">
        <f ca="1">-IF($N46=1,$AH$4*$AH$2*2,0)</f>
        <v>0</v>
      </c>
      <c r="T46" s="1">
        <f ca="1" t="shared" si="8"/>
        <v>1029.47497603638</v>
      </c>
      <c r="V46" s="1">
        <f t="shared" si="4"/>
        <v>0.1257</v>
      </c>
      <c r="W46" s="1">
        <f t="shared" si="5"/>
        <v>0.003797</v>
      </c>
      <c r="Y46" s="1" t="str">
        <f>IF(AND($AH$5="Sym_1",$E46&gt;0),$B$1,IF(AND($AH$5="Sym_2",$E46&lt;0),$B$1,$C$1))</f>
        <v>DUSKUSDT</v>
      </c>
      <c r="Z46" s="1">
        <f ca="1" t="shared" si="6"/>
        <v>0</v>
      </c>
      <c r="AA46" s="1">
        <f ca="1">IF($Z46=1,IF($Y46=$B$1,$B46,$C46),0)</f>
        <v>0</v>
      </c>
      <c r="AB46" s="1">
        <f ca="1">IF($Z46=1,IF($Y46=$B$1,$V46,$W46),0)</f>
        <v>0</v>
      </c>
      <c r="AC46" s="1">
        <f ca="1" t="shared" si="7"/>
        <v>1</v>
      </c>
      <c r="AD46" s="1">
        <f ca="1">IF($N46=1,$AH$3*$AF45*2,0)</f>
        <v>0</v>
      </c>
      <c r="AE46" s="1">
        <f ca="1">-IF($N46=1,$AH$4*$AH$2*2,0)</f>
        <v>0</v>
      </c>
      <c r="AF46" s="1">
        <f ca="1" t="shared" si="9"/>
        <v>967.704837215628</v>
      </c>
    </row>
    <row r="47" spans="1:32">
      <c r="A47">
        <v>65</v>
      </c>
      <c r="B47">
        <v>0.1257</v>
      </c>
      <c r="C47">
        <v>0.003797</v>
      </c>
      <c r="D47">
        <v>-0.02526</v>
      </c>
      <c r="E47">
        <v>-1.1956112814007</v>
      </c>
      <c r="G47" s="1">
        <f t="shared" si="0"/>
        <v>-1</v>
      </c>
      <c r="H47" s="1">
        <f t="shared" si="1"/>
        <v>0.1257</v>
      </c>
      <c r="I47" s="1">
        <f t="shared" si="2"/>
        <v>0.003797</v>
      </c>
      <c r="J47" s="1">
        <f>IFERROR(VLOOKUP(-$G47,$G48:$H$182,2,0),H47)</f>
        <v>0.1214</v>
      </c>
      <c r="K47" s="1">
        <f>IFERROR(VLOOKUP(-$G47,$G48:$I$182,3,0),I47)</f>
        <v>0.003619</v>
      </c>
      <c r="M47" s="1" t="str">
        <f>IF(AND($AH$5="Sym_1",$E47&lt;0),$B$1,IF(AND($AH$5="Sym_2",$E47&gt;0),$B$1,$C$1))</f>
        <v>DUSKUSDT</v>
      </c>
      <c r="N47" s="1">
        <f ca="1">IF($AH$6="No",IF(AND(ABS($E47)&gt;$AH$1,$G47&lt;&gt;$G46),1,0),n_steps!K47)</f>
        <v>0</v>
      </c>
      <c r="O47" s="1">
        <f ca="1">IF($N47=1,IF($M47=$B$1,$B47,$C47),0)</f>
        <v>0</v>
      </c>
      <c r="P47" s="1">
        <f ca="1">IF($N47=1,IF($M47=$B$1,$J47,$K47),0)</f>
        <v>0</v>
      </c>
      <c r="Q47" s="1">
        <f ca="1" t="shared" si="3"/>
        <v>1</v>
      </c>
      <c r="R47" s="1">
        <f ca="1">IF($N47=1,$AH$3*$AH$2*2,0)</f>
        <v>0</v>
      </c>
      <c r="S47" s="1">
        <f ca="1">-IF($N47=1,$AH$4*$AH$2*2,0)</f>
        <v>0</v>
      </c>
      <c r="T47" s="1">
        <f ca="1" t="shared" si="8"/>
        <v>1029.47497603638</v>
      </c>
      <c r="V47" s="1">
        <f t="shared" si="4"/>
        <v>0.1214</v>
      </c>
      <c r="W47" s="1">
        <f t="shared" si="5"/>
        <v>0.003619</v>
      </c>
      <c r="Y47" s="1" t="str">
        <f>IF(AND($AH$5="Sym_1",$E47&gt;0),$B$1,IF(AND($AH$5="Sym_2",$E47&lt;0),$B$1,$C$1))</f>
        <v>REEFUSDT</v>
      </c>
      <c r="Z47" s="1">
        <f ca="1" t="shared" si="6"/>
        <v>0</v>
      </c>
      <c r="AA47" s="1">
        <f ca="1">IF($Z47=1,IF($Y47=$B$1,$B47,$C47),0)</f>
        <v>0</v>
      </c>
      <c r="AB47" s="1">
        <f ca="1">IF($Z47=1,IF($Y47=$B$1,$V47,$W47),0)</f>
        <v>0</v>
      </c>
      <c r="AC47" s="1">
        <f ca="1" t="shared" si="7"/>
        <v>1</v>
      </c>
      <c r="AD47" s="1">
        <f ca="1">IF($N47=1,$AH$3*$AF46*2,0)</f>
        <v>0</v>
      </c>
      <c r="AE47" s="1">
        <f ca="1">-IF($N47=1,$AH$4*$AH$2*2,0)</f>
        <v>0</v>
      </c>
      <c r="AF47" s="1">
        <f ca="1" t="shared" si="9"/>
        <v>967.704837215628</v>
      </c>
    </row>
    <row r="48" spans="1:32">
      <c r="A48">
        <v>66</v>
      </c>
      <c r="B48">
        <v>0.1292</v>
      </c>
      <c r="C48">
        <v>0.003893</v>
      </c>
      <c r="D48">
        <v>-0.0164300000000001</v>
      </c>
      <c r="E48">
        <v>-0.620221195381717</v>
      </c>
      <c r="G48" s="1">
        <f t="shared" si="0"/>
        <v>-1</v>
      </c>
      <c r="H48" s="1">
        <f t="shared" si="1"/>
        <v>0.1292</v>
      </c>
      <c r="I48" s="1">
        <f t="shared" si="2"/>
        <v>0.003893</v>
      </c>
      <c r="J48" s="1">
        <f>IFERROR(VLOOKUP(-$G48,$G49:$H$182,2,0),H48)</f>
        <v>0.1214</v>
      </c>
      <c r="K48" s="1">
        <f>IFERROR(VLOOKUP(-$G48,$G49:$I$182,3,0),I48)</f>
        <v>0.003619</v>
      </c>
      <c r="M48" s="1" t="str">
        <f>IF(AND($AH$5="Sym_1",$E48&lt;0),$B$1,IF(AND($AH$5="Sym_2",$E48&gt;0),$B$1,$C$1))</f>
        <v>DUSKUSDT</v>
      </c>
      <c r="N48" s="1">
        <f ca="1">IF($AH$6="No",IF(AND(ABS($E48)&gt;$AH$1,$G48&lt;&gt;$G47),1,0),n_steps!K48)</f>
        <v>0</v>
      </c>
      <c r="O48" s="1">
        <f ca="1">IF($N48=1,IF($M48=$B$1,$B48,$C48),0)</f>
        <v>0</v>
      </c>
      <c r="P48" s="1">
        <f ca="1">IF($N48=1,IF($M48=$B$1,$J48,$K48),0)</f>
        <v>0</v>
      </c>
      <c r="Q48" s="1">
        <f ca="1" t="shared" si="3"/>
        <v>1</v>
      </c>
      <c r="R48" s="1">
        <f ca="1">IF($N48=1,$AH$3*$AH$2*2,0)</f>
        <v>0</v>
      </c>
      <c r="S48" s="1">
        <f ca="1">-IF($N48=1,$AH$4*$AH$2*2,0)</f>
        <v>0</v>
      </c>
      <c r="T48" s="1">
        <f ca="1" t="shared" si="8"/>
        <v>1029.47497603638</v>
      </c>
      <c r="V48" s="1">
        <f t="shared" si="4"/>
        <v>0.1214</v>
      </c>
      <c r="W48" s="1">
        <f t="shared" si="5"/>
        <v>0.003619</v>
      </c>
      <c r="Y48" s="1" t="str">
        <f>IF(AND($AH$5="Sym_1",$E48&gt;0),$B$1,IF(AND($AH$5="Sym_2",$E48&lt;0),$B$1,$C$1))</f>
        <v>REEFUSDT</v>
      </c>
      <c r="Z48" s="1">
        <f ca="1" t="shared" si="6"/>
        <v>0</v>
      </c>
      <c r="AA48" s="1">
        <f ca="1">IF($Z48=1,IF($Y48=$B$1,$B48,$C48),0)</f>
        <v>0</v>
      </c>
      <c r="AB48" s="1">
        <f ca="1">IF($Z48=1,IF($Y48=$B$1,$V48,$W48),0)</f>
        <v>0</v>
      </c>
      <c r="AC48" s="1">
        <f ca="1" t="shared" si="7"/>
        <v>1</v>
      </c>
      <c r="AD48" s="1">
        <f ca="1">IF($N48=1,$AH$3*$AF47*2,0)</f>
        <v>0</v>
      </c>
      <c r="AE48" s="1">
        <f ca="1">-IF($N48=1,$AH$4*$AH$2*2,0)</f>
        <v>0</v>
      </c>
      <c r="AF48" s="1">
        <f ca="1" t="shared" si="9"/>
        <v>967.704837215628</v>
      </c>
    </row>
    <row r="49" spans="1:32">
      <c r="A49">
        <v>67</v>
      </c>
      <c r="B49">
        <v>0.1308</v>
      </c>
      <c r="C49">
        <v>0.003935</v>
      </c>
      <c r="D49">
        <v>-0.0126300000000001</v>
      </c>
      <c r="E49">
        <v>-0.435836448457206</v>
      </c>
      <c r="G49" s="1">
        <f t="shared" si="0"/>
        <v>-1</v>
      </c>
      <c r="H49" s="1">
        <f t="shared" si="1"/>
        <v>0.1308</v>
      </c>
      <c r="I49" s="1">
        <f t="shared" si="2"/>
        <v>0.003935</v>
      </c>
      <c r="J49" s="1">
        <f>IFERROR(VLOOKUP(-$G49,$G50:$H$182,2,0),H49)</f>
        <v>0.1214</v>
      </c>
      <c r="K49" s="1">
        <f>IFERROR(VLOOKUP(-$G49,$G50:$I$182,3,0),I49)</f>
        <v>0.003619</v>
      </c>
      <c r="M49" s="1" t="str">
        <f>IF(AND($AH$5="Sym_1",$E49&lt;0),$B$1,IF(AND($AH$5="Sym_2",$E49&gt;0),$B$1,$C$1))</f>
        <v>DUSKUSDT</v>
      </c>
      <c r="N49" s="1">
        <f ca="1">IF($AH$6="No",IF(AND(ABS($E49)&gt;$AH$1,$G49&lt;&gt;$G48),1,0),n_steps!K49)</f>
        <v>0</v>
      </c>
      <c r="O49" s="1">
        <f ca="1">IF($N49=1,IF($M49=$B$1,$B49,$C49),0)</f>
        <v>0</v>
      </c>
      <c r="P49" s="1">
        <f ca="1">IF($N49=1,IF($M49=$B$1,$J49,$K49),0)</f>
        <v>0</v>
      </c>
      <c r="Q49" s="1">
        <f ca="1" t="shared" si="3"/>
        <v>1</v>
      </c>
      <c r="R49" s="1">
        <f ca="1">IF($N49=1,$AH$3*$AH$2*2,0)</f>
        <v>0</v>
      </c>
      <c r="S49" s="1">
        <f ca="1">-IF($N49=1,$AH$4*$AH$2*2,0)</f>
        <v>0</v>
      </c>
      <c r="T49" s="1">
        <f ca="1" t="shared" si="8"/>
        <v>1029.47497603638</v>
      </c>
      <c r="V49" s="1">
        <f t="shared" si="4"/>
        <v>0.1214</v>
      </c>
      <c r="W49" s="1">
        <f t="shared" si="5"/>
        <v>0.003619</v>
      </c>
      <c r="Y49" s="1" t="str">
        <f>IF(AND($AH$5="Sym_1",$E49&gt;0),$B$1,IF(AND($AH$5="Sym_2",$E49&lt;0),$B$1,$C$1))</f>
        <v>REEFUSDT</v>
      </c>
      <c r="Z49" s="1">
        <f ca="1" t="shared" si="6"/>
        <v>0</v>
      </c>
      <c r="AA49" s="1">
        <f ca="1">IF($Z49=1,IF($Y49=$B$1,$B49,$C49),0)</f>
        <v>0</v>
      </c>
      <c r="AB49" s="1">
        <f ca="1">IF($Z49=1,IF($Y49=$B$1,$V49,$W49),0)</f>
        <v>0</v>
      </c>
      <c r="AC49" s="1">
        <f ca="1" t="shared" si="7"/>
        <v>1</v>
      </c>
      <c r="AD49" s="1">
        <f ca="1">IF($N49=1,$AH$3*$AF48*2,0)</f>
        <v>0</v>
      </c>
      <c r="AE49" s="1">
        <f ca="1">-IF($N49=1,$AH$4*$AH$2*2,0)</f>
        <v>0</v>
      </c>
      <c r="AF49" s="1">
        <f ca="1" t="shared" si="9"/>
        <v>967.704837215628</v>
      </c>
    </row>
    <row r="50" spans="1:32">
      <c r="A50">
        <v>68</v>
      </c>
      <c r="B50">
        <v>0.1257</v>
      </c>
      <c r="C50">
        <v>0.003869</v>
      </c>
      <c r="D50">
        <v>-0.0110799999999997</v>
      </c>
      <c r="E50">
        <v>-0.33182687803577</v>
      </c>
      <c r="G50" s="1">
        <f t="shared" si="0"/>
        <v>-1</v>
      </c>
      <c r="H50" s="1">
        <f t="shared" si="1"/>
        <v>0.1257</v>
      </c>
      <c r="I50" s="1">
        <f t="shared" si="2"/>
        <v>0.003869</v>
      </c>
      <c r="J50" s="1">
        <f>IFERROR(VLOOKUP(-$G50,$G51:$H$182,2,0),H50)</f>
        <v>0.1214</v>
      </c>
      <c r="K50" s="1">
        <f>IFERROR(VLOOKUP(-$G50,$G51:$I$182,3,0),I50)</f>
        <v>0.003619</v>
      </c>
      <c r="M50" s="1" t="str">
        <f>IF(AND($AH$5="Sym_1",$E50&lt;0),$B$1,IF(AND($AH$5="Sym_2",$E50&gt;0),$B$1,$C$1))</f>
        <v>DUSKUSDT</v>
      </c>
      <c r="N50" s="1">
        <f ca="1">IF($AH$6="No",IF(AND(ABS($E50)&gt;$AH$1,$G50&lt;&gt;$G49),1,0),n_steps!K50)</f>
        <v>0</v>
      </c>
      <c r="O50" s="1">
        <f ca="1">IF($N50=1,IF($M50=$B$1,$B50,$C50),0)</f>
        <v>0</v>
      </c>
      <c r="P50" s="1">
        <f ca="1">IF($N50=1,IF($M50=$B$1,$J50,$K50),0)</f>
        <v>0</v>
      </c>
      <c r="Q50" s="1">
        <f ca="1" t="shared" si="3"/>
        <v>1</v>
      </c>
      <c r="R50" s="1">
        <f ca="1">IF($N50=1,$AH$3*$AH$2*2,0)</f>
        <v>0</v>
      </c>
      <c r="S50" s="1">
        <f ca="1">-IF($N50=1,$AH$4*$AH$2*2,0)</f>
        <v>0</v>
      </c>
      <c r="T50" s="1">
        <f ca="1" t="shared" si="8"/>
        <v>1029.47497603638</v>
      </c>
      <c r="V50" s="1">
        <f t="shared" si="4"/>
        <v>0.1214</v>
      </c>
      <c r="W50" s="1">
        <f t="shared" si="5"/>
        <v>0.003619</v>
      </c>
      <c r="Y50" s="1" t="str">
        <f>IF(AND($AH$5="Sym_1",$E50&gt;0),$B$1,IF(AND($AH$5="Sym_2",$E50&lt;0),$B$1,$C$1))</f>
        <v>REEFUSDT</v>
      </c>
      <c r="Z50" s="1">
        <f ca="1" t="shared" si="6"/>
        <v>0</v>
      </c>
      <c r="AA50" s="1">
        <f ca="1">IF($Z50=1,IF($Y50=$B$1,$B50,$C50),0)</f>
        <v>0</v>
      </c>
      <c r="AB50" s="1">
        <f ca="1">IF($Z50=1,IF($Y50=$B$1,$V50,$W50),0)</f>
        <v>0</v>
      </c>
      <c r="AC50" s="1">
        <f ca="1" t="shared" si="7"/>
        <v>1</v>
      </c>
      <c r="AD50" s="1">
        <f ca="1">IF($N50=1,$AH$3*$AF49*2,0)</f>
        <v>0</v>
      </c>
      <c r="AE50" s="1">
        <f ca="1">-IF($N50=1,$AH$4*$AH$2*2,0)</f>
        <v>0</v>
      </c>
      <c r="AF50" s="1">
        <f ca="1" t="shared" si="9"/>
        <v>967.704837215628</v>
      </c>
    </row>
    <row r="51" spans="1:32">
      <c r="A51">
        <v>69</v>
      </c>
      <c r="B51">
        <v>0.1255</v>
      </c>
      <c r="C51">
        <v>0.003833</v>
      </c>
      <c r="D51">
        <v>-0.0156499999999999</v>
      </c>
      <c r="E51">
        <v>-0.576838792207723</v>
      </c>
      <c r="G51" s="1">
        <f t="shared" si="0"/>
        <v>-1</v>
      </c>
      <c r="H51" s="1">
        <f t="shared" si="1"/>
        <v>0.1255</v>
      </c>
      <c r="I51" s="1">
        <f t="shared" si="2"/>
        <v>0.003833</v>
      </c>
      <c r="J51" s="1">
        <f>IFERROR(VLOOKUP(-$G51,$G52:$H$182,2,0),H51)</f>
        <v>0.1214</v>
      </c>
      <c r="K51" s="1">
        <f>IFERROR(VLOOKUP(-$G51,$G52:$I$182,3,0),I51)</f>
        <v>0.003619</v>
      </c>
      <c r="M51" s="1" t="str">
        <f>IF(AND($AH$5="Sym_1",$E51&lt;0),$B$1,IF(AND($AH$5="Sym_2",$E51&gt;0),$B$1,$C$1))</f>
        <v>DUSKUSDT</v>
      </c>
      <c r="N51" s="1">
        <f ca="1">IF($AH$6="No",IF(AND(ABS($E51)&gt;$AH$1,$G51&lt;&gt;$G50),1,0),n_steps!K51)</f>
        <v>0</v>
      </c>
      <c r="O51" s="1">
        <f ca="1">IF($N51=1,IF($M51=$B$1,$B51,$C51),0)</f>
        <v>0</v>
      </c>
      <c r="P51" s="1">
        <f ca="1">IF($N51=1,IF($M51=$B$1,$J51,$K51),0)</f>
        <v>0</v>
      </c>
      <c r="Q51" s="1">
        <f ca="1" t="shared" si="3"/>
        <v>1</v>
      </c>
      <c r="R51" s="1">
        <f ca="1">IF($N51=1,$AH$3*$AH$2*2,0)</f>
        <v>0</v>
      </c>
      <c r="S51" s="1">
        <f ca="1">-IF($N51=1,$AH$4*$AH$2*2,0)</f>
        <v>0</v>
      </c>
      <c r="T51" s="1">
        <f ca="1" t="shared" si="8"/>
        <v>1029.47497603638</v>
      </c>
      <c r="V51" s="1">
        <f t="shared" si="4"/>
        <v>0.1214</v>
      </c>
      <c r="W51" s="1">
        <f t="shared" si="5"/>
        <v>0.003619</v>
      </c>
      <c r="Y51" s="1" t="str">
        <f>IF(AND($AH$5="Sym_1",$E51&gt;0),$B$1,IF(AND($AH$5="Sym_2",$E51&lt;0),$B$1,$C$1))</f>
        <v>REEFUSDT</v>
      </c>
      <c r="Z51" s="1">
        <f ca="1" t="shared" si="6"/>
        <v>0</v>
      </c>
      <c r="AA51" s="1">
        <f ca="1">IF($Z51=1,IF($Y51=$B$1,$B51,$C51),0)</f>
        <v>0</v>
      </c>
      <c r="AB51" s="1">
        <f ca="1">IF($Z51=1,IF($Y51=$B$1,$V51,$W51),0)</f>
        <v>0</v>
      </c>
      <c r="AC51" s="1">
        <f ca="1" t="shared" si="7"/>
        <v>1</v>
      </c>
      <c r="AD51" s="1">
        <f ca="1">IF($N51=1,$AH$3*$AF50*2,0)</f>
        <v>0</v>
      </c>
      <c r="AE51" s="1">
        <f ca="1">-IF($N51=1,$AH$4*$AH$2*2,0)</f>
        <v>0</v>
      </c>
      <c r="AF51" s="1">
        <f ca="1" t="shared" si="9"/>
        <v>967.704837215628</v>
      </c>
    </row>
    <row r="52" spans="1:32">
      <c r="A52">
        <v>70</v>
      </c>
      <c r="B52">
        <v>0.1234</v>
      </c>
      <c r="C52">
        <v>0.003687</v>
      </c>
      <c r="D52">
        <v>-0.0176100000000001</v>
      </c>
      <c r="E52">
        <v>-0.703099234598869</v>
      </c>
      <c r="G52" s="1">
        <f t="shared" si="0"/>
        <v>-1</v>
      </c>
      <c r="H52" s="1">
        <f t="shared" si="1"/>
        <v>0.1234</v>
      </c>
      <c r="I52" s="1">
        <f t="shared" si="2"/>
        <v>0.003687</v>
      </c>
      <c r="J52" s="1">
        <f>IFERROR(VLOOKUP(-$G52,$G53:$H$182,2,0),H52)</f>
        <v>0.1214</v>
      </c>
      <c r="K52" s="1">
        <f>IFERROR(VLOOKUP(-$G52,$G53:$I$182,3,0),I52)</f>
        <v>0.003619</v>
      </c>
      <c r="M52" s="1" t="str">
        <f>IF(AND($AH$5="Sym_1",$E52&lt;0),$B$1,IF(AND($AH$5="Sym_2",$E52&gt;0),$B$1,$C$1))</f>
        <v>DUSKUSDT</v>
      </c>
      <c r="N52" s="1">
        <f ca="1">IF($AH$6="No",IF(AND(ABS($E52)&gt;$AH$1,$G52&lt;&gt;$G51),1,0),n_steps!K52)</f>
        <v>0</v>
      </c>
      <c r="O52" s="1">
        <f ca="1">IF($N52=1,IF($M52=$B$1,$B52,$C52),0)</f>
        <v>0</v>
      </c>
      <c r="P52" s="1">
        <f ca="1">IF($N52=1,IF($M52=$B$1,$J52,$K52),0)</f>
        <v>0</v>
      </c>
      <c r="Q52" s="1">
        <f ca="1" t="shared" si="3"/>
        <v>1</v>
      </c>
      <c r="R52" s="1">
        <f ca="1">IF($N52=1,$AH$3*$AH$2*2,0)</f>
        <v>0</v>
      </c>
      <c r="S52" s="1">
        <f ca="1">-IF($N52=1,$AH$4*$AH$2*2,0)</f>
        <v>0</v>
      </c>
      <c r="T52" s="1">
        <f ca="1" t="shared" si="8"/>
        <v>1029.47497603638</v>
      </c>
      <c r="V52" s="1">
        <f t="shared" si="4"/>
        <v>0.1214</v>
      </c>
      <c r="W52" s="1">
        <f t="shared" si="5"/>
        <v>0.003619</v>
      </c>
      <c r="Y52" s="1" t="str">
        <f>IF(AND($AH$5="Sym_1",$E52&gt;0),$B$1,IF(AND($AH$5="Sym_2",$E52&lt;0),$B$1,$C$1))</f>
        <v>REEFUSDT</v>
      </c>
      <c r="Z52" s="1">
        <f ca="1" t="shared" si="6"/>
        <v>0</v>
      </c>
      <c r="AA52" s="1">
        <f ca="1">IF($Z52=1,IF($Y52=$B$1,$B52,$C52),0)</f>
        <v>0</v>
      </c>
      <c r="AB52" s="1">
        <f ca="1">IF($Z52=1,IF($Y52=$B$1,$V52,$W52),0)</f>
        <v>0</v>
      </c>
      <c r="AC52" s="1">
        <f ca="1" t="shared" si="7"/>
        <v>1</v>
      </c>
      <c r="AD52" s="1">
        <f ca="1">IF($N52=1,$AH$3*$AF51*2,0)</f>
        <v>0</v>
      </c>
      <c r="AE52" s="1">
        <f ca="1">-IF($N52=1,$AH$4*$AH$2*2,0)</f>
        <v>0</v>
      </c>
      <c r="AF52" s="1">
        <f ca="1" t="shared" si="9"/>
        <v>967.704837215628</v>
      </c>
    </row>
    <row r="53" spans="1:32">
      <c r="A53">
        <v>71</v>
      </c>
      <c r="B53">
        <v>0.1225</v>
      </c>
      <c r="C53">
        <v>0.003643</v>
      </c>
      <c r="D53">
        <v>-0.00604999999999988</v>
      </c>
      <c r="E53">
        <v>-0.015599037699635</v>
      </c>
      <c r="G53" s="1">
        <f t="shared" si="0"/>
        <v>-1</v>
      </c>
      <c r="H53" s="1">
        <f t="shared" si="1"/>
        <v>0.1225</v>
      </c>
      <c r="I53" s="1">
        <f t="shared" si="2"/>
        <v>0.003643</v>
      </c>
      <c r="J53" s="1">
        <f>IFERROR(VLOOKUP(-$G53,$G54:$H$182,2,0),H53)</f>
        <v>0.1214</v>
      </c>
      <c r="K53" s="1">
        <f>IFERROR(VLOOKUP(-$G53,$G54:$I$182,3,0),I53)</f>
        <v>0.003619</v>
      </c>
      <c r="M53" s="1" t="str">
        <f>IF(AND($AH$5="Sym_1",$E53&lt;0),$B$1,IF(AND($AH$5="Sym_2",$E53&gt;0),$B$1,$C$1))</f>
        <v>DUSKUSDT</v>
      </c>
      <c r="N53" s="1">
        <f ca="1">IF($AH$6="No",IF(AND(ABS($E53)&gt;$AH$1,$G53&lt;&gt;$G52),1,0),n_steps!K53)</f>
        <v>0</v>
      </c>
      <c r="O53" s="1">
        <f ca="1">IF($N53=1,IF($M53=$B$1,$B53,$C53),0)</f>
        <v>0</v>
      </c>
      <c r="P53" s="1">
        <f ca="1">IF($N53=1,IF($M53=$B$1,$J53,$K53),0)</f>
        <v>0</v>
      </c>
      <c r="Q53" s="1">
        <f ca="1" t="shared" si="3"/>
        <v>1</v>
      </c>
      <c r="R53" s="1">
        <f ca="1">IF($N53=1,$AH$3*$AH$2*2,0)</f>
        <v>0</v>
      </c>
      <c r="S53" s="1">
        <f ca="1">-IF($N53=1,$AH$4*$AH$2*2,0)</f>
        <v>0</v>
      </c>
      <c r="T53" s="1">
        <f ca="1" t="shared" si="8"/>
        <v>1029.47497603638</v>
      </c>
      <c r="V53" s="1">
        <f t="shared" si="4"/>
        <v>0.1214</v>
      </c>
      <c r="W53" s="1">
        <f t="shared" si="5"/>
        <v>0.003619</v>
      </c>
      <c r="Y53" s="1" t="str">
        <f>IF(AND($AH$5="Sym_1",$E53&gt;0),$B$1,IF(AND($AH$5="Sym_2",$E53&lt;0),$B$1,$C$1))</f>
        <v>REEFUSDT</v>
      </c>
      <c r="Z53" s="1">
        <f ca="1" t="shared" si="6"/>
        <v>0</v>
      </c>
      <c r="AA53" s="1">
        <f ca="1">IF($Z53=1,IF($Y53=$B$1,$B53,$C53),0)</f>
        <v>0</v>
      </c>
      <c r="AB53" s="1">
        <f ca="1">IF($Z53=1,IF($Y53=$B$1,$V53,$W53),0)</f>
        <v>0</v>
      </c>
      <c r="AC53" s="1">
        <f ca="1" t="shared" si="7"/>
        <v>1</v>
      </c>
      <c r="AD53" s="1">
        <f ca="1">IF($N53=1,$AH$3*$AF52*2,0)</f>
        <v>0</v>
      </c>
      <c r="AE53" s="1">
        <f ca="1">-IF($N53=1,$AH$4*$AH$2*2,0)</f>
        <v>0</v>
      </c>
      <c r="AF53" s="1">
        <f ca="1" t="shared" si="9"/>
        <v>967.704837215628</v>
      </c>
    </row>
    <row r="54" spans="1:32">
      <c r="A54">
        <v>72</v>
      </c>
      <c r="B54">
        <v>0.1214</v>
      </c>
      <c r="C54">
        <v>0.003619</v>
      </c>
      <c r="D54">
        <v>-0.00198000000000009</v>
      </c>
      <c r="E54">
        <v>0.202281265075651</v>
      </c>
      <c r="G54" s="1">
        <f t="shared" si="0"/>
        <v>1</v>
      </c>
      <c r="H54" s="1">
        <f t="shared" si="1"/>
        <v>0.1214</v>
      </c>
      <c r="I54" s="1">
        <f t="shared" si="2"/>
        <v>0.003619</v>
      </c>
      <c r="J54" s="1">
        <f>IFERROR(VLOOKUP(-$G54,$G55:$H$182,2,0),H54)</f>
        <v>0.1236</v>
      </c>
      <c r="K54" s="1">
        <f>IFERROR(VLOOKUP(-$G54,$G55:$I$182,3,0),I54)</f>
        <v>0.003724</v>
      </c>
      <c r="M54" s="1" t="str">
        <f>IF(AND($AH$5="Sym_1",$E54&lt;0),$B$1,IF(AND($AH$5="Sym_2",$E54&gt;0),$B$1,$C$1))</f>
        <v>REEFUSDT</v>
      </c>
      <c r="N54" s="1">
        <f ca="1">IF($AH$6="No",IF(AND(ABS($E54)&gt;$AH$1,$G54&lt;&gt;$G53),1,0),n_steps!K54)</f>
        <v>0</v>
      </c>
      <c r="O54" s="1">
        <f ca="1">IF($N54=1,IF($M54=$B$1,$B54,$C54),0)</f>
        <v>0</v>
      </c>
      <c r="P54" s="1">
        <f ca="1">IF($N54=1,IF($M54=$B$1,$J54,$K54),0)</f>
        <v>0</v>
      </c>
      <c r="Q54" s="1">
        <f ca="1" t="shared" si="3"/>
        <v>1</v>
      </c>
      <c r="R54" s="1">
        <f ca="1">IF($N54=1,$AH$3*$AH$2*2,0)</f>
        <v>0</v>
      </c>
      <c r="S54" s="1">
        <f ca="1">-IF($N54=1,$AH$4*$AH$2*2,0)</f>
        <v>0</v>
      </c>
      <c r="T54" s="1">
        <f ca="1" t="shared" si="8"/>
        <v>1029.47497603638</v>
      </c>
      <c r="V54" s="1">
        <f t="shared" si="4"/>
        <v>0.1236</v>
      </c>
      <c r="W54" s="1">
        <f t="shared" si="5"/>
        <v>0.003724</v>
      </c>
      <c r="Y54" s="1" t="str">
        <f>IF(AND($AH$5="Sym_1",$E54&gt;0),$B$1,IF(AND($AH$5="Sym_2",$E54&lt;0),$B$1,$C$1))</f>
        <v>DUSKUSDT</v>
      </c>
      <c r="Z54" s="1">
        <f ca="1" t="shared" si="6"/>
        <v>0</v>
      </c>
      <c r="AA54" s="1">
        <f ca="1">IF($Z54=1,IF($Y54=$B$1,$B54,$C54),0)</f>
        <v>0</v>
      </c>
      <c r="AB54" s="1">
        <f ca="1">IF($Z54=1,IF($Y54=$B$1,$V54,$W54),0)</f>
        <v>0</v>
      </c>
      <c r="AC54" s="1">
        <f ca="1" t="shared" si="7"/>
        <v>1</v>
      </c>
      <c r="AD54" s="1">
        <f ca="1">IF($N54=1,$AH$3*$AF53*2,0)</f>
        <v>0</v>
      </c>
      <c r="AE54" s="1">
        <f ca="1">-IF($N54=1,$AH$4*$AH$2*2,0)</f>
        <v>0</v>
      </c>
      <c r="AF54" s="1">
        <f ca="1" t="shared" si="9"/>
        <v>967.704837215628</v>
      </c>
    </row>
    <row r="55" spans="1:32">
      <c r="A55">
        <v>73</v>
      </c>
      <c r="B55">
        <v>0.1236</v>
      </c>
      <c r="C55">
        <v>0.003724</v>
      </c>
      <c r="D55">
        <v>-0.00754000000000032</v>
      </c>
      <c r="E55">
        <v>-0.209706698694831</v>
      </c>
      <c r="G55" s="1">
        <f t="shared" si="0"/>
        <v>-1</v>
      </c>
      <c r="H55" s="1">
        <f t="shared" si="1"/>
        <v>0.1236</v>
      </c>
      <c r="I55" s="1">
        <f t="shared" si="2"/>
        <v>0.003724</v>
      </c>
      <c r="J55" s="1">
        <f>IFERROR(VLOOKUP(-$G55,$G56:$H$182,2,0),H55)</f>
        <v>0.1227</v>
      </c>
      <c r="K55" s="1">
        <f>IFERROR(VLOOKUP(-$G55,$G56:$I$182,3,0),I55)</f>
        <v>0.003725</v>
      </c>
      <c r="M55" s="1" t="str">
        <f>IF(AND($AH$5="Sym_1",$E55&lt;0),$B$1,IF(AND($AH$5="Sym_2",$E55&gt;0),$B$1,$C$1))</f>
        <v>DUSKUSDT</v>
      </c>
      <c r="N55" s="1">
        <f ca="1">IF($AH$6="No",IF(AND(ABS($E55)&gt;$AH$1,$G55&lt;&gt;$G54),1,0),n_steps!K55)</f>
        <v>0</v>
      </c>
      <c r="O55" s="1">
        <f ca="1">IF($N55=1,IF($M55=$B$1,$B55,$C55),0)</f>
        <v>0</v>
      </c>
      <c r="P55" s="1">
        <f ca="1">IF($N55=1,IF($M55=$B$1,$J55,$K55),0)</f>
        <v>0</v>
      </c>
      <c r="Q55" s="1">
        <f ca="1" t="shared" si="3"/>
        <v>1</v>
      </c>
      <c r="R55" s="1">
        <f ca="1">IF($N55=1,$AH$3*$AH$2*2,0)</f>
        <v>0</v>
      </c>
      <c r="S55" s="1">
        <f ca="1">-IF($N55=1,$AH$4*$AH$2*2,0)</f>
        <v>0</v>
      </c>
      <c r="T55" s="1">
        <f ca="1" t="shared" si="8"/>
        <v>1029.47497603638</v>
      </c>
      <c r="V55" s="1">
        <f t="shared" si="4"/>
        <v>0.1227</v>
      </c>
      <c r="W55" s="1">
        <f t="shared" si="5"/>
        <v>0.003725</v>
      </c>
      <c r="Y55" s="1" t="str">
        <f>IF(AND($AH$5="Sym_1",$E55&gt;0),$B$1,IF(AND($AH$5="Sym_2",$E55&lt;0),$B$1,$C$1))</f>
        <v>REEFUSDT</v>
      </c>
      <c r="Z55" s="1">
        <f ca="1" t="shared" si="6"/>
        <v>0</v>
      </c>
      <c r="AA55" s="1">
        <f ca="1">IF($Z55=1,IF($Y55=$B$1,$B55,$C55),0)</f>
        <v>0</v>
      </c>
      <c r="AB55" s="1">
        <f ca="1">IF($Z55=1,IF($Y55=$B$1,$V55,$W55),0)</f>
        <v>0</v>
      </c>
      <c r="AC55" s="1">
        <f ca="1" t="shared" si="7"/>
        <v>1</v>
      </c>
      <c r="AD55" s="1">
        <f ca="1">IF($N55=1,$AH$3*$AF54*2,0)</f>
        <v>0</v>
      </c>
      <c r="AE55" s="1">
        <f ca="1">-IF($N55=1,$AH$4*$AH$2*2,0)</f>
        <v>0</v>
      </c>
      <c r="AF55" s="1">
        <f ca="1" t="shared" si="9"/>
        <v>967.704837215628</v>
      </c>
    </row>
    <row r="56" spans="1:32">
      <c r="A56">
        <v>74</v>
      </c>
      <c r="B56">
        <v>0.1242</v>
      </c>
      <c r="C56">
        <v>0.00372</v>
      </c>
      <c r="D56">
        <v>-0.0276599999999997</v>
      </c>
      <c r="E56">
        <v>-1.402562571042</v>
      </c>
      <c r="G56" s="1">
        <f t="shared" si="0"/>
        <v>-1</v>
      </c>
      <c r="H56" s="1">
        <f t="shared" si="1"/>
        <v>0.1242</v>
      </c>
      <c r="I56" s="1">
        <f t="shared" si="2"/>
        <v>0.00372</v>
      </c>
      <c r="J56" s="1">
        <f>IFERROR(VLOOKUP(-$G56,$G57:$H$182,2,0),H56)</f>
        <v>0.1227</v>
      </c>
      <c r="K56" s="1">
        <f>IFERROR(VLOOKUP(-$G56,$G57:$I$182,3,0),I56)</f>
        <v>0.003725</v>
      </c>
      <c r="M56" s="1" t="str">
        <f>IF(AND($AH$5="Sym_1",$E56&lt;0),$B$1,IF(AND($AH$5="Sym_2",$E56&gt;0),$B$1,$C$1))</f>
        <v>DUSKUSDT</v>
      </c>
      <c r="N56" s="1">
        <f ca="1">IF($AH$6="No",IF(AND(ABS($E56)&gt;$AH$1,$G56&lt;&gt;$G55),1,0),n_steps!K56)</f>
        <v>0</v>
      </c>
      <c r="O56" s="1">
        <f ca="1">IF($N56=1,IF($M56=$B$1,$B56,$C56),0)</f>
        <v>0</v>
      </c>
      <c r="P56" s="1">
        <f ca="1">IF($N56=1,IF($M56=$B$1,$J56,$K56),0)</f>
        <v>0</v>
      </c>
      <c r="Q56" s="1">
        <f ca="1" t="shared" si="3"/>
        <v>1</v>
      </c>
      <c r="R56" s="1">
        <f ca="1">IF($N56=1,$AH$3*$AH$2*2,0)</f>
        <v>0</v>
      </c>
      <c r="S56" s="1">
        <f ca="1">-IF($N56=1,$AH$4*$AH$2*2,0)</f>
        <v>0</v>
      </c>
      <c r="T56" s="1">
        <f ca="1" t="shared" si="8"/>
        <v>1029.47497603638</v>
      </c>
      <c r="V56" s="1">
        <f t="shared" si="4"/>
        <v>0.1227</v>
      </c>
      <c r="W56" s="1">
        <f t="shared" si="5"/>
        <v>0.003725</v>
      </c>
      <c r="Y56" s="1" t="str">
        <f>IF(AND($AH$5="Sym_1",$E56&gt;0),$B$1,IF(AND($AH$5="Sym_2",$E56&lt;0),$B$1,$C$1))</f>
        <v>REEFUSDT</v>
      </c>
      <c r="Z56" s="1">
        <f ca="1" t="shared" si="6"/>
        <v>0</v>
      </c>
      <c r="AA56" s="1">
        <f ca="1">IF($Z56=1,IF($Y56=$B$1,$B56,$C56),0)</f>
        <v>0</v>
      </c>
      <c r="AB56" s="1">
        <f ca="1">IF($Z56=1,IF($Y56=$B$1,$V56,$W56),0)</f>
        <v>0</v>
      </c>
      <c r="AC56" s="1">
        <f ca="1" t="shared" si="7"/>
        <v>1</v>
      </c>
      <c r="AD56" s="1">
        <f ca="1">IF($N56=1,$AH$3*$AF55*2,0)</f>
        <v>0</v>
      </c>
      <c r="AE56" s="1">
        <f ca="1">-IF($N56=1,$AH$4*$AH$2*2,0)</f>
        <v>0</v>
      </c>
      <c r="AF56" s="1">
        <f ca="1" t="shared" si="9"/>
        <v>967.704837215628</v>
      </c>
    </row>
    <row r="57" spans="1:32">
      <c r="A57">
        <v>75</v>
      </c>
      <c r="B57">
        <v>0.124</v>
      </c>
      <c r="C57">
        <v>0.003709</v>
      </c>
      <c r="D57">
        <v>-0.01634</v>
      </c>
      <c r="E57">
        <v>-0.689421971851769</v>
      </c>
      <c r="G57" s="1">
        <f t="shared" si="0"/>
        <v>-1</v>
      </c>
      <c r="H57" s="1">
        <f t="shared" si="1"/>
        <v>0.124</v>
      </c>
      <c r="I57" s="1">
        <f t="shared" si="2"/>
        <v>0.003709</v>
      </c>
      <c r="J57" s="1">
        <f>IFERROR(VLOOKUP(-$G57,$G58:$H$182,2,0),H57)</f>
        <v>0.1227</v>
      </c>
      <c r="K57" s="1">
        <f>IFERROR(VLOOKUP(-$G57,$G58:$I$182,3,0),I57)</f>
        <v>0.003725</v>
      </c>
      <c r="M57" s="1" t="str">
        <f>IF(AND($AH$5="Sym_1",$E57&lt;0),$B$1,IF(AND($AH$5="Sym_2",$E57&gt;0),$B$1,$C$1))</f>
        <v>DUSKUSDT</v>
      </c>
      <c r="N57" s="1">
        <f ca="1">IF($AH$6="No",IF(AND(ABS($E57)&gt;$AH$1,$G57&lt;&gt;$G56),1,0),n_steps!K57)</f>
        <v>0</v>
      </c>
      <c r="O57" s="1">
        <f ca="1">IF($N57=1,IF($M57=$B$1,$B57,$C57),0)</f>
        <v>0</v>
      </c>
      <c r="P57" s="1">
        <f ca="1">IF($N57=1,IF($M57=$B$1,$J57,$K57),0)</f>
        <v>0</v>
      </c>
      <c r="Q57" s="1">
        <f ca="1" t="shared" si="3"/>
        <v>1</v>
      </c>
      <c r="R57" s="1">
        <f ca="1">IF($N57=1,$AH$3*$AH$2*2,0)</f>
        <v>0</v>
      </c>
      <c r="S57" s="1">
        <f ca="1">-IF($N57=1,$AH$4*$AH$2*2,0)</f>
        <v>0</v>
      </c>
      <c r="T57" s="1">
        <f ca="1" t="shared" si="8"/>
        <v>1029.47497603638</v>
      </c>
      <c r="V57" s="1">
        <f t="shared" si="4"/>
        <v>0.1227</v>
      </c>
      <c r="W57" s="1">
        <f t="shared" si="5"/>
        <v>0.003725</v>
      </c>
      <c r="Y57" s="1" t="str">
        <f>IF(AND($AH$5="Sym_1",$E57&gt;0),$B$1,IF(AND($AH$5="Sym_2",$E57&lt;0),$B$1,$C$1))</f>
        <v>REEFUSDT</v>
      </c>
      <c r="Z57" s="1">
        <f ca="1" t="shared" si="6"/>
        <v>0</v>
      </c>
      <c r="AA57" s="1">
        <f ca="1">IF($Z57=1,IF($Y57=$B$1,$B57,$C57),0)</f>
        <v>0</v>
      </c>
      <c r="AB57" s="1">
        <f ca="1">IF($Z57=1,IF($Y57=$B$1,$V57,$W57),0)</f>
        <v>0</v>
      </c>
      <c r="AC57" s="1">
        <f ca="1" t="shared" si="7"/>
        <v>1</v>
      </c>
      <c r="AD57" s="1">
        <f ca="1">IF($N57=1,$AH$3*$AF56*2,0)</f>
        <v>0</v>
      </c>
      <c r="AE57" s="1">
        <f ca="1">-IF($N57=1,$AH$4*$AH$2*2,0)</f>
        <v>0</v>
      </c>
      <c r="AF57" s="1">
        <f ca="1" t="shared" si="9"/>
        <v>967.704837215628</v>
      </c>
    </row>
    <row r="58" spans="1:32">
      <c r="A58">
        <v>76</v>
      </c>
      <c r="B58">
        <v>0.1248</v>
      </c>
      <c r="C58">
        <v>0.003739</v>
      </c>
      <c r="D58">
        <v>-0.0331099999999999</v>
      </c>
      <c r="E58">
        <v>-1.5478245446125</v>
      </c>
      <c r="G58" s="1">
        <f t="shared" si="0"/>
        <v>-1</v>
      </c>
      <c r="H58" s="1">
        <f t="shared" si="1"/>
        <v>0.1248</v>
      </c>
      <c r="I58" s="1">
        <f t="shared" si="2"/>
        <v>0.003739</v>
      </c>
      <c r="J58" s="1">
        <f>IFERROR(VLOOKUP(-$G58,$G59:$H$182,2,0),H58)</f>
        <v>0.1227</v>
      </c>
      <c r="K58" s="1">
        <f>IFERROR(VLOOKUP(-$G58,$G59:$I$182,3,0),I58)</f>
        <v>0.003725</v>
      </c>
      <c r="M58" s="1" t="str">
        <f>IF(AND($AH$5="Sym_1",$E58&lt;0),$B$1,IF(AND($AH$5="Sym_2",$E58&gt;0),$B$1,$C$1))</f>
        <v>DUSKUSDT</v>
      </c>
      <c r="N58" s="1">
        <f ca="1">IF($AH$6="No",IF(AND(ABS($E58)&gt;$AH$1,$G58&lt;&gt;$G57),1,0),n_steps!K58)</f>
        <v>0</v>
      </c>
      <c r="O58" s="1">
        <f ca="1">IF($N58=1,IF($M58=$B$1,$B58,$C58),0)</f>
        <v>0</v>
      </c>
      <c r="P58" s="1">
        <f ca="1">IF($N58=1,IF($M58=$B$1,$J58,$K58),0)</f>
        <v>0</v>
      </c>
      <c r="Q58" s="1">
        <f ca="1" t="shared" si="3"/>
        <v>1</v>
      </c>
      <c r="R58" s="1">
        <f ca="1">IF($N58=1,$AH$3*$AH$2*2,0)</f>
        <v>0</v>
      </c>
      <c r="S58" s="1">
        <f ca="1">-IF($N58=1,$AH$4*$AH$2*2,0)</f>
        <v>0</v>
      </c>
      <c r="T58" s="1">
        <f ca="1" t="shared" si="8"/>
        <v>1029.47497603638</v>
      </c>
      <c r="V58" s="1">
        <f t="shared" si="4"/>
        <v>0.1227</v>
      </c>
      <c r="W58" s="1">
        <f t="shared" si="5"/>
        <v>0.003725</v>
      </c>
      <c r="Y58" s="1" t="str">
        <f>IF(AND($AH$5="Sym_1",$E58&gt;0),$B$1,IF(AND($AH$5="Sym_2",$E58&lt;0),$B$1,$C$1))</f>
        <v>REEFUSDT</v>
      </c>
      <c r="Z58" s="1">
        <f ca="1" t="shared" si="6"/>
        <v>0</v>
      </c>
      <c r="AA58" s="1">
        <f ca="1">IF($Z58=1,IF($Y58=$B$1,$B58,$C58),0)</f>
        <v>0</v>
      </c>
      <c r="AB58" s="1">
        <f ca="1">IF($Z58=1,IF($Y58=$B$1,$V58,$W58),0)</f>
        <v>0</v>
      </c>
      <c r="AC58" s="1">
        <f ca="1" t="shared" si="7"/>
        <v>1</v>
      </c>
      <c r="AD58" s="1">
        <f ca="1">IF($N58=1,$AH$3*$AF57*2,0)</f>
        <v>0</v>
      </c>
      <c r="AE58" s="1">
        <f ca="1">-IF($N58=1,$AH$4*$AH$2*2,0)</f>
        <v>0</v>
      </c>
      <c r="AF58" s="1">
        <f ca="1" t="shared" si="9"/>
        <v>967.704837215628</v>
      </c>
    </row>
    <row r="59" spans="1:32">
      <c r="A59">
        <v>77</v>
      </c>
      <c r="B59">
        <v>0.1227</v>
      </c>
      <c r="C59">
        <v>0.003725</v>
      </c>
      <c r="D59">
        <v>0.000760000000000093</v>
      </c>
      <c r="E59">
        <v>0.476741898370067</v>
      </c>
      <c r="G59" s="1">
        <f t="shared" si="0"/>
        <v>1</v>
      </c>
      <c r="H59" s="1">
        <f t="shared" si="1"/>
        <v>0.1227</v>
      </c>
      <c r="I59" s="1">
        <f t="shared" si="2"/>
        <v>0.003725</v>
      </c>
      <c r="J59" s="1">
        <f>IFERROR(VLOOKUP(-$G59,$G60:$H$182,2,0),H59)</f>
        <v>0.1283</v>
      </c>
      <c r="K59" s="1">
        <f>IFERROR(VLOOKUP(-$G59,$G60:$I$182,3,0),I59)</f>
        <v>0.00373</v>
      </c>
      <c r="M59" s="1" t="str">
        <f>IF(AND($AH$5="Sym_1",$E59&lt;0),$B$1,IF(AND($AH$5="Sym_2",$E59&gt;0),$B$1,$C$1))</f>
        <v>REEFUSDT</v>
      </c>
      <c r="N59" s="1">
        <f ca="1">IF($AH$6="No",IF(AND(ABS($E59)&gt;$AH$1,$G59&lt;&gt;$G58),1,0),n_steps!K59)</f>
        <v>0</v>
      </c>
      <c r="O59" s="1">
        <f ca="1">IF($N59=1,IF($M59=$B$1,$B59,$C59),0)</f>
        <v>0</v>
      </c>
      <c r="P59" s="1">
        <f ca="1">IF($N59=1,IF($M59=$B$1,$J59,$K59),0)</f>
        <v>0</v>
      </c>
      <c r="Q59" s="1">
        <f ca="1" t="shared" si="3"/>
        <v>1</v>
      </c>
      <c r="R59" s="1">
        <f ca="1">IF($N59=1,$AH$3*$AH$2*2,0)</f>
        <v>0</v>
      </c>
      <c r="S59" s="1">
        <f ca="1">-IF($N59=1,$AH$4*$AH$2*2,0)</f>
        <v>0</v>
      </c>
      <c r="T59" s="1">
        <f ca="1" t="shared" si="8"/>
        <v>1029.47497603638</v>
      </c>
      <c r="V59" s="1">
        <f t="shared" si="4"/>
        <v>0.1283</v>
      </c>
      <c r="W59" s="1">
        <f t="shared" si="5"/>
        <v>0.00373</v>
      </c>
      <c r="Y59" s="1" t="str">
        <f>IF(AND($AH$5="Sym_1",$E59&gt;0),$B$1,IF(AND($AH$5="Sym_2",$E59&lt;0),$B$1,$C$1))</f>
        <v>DUSKUSDT</v>
      </c>
      <c r="Z59" s="1">
        <f ca="1" t="shared" si="6"/>
        <v>0</v>
      </c>
      <c r="AA59" s="1">
        <f ca="1">IF($Z59=1,IF($Y59=$B$1,$B59,$C59),0)</f>
        <v>0</v>
      </c>
      <c r="AB59" s="1">
        <f ca="1">IF($Z59=1,IF($Y59=$B$1,$V59,$W59),0)</f>
        <v>0</v>
      </c>
      <c r="AC59" s="1">
        <f ca="1" t="shared" si="7"/>
        <v>1</v>
      </c>
      <c r="AD59" s="1">
        <f ca="1">IF($N59=1,$AH$3*$AF58*2,0)</f>
        <v>0</v>
      </c>
      <c r="AE59" s="1">
        <f ca="1">-IF($N59=1,$AH$4*$AH$2*2,0)</f>
        <v>0</v>
      </c>
      <c r="AF59" s="1">
        <f ca="1" t="shared" si="9"/>
        <v>967.704837215628</v>
      </c>
    </row>
    <row r="60" spans="1:32">
      <c r="A60">
        <v>78</v>
      </c>
      <c r="B60">
        <v>0.1272</v>
      </c>
      <c r="C60">
        <v>0.003732</v>
      </c>
      <c r="D60">
        <v>0.00928000000000017</v>
      </c>
      <c r="E60">
        <v>0.8965821090181</v>
      </c>
      <c r="G60" s="1">
        <f t="shared" si="0"/>
        <v>1</v>
      </c>
      <c r="H60" s="1">
        <f t="shared" si="1"/>
        <v>0.1272</v>
      </c>
      <c r="I60" s="1">
        <f t="shared" si="2"/>
        <v>0.003732</v>
      </c>
      <c r="J60" s="1">
        <f>IFERROR(VLOOKUP(-$G60,$G61:$H$182,2,0),H60)</f>
        <v>0.1283</v>
      </c>
      <c r="K60" s="1">
        <f>IFERROR(VLOOKUP(-$G60,$G61:$I$182,3,0),I60)</f>
        <v>0.00373</v>
      </c>
      <c r="M60" s="1" t="str">
        <f>IF(AND($AH$5="Sym_1",$E60&lt;0),$B$1,IF(AND($AH$5="Sym_2",$E60&gt;0),$B$1,$C$1))</f>
        <v>REEFUSDT</v>
      </c>
      <c r="N60" s="1">
        <f ca="1">IF($AH$6="No",IF(AND(ABS($E60)&gt;$AH$1,$G60&lt;&gt;$G59),1,0),n_steps!K60)</f>
        <v>0</v>
      </c>
      <c r="O60" s="1">
        <f ca="1">IF($N60=1,IF($M60=$B$1,$B60,$C60),0)</f>
        <v>0</v>
      </c>
      <c r="P60" s="1">
        <f ca="1">IF($N60=1,IF($M60=$B$1,$J60,$K60),0)</f>
        <v>0</v>
      </c>
      <c r="Q60" s="1">
        <f ca="1" t="shared" si="3"/>
        <v>1</v>
      </c>
      <c r="R60" s="1">
        <f ca="1">IF($N60=1,$AH$3*$AH$2*2,0)</f>
        <v>0</v>
      </c>
      <c r="S60" s="1">
        <f ca="1">-IF($N60=1,$AH$4*$AH$2*2,0)</f>
        <v>0</v>
      </c>
      <c r="T60" s="1">
        <f ca="1" t="shared" si="8"/>
        <v>1029.47497603638</v>
      </c>
      <c r="V60" s="1">
        <f t="shared" si="4"/>
        <v>0.1283</v>
      </c>
      <c r="W60" s="1">
        <f t="shared" si="5"/>
        <v>0.00373</v>
      </c>
      <c r="Y60" s="1" t="str">
        <f>IF(AND($AH$5="Sym_1",$E60&gt;0),$B$1,IF(AND($AH$5="Sym_2",$E60&lt;0),$B$1,$C$1))</f>
        <v>DUSKUSDT</v>
      </c>
      <c r="Z60" s="1">
        <f ca="1" t="shared" si="6"/>
        <v>0</v>
      </c>
      <c r="AA60" s="1">
        <f ca="1">IF($Z60=1,IF($Y60=$B$1,$B60,$C60),0)</f>
        <v>0</v>
      </c>
      <c r="AB60" s="1">
        <f ca="1">IF($Z60=1,IF($Y60=$B$1,$V60,$W60),0)</f>
        <v>0</v>
      </c>
      <c r="AC60" s="1">
        <f ca="1" t="shared" si="7"/>
        <v>1</v>
      </c>
      <c r="AD60" s="1">
        <f ca="1">IF($N60=1,$AH$3*$AF59*2,0)</f>
        <v>0</v>
      </c>
      <c r="AE60" s="1">
        <f ca="1">-IF($N60=1,$AH$4*$AH$2*2,0)</f>
        <v>0</v>
      </c>
      <c r="AF60" s="1">
        <f ca="1" t="shared" si="9"/>
        <v>967.704837215628</v>
      </c>
    </row>
    <row r="61" spans="1:32">
      <c r="A61">
        <v>79</v>
      </c>
      <c r="B61">
        <v>0.1241</v>
      </c>
      <c r="C61">
        <v>0.003668</v>
      </c>
      <c r="D61">
        <v>0.0114600000000002</v>
      </c>
      <c r="E61">
        <v>0.940527643034881</v>
      </c>
      <c r="G61" s="1">
        <f t="shared" si="0"/>
        <v>1</v>
      </c>
      <c r="H61" s="1">
        <f t="shared" si="1"/>
        <v>0.1241</v>
      </c>
      <c r="I61" s="1">
        <f t="shared" si="2"/>
        <v>0.003668</v>
      </c>
      <c r="J61" s="1">
        <f>IFERROR(VLOOKUP(-$G61,$G62:$H$182,2,0),H61)</f>
        <v>0.1283</v>
      </c>
      <c r="K61" s="1">
        <f>IFERROR(VLOOKUP(-$G61,$G62:$I$182,3,0),I61)</f>
        <v>0.00373</v>
      </c>
      <c r="M61" s="1" t="str">
        <f>IF(AND($AH$5="Sym_1",$E61&lt;0),$B$1,IF(AND($AH$5="Sym_2",$E61&gt;0),$B$1,$C$1))</f>
        <v>REEFUSDT</v>
      </c>
      <c r="N61" s="1">
        <f ca="1">IF($AH$6="No",IF(AND(ABS($E61)&gt;$AH$1,$G61&lt;&gt;$G60),1,0),n_steps!K61)</f>
        <v>0</v>
      </c>
      <c r="O61" s="1">
        <f ca="1">IF($N61=1,IF($M61=$B$1,$B61,$C61),0)</f>
        <v>0</v>
      </c>
      <c r="P61" s="1">
        <f ca="1">IF($N61=1,IF($M61=$B$1,$J61,$K61),0)</f>
        <v>0</v>
      </c>
      <c r="Q61" s="1">
        <f ca="1" t="shared" si="3"/>
        <v>1</v>
      </c>
      <c r="R61" s="1">
        <f ca="1">IF($N61=1,$AH$3*$AH$2*2,0)</f>
        <v>0</v>
      </c>
      <c r="S61" s="1">
        <f ca="1">-IF($N61=1,$AH$4*$AH$2*2,0)</f>
        <v>0</v>
      </c>
      <c r="T61" s="1">
        <f ca="1" t="shared" si="8"/>
        <v>1029.47497603638</v>
      </c>
      <c r="V61" s="1">
        <f t="shared" si="4"/>
        <v>0.1283</v>
      </c>
      <c r="W61" s="1">
        <f t="shared" si="5"/>
        <v>0.00373</v>
      </c>
      <c r="Y61" s="1" t="str">
        <f>IF(AND($AH$5="Sym_1",$E61&gt;0),$B$1,IF(AND($AH$5="Sym_2",$E61&lt;0),$B$1,$C$1))</f>
        <v>DUSKUSDT</v>
      </c>
      <c r="Z61" s="1">
        <f ca="1" t="shared" si="6"/>
        <v>0</v>
      </c>
      <c r="AA61" s="1">
        <f ca="1">IF($Z61=1,IF($Y61=$B$1,$B61,$C61),0)</f>
        <v>0</v>
      </c>
      <c r="AB61" s="1">
        <f ca="1">IF($Z61=1,IF($Y61=$B$1,$V61,$W61),0)</f>
        <v>0</v>
      </c>
      <c r="AC61" s="1">
        <f ca="1" t="shared" si="7"/>
        <v>1</v>
      </c>
      <c r="AD61" s="1">
        <f ca="1">IF($N61=1,$AH$3*$AF60*2,0)</f>
        <v>0</v>
      </c>
      <c r="AE61" s="1">
        <f ca="1">-IF($N61=1,$AH$4*$AH$2*2,0)</f>
        <v>0</v>
      </c>
      <c r="AF61" s="1">
        <f ca="1" t="shared" si="9"/>
        <v>967.704837215628</v>
      </c>
    </row>
    <row r="62" spans="1:32">
      <c r="A62">
        <v>80</v>
      </c>
      <c r="B62">
        <v>0.1233</v>
      </c>
      <c r="C62">
        <v>0.003626</v>
      </c>
      <c r="D62">
        <v>0.0324000000000002</v>
      </c>
      <c r="E62">
        <v>2.01830990223587</v>
      </c>
      <c r="G62" s="1">
        <f t="shared" si="0"/>
        <v>1</v>
      </c>
      <c r="H62" s="1">
        <f t="shared" si="1"/>
        <v>0.1233</v>
      </c>
      <c r="I62" s="1">
        <f t="shared" si="2"/>
        <v>0.003626</v>
      </c>
      <c r="J62" s="1">
        <f>IFERROR(VLOOKUP(-$G62,$G63:$H$182,2,0),H62)</f>
        <v>0.1283</v>
      </c>
      <c r="K62" s="1">
        <f>IFERROR(VLOOKUP(-$G62,$G63:$I$182,3,0),I62)</f>
        <v>0.00373</v>
      </c>
      <c r="M62" s="1" t="str">
        <f>IF(AND($AH$5="Sym_1",$E62&lt;0),$B$1,IF(AND($AH$5="Sym_2",$E62&gt;0),$B$1,$C$1))</f>
        <v>REEFUSDT</v>
      </c>
      <c r="N62" s="1">
        <f ca="1">IF($AH$6="No",IF(AND(ABS($E62)&gt;$AH$1,$G62&lt;&gt;$G61),1,0),n_steps!K62)</f>
        <v>0</v>
      </c>
      <c r="O62" s="1">
        <f ca="1">IF($N62=1,IF($M62=$B$1,$B62,$C62),0)</f>
        <v>0</v>
      </c>
      <c r="P62" s="1">
        <f ca="1">IF($N62=1,IF($M62=$B$1,$J62,$K62),0)</f>
        <v>0</v>
      </c>
      <c r="Q62" s="1">
        <f ca="1" t="shared" si="3"/>
        <v>1</v>
      </c>
      <c r="R62" s="1">
        <f ca="1">IF($N62=1,$AH$3*$AH$2*2,0)</f>
        <v>0</v>
      </c>
      <c r="S62" s="1">
        <f ca="1">-IF($N62=1,$AH$4*$AH$2*2,0)</f>
        <v>0</v>
      </c>
      <c r="T62" s="1">
        <f ca="1" t="shared" si="8"/>
        <v>1029.47497603638</v>
      </c>
      <c r="V62" s="1">
        <f t="shared" si="4"/>
        <v>0.1283</v>
      </c>
      <c r="W62" s="1">
        <f t="shared" si="5"/>
        <v>0.00373</v>
      </c>
      <c r="Y62" s="1" t="str">
        <f>IF(AND($AH$5="Sym_1",$E62&gt;0),$B$1,IF(AND($AH$5="Sym_2",$E62&lt;0),$B$1,$C$1))</f>
        <v>DUSKUSDT</v>
      </c>
      <c r="Z62" s="1">
        <f ca="1" t="shared" si="6"/>
        <v>0</v>
      </c>
      <c r="AA62" s="1">
        <f ca="1">IF($Z62=1,IF($Y62=$B$1,$B62,$C62),0)</f>
        <v>0</v>
      </c>
      <c r="AB62" s="1">
        <f ca="1">IF($Z62=1,IF($Y62=$B$1,$V62,$W62),0)</f>
        <v>0</v>
      </c>
      <c r="AC62" s="1">
        <f ca="1" t="shared" si="7"/>
        <v>1</v>
      </c>
      <c r="AD62" s="1">
        <f ca="1">IF($N62=1,$AH$3*$AF61*2,0)</f>
        <v>0</v>
      </c>
      <c r="AE62" s="1">
        <f ca="1">-IF($N62=1,$AH$4*$AH$2*2,0)</f>
        <v>0</v>
      </c>
      <c r="AF62" s="1">
        <f ca="1" t="shared" si="9"/>
        <v>967.704837215628</v>
      </c>
    </row>
    <row r="63" spans="1:32">
      <c r="A63">
        <v>81</v>
      </c>
      <c r="B63">
        <v>0.1252</v>
      </c>
      <c r="C63">
        <v>0.003729</v>
      </c>
      <c r="D63">
        <v>0.04014</v>
      </c>
      <c r="E63">
        <v>2.36215194979282</v>
      </c>
      <c r="G63" s="1">
        <f t="shared" si="0"/>
        <v>1</v>
      </c>
      <c r="H63" s="1">
        <f t="shared" si="1"/>
        <v>0.1252</v>
      </c>
      <c r="I63" s="1">
        <f t="shared" si="2"/>
        <v>0.003729</v>
      </c>
      <c r="J63" s="1">
        <f>IFERROR(VLOOKUP(-$G63,$G64:$H$182,2,0),H63)</f>
        <v>0.1283</v>
      </c>
      <c r="K63" s="1">
        <f>IFERROR(VLOOKUP(-$G63,$G64:$I$182,3,0),I63)</f>
        <v>0.00373</v>
      </c>
      <c r="M63" s="1" t="str">
        <f>IF(AND($AH$5="Sym_1",$E63&lt;0),$B$1,IF(AND($AH$5="Sym_2",$E63&gt;0),$B$1,$C$1))</f>
        <v>REEFUSDT</v>
      </c>
      <c r="N63" s="1">
        <f ca="1">IF($AH$6="No",IF(AND(ABS($E63)&gt;$AH$1,$G63&lt;&gt;$G62),1,0),n_steps!K63)</f>
        <v>0</v>
      </c>
      <c r="O63" s="1">
        <f ca="1">IF($N63=1,IF($M63=$B$1,$B63,$C63),0)</f>
        <v>0</v>
      </c>
      <c r="P63" s="1">
        <f ca="1">IF($N63=1,IF($M63=$B$1,$J63,$K63),0)</f>
        <v>0</v>
      </c>
      <c r="Q63" s="1">
        <f ca="1" t="shared" si="3"/>
        <v>1</v>
      </c>
      <c r="R63" s="1">
        <f ca="1">IF($N63=1,$AH$3*$AH$2*2,0)</f>
        <v>0</v>
      </c>
      <c r="S63" s="1">
        <f ca="1">-IF($N63=1,$AH$4*$AH$2*2,0)</f>
        <v>0</v>
      </c>
      <c r="T63" s="1">
        <f ca="1" t="shared" si="8"/>
        <v>1029.47497603638</v>
      </c>
      <c r="V63" s="1">
        <f t="shared" si="4"/>
        <v>0.1283</v>
      </c>
      <c r="W63" s="1">
        <f t="shared" si="5"/>
        <v>0.00373</v>
      </c>
      <c r="Y63" s="1" t="str">
        <f>IF(AND($AH$5="Sym_1",$E63&gt;0),$B$1,IF(AND($AH$5="Sym_2",$E63&lt;0),$B$1,$C$1))</f>
        <v>DUSKUSDT</v>
      </c>
      <c r="Z63" s="1">
        <f ca="1" t="shared" si="6"/>
        <v>0</v>
      </c>
      <c r="AA63" s="1">
        <f ca="1">IF($Z63=1,IF($Y63=$B$1,$B63,$C63),0)</f>
        <v>0</v>
      </c>
      <c r="AB63" s="1">
        <f ca="1">IF($Z63=1,IF($Y63=$B$1,$V63,$W63),0)</f>
        <v>0</v>
      </c>
      <c r="AC63" s="1">
        <f ca="1" t="shared" si="7"/>
        <v>1</v>
      </c>
      <c r="AD63" s="1">
        <f ca="1">IF($N63=1,$AH$3*$AF62*2,0)</f>
        <v>0</v>
      </c>
      <c r="AE63" s="1">
        <f ca="1">-IF($N63=1,$AH$4*$AH$2*2,0)</f>
        <v>0</v>
      </c>
      <c r="AF63" s="1">
        <f ca="1" t="shared" si="9"/>
        <v>967.704837215628</v>
      </c>
    </row>
    <row r="64" spans="1:32">
      <c r="A64">
        <v>82</v>
      </c>
      <c r="B64">
        <v>0.1255</v>
      </c>
      <c r="C64">
        <v>0.003779</v>
      </c>
      <c r="D64">
        <v>0.0418199999999999</v>
      </c>
      <c r="E64">
        <v>2.15580866315509</v>
      </c>
      <c r="G64" s="1">
        <f t="shared" si="0"/>
        <v>1</v>
      </c>
      <c r="H64" s="1">
        <f t="shared" si="1"/>
        <v>0.1255</v>
      </c>
      <c r="I64" s="1">
        <f t="shared" si="2"/>
        <v>0.003779</v>
      </c>
      <c r="J64" s="1">
        <f>IFERROR(VLOOKUP(-$G64,$G65:$H$182,2,0),H64)</f>
        <v>0.1283</v>
      </c>
      <c r="K64" s="1">
        <f>IFERROR(VLOOKUP(-$G64,$G65:$I$182,3,0),I64)</f>
        <v>0.00373</v>
      </c>
      <c r="M64" s="1" t="str">
        <f>IF(AND($AH$5="Sym_1",$E64&lt;0),$B$1,IF(AND($AH$5="Sym_2",$E64&gt;0),$B$1,$C$1))</f>
        <v>REEFUSDT</v>
      </c>
      <c r="N64" s="1">
        <f ca="1">IF($AH$6="No",IF(AND(ABS($E64)&gt;$AH$1,$G64&lt;&gt;$G63),1,0),n_steps!K64)</f>
        <v>0</v>
      </c>
      <c r="O64" s="1">
        <f ca="1">IF($N64=1,IF($M64=$B$1,$B64,$C64),0)</f>
        <v>0</v>
      </c>
      <c r="P64" s="1">
        <f ca="1">IF($N64=1,IF($M64=$B$1,$J64,$K64),0)</f>
        <v>0</v>
      </c>
      <c r="Q64" s="1">
        <f ca="1" t="shared" si="3"/>
        <v>1</v>
      </c>
      <c r="R64" s="1">
        <f ca="1">IF($N64=1,$AH$3*$AH$2*2,0)</f>
        <v>0</v>
      </c>
      <c r="S64" s="1">
        <f ca="1">-IF($N64=1,$AH$4*$AH$2*2,0)</f>
        <v>0</v>
      </c>
      <c r="T64" s="1">
        <f ca="1" t="shared" si="8"/>
        <v>1029.47497603638</v>
      </c>
      <c r="V64" s="1">
        <f t="shared" si="4"/>
        <v>0.1283</v>
      </c>
      <c r="W64" s="1">
        <f t="shared" si="5"/>
        <v>0.00373</v>
      </c>
      <c r="Y64" s="1" t="str">
        <f>IF(AND($AH$5="Sym_1",$E64&gt;0),$B$1,IF(AND($AH$5="Sym_2",$E64&lt;0),$B$1,$C$1))</f>
        <v>DUSKUSDT</v>
      </c>
      <c r="Z64" s="1">
        <f ca="1" t="shared" si="6"/>
        <v>0</v>
      </c>
      <c r="AA64" s="1">
        <f ca="1">IF($Z64=1,IF($Y64=$B$1,$B64,$C64),0)</f>
        <v>0</v>
      </c>
      <c r="AB64" s="1">
        <f ca="1">IF($Z64=1,IF($Y64=$B$1,$V64,$W64),0)</f>
        <v>0</v>
      </c>
      <c r="AC64" s="1">
        <f ca="1" t="shared" si="7"/>
        <v>1</v>
      </c>
      <c r="AD64" s="1">
        <f ca="1">IF($N64=1,$AH$3*$AF63*2,0)</f>
        <v>0</v>
      </c>
      <c r="AE64" s="1">
        <f ca="1">-IF($N64=1,$AH$4*$AH$2*2,0)</f>
        <v>0</v>
      </c>
      <c r="AF64" s="1">
        <f ca="1" t="shared" si="9"/>
        <v>967.704837215628</v>
      </c>
    </row>
    <row r="65" spans="1:32">
      <c r="A65">
        <v>83</v>
      </c>
      <c r="B65">
        <v>0.1262</v>
      </c>
      <c r="C65">
        <v>0.003853</v>
      </c>
      <c r="D65">
        <v>0.0452999999999998</v>
      </c>
      <c r="E65">
        <v>1.97384005797454</v>
      </c>
      <c r="G65" s="1">
        <f t="shared" si="0"/>
        <v>1</v>
      </c>
      <c r="H65" s="1">
        <f t="shared" si="1"/>
        <v>0.1262</v>
      </c>
      <c r="I65" s="1">
        <f t="shared" si="2"/>
        <v>0.003853</v>
      </c>
      <c r="J65" s="1">
        <f>IFERROR(VLOOKUP(-$G65,$G66:$H$182,2,0),H65)</f>
        <v>0.1283</v>
      </c>
      <c r="K65" s="1">
        <f>IFERROR(VLOOKUP(-$G65,$G66:$I$182,3,0),I65)</f>
        <v>0.00373</v>
      </c>
      <c r="M65" s="1" t="str">
        <f>IF(AND($AH$5="Sym_1",$E65&lt;0),$B$1,IF(AND($AH$5="Sym_2",$E65&gt;0),$B$1,$C$1))</f>
        <v>REEFUSDT</v>
      </c>
      <c r="N65" s="1">
        <f ca="1">IF($AH$6="No",IF(AND(ABS($E65)&gt;$AH$1,$G65&lt;&gt;$G64),1,0),n_steps!K65)</f>
        <v>0</v>
      </c>
      <c r="O65" s="1">
        <f ca="1">IF($N65=1,IF($M65=$B$1,$B65,$C65),0)</f>
        <v>0</v>
      </c>
      <c r="P65" s="1">
        <f ca="1">IF($N65=1,IF($M65=$B$1,$J65,$K65),0)</f>
        <v>0</v>
      </c>
      <c r="Q65" s="1">
        <f ca="1" t="shared" si="3"/>
        <v>1</v>
      </c>
      <c r="R65" s="1">
        <f ca="1">IF($N65=1,$AH$3*$AH$2*2,0)</f>
        <v>0</v>
      </c>
      <c r="S65" s="1">
        <f ca="1">-IF($N65=1,$AH$4*$AH$2*2,0)</f>
        <v>0</v>
      </c>
      <c r="T65" s="1">
        <f ca="1" t="shared" si="8"/>
        <v>1029.47497603638</v>
      </c>
      <c r="V65" s="1">
        <f t="shared" si="4"/>
        <v>0.1283</v>
      </c>
      <c r="W65" s="1">
        <f t="shared" si="5"/>
        <v>0.00373</v>
      </c>
      <c r="Y65" s="1" t="str">
        <f>IF(AND($AH$5="Sym_1",$E65&gt;0),$B$1,IF(AND($AH$5="Sym_2",$E65&lt;0),$B$1,$C$1))</f>
        <v>DUSKUSDT</v>
      </c>
      <c r="Z65" s="1">
        <f ca="1" t="shared" si="6"/>
        <v>0</v>
      </c>
      <c r="AA65" s="1">
        <f ca="1">IF($Z65=1,IF($Y65=$B$1,$B65,$C65),0)</f>
        <v>0</v>
      </c>
      <c r="AB65" s="1">
        <f ca="1">IF($Z65=1,IF($Y65=$B$1,$V65,$W65),0)</f>
        <v>0</v>
      </c>
      <c r="AC65" s="1">
        <f ca="1" t="shared" si="7"/>
        <v>1</v>
      </c>
      <c r="AD65" s="1">
        <f ca="1">IF($N65=1,$AH$3*$AF64*2,0)</f>
        <v>0</v>
      </c>
      <c r="AE65" s="1">
        <f ca="1">-IF($N65=1,$AH$4*$AH$2*2,0)</f>
        <v>0</v>
      </c>
      <c r="AF65" s="1">
        <f ca="1" t="shared" si="9"/>
        <v>967.704837215628</v>
      </c>
    </row>
    <row r="66" spans="1:32">
      <c r="A66">
        <v>84</v>
      </c>
      <c r="B66">
        <v>0.1258</v>
      </c>
      <c r="C66">
        <v>0.003838</v>
      </c>
      <c r="D66">
        <v>0.0326600000000001</v>
      </c>
      <c r="E66">
        <v>1.29553710478336</v>
      </c>
      <c r="G66" s="1">
        <f t="shared" ref="G66:G129" si="10">IF($E66&lt;0,-1,1)</f>
        <v>1</v>
      </c>
      <c r="H66" s="1">
        <f t="shared" ref="H66:H129" si="11">B66</f>
        <v>0.1258</v>
      </c>
      <c r="I66" s="1">
        <f t="shared" ref="I66:I129" si="12">C66</f>
        <v>0.003838</v>
      </c>
      <c r="J66" s="1">
        <f>IFERROR(VLOOKUP(-$G66,$G67:$H$182,2,0),H66)</f>
        <v>0.1283</v>
      </c>
      <c r="K66" s="1">
        <f>IFERROR(VLOOKUP(-$G66,$G67:$I$182,3,0),I66)</f>
        <v>0.00373</v>
      </c>
      <c r="M66" s="1" t="str">
        <f>IF(AND($AH$5="Sym_1",$E66&lt;0),$B$1,IF(AND($AH$5="Sym_2",$E66&gt;0),$B$1,$C$1))</f>
        <v>REEFUSDT</v>
      </c>
      <c r="N66" s="1">
        <f ca="1">IF($AH$6="No",IF(AND(ABS($E66)&gt;$AH$1,$G66&lt;&gt;$G65),1,0),n_steps!K66)</f>
        <v>0</v>
      </c>
      <c r="O66" s="1">
        <f ca="1">IF($N66=1,IF($M66=$B$1,$B66,$C66),0)</f>
        <v>0</v>
      </c>
      <c r="P66" s="1">
        <f ca="1">IF($N66=1,IF($M66=$B$1,$J66,$K66),0)</f>
        <v>0</v>
      </c>
      <c r="Q66" s="1">
        <f ca="1" t="shared" ref="Q66:Q129" si="13">IFERROR(P66/O66,1)</f>
        <v>1</v>
      </c>
      <c r="R66" s="1">
        <f ca="1">IF($N66=1,$AH$3*$AH$2*2,0)</f>
        <v>0</v>
      </c>
      <c r="S66" s="1">
        <f ca="1">-IF($N66=1,$AH$4*$AH$2*2,0)</f>
        <v>0</v>
      </c>
      <c r="T66" s="1">
        <f ca="1" t="shared" si="8"/>
        <v>1029.47497603638</v>
      </c>
      <c r="V66" s="1">
        <f t="shared" ref="V66:V129" si="14">J66</f>
        <v>0.1283</v>
      </c>
      <c r="W66" s="1">
        <f t="shared" ref="W66:W129" si="15">K66</f>
        <v>0.00373</v>
      </c>
      <c r="Y66" s="1" t="str">
        <f>IF(AND($AH$5="Sym_1",$E66&gt;0),$B$1,IF(AND($AH$5="Sym_2",$E66&lt;0),$B$1,$C$1))</f>
        <v>DUSKUSDT</v>
      </c>
      <c r="Z66" s="1">
        <f ca="1" t="shared" ref="Z66:Z129" si="16">N66</f>
        <v>0</v>
      </c>
      <c r="AA66" s="1">
        <f ca="1">IF($Z66=1,IF($Y66=$B$1,$B66,$C66),0)</f>
        <v>0</v>
      </c>
      <c r="AB66" s="1">
        <f ca="1">IF($Z66=1,IF($Y66=$B$1,$V66,$W66),0)</f>
        <v>0</v>
      </c>
      <c r="AC66" s="1">
        <f ca="1" t="shared" ref="AC66:AC129" si="17">IFERROR(AA66/AB66,1)</f>
        <v>1</v>
      </c>
      <c r="AD66" s="1">
        <f ca="1">IF($N66=1,$AH$3*$AF65*2,0)</f>
        <v>0</v>
      </c>
      <c r="AE66" s="1">
        <f ca="1">-IF($N66=1,$AH$4*$AH$2*2,0)</f>
        <v>0</v>
      </c>
      <c r="AF66" s="1">
        <f ca="1" t="shared" si="9"/>
        <v>967.704837215628</v>
      </c>
    </row>
    <row r="67" spans="1:32">
      <c r="A67">
        <v>85</v>
      </c>
      <c r="B67">
        <v>0.1245</v>
      </c>
      <c r="C67">
        <v>0.003788</v>
      </c>
      <c r="D67">
        <v>0.03994</v>
      </c>
      <c r="E67">
        <v>1.44293611153815</v>
      </c>
      <c r="G67" s="1">
        <f t="shared" si="10"/>
        <v>1</v>
      </c>
      <c r="H67" s="1">
        <f t="shared" si="11"/>
        <v>0.1245</v>
      </c>
      <c r="I67" s="1">
        <f t="shared" si="12"/>
        <v>0.003788</v>
      </c>
      <c r="J67" s="1">
        <f>IFERROR(VLOOKUP(-$G67,$G68:$H$182,2,0),H67)</f>
        <v>0.1283</v>
      </c>
      <c r="K67" s="1">
        <f>IFERROR(VLOOKUP(-$G67,$G68:$I$182,3,0),I67)</f>
        <v>0.00373</v>
      </c>
      <c r="M67" s="1" t="str">
        <f>IF(AND($AH$5="Sym_1",$E67&lt;0),$B$1,IF(AND($AH$5="Sym_2",$E67&gt;0),$B$1,$C$1))</f>
        <v>REEFUSDT</v>
      </c>
      <c r="N67" s="1">
        <f ca="1">IF($AH$6="No",IF(AND(ABS($E67)&gt;$AH$1,$G67&lt;&gt;$G66),1,0),n_steps!K67)</f>
        <v>0</v>
      </c>
      <c r="O67" s="1">
        <f ca="1">IF($N67=1,IF($M67=$B$1,$B67,$C67),0)</f>
        <v>0</v>
      </c>
      <c r="P67" s="1">
        <f ca="1">IF($N67=1,IF($M67=$B$1,$J67,$K67),0)</f>
        <v>0</v>
      </c>
      <c r="Q67" s="1">
        <f ca="1" t="shared" si="13"/>
        <v>1</v>
      </c>
      <c r="R67" s="1">
        <f ca="1">IF($N67=1,$AH$3*$AH$2*2,0)</f>
        <v>0</v>
      </c>
      <c r="S67" s="1">
        <f ca="1">-IF($N67=1,$AH$4*$AH$2*2,0)</f>
        <v>0</v>
      </c>
      <c r="T67" s="1">
        <f ca="1" t="shared" ref="T67:T130" si="18">$T66*$Q67+$R67+$S67</f>
        <v>1029.47497603638</v>
      </c>
      <c r="V67" s="1">
        <f t="shared" si="14"/>
        <v>0.1283</v>
      </c>
      <c r="W67" s="1">
        <f t="shared" si="15"/>
        <v>0.00373</v>
      </c>
      <c r="Y67" s="1" t="str">
        <f>IF(AND($AH$5="Sym_1",$E67&gt;0),$B$1,IF(AND($AH$5="Sym_2",$E67&lt;0),$B$1,$C$1))</f>
        <v>DUSKUSDT</v>
      </c>
      <c r="Z67" s="1">
        <f ca="1" t="shared" si="16"/>
        <v>0</v>
      </c>
      <c r="AA67" s="1">
        <f ca="1">IF($Z67=1,IF($Y67=$B$1,$B67,$C67),0)</f>
        <v>0</v>
      </c>
      <c r="AB67" s="1">
        <f ca="1">IF($Z67=1,IF($Y67=$B$1,$V67,$W67),0)</f>
        <v>0</v>
      </c>
      <c r="AC67" s="1">
        <f ca="1" t="shared" si="17"/>
        <v>1</v>
      </c>
      <c r="AD67" s="1">
        <f ca="1">IF($N67=1,$AH$3*$AF66*2,0)</f>
        <v>0</v>
      </c>
      <c r="AE67" s="1">
        <f ca="1">-IF($N67=1,$AH$4*$AH$2*2,0)</f>
        <v>0</v>
      </c>
      <c r="AF67" s="1">
        <f ca="1" t="shared" ref="AF67:AF130" si="19">$AF66*$AC67+$AD67+$AE67</f>
        <v>967.704837215628</v>
      </c>
    </row>
    <row r="68" spans="1:32">
      <c r="A68">
        <v>86</v>
      </c>
      <c r="B68">
        <v>0.1241</v>
      </c>
      <c r="C68">
        <v>0.003683</v>
      </c>
      <c r="D68">
        <v>0.0336400000000001</v>
      </c>
      <c r="E68">
        <v>1.08845779731619</v>
      </c>
      <c r="G68" s="1">
        <f t="shared" si="10"/>
        <v>1</v>
      </c>
      <c r="H68" s="1">
        <f t="shared" si="11"/>
        <v>0.1241</v>
      </c>
      <c r="I68" s="1">
        <f t="shared" si="12"/>
        <v>0.003683</v>
      </c>
      <c r="J68" s="1">
        <f>IFERROR(VLOOKUP(-$G68,$G69:$H$182,2,0),H68)</f>
        <v>0.1283</v>
      </c>
      <c r="K68" s="1">
        <f>IFERROR(VLOOKUP(-$G68,$G69:$I$182,3,0),I68)</f>
        <v>0.00373</v>
      </c>
      <c r="M68" s="1" t="str">
        <f>IF(AND($AH$5="Sym_1",$E68&lt;0),$B$1,IF(AND($AH$5="Sym_2",$E68&gt;0),$B$1,$C$1))</f>
        <v>REEFUSDT</v>
      </c>
      <c r="N68" s="1">
        <f ca="1">IF($AH$6="No",IF(AND(ABS($E68)&gt;$AH$1,$G68&lt;&gt;$G67),1,0),n_steps!K68)</f>
        <v>0</v>
      </c>
      <c r="O68" s="1">
        <f ca="1">IF($N68=1,IF($M68=$B$1,$B68,$C68),0)</f>
        <v>0</v>
      </c>
      <c r="P68" s="1">
        <f ca="1">IF($N68=1,IF($M68=$B$1,$J68,$K68),0)</f>
        <v>0</v>
      </c>
      <c r="Q68" s="1">
        <f ca="1" t="shared" si="13"/>
        <v>1</v>
      </c>
      <c r="R68" s="1">
        <f ca="1">IF($N68=1,$AH$3*$AH$2*2,0)</f>
        <v>0</v>
      </c>
      <c r="S68" s="1">
        <f ca="1">-IF($N68=1,$AH$4*$AH$2*2,0)</f>
        <v>0</v>
      </c>
      <c r="T68" s="1">
        <f ca="1" t="shared" si="18"/>
        <v>1029.47497603638</v>
      </c>
      <c r="V68" s="1">
        <f t="shared" si="14"/>
        <v>0.1283</v>
      </c>
      <c r="W68" s="1">
        <f t="shared" si="15"/>
        <v>0.00373</v>
      </c>
      <c r="Y68" s="1" t="str">
        <f>IF(AND($AH$5="Sym_1",$E68&gt;0),$B$1,IF(AND($AH$5="Sym_2",$E68&lt;0),$B$1,$C$1))</f>
        <v>DUSKUSDT</v>
      </c>
      <c r="Z68" s="1">
        <f ca="1" t="shared" si="16"/>
        <v>0</v>
      </c>
      <c r="AA68" s="1">
        <f ca="1">IF($Z68=1,IF($Y68=$B$1,$B68,$C68),0)</f>
        <v>0</v>
      </c>
      <c r="AB68" s="1">
        <f ca="1">IF($Z68=1,IF($Y68=$B$1,$V68,$W68),0)</f>
        <v>0</v>
      </c>
      <c r="AC68" s="1">
        <f ca="1" t="shared" si="17"/>
        <v>1</v>
      </c>
      <c r="AD68" s="1">
        <f ca="1">IF($N68=1,$AH$3*$AF67*2,0)</f>
        <v>0</v>
      </c>
      <c r="AE68" s="1">
        <f ca="1">-IF($N68=1,$AH$4*$AH$2*2,0)</f>
        <v>0</v>
      </c>
      <c r="AF68" s="1">
        <f ca="1" t="shared" si="19"/>
        <v>967.704837215628</v>
      </c>
    </row>
    <row r="69" spans="1:32">
      <c r="A69">
        <v>87</v>
      </c>
      <c r="B69">
        <v>0.1236</v>
      </c>
      <c r="C69">
        <v>0.003701</v>
      </c>
      <c r="D69">
        <v>0.0528599999999999</v>
      </c>
      <c r="E69">
        <v>1.62045778309314</v>
      </c>
      <c r="G69" s="1">
        <f t="shared" si="10"/>
        <v>1</v>
      </c>
      <c r="H69" s="1">
        <f t="shared" si="11"/>
        <v>0.1236</v>
      </c>
      <c r="I69" s="1">
        <f t="shared" si="12"/>
        <v>0.003701</v>
      </c>
      <c r="J69" s="1">
        <f>IFERROR(VLOOKUP(-$G69,$G70:$H$182,2,0),H69)</f>
        <v>0.1283</v>
      </c>
      <c r="K69" s="1">
        <f>IFERROR(VLOOKUP(-$G69,$G70:$I$182,3,0),I69)</f>
        <v>0.00373</v>
      </c>
      <c r="M69" s="1" t="str">
        <f>IF(AND($AH$5="Sym_1",$E69&lt;0),$B$1,IF(AND($AH$5="Sym_2",$E69&gt;0),$B$1,$C$1))</f>
        <v>REEFUSDT</v>
      </c>
      <c r="N69" s="1">
        <f ca="1">IF($AH$6="No",IF(AND(ABS($E69)&gt;$AH$1,$G69&lt;&gt;$G68),1,0),n_steps!K69)</f>
        <v>0</v>
      </c>
      <c r="O69" s="1">
        <f ca="1">IF($N69=1,IF($M69=$B$1,$B69,$C69),0)</f>
        <v>0</v>
      </c>
      <c r="P69" s="1">
        <f ca="1">IF($N69=1,IF($M69=$B$1,$J69,$K69),0)</f>
        <v>0</v>
      </c>
      <c r="Q69" s="1">
        <f ca="1" t="shared" si="13"/>
        <v>1</v>
      </c>
      <c r="R69" s="1">
        <f ca="1">IF($N69=1,$AH$3*$AH$2*2,0)</f>
        <v>0</v>
      </c>
      <c r="S69" s="1">
        <f ca="1">-IF($N69=1,$AH$4*$AH$2*2,0)</f>
        <v>0</v>
      </c>
      <c r="T69" s="1">
        <f ca="1" t="shared" si="18"/>
        <v>1029.47497603638</v>
      </c>
      <c r="V69" s="1">
        <f t="shared" si="14"/>
        <v>0.1283</v>
      </c>
      <c r="W69" s="1">
        <f t="shared" si="15"/>
        <v>0.00373</v>
      </c>
      <c r="Y69" s="1" t="str">
        <f>IF(AND($AH$5="Sym_1",$E69&gt;0),$B$1,IF(AND($AH$5="Sym_2",$E69&lt;0),$B$1,$C$1))</f>
        <v>DUSKUSDT</v>
      </c>
      <c r="Z69" s="1">
        <f ca="1" t="shared" si="16"/>
        <v>0</v>
      </c>
      <c r="AA69" s="1">
        <f ca="1">IF($Z69=1,IF($Y69=$B$1,$B69,$C69),0)</f>
        <v>0</v>
      </c>
      <c r="AB69" s="1">
        <f ca="1">IF($Z69=1,IF($Y69=$B$1,$V69,$W69),0)</f>
        <v>0</v>
      </c>
      <c r="AC69" s="1">
        <f ca="1" t="shared" si="17"/>
        <v>1</v>
      </c>
      <c r="AD69" s="1">
        <f ca="1">IF($N69=1,$AH$3*$AF68*2,0)</f>
        <v>0</v>
      </c>
      <c r="AE69" s="1">
        <f ca="1">-IF($N69=1,$AH$4*$AH$2*2,0)</f>
        <v>0</v>
      </c>
      <c r="AF69" s="1">
        <f ca="1" t="shared" si="19"/>
        <v>967.704837215628</v>
      </c>
    </row>
    <row r="70" spans="1:32">
      <c r="A70">
        <v>88</v>
      </c>
      <c r="B70">
        <v>0.1239</v>
      </c>
      <c r="C70">
        <v>0.003707</v>
      </c>
      <c r="D70">
        <v>0.0559899999999997</v>
      </c>
      <c r="E70">
        <v>1.53801759400695</v>
      </c>
      <c r="G70" s="1">
        <f t="shared" si="10"/>
        <v>1</v>
      </c>
      <c r="H70" s="1">
        <f t="shared" si="11"/>
        <v>0.1239</v>
      </c>
      <c r="I70" s="1">
        <f t="shared" si="12"/>
        <v>0.003707</v>
      </c>
      <c r="J70" s="1">
        <f>IFERROR(VLOOKUP(-$G70,$G71:$H$182,2,0),H70)</f>
        <v>0.1283</v>
      </c>
      <c r="K70" s="1">
        <f>IFERROR(VLOOKUP(-$G70,$G71:$I$182,3,0),I70)</f>
        <v>0.00373</v>
      </c>
      <c r="M70" s="1" t="str">
        <f>IF(AND($AH$5="Sym_1",$E70&lt;0),$B$1,IF(AND($AH$5="Sym_2",$E70&gt;0),$B$1,$C$1))</f>
        <v>REEFUSDT</v>
      </c>
      <c r="N70" s="1">
        <f ca="1">IF($AH$6="No",IF(AND(ABS($E70)&gt;$AH$1,$G70&lt;&gt;$G69),1,0),n_steps!K70)</f>
        <v>0</v>
      </c>
      <c r="O70" s="1">
        <f ca="1">IF($N70=1,IF($M70=$B$1,$B70,$C70),0)</f>
        <v>0</v>
      </c>
      <c r="P70" s="1">
        <f ca="1">IF($N70=1,IF($M70=$B$1,$J70,$K70),0)</f>
        <v>0</v>
      </c>
      <c r="Q70" s="1">
        <f ca="1" t="shared" si="13"/>
        <v>1</v>
      </c>
      <c r="R70" s="1">
        <f ca="1">IF($N70=1,$AH$3*$AH$2*2,0)</f>
        <v>0</v>
      </c>
      <c r="S70" s="1">
        <f ca="1">-IF($N70=1,$AH$4*$AH$2*2,0)</f>
        <v>0</v>
      </c>
      <c r="T70" s="1">
        <f ca="1" t="shared" si="18"/>
        <v>1029.47497603638</v>
      </c>
      <c r="V70" s="1">
        <f t="shared" si="14"/>
        <v>0.1283</v>
      </c>
      <c r="W70" s="1">
        <f t="shared" si="15"/>
        <v>0.00373</v>
      </c>
      <c r="Y70" s="1" t="str">
        <f>IF(AND($AH$5="Sym_1",$E70&gt;0),$B$1,IF(AND($AH$5="Sym_2",$E70&lt;0),$B$1,$C$1))</f>
        <v>DUSKUSDT</v>
      </c>
      <c r="Z70" s="1">
        <f ca="1" t="shared" si="16"/>
        <v>0</v>
      </c>
      <c r="AA70" s="1">
        <f ca="1">IF($Z70=1,IF($Y70=$B$1,$B70,$C70),0)</f>
        <v>0</v>
      </c>
      <c r="AB70" s="1">
        <f ca="1">IF($Z70=1,IF($Y70=$B$1,$V70,$W70),0)</f>
        <v>0</v>
      </c>
      <c r="AC70" s="1">
        <f ca="1" t="shared" si="17"/>
        <v>1</v>
      </c>
      <c r="AD70" s="1">
        <f ca="1">IF($N70=1,$AH$3*$AF69*2,0)</f>
        <v>0</v>
      </c>
      <c r="AE70" s="1">
        <f ca="1">-IF($N70=1,$AH$4*$AH$2*2,0)</f>
        <v>0</v>
      </c>
      <c r="AF70" s="1">
        <f ca="1" t="shared" si="19"/>
        <v>967.704837215628</v>
      </c>
    </row>
    <row r="71" spans="1:32">
      <c r="A71">
        <v>89</v>
      </c>
      <c r="B71">
        <v>0.1241</v>
      </c>
      <c r="C71">
        <v>0.003735</v>
      </c>
      <c r="D71">
        <v>0.0362299999999997</v>
      </c>
      <c r="E71">
        <v>0.764327094824337</v>
      </c>
      <c r="G71" s="1">
        <f t="shared" si="10"/>
        <v>1</v>
      </c>
      <c r="H71" s="1">
        <f t="shared" si="11"/>
        <v>0.1241</v>
      </c>
      <c r="I71" s="1">
        <f t="shared" si="12"/>
        <v>0.003735</v>
      </c>
      <c r="J71" s="1">
        <f>IFERROR(VLOOKUP(-$G71,$G72:$H$182,2,0),H71)</f>
        <v>0.1283</v>
      </c>
      <c r="K71" s="1">
        <f>IFERROR(VLOOKUP(-$G71,$G72:$I$182,3,0),I71)</f>
        <v>0.00373</v>
      </c>
      <c r="M71" s="1" t="str">
        <f>IF(AND($AH$5="Sym_1",$E71&lt;0),$B$1,IF(AND($AH$5="Sym_2",$E71&gt;0),$B$1,$C$1))</f>
        <v>REEFUSDT</v>
      </c>
      <c r="N71" s="1">
        <f ca="1">IF($AH$6="No",IF(AND(ABS($E71)&gt;$AH$1,$G71&lt;&gt;$G70),1,0),n_steps!K71)</f>
        <v>0</v>
      </c>
      <c r="O71" s="1">
        <f ca="1">IF($N71=1,IF($M71=$B$1,$B71,$C71),0)</f>
        <v>0</v>
      </c>
      <c r="P71" s="1">
        <f ca="1">IF($N71=1,IF($M71=$B$1,$J71,$K71),0)</f>
        <v>0</v>
      </c>
      <c r="Q71" s="1">
        <f ca="1" t="shared" si="13"/>
        <v>1</v>
      </c>
      <c r="R71" s="1">
        <f ca="1">IF($N71=1,$AH$3*$AH$2*2,0)</f>
        <v>0</v>
      </c>
      <c r="S71" s="1">
        <f ca="1">-IF($N71=1,$AH$4*$AH$2*2,0)</f>
        <v>0</v>
      </c>
      <c r="T71" s="1">
        <f ca="1" t="shared" si="18"/>
        <v>1029.47497603638</v>
      </c>
      <c r="V71" s="1">
        <f t="shared" si="14"/>
        <v>0.1283</v>
      </c>
      <c r="W71" s="1">
        <f t="shared" si="15"/>
        <v>0.00373</v>
      </c>
      <c r="Y71" s="1" t="str">
        <f>IF(AND($AH$5="Sym_1",$E71&gt;0),$B$1,IF(AND($AH$5="Sym_2",$E71&lt;0),$B$1,$C$1))</f>
        <v>DUSKUSDT</v>
      </c>
      <c r="Z71" s="1">
        <f ca="1" t="shared" si="16"/>
        <v>0</v>
      </c>
      <c r="AA71" s="1">
        <f ca="1">IF($Z71=1,IF($Y71=$B$1,$B71,$C71),0)</f>
        <v>0</v>
      </c>
      <c r="AB71" s="1">
        <f ca="1">IF($Z71=1,IF($Y71=$B$1,$V71,$W71),0)</f>
        <v>0</v>
      </c>
      <c r="AC71" s="1">
        <f ca="1" t="shared" si="17"/>
        <v>1</v>
      </c>
      <c r="AD71" s="1">
        <f ca="1">IF($N71=1,$AH$3*$AF70*2,0)</f>
        <v>0</v>
      </c>
      <c r="AE71" s="1">
        <f ca="1">-IF($N71=1,$AH$4*$AH$2*2,0)</f>
        <v>0</v>
      </c>
      <c r="AF71" s="1">
        <f ca="1" t="shared" si="19"/>
        <v>967.704837215628</v>
      </c>
    </row>
    <row r="72" spans="1:32">
      <c r="A72">
        <v>90</v>
      </c>
      <c r="B72">
        <v>0.1264</v>
      </c>
      <c r="C72">
        <v>0.003796</v>
      </c>
      <c r="D72">
        <v>0.0264599999999999</v>
      </c>
      <c r="E72">
        <v>0.358012348999748</v>
      </c>
      <c r="G72" s="1">
        <f t="shared" si="10"/>
        <v>1</v>
      </c>
      <c r="H72" s="1">
        <f t="shared" si="11"/>
        <v>0.1264</v>
      </c>
      <c r="I72" s="1">
        <f t="shared" si="12"/>
        <v>0.003796</v>
      </c>
      <c r="J72" s="1">
        <f>IFERROR(VLOOKUP(-$G72,$G73:$H$182,2,0),H72)</f>
        <v>0.1283</v>
      </c>
      <c r="K72" s="1">
        <f>IFERROR(VLOOKUP(-$G72,$G73:$I$182,3,0),I72)</f>
        <v>0.00373</v>
      </c>
      <c r="M72" s="1" t="str">
        <f>IF(AND($AH$5="Sym_1",$E72&lt;0),$B$1,IF(AND($AH$5="Sym_2",$E72&gt;0),$B$1,$C$1))</f>
        <v>REEFUSDT</v>
      </c>
      <c r="N72" s="1">
        <f ca="1">IF($AH$6="No",IF(AND(ABS($E72)&gt;$AH$1,$G72&lt;&gt;$G71),1,0),n_steps!K72)</f>
        <v>0</v>
      </c>
      <c r="O72" s="1">
        <f ca="1">IF($N72=1,IF($M72=$B$1,$B72,$C72),0)</f>
        <v>0</v>
      </c>
      <c r="P72" s="1">
        <f ca="1">IF($N72=1,IF($M72=$B$1,$J72,$K72),0)</f>
        <v>0</v>
      </c>
      <c r="Q72" s="1">
        <f ca="1" t="shared" si="13"/>
        <v>1</v>
      </c>
      <c r="R72" s="1">
        <f ca="1">IF($N72=1,$AH$3*$AH$2*2,0)</f>
        <v>0</v>
      </c>
      <c r="S72" s="1">
        <f ca="1">-IF($N72=1,$AH$4*$AH$2*2,0)</f>
        <v>0</v>
      </c>
      <c r="T72" s="1">
        <f ca="1" t="shared" si="18"/>
        <v>1029.47497603638</v>
      </c>
      <c r="V72" s="1">
        <f t="shared" si="14"/>
        <v>0.1283</v>
      </c>
      <c r="W72" s="1">
        <f t="shared" si="15"/>
        <v>0.00373</v>
      </c>
      <c r="Y72" s="1" t="str">
        <f>IF(AND($AH$5="Sym_1",$E72&gt;0),$B$1,IF(AND($AH$5="Sym_2",$E72&lt;0),$B$1,$C$1))</f>
        <v>DUSKUSDT</v>
      </c>
      <c r="Z72" s="1">
        <f ca="1" t="shared" si="16"/>
        <v>0</v>
      </c>
      <c r="AA72" s="1">
        <f ca="1">IF($Z72=1,IF($Y72=$B$1,$B72,$C72),0)</f>
        <v>0</v>
      </c>
      <c r="AB72" s="1">
        <f ca="1">IF($Z72=1,IF($Y72=$B$1,$V72,$W72),0)</f>
        <v>0</v>
      </c>
      <c r="AC72" s="1">
        <f ca="1" t="shared" si="17"/>
        <v>1</v>
      </c>
      <c r="AD72" s="1">
        <f ca="1">IF($N72=1,$AH$3*$AF71*2,0)</f>
        <v>0</v>
      </c>
      <c r="AE72" s="1">
        <f ca="1">-IF($N72=1,$AH$4*$AH$2*2,0)</f>
        <v>0</v>
      </c>
      <c r="AF72" s="1">
        <f ca="1" t="shared" si="19"/>
        <v>967.704837215628</v>
      </c>
    </row>
    <row r="73" spans="1:32">
      <c r="A73">
        <v>91</v>
      </c>
      <c r="B73">
        <v>0.1268</v>
      </c>
      <c r="C73">
        <v>0.003812</v>
      </c>
      <c r="D73">
        <v>0.0448699999999997</v>
      </c>
      <c r="E73">
        <v>0.93593896226507</v>
      </c>
      <c r="G73" s="1">
        <f t="shared" si="10"/>
        <v>1</v>
      </c>
      <c r="H73" s="1">
        <f t="shared" si="11"/>
        <v>0.1268</v>
      </c>
      <c r="I73" s="1">
        <f t="shared" si="12"/>
        <v>0.003812</v>
      </c>
      <c r="J73" s="1">
        <f>IFERROR(VLOOKUP(-$G73,$G74:$H$182,2,0),H73)</f>
        <v>0.1283</v>
      </c>
      <c r="K73" s="1">
        <f>IFERROR(VLOOKUP(-$G73,$G74:$I$182,3,0),I73)</f>
        <v>0.00373</v>
      </c>
      <c r="M73" s="1" t="str">
        <f>IF(AND($AH$5="Sym_1",$E73&lt;0),$B$1,IF(AND($AH$5="Sym_2",$E73&gt;0),$B$1,$C$1))</f>
        <v>REEFUSDT</v>
      </c>
      <c r="N73" s="1">
        <f ca="1">IF($AH$6="No",IF(AND(ABS($E73)&gt;$AH$1,$G73&lt;&gt;$G72),1,0),n_steps!K73)</f>
        <v>0</v>
      </c>
      <c r="O73" s="1">
        <f ca="1">IF($N73=1,IF($M73=$B$1,$B73,$C73),0)</f>
        <v>0</v>
      </c>
      <c r="P73" s="1">
        <f ca="1">IF($N73=1,IF($M73=$B$1,$J73,$K73),0)</f>
        <v>0</v>
      </c>
      <c r="Q73" s="1">
        <f ca="1" t="shared" si="13"/>
        <v>1</v>
      </c>
      <c r="R73" s="1">
        <f ca="1">IF($N73=1,$AH$3*$AH$2*2,0)</f>
        <v>0</v>
      </c>
      <c r="S73" s="1">
        <f ca="1">-IF($N73=1,$AH$4*$AH$2*2,0)</f>
        <v>0</v>
      </c>
      <c r="T73" s="1">
        <f ca="1" t="shared" si="18"/>
        <v>1029.47497603638</v>
      </c>
      <c r="V73" s="1">
        <f t="shared" si="14"/>
        <v>0.1283</v>
      </c>
      <c r="W73" s="1">
        <f t="shared" si="15"/>
        <v>0.00373</v>
      </c>
      <c r="Y73" s="1" t="str">
        <f>IF(AND($AH$5="Sym_1",$E73&gt;0),$B$1,IF(AND($AH$5="Sym_2",$E73&lt;0),$B$1,$C$1))</f>
        <v>DUSKUSDT</v>
      </c>
      <c r="Z73" s="1">
        <f ca="1" t="shared" si="16"/>
        <v>0</v>
      </c>
      <c r="AA73" s="1">
        <f ca="1">IF($Z73=1,IF($Y73=$B$1,$B73,$C73),0)</f>
        <v>0</v>
      </c>
      <c r="AB73" s="1">
        <f ca="1">IF($Z73=1,IF($Y73=$B$1,$V73,$W73),0)</f>
        <v>0</v>
      </c>
      <c r="AC73" s="1">
        <f ca="1" t="shared" si="17"/>
        <v>1</v>
      </c>
      <c r="AD73" s="1">
        <f ca="1">IF($N73=1,$AH$3*$AF72*2,0)</f>
        <v>0</v>
      </c>
      <c r="AE73" s="1">
        <f ca="1">-IF($N73=1,$AH$4*$AH$2*2,0)</f>
        <v>0</v>
      </c>
      <c r="AF73" s="1">
        <f ca="1" t="shared" si="19"/>
        <v>967.704837215628</v>
      </c>
    </row>
    <row r="74" spans="1:32">
      <c r="A74">
        <v>92</v>
      </c>
      <c r="B74">
        <v>0.1263</v>
      </c>
      <c r="C74">
        <v>0.003795</v>
      </c>
      <c r="D74">
        <v>0.0281299999999999</v>
      </c>
      <c r="E74">
        <v>0.262048227265012</v>
      </c>
      <c r="G74" s="1">
        <f t="shared" si="10"/>
        <v>1</v>
      </c>
      <c r="H74" s="1">
        <f t="shared" si="11"/>
        <v>0.1263</v>
      </c>
      <c r="I74" s="1">
        <f t="shared" si="12"/>
        <v>0.003795</v>
      </c>
      <c r="J74" s="1">
        <f>IFERROR(VLOOKUP(-$G74,$G75:$H$182,2,0),H74)</f>
        <v>0.1283</v>
      </c>
      <c r="K74" s="1">
        <f>IFERROR(VLOOKUP(-$G74,$G75:$I$182,3,0),I74)</f>
        <v>0.00373</v>
      </c>
      <c r="M74" s="1" t="str">
        <f>IF(AND($AH$5="Sym_1",$E74&lt;0),$B$1,IF(AND($AH$5="Sym_2",$E74&gt;0),$B$1,$C$1))</f>
        <v>REEFUSDT</v>
      </c>
      <c r="N74" s="1">
        <f ca="1">IF($AH$6="No",IF(AND(ABS($E74)&gt;$AH$1,$G74&lt;&gt;$G73),1,0),n_steps!K74)</f>
        <v>0</v>
      </c>
      <c r="O74" s="1">
        <f ca="1">IF($N74=1,IF($M74=$B$1,$B74,$C74),0)</f>
        <v>0</v>
      </c>
      <c r="P74" s="1">
        <f ca="1">IF($N74=1,IF($M74=$B$1,$J74,$K74),0)</f>
        <v>0</v>
      </c>
      <c r="Q74" s="1">
        <f ca="1" t="shared" si="13"/>
        <v>1</v>
      </c>
      <c r="R74" s="1">
        <f ca="1">IF($N74=1,$AH$3*$AH$2*2,0)</f>
        <v>0</v>
      </c>
      <c r="S74" s="1">
        <f ca="1">-IF($N74=1,$AH$4*$AH$2*2,0)</f>
        <v>0</v>
      </c>
      <c r="T74" s="1">
        <f ca="1" t="shared" si="18"/>
        <v>1029.47497603638</v>
      </c>
      <c r="V74" s="1">
        <f t="shared" si="14"/>
        <v>0.1283</v>
      </c>
      <c r="W74" s="1">
        <f t="shared" si="15"/>
        <v>0.00373</v>
      </c>
      <c r="Y74" s="1" t="str">
        <f>IF(AND($AH$5="Sym_1",$E74&gt;0),$B$1,IF(AND($AH$5="Sym_2",$E74&lt;0),$B$1,$C$1))</f>
        <v>DUSKUSDT</v>
      </c>
      <c r="Z74" s="1">
        <f ca="1" t="shared" si="16"/>
        <v>0</v>
      </c>
      <c r="AA74" s="1">
        <f ca="1">IF($Z74=1,IF($Y74=$B$1,$B74,$C74),0)</f>
        <v>0</v>
      </c>
      <c r="AB74" s="1">
        <f ca="1">IF($Z74=1,IF($Y74=$B$1,$V74,$W74),0)</f>
        <v>0</v>
      </c>
      <c r="AC74" s="1">
        <f ca="1" t="shared" si="17"/>
        <v>1</v>
      </c>
      <c r="AD74" s="1">
        <f ca="1">IF($N74=1,$AH$3*$AF73*2,0)</f>
        <v>0</v>
      </c>
      <c r="AE74" s="1">
        <f ca="1">-IF($N74=1,$AH$4*$AH$2*2,0)</f>
        <v>0</v>
      </c>
      <c r="AF74" s="1">
        <f ca="1" t="shared" si="19"/>
        <v>967.704837215628</v>
      </c>
    </row>
    <row r="75" spans="1:32">
      <c r="A75">
        <v>93</v>
      </c>
      <c r="B75">
        <v>0.1277</v>
      </c>
      <c r="C75">
        <v>0.003856</v>
      </c>
      <c r="D75">
        <v>0.0289699999999999</v>
      </c>
      <c r="E75">
        <v>0.242649068488542</v>
      </c>
      <c r="G75" s="1">
        <f t="shared" si="10"/>
        <v>1</v>
      </c>
      <c r="H75" s="1">
        <f t="shared" si="11"/>
        <v>0.1277</v>
      </c>
      <c r="I75" s="1">
        <f t="shared" si="12"/>
        <v>0.003856</v>
      </c>
      <c r="J75" s="1">
        <f>IFERROR(VLOOKUP(-$G75,$G76:$H$182,2,0),H75)</f>
        <v>0.1283</v>
      </c>
      <c r="K75" s="1">
        <f>IFERROR(VLOOKUP(-$G75,$G76:$I$182,3,0),I75)</f>
        <v>0.00373</v>
      </c>
      <c r="M75" s="1" t="str">
        <f>IF(AND($AH$5="Sym_1",$E75&lt;0),$B$1,IF(AND($AH$5="Sym_2",$E75&gt;0),$B$1,$C$1))</f>
        <v>REEFUSDT</v>
      </c>
      <c r="N75" s="1">
        <f ca="1">IF($AH$6="No",IF(AND(ABS($E75)&gt;$AH$1,$G75&lt;&gt;$G74),1,0),n_steps!K75)</f>
        <v>0</v>
      </c>
      <c r="O75" s="1">
        <f ca="1">IF($N75=1,IF($M75=$B$1,$B75,$C75),0)</f>
        <v>0</v>
      </c>
      <c r="P75" s="1">
        <f ca="1">IF($N75=1,IF($M75=$B$1,$J75,$K75),0)</f>
        <v>0</v>
      </c>
      <c r="Q75" s="1">
        <f ca="1" t="shared" si="13"/>
        <v>1</v>
      </c>
      <c r="R75" s="1">
        <f ca="1">IF($N75=1,$AH$3*$AH$2*2,0)</f>
        <v>0</v>
      </c>
      <c r="S75" s="1">
        <f ca="1">-IF($N75=1,$AH$4*$AH$2*2,0)</f>
        <v>0</v>
      </c>
      <c r="T75" s="1">
        <f ca="1" t="shared" si="18"/>
        <v>1029.47497603638</v>
      </c>
      <c r="V75" s="1">
        <f t="shared" si="14"/>
        <v>0.1283</v>
      </c>
      <c r="W75" s="1">
        <f t="shared" si="15"/>
        <v>0.00373</v>
      </c>
      <c r="Y75" s="1" t="str">
        <f>IF(AND($AH$5="Sym_1",$E75&gt;0),$B$1,IF(AND($AH$5="Sym_2",$E75&lt;0),$B$1,$C$1))</f>
        <v>DUSKUSDT</v>
      </c>
      <c r="Z75" s="1">
        <f ca="1" t="shared" si="16"/>
        <v>0</v>
      </c>
      <c r="AA75" s="1">
        <f ca="1">IF($Z75=1,IF($Y75=$B$1,$B75,$C75),0)</f>
        <v>0</v>
      </c>
      <c r="AB75" s="1">
        <f ca="1">IF($Z75=1,IF($Y75=$B$1,$V75,$W75),0)</f>
        <v>0</v>
      </c>
      <c r="AC75" s="1">
        <f ca="1" t="shared" si="17"/>
        <v>1</v>
      </c>
      <c r="AD75" s="1">
        <f ca="1">IF($N75=1,$AH$3*$AF74*2,0)</f>
        <v>0</v>
      </c>
      <c r="AE75" s="1">
        <f ca="1">-IF($N75=1,$AH$4*$AH$2*2,0)</f>
        <v>0</v>
      </c>
      <c r="AF75" s="1">
        <f ca="1" t="shared" si="19"/>
        <v>967.704837215628</v>
      </c>
    </row>
    <row r="76" spans="1:32">
      <c r="A76">
        <v>94</v>
      </c>
      <c r="B76">
        <v>0.1283</v>
      </c>
      <c r="C76">
        <v>0.00373</v>
      </c>
      <c r="D76">
        <v>0.0193</v>
      </c>
      <c r="E76">
        <v>-0.186231997613209</v>
      </c>
      <c r="G76" s="1">
        <f t="shared" si="10"/>
        <v>-1</v>
      </c>
      <c r="H76" s="1">
        <f t="shared" si="11"/>
        <v>0.1283</v>
      </c>
      <c r="I76" s="1">
        <f t="shared" si="12"/>
        <v>0.00373</v>
      </c>
      <c r="J76" s="1">
        <f>IFERROR(VLOOKUP(-$G76,$G77:$H$182,2,0),H76)</f>
        <v>0.1283</v>
      </c>
      <c r="K76" s="1">
        <f>IFERROR(VLOOKUP(-$G76,$G77:$I$182,3,0),I76)</f>
        <v>0.0038</v>
      </c>
      <c r="M76" s="1" t="str">
        <f>IF(AND($AH$5="Sym_1",$E76&lt;0),$B$1,IF(AND($AH$5="Sym_2",$E76&gt;0),$B$1,$C$1))</f>
        <v>DUSKUSDT</v>
      </c>
      <c r="N76" s="1">
        <f ca="1">IF($AH$6="No",IF(AND(ABS($E76)&gt;$AH$1,$G76&lt;&gt;$G75),1,0),n_steps!K76)</f>
        <v>0</v>
      </c>
      <c r="O76" s="1">
        <f ca="1">IF($N76=1,IF($M76=$B$1,$B76,$C76),0)</f>
        <v>0</v>
      </c>
      <c r="P76" s="1">
        <f ca="1">IF($N76=1,IF($M76=$B$1,$J76,$K76),0)</f>
        <v>0</v>
      </c>
      <c r="Q76" s="1">
        <f ca="1" t="shared" si="13"/>
        <v>1</v>
      </c>
      <c r="R76" s="1">
        <f ca="1">IF($N76=1,$AH$3*$AH$2*2,0)</f>
        <v>0</v>
      </c>
      <c r="S76" s="1">
        <f ca="1">-IF($N76=1,$AH$4*$AH$2*2,0)</f>
        <v>0</v>
      </c>
      <c r="T76" s="1">
        <f ca="1" t="shared" si="18"/>
        <v>1029.47497603638</v>
      </c>
      <c r="V76" s="1">
        <f t="shared" si="14"/>
        <v>0.1283</v>
      </c>
      <c r="W76" s="1">
        <f t="shared" si="15"/>
        <v>0.0038</v>
      </c>
      <c r="Y76" s="1" t="str">
        <f>IF(AND($AH$5="Sym_1",$E76&gt;0),$B$1,IF(AND($AH$5="Sym_2",$E76&lt;0),$B$1,$C$1))</f>
        <v>REEFUSDT</v>
      </c>
      <c r="Z76" s="1">
        <f ca="1" t="shared" si="16"/>
        <v>0</v>
      </c>
      <c r="AA76" s="1">
        <f ca="1">IF($Z76=1,IF($Y76=$B$1,$B76,$C76),0)</f>
        <v>0</v>
      </c>
      <c r="AB76" s="1">
        <f ca="1">IF($Z76=1,IF($Y76=$B$1,$V76,$W76),0)</f>
        <v>0</v>
      </c>
      <c r="AC76" s="1">
        <f ca="1" t="shared" si="17"/>
        <v>1</v>
      </c>
      <c r="AD76" s="1">
        <f ca="1">IF($N76=1,$AH$3*$AF75*2,0)</f>
        <v>0</v>
      </c>
      <c r="AE76" s="1">
        <f ca="1">-IF($N76=1,$AH$4*$AH$2*2,0)</f>
        <v>0</v>
      </c>
      <c r="AF76" s="1">
        <f ca="1" t="shared" si="19"/>
        <v>967.704837215628</v>
      </c>
    </row>
    <row r="77" spans="1:32">
      <c r="A77">
        <v>95</v>
      </c>
      <c r="B77">
        <v>0.1258</v>
      </c>
      <c r="C77">
        <v>0.003743</v>
      </c>
      <c r="D77">
        <v>0.01004</v>
      </c>
      <c r="E77">
        <v>-0.703774648084517</v>
      </c>
      <c r="G77" s="1">
        <f t="shared" si="10"/>
        <v>-1</v>
      </c>
      <c r="H77" s="1">
        <f t="shared" si="11"/>
        <v>0.1258</v>
      </c>
      <c r="I77" s="1">
        <f t="shared" si="12"/>
        <v>0.003743</v>
      </c>
      <c r="J77" s="1">
        <f>IFERROR(VLOOKUP(-$G77,$G78:$H$182,2,0),H77)</f>
        <v>0.1283</v>
      </c>
      <c r="K77" s="1">
        <f>IFERROR(VLOOKUP(-$G77,$G78:$I$182,3,0),I77)</f>
        <v>0.0038</v>
      </c>
      <c r="M77" s="1" t="str">
        <f>IF(AND($AH$5="Sym_1",$E77&lt;0),$B$1,IF(AND($AH$5="Sym_2",$E77&gt;0),$B$1,$C$1))</f>
        <v>DUSKUSDT</v>
      </c>
      <c r="N77" s="1">
        <f ca="1">IF($AH$6="No",IF(AND(ABS($E77)&gt;$AH$1,$G77&lt;&gt;$G76),1,0),n_steps!K77)</f>
        <v>0</v>
      </c>
      <c r="O77" s="1">
        <f ca="1">IF($N77=1,IF($M77=$B$1,$B77,$C77),0)</f>
        <v>0</v>
      </c>
      <c r="P77" s="1">
        <f ca="1">IF($N77=1,IF($M77=$B$1,$J77,$K77),0)</f>
        <v>0</v>
      </c>
      <c r="Q77" s="1">
        <f ca="1" t="shared" si="13"/>
        <v>1</v>
      </c>
      <c r="R77" s="1">
        <f ca="1">IF($N77=1,$AH$3*$AH$2*2,0)</f>
        <v>0</v>
      </c>
      <c r="S77" s="1">
        <f ca="1">-IF($N77=1,$AH$4*$AH$2*2,0)</f>
        <v>0</v>
      </c>
      <c r="T77" s="1">
        <f ca="1" t="shared" si="18"/>
        <v>1029.47497603638</v>
      </c>
      <c r="V77" s="1">
        <f t="shared" si="14"/>
        <v>0.1283</v>
      </c>
      <c r="W77" s="1">
        <f t="shared" si="15"/>
        <v>0.0038</v>
      </c>
      <c r="Y77" s="1" t="str">
        <f>IF(AND($AH$5="Sym_1",$E77&gt;0),$B$1,IF(AND($AH$5="Sym_2",$E77&lt;0),$B$1,$C$1))</f>
        <v>REEFUSDT</v>
      </c>
      <c r="Z77" s="1">
        <f ca="1" t="shared" si="16"/>
        <v>0</v>
      </c>
      <c r="AA77" s="1">
        <f ca="1">IF($Z77=1,IF($Y77=$B$1,$B77,$C77),0)</f>
        <v>0</v>
      </c>
      <c r="AB77" s="1">
        <f ca="1">IF($Z77=1,IF($Y77=$B$1,$V77,$W77),0)</f>
        <v>0</v>
      </c>
      <c r="AC77" s="1">
        <f ca="1" t="shared" si="17"/>
        <v>1</v>
      </c>
      <c r="AD77" s="1">
        <f ca="1">IF($N77=1,$AH$3*$AF76*2,0)</f>
        <v>0</v>
      </c>
      <c r="AE77" s="1">
        <f ca="1">-IF($N77=1,$AH$4*$AH$2*2,0)</f>
        <v>0</v>
      </c>
      <c r="AF77" s="1">
        <f ca="1" t="shared" si="19"/>
        <v>967.704837215628</v>
      </c>
    </row>
    <row r="78" spans="1:32">
      <c r="A78">
        <v>96</v>
      </c>
      <c r="B78">
        <v>0.1278</v>
      </c>
      <c r="C78">
        <v>0.003784</v>
      </c>
      <c r="D78">
        <v>0.0128699999999999</v>
      </c>
      <c r="E78">
        <v>-0.69970487690326</v>
      </c>
      <c r="G78" s="1">
        <f t="shared" si="10"/>
        <v>-1</v>
      </c>
      <c r="H78" s="1">
        <f t="shared" si="11"/>
        <v>0.1278</v>
      </c>
      <c r="I78" s="1">
        <f t="shared" si="12"/>
        <v>0.003784</v>
      </c>
      <c r="J78" s="1">
        <f>IFERROR(VLOOKUP(-$G78,$G79:$H$182,2,0),H78)</f>
        <v>0.1283</v>
      </c>
      <c r="K78" s="1">
        <f>IFERROR(VLOOKUP(-$G78,$G79:$I$182,3,0),I78)</f>
        <v>0.0038</v>
      </c>
      <c r="M78" s="1" t="str">
        <f>IF(AND($AH$5="Sym_1",$E78&lt;0),$B$1,IF(AND($AH$5="Sym_2",$E78&gt;0),$B$1,$C$1))</f>
        <v>DUSKUSDT</v>
      </c>
      <c r="N78" s="1">
        <f ca="1">IF($AH$6="No",IF(AND(ABS($E78)&gt;$AH$1,$G78&lt;&gt;$G77),1,0),n_steps!K78)</f>
        <v>0</v>
      </c>
      <c r="O78" s="1">
        <f ca="1">IF($N78=1,IF($M78=$B$1,$B78,$C78),0)</f>
        <v>0</v>
      </c>
      <c r="P78" s="1">
        <f ca="1">IF($N78=1,IF($M78=$B$1,$J78,$K78),0)</f>
        <v>0</v>
      </c>
      <c r="Q78" s="1">
        <f ca="1" t="shared" si="13"/>
        <v>1</v>
      </c>
      <c r="R78" s="1">
        <f ca="1">IF($N78=1,$AH$3*$AH$2*2,0)</f>
        <v>0</v>
      </c>
      <c r="S78" s="1">
        <f ca="1">-IF($N78=1,$AH$4*$AH$2*2,0)</f>
        <v>0</v>
      </c>
      <c r="T78" s="1">
        <f ca="1" t="shared" si="18"/>
        <v>1029.47497603638</v>
      </c>
      <c r="V78" s="1">
        <f t="shared" si="14"/>
        <v>0.1283</v>
      </c>
      <c r="W78" s="1">
        <f t="shared" si="15"/>
        <v>0.0038</v>
      </c>
      <c r="Y78" s="1" t="str">
        <f>IF(AND($AH$5="Sym_1",$E78&gt;0),$B$1,IF(AND($AH$5="Sym_2",$E78&lt;0),$B$1,$C$1))</f>
        <v>REEFUSDT</v>
      </c>
      <c r="Z78" s="1">
        <f ca="1" t="shared" si="16"/>
        <v>0</v>
      </c>
      <c r="AA78" s="1">
        <f ca="1">IF($Z78=1,IF($Y78=$B$1,$B78,$C78),0)</f>
        <v>0</v>
      </c>
      <c r="AB78" s="1">
        <f ca="1">IF($Z78=1,IF($Y78=$B$1,$V78,$W78),0)</f>
        <v>0</v>
      </c>
      <c r="AC78" s="1">
        <f ca="1" t="shared" si="17"/>
        <v>1</v>
      </c>
      <c r="AD78" s="1">
        <f ca="1">IF($N78=1,$AH$3*$AF77*2,0)</f>
        <v>0</v>
      </c>
      <c r="AE78" s="1">
        <f ca="1">-IF($N78=1,$AH$4*$AH$2*2,0)</f>
        <v>0</v>
      </c>
      <c r="AF78" s="1">
        <f ca="1" t="shared" si="19"/>
        <v>967.704837215628</v>
      </c>
    </row>
    <row r="79" spans="1:32">
      <c r="A79">
        <v>97</v>
      </c>
      <c r="B79">
        <v>0.1281</v>
      </c>
      <c r="C79">
        <v>0.003802</v>
      </c>
      <c r="D79">
        <v>0.0205699999999999</v>
      </c>
      <c r="E79">
        <v>-0.602115538545076</v>
      </c>
      <c r="G79" s="1">
        <f t="shared" si="10"/>
        <v>-1</v>
      </c>
      <c r="H79" s="1">
        <f t="shared" si="11"/>
        <v>0.1281</v>
      </c>
      <c r="I79" s="1">
        <f t="shared" si="12"/>
        <v>0.003802</v>
      </c>
      <c r="J79" s="1">
        <f>IFERROR(VLOOKUP(-$G79,$G80:$H$182,2,0),H79)</f>
        <v>0.1283</v>
      </c>
      <c r="K79" s="1">
        <f>IFERROR(VLOOKUP(-$G79,$G80:$I$182,3,0),I79)</f>
        <v>0.0038</v>
      </c>
      <c r="M79" s="1" t="str">
        <f>IF(AND($AH$5="Sym_1",$E79&lt;0),$B$1,IF(AND($AH$5="Sym_2",$E79&gt;0),$B$1,$C$1))</f>
        <v>DUSKUSDT</v>
      </c>
      <c r="N79" s="1">
        <f ca="1">IF($AH$6="No",IF(AND(ABS($E79)&gt;$AH$1,$G79&lt;&gt;$G78),1,0),n_steps!K79)</f>
        <v>0</v>
      </c>
      <c r="O79" s="1">
        <f ca="1">IF($N79=1,IF($M79=$B$1,$B79,$C79),0)</f>
        <v>0</v>
      </c>
      <c r="P79" s="1">
        <f ca="1">IF($N79=1,IF($M79=$B$1,$J79,$K79),0)</f>
        <v>0</v>
      </c>
      <c r="Q79" s="1">
        <f ca="1" t="shared" si="13"/>
        <v>1</v>
      </c>
      <c r="R79" s="1">
        <f ca="1">IF($N79=1,$AH$3*$AH$2*2,0)</f>
        <v>0</v>
      </c>
      <c r="S79" s="1">
        <f ca="1">-IF($N79=1,$AH$4*$AH$2*2,0)</f>
        <v>0</v>
      </c>
      <c r="T79" s="1">
        <f ca="1" t="shared" si="18"/>
        <v>1029.47497603638</v>
      </c>
      <c r="V79" s="1">
        <f t="shared" si="14"/>
        <v>0.1283</v>
      </c>
      <c r="W79" s="1">
        <f t="shared" si="15"/>
        <v>0.0038</v>
      </c>
      <c r="Y79" s="1" t="str">
        <f>IF(AND($AH$5="Sym_1",$E79&gt;0),$B$1,IF(AND($AH$5="Sym_2",$E79&lt;0),$B$1,$C$1))</f>
        <v>REEFUSDT</v>
      </c>
      <c r="Z79" s="1">
        <f ca="1" t="shared" si="16"/>
        <v>0</v>
      </c>
      <c r="AA79" s="1">
        <f ca="1">IF($Z79=1,IF($Y79=$B$1,$B79,$C79),0)</f>
        <v>0</v>
      </c>
      <c r="AB79" s="1">
        <f ca="1">IF($Z79=1,IF($Y79=$B$1,$V79,$W79),0)</f>
        <v>0</v>
      </c>
      <c r="AC79" s="1">
        <f ca="1" t="shared" si="17"/>
        <v>1</v>
      </c>
      <c r="AD79" s="1">
        <f ca="1">IF($N79=1,$AH$3*$AF78*2,0)</f>
        <v>0</v>
      </c>
      <c r="AE79" s="1">
        <f ca="1">-IF($N79=1,$AH$4*$AH$2*2,0)</f>
        <v>0</v>
      </c>
      <c r="AF79" s="1">
        <f ca="1" t="shared" si="19"/>
        <v>967.704837215628</v>
      </c>
    </row>
    <row r="80" spans="1:32">
      <c r="A80">
        <v>98</v>
      </c>
      <c r="B80">
        <v>0.1283</v>
      </c>
      <c r="C80">
        <v>0.0038</v>
      </c>
      <c r="D80">
        <v>0.03288</v>
      </c>
      <c r="E80">
        <v>0.121029859675943</v>
      </c>
      <c r="G80" s="1">
        <f t="shared" si="10"/>
        <v>1</v>
      </c>
      <c r="H80" s="1">
        <f t="shared" si="11"/>
        <v>0.1283</v>
      </c>
      <c r="I80" s="1">
        <f t="shared" si="12"/>
        <v>0.0038</v>
      </c>
      <c r="J80" s="1">
        <f>IFERROR(VLOOKUP(-$G80,$G81:$H$182,2,0),H80)</f>
        <v>0.1271</v>
      </c>
      <c r="K80" s="1">
        <f>IFERROR(VLOOKUP(-$G80,$G81:$I$182,3,0),I80)</f>
        <v>0.003812</v>
      </c>
      <c r="M80" s="1" t="str">
        <f>IF(AND($AH$5="Sym_1",$E80&lt;0),$B$1,IF(AND($AH$5="Sym_2",$E80&gt;0),$B$1,$C$1))</f>
        <v>REEFUSDT</v>
      </c>
      <c r="N80" s="1">
        <f ca="1">IF($AH$6="No",IF(AND(ABS($E80)&gt;$AH$1,$G80&lt;&gt;$G79),1,0),n_steps!K80)</f>
        <v>0</v>
      </c>
      <c r="O80" s="1">
        <f ca="1">IF($N80=1,IF($M80=$B$1,$B80,$C80),0)</f>
        <v>0</v>
      </c>
      <c r="P80" s="1">
        <f ca="1">IF($N80=1,IF($M80=$B$1,$J80,$K80),0)</f>
        <v>0</v>
      </c>
      <c r="Q80" s="1">
        <f ca="1" t="shared" si="13"/>
        <v>1</v>
      </c>
      <c r="R80" s="1">
        <f ca="1">IF($N80=1,$AH$3*$AH$2*2,0)</f>
        <v>0</v>
      </c>
      <c r="S80" s="1">
        <f ca="1">-IF($N80=1,$AH$4*$AH$2*2,0)</f>
        <v>0</v>
      </c>
      <c r="T80" s="1">
        <f ca="1" t="shared" si="18"/>
        <v>1029.47497603638</v>
      </c>
      <c r="V80" s="1">
        <f t="shared" si="14"/>
        <v>0.1271</v>
      </c>
      <c r="W80" s="1">
        <f t="shared" si="15"/>
        <v>0.003812</v>
      </c>
      <c r="Y80" s="1" t="str">
        <f>IF(AND($AH$5="Sym_1",$E80&gt;0),$B$1,IF(AND($AH$5="Sym_2",$E80&lt;0),$B$1,$C$1))</f>
        <v>DUSKUSDT</v>
      </c>
      <c r="Z80" s="1">
        <f ca="1" t="shared" si="16"/>
        <v>0</v>
      </c>
      <c r="AA80" s="1">
        <f ca="1">IF($Z80=1,IF($Y80=$B$1,$B80,$C80),0)</f>
        <v>0</v>
      </c>
      <c r="AB80" s="1">
        <f ca="1">IF($Z80=1,IF($Y80=$B$1,$V80,$W80),0)</f>
        <v>0</v>
      </c>
      <c r="AC80" s="1">
        <f ca="1" t="shared" si="17"/>
        <v>1</v>
      </c>
      <c r="AD80" s="1">
        <f ca="1">IF($N80=1,$AH$3*$AF79*2,0)</f>
        <v>0</v>
      </c>
      <c r="AE80" s="1">
        <f ca="1">-IF($N80=1,$AH$4*$AH$2*2,0)</f>
        <v>0</v>
      </c>
      <c r="AF80" s="1">
        <f ca="1" t="shared" si="19"/>
        <v>967.704837215628</v>
      </c>
    </row>
    <row r="81" spans="1:32">
      <c r="A81">
        <v>99</v>
      </c>
      <c r="B81">
        <v>0.1271</v>
      </c>
      <c r="C81">
        <v>0.003812</v>
      </c>
      <c r="D81">
        <v>0.0285099999999998</v>
      </c>
      <c r="E81">
        <v>-0.286038210486153</v>
      </c>
      <c r="G81" s="1">
        <f t="shared" si="10"/>
        <v>-1</v>
      </c>
      <c r="H81" s="1">
        <f t="shared" si="11"/>
        <v>0.1271</v>
      </c>
      <c r="I81" s="1">
        <f t="shared" si="12"/>
        <v>0.003812</v>
      </c>
      <c r="J81" s="1">
        <f>IFERROR(VLOOKUP(-$G81,$G82:$H$182,2,0),H81)</f>
        <v>0.128</v>
      </c>
      <c r="K81" s="1">
        <f>IFERROR(VLOOKUP(-$G81,$G82:$I$182,3,0),I81)</f>
        <v>0.003751</v>
      </c>
      <c r="M81" s="1" t="str">
        <f>IF(AND($AH$5="Sym_1",$E81&lt;0),$B$1,IF(AND($AH$5="Sym_2",$E81&gt;0),$B$1,$C$1))</f>
        <v>DUSKUSDT</v>
      </c>
      <c r="N81" s="1">
        <f ca="1">IF($AH$6="No",IF(AND(ABS($E81)&gt;$AH$1,$G81&lt;&gt;$G80),1,0),n_steps!K81)</f>
        <v>0</v>
      </c>
      <c r="O81" s="1">
        <f ca="1">IF($N81=1,IF($M81=$B$1,$B81,$C81),0)</f>
        <v>0</v>
      </c>
      <c r="P81" s="1">
        <f ca="1">IF($N81=1,IF($M81=$B$1,$J81,$K81),0)</f>
        <v>0</v>
      </c>
      <c r="Q81" s="1">
        <f ca="1" t="shared" si="13"/>
        <v>1</v>
      </c>
      <c r="R81" s="1">
        <f ca="1">IF($N81=1,$AH$3*$AH$2*2,0)</f>
        <v>0</v>
      </c>
      <c r="S81" s="1">
        <f ca="1">-IF($N81=1,$AH$4*$AH$2*2,0)</f>
        <v>0</v>
      </c>
      <c r="T81" s="1">
        <f ca="1" t="shared" si="18"/>
        <v>1029.47497603638</v>
      </c>
      <c r="V81" s="1">
        <f t="shared" si="14"/>
        <v>0.128</v>
      </c>
      <c r="W81" s="1">
        <f t="shared" si="15"/>
        <v>0.003751</v>
      </c>
      <c r="Y81" s="1" t="str">
        <f>IF(AND($AH$5="Sym_1",$E81&gt;0),$B$1,IF(AND($AH$5="Sym_2",$E81&lt;0),$B$1,$C$1))</f>
        <v>REEFUSDT</v>
      </c>
      <c r="Z81" s="1">
        <f ca="1" t="shared" si="16"/>
        <v>0</v>
      </c>
      <c r="AA81" s="1">
        <f ca="1">IF($Z81=1,IF($Y81=$B$1,$B81,$C81),0)</f>
        <v>0</v>
      </c>
      <c r="AB81" s="1">
        <f ca="1">IF($Z81=1,IF($Y81=$B$1,$V81,$W81),0)</f>
        <v>0</v>
      </c>
      <c r="AC81" s="1">
        <f ca="1" t="shared" si="17"/>
        <v>1</v>
      </c>
      <c r="AD81" s="1">
        <f ca="1">IF($N81=1,$AH$3*$AF80*2,0)</f>
        <v>0</v>
      </c>
      <c r="AE81" s="1">
        <f ca="1">-IF($N81=1,$AH$4*$AH$2*2,0)</f>
        <v>0</v>
      </c>
      <c r="AF81" s="1">
        <f ca="1" t="shared" si="19"/>
        <v>967.704837215628</v>
      </c>
    </row>
    <row r="82" spans="1:32">
      <c r="A82">
        <v>100</v>
      </c>
      <c r="B82">
        <v>0.1278</v>
      </c>
      <c r="C82">
        <v>0.003819</v>
      </c>
      <c r="D82">
        <v>0.02854</v>
      </c>
      <c r="E82">
        <v>-0.373348378464375</v>
      </c>
      <c r="G82" s="1">
        <f t="shared" si="10"/>
        <v>-1</v>
      </c>
      <c r="H82" s="1">
        <f t="shared" si="11"/>
        <v>0.1278</v>
      </c>
      <c r="I82" s="1">
        <f t="shared" si="12"/>
        <v>0.003819</v>
      </c>
      <c r="J82" s="1">
        <f>IFERROR(VLOOKUP(-$G82,$G83:$H$182,2,0),H82)</f>
        <v>0.128</v>
      </c>
      <c r="K82" s="1">
        <f>IFERROR(VLOOKUP(-$G82,$G83:$I$182,3,0),I82)</f>
        <v>0.003751</v>
      </c>
      <c r="M82" s="1" t="str">
        <f>IF(AND($AH$5="Sym_1",$E82&lt;0),$B$1,IF(AND($AH$5="Sym_2",$E82&gt;0),$B$1,$C$1))</f>
        <v>DUSKUSDT</v>
      </c>
      <c r="N82" s="1">
        <f ca="1">IF($AH$6="No",IF(AND(ABS($E82)&gt;$AH$1,$G82&lt;&gt;$G81),1,0),n_steps!K82)</f>
        <v>0</v>
      </c>
      <c r="O82" s="1">
        <f ca="1">IF($N82=1,IF($M82=$B$1,$B82,$C82),0)</f>
        <v>0</v>
      </c>
      <c r="P82" s="1">
        <f ca="1">IF($N82=1,IF($M82=$B$1,$J82,$K82),0)</f>
        <v>0</v>
      </c>
      <c r="Q82" s="1">
        <f ca="1" t="shared" si="13"/>
        <v>1</v>
      </c>
      <c r="R82" s="1">
        <f ca="1">IF($N82=1,$AH$3*$AH$2*2,0)</f>
        <v>0</v>
      </c>
      <c r="S82" s="1">
        <f ca="1">-IF($N82=1,$AH$4*$AH$2*2,0)</f>
        <v>0</v>
      </c>
      <c r="T82" s="1">
        <f ca="1" t="shared" si="18"/>
        <v>1029.47497603638</v>
      </c>
      <c r="V82" s="1">
        <f t="shared" si="14"/>
        <v>0.128</v>
      </c>
      <c r="W82" s="1">
        <f t="shared" si="15"/>
        <v>0.003751</v>
      </c>
      <c r="Y82" s="1" t="str">
        <f>IF(AND($AH$5="Sym_1",$E82&gt;0),$B$1,IF(AND($AH$5="Sym_2",$E82&lt;0),$B$1,$C$1))</f>
        <v>REEFUSDT</v>
      </c>
      <c r="Z82" s="1">
        <f ca="1" t="shared" si="16"/>
        <v>0</v>
      </c>
      <c r="AA82" s="1">
        <f ca="1">IF($Z82=1,IF($Y82=$B$1,$B82,$C82),0)</f>
        <v>0</v>
      </c>
      <c r="AB82" s="1">
        <f ca="1">IF($Z82=1,IF($Y82=$B$1,$V82,$W82),0)</f>
        <v>0</v>
      </c>
      <c r="AC82" s="1">
        <f ca="1" t="shared" si="17"/>
        <v>1</v>
      </c>
      <c r="AD82" s="1">
        <f ca="1">IF($N82=1,$AH$3*$AF81*2,0)</f>
        <v>0</v>
      </c>
      <c r="AE82" s="1">
        <f ca="1">-IF($N82=1,$AH$4*$AH$2*2,0)</f>
        <v>0</v>
      </c>
      <c r="AF82" s="1">
        <f ca="1" t="shared" si="19"/>
        <v>967.704837215628</v>
      </c>
    </row>
    <row r="83" spans="1:32">
      <c r="A83">
        <v>101</v>
      </c>
      <c r="B83">
        <v>0.1288</v>
      </c>
      <c r="C83">
        <v>0.003868</v>
      </c>
      <c r="D83">
        <v>0.02536</v>
      </c>
      <c r="E83">
        <v>-0.607797943645128</v>
      </c>
      <c r="G83" s="1">
        <f t="shared" si="10"/>
        <v>-1</v>
      </c>
      <c r="H83" s="1">
        <f t="shared" si="11"/>
        <v>0.1288</v>
      </c>
      <c r="I83" s="1">
        <f t="shared" si="12"/>
        <v>0.003868</v>
      </c>
      <c r="J83" s="1">
        <f>IFERROR(VLOOKUP(-$G83,$G84:$H$182,2,0),H83)</f>
        <v>0.128</v>
      </c>
      <c r="K83" s="1">
        <f>IFERROR(VLOOKUP(-$G83,$G84:$I$182,3,0),I83)</f>
        <v>0.003751</v>
      </c>
      <c r="M83" s="1" t="str">
        <f>IF(AND($AH$5="Sym_1",$E83&lt;0),$B$1,IF(AND($AH$5="Sym_2",$E83&gt;0),$B$1,$C$1))</f>
        <v>DUSKUSDT</v>
      </c>
      <c r="N83" s="1">
        <f ca="1">IF($AH$6="No",IF(AND(ABS($E83)&gt;$AH$1,$G83&lt;&gt;$G82),1,0),n_steps!K83)</f>
        <v>0</v>
      </c>
      <c r="O83" s="1">
        <f ca="1">IF($N83=1,IF($M83=$B$1,$B83,$C83),0)</f>
        <v>0</v>
      </c>
      <c r="P83" s="1">
        <f ca="1">IF($N83=1,IF($M83=$B$1,$J83,$K83),0)</f>
        <v>0</v>
      </c>
      <c r="Q83" s="1">
        <f ca="1" t="shared" si="13"/>
        <v>1</v>
      </c>
      <c r="R83" s="1">
        <f ca="1">IF($N83=1,$AH$3*$AH$2*2,0)</f>
        <v>0</v>
      </c>
      <c r="S83" s="1">
        <f ca="1">-IF($N83=1,$AH$4*$AH$2*2,0)</f>
        <v>0</v>
      </c>
      <c r="T83" s="1">
        <f ca="1" t="shared" si="18"/>
        <v>1029.47497603638</v>
      </c>
      <c r="V83" s="1">
        <f t="shared" si="14"/>
        <v>0.128</v>
      </c>
      <c r="W83" s="1">
        <f t="shared" si="15"/>
        <v>0.003751</v>
      </c>
      <c r="Y83" s="1" t="str">
        <f>IF(AND($AH$5="Sym_1",$E83&gt;0),$B$1,IF(AND($AH$5="Sym_2",$E83&lt;0),$B$1,$C$1))</f>
        <v>REEFUSDT</v>
      </c>
      <c r="Z83" s="1">
        <f ca="1" t="shared" si="16"/>
        <v>0</v>
      </c>
      <c r="AA83" s="1">
        <f ca="1">IF($Z83=1,IF($Y83=$B$1,$B83,$C83),0)</f>
        <v>0</v>
      </c>
      <c r="AB83" s="1">
        <f ca="1">IF($Z83=1,IF($Y83=$B$1,$V83,$W83),0)</f>
        <v>0</v>
      </c>
      <c r="AC83" s="1">
        <f ca="1" t="shared" si="17"/>
        <v>1</v>
      </c>
      <c r="AD83" s="1">
        <f ca="1">IF($N83=1,$AH$3*$AF82*2,0)</f>
        <v>0</v>
      </c>
      <c r="AE83" s="1">
        <f ca="1">-IF($N83=1,$AH$4*$AH$2*2,0)</f>
        <v>0</v>
      </c>
      <c r="AF83" s="1">
        <f ca="1" t="shared" si="19"/>
        <v>967.704837215628</v>
      </c>
    </row>
    <row r="84" spans="1:32">
      <c r="A84">
        <v>102</v>
      </c>
      <c r="B84">
        <v>0.1283</v>
      </c>
      <c r="C84">
        <v>0.003777</v>
      </c>
      <c r="D84">
        <v>0.0294800000000001</v>
      </c>
      <c r="E84">
        <v>-0.222569248054947</v>
      </c>
      <c r="G84" s="1">
        <f t="shared" si="10"/>
        <v>-1</v>
      </c>
      <c r="H84" s="1">
        <f t="shared" si="11"/>
        <v>0.1283</v>
      </c>
      <c r="I84" s="1">
        <f t="shared" si="12"/>
        <v>0.003777</v>
      </c>
      <c r="J84" s="1">
        <f>IFERROR(VLOOKUP(-$G84,$G85:$H$182,2,0),H84)</f>
        <v>0.128</v>
      </c>
      <c r="K84" s="1">
        <f>IFERROR(VLOOKUP(-$G84,$G85:$I$182,3,0),I84)</f>
        <v>0.003751</v>
      </c>
      <c r="M84" s="1" t="str">
        <f>IF(AND($AH$5="Sym_1",$E84&lt;0),$B$1,IF(AND($AH$5="Sym_2",$E84&gt;0),$B$1,$C$1))</f>
        <v>DUSKUSDT</v>
      </c>
      <c r="N84" s="1">
        <f ca="1">IF($AH$6="No",IF(AND(ABS($E84)&gt;$AH$1,$G84&lt;&gt;$G83),1,0),n_steps!K84)</f>
        <v>0</v>
      </c>
      <c r="O84" s="1">
        <f ca="1">IF($N84=1,IF($M84=$B$1,$B84,$C84),0)</f>
        <v>0</v>
      </c>
      <c r="P84" s="1">
        <f ca="1">IF($N84=1,IF($M84=$B$1,$J84,$K84),0)</f>
        <v>0</v>
      </c>
      <c r="Q84" s="1">
        <f ca="1" t="shared" si="13"/>
        <v>1</v>
      </c>
      <c r="R84" s="1">
        <f ca="1">IF($N84=1,$AH$3*$AH$2*2,0)</f>
        <v>0</v>
      </c>
      <c r="S84" s="1">
        <f ca="1">-IF($N84=1,$AH$4*$AH$2*2,0)</f>
        <v>0</v>
      </c>
      <c r="T84" s="1">
        <f ca="1" t="shared" si="18"/>
        <v>1029.47497603638</v>
      </c>
      <c r="V84" s="1">
        <f t="shared" si="14"/>
        <v>0.128</v>
      </c>
      <c r="W84" s="1">
        <f t="shared" si="15"/>
        <v>0.003751</v>
      </c>
      <c r="Y84" s="1" t="str">
        <f>IF(AND($AH$5="Sym_1",$E84&gt;0),$B$1,IF(AND($AH$5="Sym_2",$E84&lt;0),$B$1,$C$1))</f>
        <v>REEFUSDT</v>
      </c>
      <c r="Z84" s="1">
        <f ca="1" t="shared" si="16"/>
        <v>0</v>
      </c>
      <c r="AA84" s="1">
        <f ca="1">IF($Z84=1,IF($Y84=$B$1,$B84,$C84),0)</f>
        <v>0</v>
      </c>
      <c r="AB84" s="1">
        <f ca="1">IF($Z84=1,IF($Y84=$B$1,$V84,$W84),0)</f>
        <v>0</v>
      </c>
      <c r="AC84" s="1">
        <f ca="1" t="shared" si="17"/>
        <v>1</v>
      </c>
      <c r="AD84" s="1">
        <f ca="1">IF($N84=1,$AH$3*$AF83*2,0)</f>
        <v>0</v>
      </c>
      <c r="AE84" s="1">
        <f ca="1">-IF($N84=1,$AH$4*$AH$2*2,0)</f>
        <v>0</v>
      </c>
      <c r="AF84" s="1">
        <f ca="1" t="shared" si="19"/>
        <v>967.704837215628</v>
      </c>
    </row>
    <row r="85" spans="1:32">
      <c r="A85">
        <v>103</v>
      </c>
      <c r="B85">
        <v>0.128</v>
      </c>
      <c r="C85">
        <v>0.003751</v>
      </c>
      <c r="D85">
        <v>0.0321099999999998</v>
      </c>
      <c r="E85">
        <v>0.0393076417739985</v>
      </c>
      <c r="G85" s="1">
        <f t="shared" si="10"/>
        <v>1</v>
      </c>
      <c r="H85" s="1">
        <f t="shared" si="11"/>
        <v>0.128</v>
      </c>
      <c r="I85" s="1">
        <f t="shared" si="12"/>
        <v>0.003751</v>
      </c>
      <c r="J85" s="1">
        <f>IFERROR(VLOOKUP(-$G85,$G86:$H$182,2,0),H85)</f>
        <v>0.1273</v>
      </c>
      <c r="K85" s="1">
        <f>IFERROR(VLOOKUP(-$G85,$G86:$I$182,3,0),I85)</f>
        <v>0.003729</v>
      </c>
      <c r="M85" s="1" t="str">
        <f>IF(AND($AH$5="Sym_1",$E85&lt;0),$B$1,IF(AND($AH$5="Sym_2",$E85&gt;0),$B$1,$C$1))</f>
        <v>REEFUSDT</v>
      </c>
      <c r="N85" s="1">
        <f ca="1">IF($AH$6="No",IF(AND(ABS($E85)&gt;$AH$1,$G85&lt;&gt;$G84),1,0),n_steps!K85)</f>
        <v>0</v>
      </c>
      <c r="O85" s="1">
        <f ca="1">IF($N85=1,IF($M85=$B$1,$B85,$C85),0)</f>
        <v>0</v>
      </c>
      <c r="P85" s="1">
        <f ca="1">IF($N85=1,IF($M85=$B$1,$J85,$K85),0)</f>
        <v>0</v>
      </c>
      <c r="Q85" s="1">
        <f ca="1" t="shared" si="13"/>
        <v>1</v>
      </c>
      <c r="R85" s="1">
        <f ca="1">IF($N85=1,$AH$3*$AH$2*2,0)</f>
        <v>0</v>
      </c>
      <c r="S85" s="1">
        <f ca="1">-IF($N85=1,$AH$4*$AH$2*2,0)</f>
        <v>0</v>
      </c>
      <c r="T85" s="1">
        <f ca="1" t="shared" si="18"/>
        <v>1029.47497603638</v>
      </c>
      <c r="V85" s="1">
        <f t="shared" si="14"/>
        <v>0.1273</v>
      </c>
      <c r="W85" s="1">
        <f t="shared" si="15"/>
        <v>0.003729</v>
      </c>
      <c r="Y85" s="1" t="str">
        <f>IF(AND($AH$5="Sym_1",$E85&gt;0),$B$1,IF(AND($AH$5="Sym_2",$E85&lt;0),$B$1,$C$1))</f>
        <v>DUSKUSDT</v>
      </c>
      <c r="Z85" s="1">
        <f ca="1" t="shared" si="16"/>
        <v>0</v>
      </c>
      <c r="AA85" s="1">
        <f ca="1">IF($Z85=1,IF($Y85=$B$1,$B85,$C85),0)</f>
        <v>0</v>
      </c>
      <c r="AB85" s="1">
        <f ca="1">IF($Z85=1,IF($Y85=$B$1,$V85,$W85),0)</f>
        <v>0</v>
      </c>
      <c r="AC85" s="1">
        <f ca="1" t="shared" si="17"/>
        <v>1</v>
      </c>
      <c r="AD85" s="1">
        <f ca="1">IF($N85=1,$AH$3*$AF84*2,0)</f>
        <v>0</v>
      </c>
      <c r="AE85" s="1">
        <f ca="1">-IF($N85=1,$AH$4*$AH$2*2,0)</f>
        <v>0</v>
      </c>
      <c r="AF85" s="1">
        <f ca="1" t="shared" si="19"/>
        <v>967.704837215628</v>
      </c>
    </row>
    <row r="86" spans="1:32">
      <c r="A86">
        <v>104</v>
      </c>
      <c r="B86">
        <v>0.1264</v>
      </c>
      <c r="C86">
        <v>0.003722</v>
      </c>
      <c r="D86">
        <v>0.0334299999999998</v>
      </c>
      <c r="E86">
        <v>0.208871458593371</v>
      </c>
      <c r="G86" s="1">
        <f t="shared" si="10"/>
        <v>1</v>
      </c>
      <c r="H86" s="1">
        <f t="shared" si="11"/>
        <v>0.1264</v>
      </c>
      <c r="I86" s="1">
        <f t="shared" si="12"/>
        <v>0.003722</v>
      </c>
      <c r="J86" s="1">
        <f>IFERROR(VLOOKUP(-$G86,$G87:$H$182,2,0),H86)</f>
        <v>0.1273</v>
      </c>
      <c r="K86" s="1">
        <f>IFERROR(VLOOKUP(-$G86,$G87:$I$182,3,0),I86)</f>
        <v>0.003729</v>
      </c>
      <c r="M86" s="1" t="str">
        <f>IF(AND($AH$5="Sym_1",$E86&lt;0),$B$1,IF(AND($AH$5="Sym_2",$E86&gt;0),$B$1,$C$1))</f>
        <v>REEFUSDT</v>
      </c>
      <c r="N86" s="1">
        <f ca="1">IF($AH$6="No",IF(AND(ABS($E86)&gt;$AH$1,$G86&lt;&gt;$G85),1,0),n_steps!K86)</f>
        <v>0</v>
      </c>
      <c r="O86" s="1">
        <f ca="1">IF($N86=1,IF($M86=$B$1,$B86,$C86),0)</f>
        <v>0</v>
      </c>
      <c r="P86" s="1">
        <f ca="1">IF($N86=1,IF($M86=$B$1,$J86,$K86),0)</f>
        <v>0</v>
      </c>
      <c r="Q86" s="1">
        <f ca="1" t="shared" si="13"/>
        <v>1</v>
      </c>
      <c r="R86" s="1">
        <f ca="1">IF($N86=1,$AH$3*$AH$2*2,0)</f>
        <v>0</v>
      </c>
      <c r="S86" s="1">
        <f ca="1">-IF($N86=1,$AH$4*$AH$2*2,0)</f>
        <v>0</v>
      </c>
      <c r="T86" s="1">
        <f ca="1" t="shared" si="18"/>
        <v>1029.47497603638</v>
      </c>
      <c r="V86" s="1">
        <f t="shared" si="14"/>
        <v>0.1273</v>
      </c>
      <c r="W86" s="1">
        <f t="shared" si="15"/>
        <v>0.003729</v>
      </c>
      <c r="Y86" s="1" t="str">
        <f>IF(AND($AH$5="Sym_1",$E86&gt;0),$B$1,IF(AND($AH$5="Sym_2",$E86&lt;0),$B$1,$C$1))</f>
        <v>DUSKUSDT</v>
      </c>
      <c r="Z86" s="1">
        <f ca="1" t="shared" si="16"/>
        <v>0</v>
      </c>
      <c r="AA86" s="1">
        <f ca="1">IF($Z86=1,IF($Y86=$B$1,$B86,$C86),0)</f>
        <v>0</v>
      </c>
      <c r="AB86" s="1">
        <f ca="1">IF($Z86=1,IF($Y86=$B$1,$V86,$W86),0)</f>
        <v>0</v>
      </c>
      <c r="AC86" s="1">
        <f ca="1" t="shared" si="17"/>
        <v>1</v>
      </c>
      <c r="AD86" s="1">
        <f ca="1">IF($N86=1,$AH$3*$AF85*2,0)</f>
        <v>0</v>
      </c>
      <c r="AE86" s="1">
        <f ca="1">-IF($N86=1,$AH$4*$AH$2*2,0)</f>
        <v>0</v>
      </c>
      <c r="AF86" s="1">
        <f ca="1" t="shared" si="19"/>
        <v>967.704837215628</v>
      </c>
    </row>
    <row r="87" spans="1:32">
      <c r="A87">
        <v>105</v>
      </c>
      <c r="B87">
        <v>0.1273</v>
      </c>
      <c r="C87">
        <v>0.003729</v>
      </c>
      <c r="D87">
        <v>0.0154699999999998</v>
      </c>
      <c r="E87">
        <v>-1.26375713297606</v>
      </c>
      <c r="G87" s="1">
        <f t="shared" si="10"/>
        <v>-1</v>
      </c>
      <c r="H87" s="1">
        <f t="shared" si="11"/>
        <v>0.1273</v>
      </c>
      <c r="I87" s="1">
        <f t="shared" si="12"/>
        <v>0.003729</v>
      </c>
      <c r="J87" s="1">
        <f>IFERROR(VLOOKUP(-$G87,$G88:$H$182,2,0),H87)</f>
        <v>0.1324</v>
      </c>
      <c r="K87" s="1">
        <f>IFERROR(VLOOKUP(-$G87,$G88:$I$182,3,0),I87)</f>
        <v>0.003948</v>
      </c>
      <c r="M87" s="1" t="str">
        <f>IF(AND($AH$5="Sym_1",$E87&lt;0),$B$1,IF(AND($AH$5="Sym_2",$E87&gt;0),$B$1,$C$1))</f>
        <v>DUSKUSDT</v>
      </c>
      <c r="N87" s="1">
        <f ca="1">IF($AH$6="No",IF(AND(ABS($E87)&gt;$AH$1,$G87&lt;&gt;$G86),1,0),n_steps!K87)</f>
        <v>1</v>
      </c>
      <c r="O87" s="1">
        <f ca="1">IF($N87=1,IF($M87=$B$1,$B87,$C87),0)</f>
        <v>0.1273</v>
      </c>
      <c r="P87" s="1">
        <f ca="1">IF($N87=1,IF($M87=$B$1,$J87,$K87),0)</f>
        <v>0.1324</v>
      </c>
      <c r="Q87" s="1">
        <f ca="1" t="shared" si="13"/>
        <v>1.04006284367636</v>
      </c>
      <c r="R87" s="1">
        <f ca="1">IF($N87=1,$AH$3*$AH$2*2,0)</f>
        <v>0.5025</v>
      </c>
      <c r="S87" s="1">
        <f ca="1">-IF($N87=1,$AH$4*$AH$2*2,0)</f>
        <v>-2.01</v>
      </c>
      <c r="T87" s="1">
        <f ca="1" t="shared" si="18"/>
        <v>1069.21117107005</v>
      </c>
      <c r="V87" s="1">
        <f t="shared" si="14"/>
        <v>0.1324</v>
      </c>
      <c r="W87" s="1">
        <f t="shared" si="15"/>
        <v>0.003948</v>
      </c>
      <c r="Y87" s="1" t="str">
        <f>IF(AND($AH$5="Sym_1",$E87&gt;0),$B$1,IF(AND($AH$5="Sym_2",$E87&lt;0),$B$1,$C$1))</f>
        <v>REEFUSDT</v>
      </c>
      <c r="Z87" s="1">
        <f ca="1" t="shared" si="16"/>
        <v>1</v>
      </c>
      <c r="AA87" s="1">
        <f ca="1">IF($Z87=1,IF($Y87=$B$1,$B87,$C87),0)</f>
        <v>0.003729</v>
      </c>
      <c r="AB87" s="1">
        <f ca="1">IF($Z87=1,IF($Y87=$B$1,$V87,$W87),0)</f>
        <v>0.003948</v>
      </c>
      <c r="AC87" s="1">
        <f ca="1" t="shared" si="17"/>
        <v>0.944528875379939</v>
      </c>
      <c r="AD87" s="1">
        <f ca="1">IF($N87=1,$AH$3*$AF86*2,0)</f>
        <v>0.483852418607814</v>
      </c>
      <c r="AE87" s="1">
        <f ca="1">-IF($N87=1,$AH$4*$AH$2*2,0)</f>
        <v>-2.01</v>
      </c>
      <c r="AF87" s="1">
        <f ca="1" t="shared" si="19"/>
        <v>912.499014013612</v>
      </c>
    </row>
    <row r="88" spans="1:32">
      <c r="A88">
        <v>106</v>
      </c>
      <c r="B88">
        <v>0.1274</v>
      </c>
      <c r="C88">
        <v>0.003722</v>
      </c>
      <c r="D88">
        <v>-0.000130000000000185</v>
      </c>
      <c r="E88">
        <v>-2.15470902557009</v>
      </c>
      <c r="G88" s="1">
        <f t="shared" si="10"/>
        <v>-1</v>
      </c>
      <c r="H88" s="1">
        <f t="shared" si="11"/>
        <v>0.1274</v>
      </c>
      <c r="I88" s="1">
        <f t="shared" si="12"/>
        <v>0.003722</v>
      </c>
      <c r="J88" s="1">
        <f>IFERROR(VLOOKUP(-$G88,$G89:$H$182,2,0),H88)</f>
        <v>0.1324</v>
      </c>
      <c r="K88" s="1">
        <f>IFERROR(VLOOKUP(-$G88,$G89:$I$182,3,0),I88)</f>
        <v>0.003948</v>
      </c>
      <c r="M88" s="1" t="str">
        <f>IF(AND($AH$5="Sym_1",$E88&lt;0),$B$1,IF(AND($AH$5="Sym_2",$E88&gt;0),$B$1,$C$1))</f>
        <v>DUSKUSDT</v>
      </c>
      <c r="N88" s="1">
        <f ca="1">IF($AH$6="No",IF(AND(ABS($E88)&gt;$AH$1,$G88&lt;&gt;$G87),1,0),n_steps!K88)</f>
        <v>0</v>
      </c>
      <c r="O88" s="1">
        <f ca="1">IF($N88=1,IF($M88=$B$1,$B88,$C88),0)</f>
        <v>0</v>
      </c>
      <c r="P88" s="1">
        <f ca="1">IF($N88=1,IF($M88=$B$1,$J88,$K88),0)</f>
        <v>0</v>
      </c>
      <c r="Q88" s="1">
        <f ca="1" t="shared" si="13"/>
        <v>1</v>
      </c>
      <c r="R88" s="1">
        <f ca="1">IF($N88=1,$AH$3*$AH$2*2,0)</f>
        <v>0</v>
      </c>
      <c r="S88" s="1">
        <f ca="1">-IF($N88=1,$AH$4*$AH$2*2,0)</f>
        <v>0</v>
      </c>
      <c r="T88" s="1">
        <f ca="1" t="shared" si="18"/>
        <v>1069.21117107005</v>
      </c>
      <c r="V88" s="1">
        <f t="shared" si="14"/>
        <v>0.1324</v>
      </c>
      <c r="W88" s="1">
        <f t="shared" si="15"/>
        <v>0.003948</v>
      </c>
      <c r="Y88" s="1" t="str">
        <f>IF(AND($AH$5="Sym_1",$E88&gt;0),$B$1,IF(AND($AH$5="Sym_2",$E88&lt;0),$B$1,$C$1))</f>
        <v>REEFUSDT</v>
      </c>
      <c r="Z88" s="1">
        <f ca="1" t="shared" si="16"/>
        <v>0</v>
      </c>
      <c r="AA88" s="1">
        <f ca="1">IF($Z88=1,IF($Y88=$B$1,$B88,$C88),0)</f>
        <v>0</v>
      </c>
      <c r="AB88" s="1">
        <f ca="1">IF($Z88=1,IF($Y88=$B$1,$V88,$W88),0)</f>
        <v>0</v>
      </c>
      <c r="AC88" s="1">
        <f ca="1" t="shared" si="17"/>
        <v>1</v>
      </c>
      <c r="AD88" s="1">
        <f ca="1">IF($N88=1,$AH$3*$AF87*2,0)</f>
        <v>0</v>
      </c>
      <c r="AE88" s="1">
        <f ca="1">-IF($N88=1,$AH$4*$AH$2*2,0)</f>
        <v>0</v>
      </c>
      <c r="AF88" s="1">
        <f ca="1" t="shared" si="19"/>
        <v>912.499014013612</v>
      </c>
    </row>
    <row r="89" spans="1:32">
      <c r="A89">
        <v>107</v>
      </c>
      <c r="B89">
        <v>0.1285</v>
      </c>
      <c r="C89">
        <v>0.003777</v>
      </c>
      <c r="D89">
        <v>0.00234999999999985</v>
      </c>
      <c r="E89">
        <v>-1.71285867686768</v>
      </c>
      <c r="G89" s="1">
        <f t="shared" si="10"/>
        <v>-1</v>
      </c>
      <c r="H89" s="1">
        <f t="shared" si="11"/>
        <v>0.1285</v>
      </c>
      <c r="I89" s="1">
        <f t="shared" si="12"/>
        <v>0.003777</v>
      </c>
      <c r="J89" s="1">
        <f>IFERROR(VLOOKUP(-$G89,$G90:$H$182,2,0),H89)</f>
        <v>0.1324</v>
      </c>
      <c r="K89" s="1">
        <f>IFERROR(VLOOKUP(-$G89,$G90:$I$182,3,0),I89)</f>
        <v>0.003948</v>
      </c>
      <c r="M89" s="1" t="str">
        <f>IF(AND($AH$5="Sym_1",$E89&lt;0),$B$1,IF(AND($AH$5="Sym_2",$E89&gt;0),$B$1,$C$1))</f>
        <v>DUSKUSDT</v>
      </c>
      <c r="N89" s="1">
        <f ca="1">IF($AH$6="No",IF(AND(ABS($E89)&gt;$AH$1,$G89&lt;&gt;$G88),1,0),n_steps!K89)</f>
        <v>0</v>
      </c>
      <c r="O89" s="1">
        <f ca="1">IF($N89=1,IF($M89=$B$1,$B89,$C89),0)</f>
        <v>0</v>
      </c>
      <c r="P89" s="1">
        <f ca="1">IF($N89=1,IF($M89=$B$1,$J89,$K89),0)</f>
        <v>0</v>
      </c>
      <c r="Q89" s="1">
        <f ca="1" t="shared" si="13"/>
        <v>1</v>
      </c>
      <c r="R89" s="1">
        <f ca="1">IF($N89=1,$AH$3*$AH$2*2,0)</f>
        <v>0</v>
      </c>
      <c r="S89" s="1">
        <f ca="1">-IF($N89=1,$AH$4*$AH$2*2,0)</f>
        <v>0</v>
      </c>
      <c r="T89" s="1">
        <f ca="1" t="shared" si="18"/>
        <v>1069.21117107005</v>
      </c>
      <c r="V89" s="1">
        <f t="shared" si="14"/>
        <v>0.1324</v>
      </c>
      <c r="W89" s="1">
        <f t="shared" si="15"/>
        <v>0.003948</v>
      </c>
      <c r="Y89" s="1" t="str">
        <f>IF(AND($AH$5="Sym_1",$E89&gt;0),$B$1,IF(AND($AH$5="Sym_2",$E89&lt;0),$B$1,$C$1))</f>
        <v>REEFUSDT</v>
      </c>
      <c r="Z89" s="1">
        <f ca="1" t="shared" si="16"/>
        <v>0</v>
      </c>
      <c r="AA89" s="1">
        <f ca="1">IF($Z89=1,IF($Y89=$B$1,$B89,$C89),0)</f>
        <v>0</v>
      </c>
      <c r="AB89" s="1">
        <f ca="1">IF($Z89=1,IF($Y89=$B$1,$V89,$W89),0)</f>
        <v>0</v>
      </c>
      <c r="AC89" s="1">
        <f ca="1" t="shared" si="17"/>
        <v>1</v>
      </c>
      <c r="AD89" s="1">
        <f ca="1">IF($N89=1,$AH$3*$AF88*2,0)</f>
        <v>0</v>
      </c>
      <c r="AE89" s="1">
        <f ca="1">-IF($N89=1,$AH$4*$AH$2*2,0)</f>
        <v>0</v>
      </c>
      <c r="AF89" s="1">
        <f ca="1" t="shared" si="19"/>
        <v>912.499014013612</v>
      </c>
    </row>
    <row r="90" spans="1:32">
      <c r="A90">
        <v>108</v>
      </c>
      <c r="B90">
        <v>0.1288</v>
      </c>
      <c r="C90">
        <v>0.003814</v>
      </c>
      <c r="D90">
        <v>0.00320999999999993</v>
      </c>
      <c r="E90">
        <v>-1.53180347216431</v>
      </c>
      <c r="G90" s="1">
        <f t="shared" si="10"/>
        <v>-1</v>
      </c>
      <c r="H90" s="1">
        <f t="shared" si="11"/>
        <v>0.1288</v>
      </c>
      <c r="I90" s="1">
        <f t="shared" si="12"/>
        <v>0.003814</v>
      </c>
      <c r="J90" s="1">
        <f>IFERROR(VLOOKUP(-$G90,$G91:$H$182,2,0),H90)</f>
        <v>0.1324</v>
      </c>
      <c r="K90" s="1">
        <f>IFERROR(VLOOKUP(-$G90,$G91:$I$182,3,0),I90)</f>
        <v>0.003948</v>
      </c>
      <c r="M90" s="1" t="str">
        <f>IF(AND($AH$5="Sym_1",$E90&lt;0),$B$1,IF(AND($AH$5="Sym_2",$E90&gt;0),$B$1,$C$1))</f>
        <v>DUSKUSDT</v>
      </c>
      <c r="N90" s="1">
        <f ca="1">IF($AH$6="No",IF(AND(ABS($E90)&gt;$AH$1,$G90&lt;&gt;$G89),1,0),n_steps!K90)</f>
        <v>0</v>
      </c>
      <c r="O90" s="1">
        <f ca="1">IF($N90=1,IF($M90=$B$1,$B90,$C90),0)</f>
        <v>0</v>
      </c>
      <c r="P90" s="1">
        <f ca="1">IF($N90=1,IF($M90=$B$1,$J90,$K90),0)</f>
        <v>0</v>
      </c>
      <c r="Q90" s="1">
        <f ca="1" t="shared" si="13"/>
        <v>1</v>
      </c>
      <c r="R90" s="1">
        <f ca="1">IF($N90=1,$AH$3*$AH$2*2,0)</f>
        <v>0</v>
      </c>
      <c r="S90" s="1">
        <f ca="1">-IF($N90=1,$AH$4*$AH$2*2,0)</f>
        <v>0</v>
      </c>
      <c r="T90" s="1">
        <f ca="1" t="shared" si="18"/>
        <v>1069.21117107005</v>
      </c>
      <c r="V90" s="1">
        <f t="shared" si="14"/>
        <v>0.1324</v>
      </c>
      <c r="W90" s="1">
        <f t="shared" si="15"/>
        <v>0.003948</v>
      </c>
      <c r="Y90" s="1" t="str">
        <f>IF(AND($AH$5="Sym_1",$E90&gt;0),$B$1,IF(AND($AH$5="Sym_2",$E90&lt;0),$B$1,$C$1))</f>
        <v>REEFUSDT</v>
      </c>
      <c r="Z90" s="1">
        <f ca="1" t="shared" si="16"/>
        <v>0</v>
      </c>
      <c r="AA90" s="1">
        <f ca="1">IF($Z90=1,IF($Y90=$B$1,$B90,$C90),0)</f>
        <v>0</v>
      </c>
      <c r="AB90" s="1">
        <f ca="1">IF($Z90=1,IF($Y90=$B$1,$V90,$W90),0)</f>
        <v>0</v>
      </c>
      <c r="AC90" s="1">
        <f ca="1" t="shared" si="17"/>
        <v>1</v>
      </c>
      <c r="AD90" s="1">
        <f ca="1">IF($N90=1,$AH$3*$AF89*2,0)</f>
        <v>0</v>
      </c>
      <c r="AE90" s="1">
        <f ca="1">-IF($N90=1,$AH$4*$AH$2*2,0)</f>
        <v>0</v>
      </c>
      <c r="AF90" s="1">
        <f ca="1" t="shared" si="19"/>
        <v>912.499014013612</v>
      </c>
    </row>
    <row r="91" spans="1:32">
      <c r="A91">
        <v>109</v>
      </c>
      <c r="B91">
        <v>0.1283</v>
      </c>
      <c r="C91">
        <v>0.003862</v>
      </c>
      <c r="D91">
        <v>0.00834999999999985</v>
      </c>
      <c r="E91">
        <v>-1.12877174970278</v>
      </c>
      <c r="G91" s="1">
        <f t="shared" si="10"/>
        <v>-1</v>
      </c>
      <c r="H91" s="1">
        <f t="shared" si="11"/>
        <v>0.1283</v>
      </c>
      <c r="I91" s="1">
        <f t="shared" si="12"/>
        <v>0.003862</v>
      </c>
      <c r="J91" s="1">
        <f>IFERROR(VLOOKUP(-$G91,$G92:$H$182,2,0),H91)</f>
        <v>0.1324</v>
      </c>
      <c r="K91" s="1">
        <f>IFERROR(VLOOKUP(-$G91,$G92:$I$182,3,0),I91)</f>
        <v>0.003948</v>
      </c>
      <c r="M91" s="1" t="str">
        <f>IF(AND($AH$5="Sym_1",$E91&lt;0),$B$1,IF(AND($AH$5="Sym_2",$E91&gt;0),$B$1,$C$1))</f>
        <v>DUSKUSDT</v>
      </c>
      <c r="N91" s="1">
        <f ca="1">IF($AH$6="No",IF(AND(ABS($E91)&gt;$AH$1,$G91&lt;&gt;$G90),1,0),n_steps!K91)</f>
        <v>0</v>
      </c>
      <c r="O91" s="1">
        <f ca="1">IF($N91=1,IF($M91=$B$1,$B91,$C91),0)</f>
        <v>0</v>
      </c>
      <c r="P91" s="1">
        <f ca="1">IF($N91=1,IF($M91=$B$1,$J91,$K91),0)</f>
        <v>0</v>
      </c>
      <c r="Q91" s="1">
        <f ca="1" t="shared" si="13"/>
        <v>1</v>
      </c>
      <c r="R91" s="1">
        <f ca="1">IF($N91=1,$AH$3*$AH$2*2,0)</f>
        <v>0</v>
      </c>
      <c r="S91" s="1">
        <f ca="1">-IF($N91=1,$AH$4*$AH$2*2,0)</f>
        <v>0</v>
      </c>
      <c r="T91" s="1">
        <f ca="1" t="shared" si="18"/>
        <v>1069.21117107005</v>
      </c>
      <c r="V91" s="1">
        <f t="shared" si="14"/>
        <v>0.1324</v>
      </c>
      <c r="W91" s="1">
        <f t="shared" si="15"/>
        <v>0.003948</v>
      </c>
      <c r="Y91" s="1" t="str">
        <f>IF(AND($AH$5="Sym_1",$E91&gt;0),$B$1,IF(AND($AH$5="Sym_2",$E91&lt;0),$B$1,$C$1))</f>
        <v>REEFUSDT</v>
      </c>
      <c r="Z91" s="1">
        <f ca="1" t="shared" si="16"/>
        <v>0</v>
      </c>
      <c r="AA91" s="1">
        <f ca="1">IF($Z91=1,IF($Y91=$B$1,$B91,$C91),0)</f>
        <v>0</v>
      </c>
      <c r="AB91" s="1">
        <f ca="1">IF($Z91=1,IF($Y91=$B$1,$V91,$W91),0)</f>
        <v>0</v>
      </c>
      <c r="AC91" s="1">
        <f ca="1" t="shared" si="17"/>
        <v>1</v>
      </c>
      <c r="AD91" s="1">
        <f ca="1">IF($N91=1,$AH$3*$AF90*2,0)</f>
        <v>0</v>
      </c>
      <c r="AE91" s="1">
        <f ca="1">-IF($N91=1,$AH$4*$AH$2*2,0)</f>
        <v>0</v>
      </c>
      <c r="AF91" s="1">
        <f ca="1" t="shared" si="19"/>
        <v>912.499014013612</v>
      </c>
    </row>
    <row r="92" spans="1:32">
      <c r="A92">
        <v>110</v>
      </c>
      <c r="B92">
        <v>0.1279</v>
      </c>
      <c r="C92">
        <v>0.003774</v>
      </c>
      <c r="D92">
        <v>0.0101899999999999</v>
      </c>
      <c r="E92">
        <v>-0.890721090508857</v>
      </c>
      <c r="G92" s="1">
        <f t="shared" si="10"/>
        <v>-1</v>
      </c>
      <c r="H92" s="1">
        <f t="shared" si="11"/>
        <v>0.1279</v>
      </c>
      <c r="I92" s="1">
        <f t="shared" si="12"/>
        <v>0.003774</v>
      </c>
      <c r="J92" s="1">
        <f>IFERROR(VLOOKUP(-$G92,$G93:$H$182,2,0),H92)</f>
        <v>0.1324</v>
      </c>
      <c r="K92" s="1">
        <f>IFERROR(VLOOKUP(-$G92,$G93:$I$182,3,0),I92)</f>
        <v>0.003948</v>
      </c>
      <c r="M92" s="1" t="str">
        <f>IF(AND($AH$5="Sym_1",$E92&lt;0),$B$1,IF(AND($AH$5="Sym_2",$E92&gt;0),$B$1,$C$1))</f>
        <v>DUSKUSDT</v>
      </c>
      <c r="N92" s="1">
        <f ca="1">IF($AH$6="No",IF(AND(ABS($E92)&gt;$AH$1,$G92&lt;&gt;$G91),1,0),n_steps!K92)</f>
        <v>0</v>
      </c>
      <c r="O92" s="1">
        <f ca="1">IF($N92=1,IF($M92=$B$1,$B92,$C92),0)</f>
        <v>0</v>
      </c>
      <c r="P92" s="1">
        <f ca="1">IF($N92=1,IF($M92=$B$1,$J92,$K92),0)</f>
        <v>0</v>
      </c>
      <c r="Q92" s="1">
        <f ca="1" t="shared" si="13"/>
        <v>1</v>
      </c>
      <c r="R92" s="1">
        <f ca="1">IF($N92=1,$AH$3*$AH$2*2,0)</f>
        <v>0</v>
      </c>
      <c r="S92" s="1">
        <f ca="1">-IF($N92=1,$AH$4*$AH$2*2,0)</f>
        <v>0</v>
      </c>
      <c r="T92" s="1">
        <f ca="1" t="shared" si="18"/>
        <v>1069.21117107005</v>
      </c>
      <c r="V92" s="1">
        <f t="shared" si="14"/>
        <v>0.1324</v>
      </c>
      <c r="W92" s="1">
        <f t="shared" si="15"/>
        <v>0.003948</v>
      </c>
      <c r="Y92" s="1" t="str">
        <f>IF(AND($AH$5="Sym_1",$E92&gt;0),$B$1,IF(AND($AH$5="Sym_2",$E92&lt;0),$B$1,$C$1))</f>
        <v>REEFUSDT</v>
      </c>
      <c r="Z92" s="1">
        <f ca="1" t="shared" si="16"/>
        <v>0</v>
      </c>
      <c r="AA92" s="1">
        <f ca="1">IF($Z92=1,IF($Y92=$B$1,$B92,$C92),0)</f>
        <v>0</v>
      </c>
      <c r="AB92" s="1">
        <f ca="1">IF($Z92=1,IF($Y92=$B$1,$V92,$W92),0)</f>
        <v>0</v>
      </c>
      <c r="AC92" s="1">
        <f ca="1" t="shared" si="17"/>
        <v>1</v>
      </c>
      <c r="AD92" s="1">
        <f ca="1">IF($N92=1,$AH$3*$AF91*2,0)</f>
        <v>0</v>
      </c>
      <c r="AE92" s="1">
        <f ca="1">-IF($N92=1,$AH$4*$AH$2*2,0)</f>
        <v>0</v>
      </c>
      <c r="AF92" s="1">
        <f ca="1" t="shared" si="19"/>
        <v>912.499014013612</v>
      </c>
    </row>
    <row r="93" spans="1:32">
      <c r="A93">
        <v>111</v>
      </c>
      <c r="B93">
        <v>0.1273</v>
      </c>
      <c r="C93">
        <v>0.003758</v>
      </c>
      <c r="D93">
        <v>-0.00546000000000002</v>
      </c>
      <c r="E93">
        <v>-1.86750985769165</v>
      </c>
      <c r="G93" s="1">
        <f t="shared" si="10"/>
        <v>-1</v>
      </c>
      <c r="H93" s="1">
        <f t="shared" si="11"/>
        <v>0.1273</v>
      </c>
      <c r="I93" s="1">
        <f t="shared" si="12"/>
        <v>0.003758</v>
      </c>
      <c r="J93" s="1">
        <f>IFERROR(VLOOKUP(-$G93,$G94:$H$182,2,0),H93)</f>
        <v>0.1324</v>
      </c>
      <c r="K93" s="1">
        <f>IFERROR(VLOOKUP(-$G93,$G94:$I$182,3,0),I93)</f>
        <v>0.003948</v>
      </c>
      <c r="M93" s="1" t="str">
        <f>IF(AND($AH$5="Sym_1",$E93&lt;0),$B$1,IF(AND($AH$5="Sym_2",$E93&gt;0),$B$1,$C$1))</f>
        <v>DUSKUSDT</v>
      </c>
      <c r="N93" s="1">
        <f ca="1">IF($AH$6="No",IF(AND(ABS($E93)&gt;$AH$1,$G93&lt;&gt;$G92),1,0),n_steps!K93)</f>
        <v>0</v>
      </c>
      <c r="O93" s="1">
        <f ca="1">IF($N93=1,IF($M93=$B$1,$B93,$C93),0)</f>
        <v>0</v>
      </c>
      <c r="P93" s="1">
        <f ca="1">IF($N93=1,IF($M93=$B$1,$J93,$K93),0)</f>
        <v>0</v>
      </c>
      <c r="Q93" s="1">
        <f ca="1" t="shared" si="13"/>
        <v>1</v>
      </c>
      <c r="R93" s="1">
        <f ca="1">IF($N93=1,$AH$3*$AH$2*2,0)</f>
        <v>0</v>
      </c>
      <c r="S93" s="1">
        <f ca="1">-IF($N93=1,$AH$4*$AH$2*2,0)</f>
        <v>0</v>
      </c>
      <c r="T93" s="1">
        <f ca="1" t="shared" si="18"/>
        <v>1069.21117107005</v>
      </c>
      <c r="V93" s="1">
        <f t="shared" si="14"/>
        <v>0.1324</v>
      </c>
      <c r="W93" s="1">
        <f t="shared" si="15"/>
        <v>0.003948</v>
      </c>
      <c r="Y93" s="1" t="str">
        <f>IF(AND($AH$5="Sym_1",$E93&gt;0),$B$1,IF(AND($AH$5="Sym_2",$E93&lt;0),$B$1,$C$1))</f>
        <v>REEFUSDT</v>
      </c>
      <c r="Z93" s="1">
        <f ca="1" t="shared" si="16"/>
        <v>0</v>
      </c>
      <c r="AA93" s="1">
        <f ca="1">IF($Z93=1,IF($Y93=$B$1,$B93,$C93),0)</f>
        <v>0</v>
      </c>
      <c r="AB93" s="1">
        <f ca="1">IF($Z93=1,IF($Y93=$B$1,$V93,$W93),0)</f>
        <v>0</v>
      </c>
      <c r="AC93" s="1">
        <f ca="1" t="shared" si="17"/>
        <v>1</v>
      </c>
      <c r="AD93" s="1">
        <f ca="1">IF($N93=1,$AH$3*$AF92*2,0)</f>
        <v>0</v>
      </c>
      <c r="AE93" s="1">
        <f ca="1">-IF($N93=1,$AH$4*$AH$2*2,0)</f>
        <v>0</v>
      </c>
      <c r="AF93" s="1">
        <f ca="1" t="shared" si="19"/>
        <v>912.499014013612</v>
      </c>
    </row>
    <row r="94" spans="1:32">
      <c r="A94">
        <v>112</v>
      </c>
      <c r="B94">
        <v>0.1291</v>
      </c>
      <c r="C94">
        <v>0.003812</v>
      </c>
      <c r="D94">
        <v>-0.01275</v>
      </c>
      <c r="E94">
        <v>-2.1383935334237</v>
      </c>
      <c r="G94" s="1">
        <f t="shared" si="10"/>
        <v>-1</v>
      </c>
      <c r="H94" s="1">
        <f t="shared" si="11"/>
        <v>0.1291</v>
      </c>
      <c r="I94" s="1">
        <f t="shared" si="12"/>
        <v>0.003812</v>
      </c>
      <c r="J94" s="1">
        <f>IFERROR(VLOOKUP(-$G94,$G95:$H$182,2,0),H94)</f>
        <v>0.1324</v>
      </c>
      <c r="K94" s="1">
        <f>IFERROR(VLOOKUP(-$G94,$G95:$I$182,3,0),I94)</f>
        <v>0.003948</v>
      </c>
      <c r="M94" s="1" t="str">
        <f>IF(AND($AH$5="Sym_1",$E94&lt;0),$B$1,IF(AND($AH$5="Sym_2",$E94&gt;0),$B$1,$C$1))</f>
        <v>DUSKUSDT</v>
      </c>
      <c r="N94" s="1">
        <f ca="1">IF($AH$6="No",IF(AND(ABS($E94)&gt;$AH$1,$G94&lt;&gt;$G93),1,0),n_steps!K94)</f>
        <v>0</v>
      </c>
      <c r="O94" s="1">
        <f ca="1">IF($N94=1,IF($M94=$B$1,$B94,$C94),0)</f>
        <v>0</v>
      </c>
      <c r="P94" s="1">
        <f ca="1">IF($N94=1,IF($M94=$B$1,$J94,$K94),0)</f>
        <v>0</v>
      </c>
      <c r="Q94" s="1">
        <f ca="1" t="shared" si="13"/>
        <v>1</v>
      </c>
      <c r="R94" s="1">
        <f ca="1">IF($N94=1,$AH$3*$AH$2*2,0)</f>
        <v>0</v>
      </c>
      <c r="S94" s="1">
        <f ca="1">-IF($N94=1,$AH$4*$AH$2*2,0)</f>
        <v>0</v>
      </c>
      <c r="T94" s="1">
        <f ca="1" t="shared" si="18"/>
        <v>1069.21117107005</v>
      </c>
      <c r="V94" s="1">
        <f t="shared" si="14"/>
        <v>0.1324</v>
      </c>
      <c r="W94" s="1">
        <f t="shared" si="15"/>
        <v>0.003948</v>
      </c>
      <c r="Y94" s="1" t="str">
        <f>IF(AND($AH$5="Sym_1",$E94&gt;0),$B$1,IF(AND($AH$5="Sym_2",$E94&lt;0),$B$1,$C$1))</f>
        <v>REEFUSDT</v>
      </c>
      <c r="Z94" s="1">
        <f ca="1" t="shared" si="16"/>
        <v>0</v>
      </c>
      <c r="AA94" s="1">
        <f ca="1">IF($Z94=1,IF($Y94=$B$1,$B94,$C94),0)</f>
        <v>0</v>
      </c>
      <c r="AB94" s="1">
        <f ca="1">IF($Z94=1,IF($Y94=$B$1,$V94,$W94),0)</f>
        <v>0</v>
      </c>
      <c r="AC94" s="1">
        <f ca="1" t="shared" si="17"/>
        <v>1</v>
      </c>
      <c r="AD94" s="1">
        <f ca="1">IF($N94=1,$AH$3*$AF93*2,0)</f>
        <v>0</v>
      </c>
      <c r="AE94" s="1">
        <f ca="1">-IF($N94=1,$AH$4*$AH$2*2,0)</f>
        <v>0</v>
      </c>
      <c r="AF94" s="1">
        <f ca="1" t="shared" si="19"/>
        <v>912.499014013612</v>
      </c>
    </row>
    <row r="95" spans="1:32">
      <c r="A95">
        <v>113</v>
      </c>
      <c r="B95">
        <v>0.1295</v>
      </c>
      <c r="C95">
        <v>0.003859</v>
      </c>
      <c r="D95">
        <v>-0.01367</v>
      </c>
      <c r="E95">
        <v>-1.89140532527028</v>
      </c>
      <c r="G95" s="1">
        <f t="shared" si="10"/>
        <v>-1</v>
      </c>
      <c r="H95" s="1">
        <f t="shared" si="11"/>
        <v>0.1295</v>
      </c>
      <c r="I95" s="1">
        <f t="shared" si="12"/>
        <v>0.003859</v>
      </c>
      <c r="J95" s="1">
        <f>IFERROR(VLOOKUP(-$G95,$G96:$H$182,2,0),H95)</f>
        <v>0.1324</v>
      </c>
      <c r="K95" s="1">
        <f>IFERROR(VLOOKUP(-$G95,$G96:$I$182,3,0),I95)</f>
        <v>0.003948</v>
      </c>
      <c r="M95" s="1" t="str">
        <f>IF(AND($AH$5="Sym_1",$E95&lt;0),$B$1,IF(AND($AH$5="Sym_2",$E95&gt;0),$B$1,$C$1))</f>
        <v>DUSKUSDT</v>
      </c>
      <c r="N95" s="1">
        <f ca="1">IF($AH$6="No",IF(AND(ABS($E95)&gt;$AH$1,$G95&lt;&gt;$G94),1,0),n_steps!K95)</f>
        <v>0</v>
      </c>
      <c r="O95" s="1">
        <f ca="1">IF($N95=1,IF($M95=$B$1,$B95,$C95),0)</f>
        <v>0</v>
      </c>
      <c r="P95" s="1">
        <f ca="1">IF($N95=1,IF($M95=$B$1,$J95,$K95),0)</f>
        <v>0</v>
      </c>
      <c r="Q95" s="1">
        <f ca="1" t="shared" si="13"/>
        <v>1</v>
      </c>
      <c r="R95" s="1">
        <f ca="1">IF($N95=1,$AH$3*$AH$2*2,0)</f>
        <v>0</v>
      </c>
      <c r="S95" s="1">
        <f ca="1">-IF($N95=1,$AH$4*$AH$2*2,0)</f>
        <v>0</v>
      </c>
      <c r="T95" s="1">
        <f ca="1" t="shared" si="18"/>
        <v>1069.21117107005</v>
      </c>
      <c r="V95" s="1">
        <f t="shared" si="14"/>
        <v>0.1324</v>
      </c>
      <c r="W95" s="1">
        <f t="shared" si="15"/>
        <v>0.003948</v>
      </c>
      <c r="Y95" s="1" t="str">
        <f>IF(AND($AH$5="Sym_1",$E95&gt;0),$B$1,IF(AND($AH$5="Sym_2",$E95&lt;0),$B$1,$C$1))</f>
        <v>REEFUSDT</v>
      </c>
      <c r="Z95" s="1">
        <f ca="1" t="shared" si="16"/>
        <v>0</v>
      </c>
      <c r="AA95" s="1">
        <f ca="1">IF($Z95=1,IF($Y95=$B$1,$B95,$C95),0)</f>
        <v>0</v>
      </c>
      <c r="AB95" s="1">
        <f ca="1">IF($Z95=1,IF($Y95=$B$1,$V95,$W95),0)</f>
        <v>0</v>
      </c>
      <c r="AC95" s="1">
        <f ca="1" t="shared" si="17"/>
        <v>1</v>
      </c>
      <c r="AD95" s="1">
        <f ca="1">IF($N95=1,$AH$3*$AF94*2,0)</f>
        <v>0</v>
      </c>
      <c r="AE95" s="1">
        <f ca="1">-IF($N95=1,$AH$4*$AH$2*2,0)</f>
        <v>0</v>
      </c>
      <c r="AF95" s="1">
        <f ca="1" t="shared" si="19"/>
        <v>912.499014013612</v>
      </c>
    </row>
    <row r="96" spans="1:32">
      <c r="A96">
        <v>114</v>
      </c>
      <c r="B96">
        <v>0.1303</v>
      </c>
      <c r="C96">
        <v>0.003888</v>
      </c>
      <c r="D96">
        <v>-0.0163999999999999</v>
      </c>
      <c r="E96">
        <v>-1.80039863548833</v>
      </c>
      <c r="G96" s="1">
        <f t="shared" si="10"/>
        <v>-1</v>
      </c>
      <c r="H96" s="1">
        <f t="shared" si="11"/>
        <v>0.1303</v>
      </c>
      <c r="I96" s="1">
        <f t="shared" si="12"/>
        <v>0.003888</v>
      </c>
      <c r="J96" s="1">
        <f>IFERROR(VLOOKUP(-$G96,$G97:$H$182,2,0),H96)</f>
        <v>0.1324</v>
      </c>
      <c r="K96" s="1">
        <f>IFERROR(VLOOKUP(-$G96,$G97:$I$182,3,0),I96)</f>
        <v>0.003948</v>
      </c>
      <c r="M96" s="1" t="str">
        <f>IF(AND($AH$5="Sym_1",$E96&lt;0),$B$1,IF(AND($AH$5="Sym_2",$E96&gt;0),$B$1,$C$1))</f>
        <v>DUSKUSDT</v>
      </c>
      <c r="N96" s="1">
        <f ca="1">IF($AH$6="No",IF(AND(ABS($E96)&gt;$AH$1,$G96&lt;&gt;$G95),1,0),n_steps!K96)</f>
        <v>0</v>
      </c>
      <c r="O96" s="1">
        <f ca="1">IF($N96=1,IF($M96=$B$1,$B96,$C96),0)</f>
        <v>0</v>
      </c>
      <c r="P96" s="1">
        <f ca="1">IF($N96=1,IF($M96=$B$1,$J96,$K96),0)</f>
        <v>0</v>
      </c>
      <c r="Q96" s="1">
        <f ca="1" t="shared" si="13"/>
        <v>1</v>
      </c>
      <c r="R96" s="1">
        <f ca="1">IF($N96=1,$AH$3*$AH$2*2,0)</f>
        <v>0</v>
      </c>
      <c r="S96" s="1">
        <f ca="1">-IF($N96=1,$AH$4*$AH$2*2,0)</f>
        <v>0</v>
      </c>
      <c r="T96" s="1">
        <f ca="1" t="shared" si="18"/>
        <v>1069.21117107005</v>
      </c>
      <c r="V96" s="1">
        <f t="shared" si="14"/>
        <v>0.1324</v>
      </c>
      <c r="W96" s="1">
        <f t="shared" si="15"/>
        <v>0.003948</v>
      </c>
      <c r="Y96" s="1" t="str">
        <f>IF(AND($AH$5="Sym_1",$E96&gt;0),$B$1,IF(AND($AH$5="Sym_2",$E96&lt;0),$B$1,$C$1))</f>
        <v>REEFUSDT</v>
      </c>
      <c r="Z96" s="1">
        <f ca="1" t="shared" si="16"/>
        <v>0</v>
      </c>
      <c r="AA96" s="1">
        <f ca="1">IF($Z96=1,IF($Y96=$B$1,$B96,$C96),0)</f>
        <v>0</v>
      </c>
      <c r="AB96" s="1">
        <f ca="1">IF($Z96=1,IF($Y96=$B$1,$V96,$W96),0)</f>
        <v>0</v>
      </c>
      <c r="AC96" s="1">
        <f ca="1" t="shared" si="17"/>
        <v>1</v>
      </c>
      <c r="AD96" s="1">
        <f ca="1">IF($N96=1,$AH$3*$AF95*2,0)</f>
        <v>0</v>
      </c>
      <c r="AE96" s="1">
        <f ca="1">-IF($N96=1,$AH$4*$AH$2*2,0)</f>
        <v>0</v>
      </c>
      <c r="AF96" s="1">
        <f ca="1" t="shared" si="19"/>
        <v>912.499014013612</v>
      </c>
    </row>
    <row r="97" spans="1:32">
      <c r="A97">
        <v>115</v>
      </c>
      <c r="B97">
        <v>0.13</v>
      </c>
      <c r="C97">
        <v>0.003897</v>
      </c>
      <c r="D97">
        <v>-0.0179399999999998</v>
      </c>
      <c r="E97">
        <v>-1.65938179570679</v>
      </c>
      <c r="G97" s="1">
        <f t="shared" si="10"/>
        <v>-1</v>
      </c>
      <c r="H97" s="1">
        <f t="shared" si="11"/>
        <v>0.13</v>
      </c>
      <c r="I97" s="1">
        <f t="shared" si="12"/>
        <v>0.003897</v>
      </c>
      <c r="J97" s="1">
        <f>IFERROR(VLOOKUP(-$G97,$G98:$H$182,2,0),H97)</f>
        <v>0.1324</v>
      </c>
      <c r="K97" s="1">
        <f>IFERROR(VLOOKUP(-$G97,$G98:$I$182,3,0),I97)</f>
        <v>0.003948</v>
      </c>
      <c r="M97" s="1" t="str">
        <f>IF(AND($AH$5="Sym_1",$E97&lt;0),$B$1,IF(AND($AH$5="Sym_2",$E97&gt;0),$B$1,$C$1))</f>
        <v>DUSKUSDT</v>
      </c>
      <c r="N97" s="1">
        <f ca="1">IF($AH$6="No",IF(AND(ABS($E97)&gt;$AH$1,$G97&lt;&gt;$G96),1,0),n_steps!K97)</f>
        <v>0</v>
      </c>
      <c r="O97" s="1">
        <f ca="1">IF($N97=1,IF($M97=$B$1,$B97,$C97),0)</f>
        <v>0</v>
      </c>
      <c r="P97" s="1">
        <f ca="1">IF($N97=1,IF($M97=$B$1,$J97,$K97),0)</f>
        <v>0</v>
      </c>
      <c r="Q97" s="1">
        <f ca="1" t="shared" si="13"/>
        <v>1</v>
      </c>
      <c r="R97" s="1">
        <f ca="1">IF($N97=1,$AH$3*$AH$2*2,0)</f>
        <v>0</v>
      </c>
      <c r="S97" s="1">
        <f ca="1">-IF($N97=1,$AH$4*$AH$2*2,0)</f>
        <v>0</v>
      </c>
      <c r="T97" s="1">
        <f ca="1" t="shared" si="18"/>
        <v>1069.21117107005</v>
      </c>
      <c r="V97" s="1">
        <f t="shared" si="14"/>
        <v>0.1324</v>
      </c>
      <c r="W97" s="1">
        <f t="shared" si="15"/>
        <v>0.003948</v>
      </c>
      <c r="Y97" s="1" t="str">
        <f>IF(AND($AH$5="Sym_1",$E97&gt;0),$B$1,IF(AND($AH$5="Sym_2",$E97&lt;0),$B$1,$C$1))</f>
        <v>REEFUSDT</v>
      </c>
      <c r="Z97" s="1">
        <f ca="1" t="shared" si="16"/>
        <v>0</v>
      </c>
      <c r="AA97" s="1">
        <f ca="1">IF($Z97=1,IF($Y97=$B$1,$B97,$C97),0)</f>
        <v>0</v>
      </c>
      <c r="AB97" s="1">
        <f ca="1">IF($Z97=1,IF($Y97=$B$1,$V97,$W97),0)</f>
        <v>0</v>
      </c>
      <c r="AC97" s="1">
        <f ca="1" t="shared" si="17"/>
        <v>1</v>
      </c>
      <c r="AD97" s="1">
        <f ca="1">IF($N97=1,$AH$3*$AF96*2,0)</f>
        <v>0</v>
      </c>
      <c r="AE97" s="1">
        <f ca="1">-IF($N97=1,$AH$4*$AH$2*2,0)</f>
        <v>0</v>
      </c>
      <c r="AF97" s="1">
        <f ca="1" t="shared" si="19"/>
        <v>912.499014013612</v>
      </c>
    </row>
    <row r="98" spans="1:32">
      <c r="A98">
        <v>116</v>
      </c>
      <c r="B98">
        <v>0.13</v>
      </c>
      <c r="C98">
        <v>0.003911</v>
      </c>
      <c r="D98">
        <v>-0.01577</v>
      </c>
      <c r="E98">
        <v>-1.38737089865323</v>
      </c>
      <c r="G98" s="1">
        <f t="shared" si="10"/>
        <v>-1</v>
      </c>
      <c r="H98" s="1">
        <f t="shared" si="11"/>
        <v>0.13</v>
      </c>
      <c r="I98" s="1">
        <f t="shared" si="12"/>
        <v>0.003911</v>
      </c>
      <c r="J98" s="1">
        <f>IFERROR(VLOOKUP(-$G98,$G99:$H$182,2,0),H98)</f>
        <v>0.1324</v>
      </c>
      <c r="K98" s="1">
        <f>IFERROR(VLOOKUP(-$G98,$G99:$I$182,3,0),I98)</f>
        <v>0.003948</v>
      </c>
      <c r="M98" s="1" t="str">
        <f>IF(AND($AH$5="Sym_1",$E98&lt;0),$B$1,IF(AND($AH$5="Sym_2",$E98&gt;0),$B$1,$C$1))</f>
        <v>DUSKUSDT</v>
      </c>
      <c r="N98" s="1">
        <f ca="1">IF($AH$6="No",IF(AND(ABS($E98)&gt;$AH$1,$G98&lt;&gt;$G97),1,0),n_steps!K98)</f>
        <v>0</v>
      </c>
      <c r="O98" s="1">
        <f ca="1">IF($N98=1,IF($M98=$B$1,$B98,$C98),0)</f>
        <v>0</v>
      </c>
      <c r="P98" s="1">
        <f ca="1">IF($N98=1,IF($M98=$B$1,$J98,$K98),0)</f>
        <v>0</v>
      </c>
      <c r="Q98" s="1">
        <f ca="1" t="shared" si="13"/>
        <v>1</v>
      </c>
      <c r="R98" s="1">
        <f ca="1">IF($N98=1,$AH$3*$AH$2*2,0)</f>
        <v>0</v>
      </c>
      <c r="S98" s="1">
        <f ca="1">-IF($N98=1,$AH$4*$AH$2*2,0)</f>
        <v>0</v>
      </c>
      <c r="T98" s="1">
        <f ca="1" t="shared" si="18"/>
        <v>1069.21117107005</v>
      </c>
      <c r="V98" s="1">
        <f t="shared" si="14"/>
        <v>0.1324</v>
      </c>
      <c r="W98" s="1">
        <f t="shared" si="15"/>
        <v>0.003948</v>
      </c>
      <c r="Y98" s="1" t="str">
        <f>IF(AND($AH$5="Sym_1",$E98&gt;0),$B$1,IF(AND($AH$5="Sym_2",$E98&lt;0),$B$1,$C$1))</f>
        <v>REEFUSDT</v>
      </c>
      <c r="Z98" s="1">
        <f ca="1" t="shared" si="16"/>
        <v>0</v>
      </c>
      <c r="AA98" s="1">
        <f ca="1">IF($Z98=1,IF($Y98=$B$1,$B98,$C98),0)</f>
        <v>0</v>
      </c>
      <c r="AB98" s="1">
        <f ca="1">IF($Z98=1,IF($Y98=$B$1,$V98,$W98),0)</f>
        <v>0</v>
      </c>
      <c r="AC98" s="1">
        <f ca="1" t="shared" si="17"/>
        <v>1</v>
      </c>
      <c r="AD98" s="1">
        <f ca="1">IF($N98=1,$AH$3*$AF97*2,0)</f>
        <v>0</v>
      </c>
      <c r="AE98" s="1">
        <f ca="1">-IF($N98=1,$AH$4*$AH$2*2,0)</f>
        <v>0</v>
      </c>
      <c r="AF98" s="1">
        <f ca="1" t="shared" si="19"/>
        <v>912.499014013612</v>
      </c>
    </row>
    <row r="99" spans="1:32">
      <c r="A99">
        <v>117</v>
      </c>
      <c r="B99">
        <v>0.1284</v>
      </c>
      <c r="C99">
        <v>0.003919</v>
      </c>
      <c r="D99">
        <v>-0.00307999999999997</v>
      </c>
      <c r="E99">
        <v>-0.644726962697199</v>
      </c>
      <c r="G99" s="1">
        <f t="shared" si="10"/>
        <v>-1</v>
      </c>
      <c r="H99" s="1">
        <f t="shared" si="11"/>
        <v>0.1284</v>
      </c>
      <c r="I99" s="1">
        <f t="shared" si="12"/>
        <v>0.003919</v>
      </c>
      <c r="J99" s="1">
        <f>IFERROR(VLOOKUP(-$G99,$G100:$H$182,2,0),H99)</f>
        <v>0.1324</v>
      </c>
      <c r="K99" s="1">
        <f>IFERROR(VLOOKUP(-$G99,$G100:$I$182,3,0),I99)</f>
        <v>0.003948</v>
      </c>
      <c r="M99" s="1" t="str">
        <f>IF(AND($AH$5="Sym_1",$E99&lt;0),$B$1,IF(AND($AH$5="Sym_2",$E99&gt;0),$B$1,$C$1))</f>
        <v>DUSKUSDT</v>
      </c>
      <c r="N99" s="1">
        <f ca="1">IF($AH$6="No",IF(AND(ABS($E99)&gt;$AH$1,$G99&lt;&gt;$G98),1,0),n_steps!K99)</f>
        <v>0</v>
      </c>
      <c r="O99" s="1">
        <f ca="1">IF($N99=1,IF($M99=$B$1,$B99,$C99),0)</f>
        <v>0</v>
      </c>
      <c r="P99" s="1">
        <f ca="1">IF($N99=1,IF($M99=$B$1,$J99,$K99),0)</f>
        <v>0</v>
      </c>
      <c r="Q99" s="1">
        <f ca="1" t="shared" si="13"/>
        <v>1</v>
      </c>
      <c r="R99" s="1">
        <f ca="1">IF($N99=1,$AH$3*$AH$2*2,0)</f>
        <v>0</v>
      </c>
      <c r="S99" s="1">
        <f ca="1">-IF($N99=1,$AH$4*$AH$2*2,0)</f>
        <v>0</v>
      </c>
      <c r="T99" s="1">
        <f ca="1" t="shared" si="18"/>
        <v>1069.21117107005</v>
      </c>
      <c r="V99" s="1">
        <f t="shared" si="14"/>
        <v>0.1324</v>
      </c>
      <c r="W99" s="1">
        <f t="shared" si="15"/>
        <v>0.003948</v>
      </c>
      <c r="Y99" s="1" t="str">
        <f>IF(AND($AH$5="Sym_1",$E99&gt;0),$B$1,IF(AND($AH$5="Sym_2",$E99&lt;0),$B$1,$C$1))</f>
        <v>REEFUSDT</v>
      </c>
      <c r="Z99" s="1">
        <f ca="1" t="shared" si="16"/>
        <v>0</v>
      </c>
      <c r="AA99" s="1">
        <f ca="1">IF($Z99=1,IF($Y99=$B$1,$B99,$C99),0)</f>
        <v>0</v>
      </c>
      <c r="AB99" s="1">
        <f ca="1">IF($Z99=1,IF($Y99=$B$1,$V99,$W99),0)</f>
        <v>0</v>
      </c>
      <c r="AC99" s="1">
        <f ca="1" t="shared" si="17"/>
        <v>1</v>
      </c>
      <c r="AD99" s="1">
        <f ca="1">IF($N99=1,$AH$3*$AF98*2,0)</f>
        <v>0</v>
      </c>
      <c r="AE99" s="1">
        <f ca="1">-IF($N99=1,$AH$4*$AH$2*2,0)</f>
        <v>0</v>
      </c>
      <c r="AF99" s="1">
        <f ca="1" t="shared" si="19"/>
        <v>912.499014013612</v>
      </c>
    </row>
    <row r="100" spans="1:32">
      <c r="A100">
        <v>118</v>
      </c>
      <c r="B100">
        <v>0.1304</v>
      </c>
      <c r="C100">
        <v>0.003832</v>
      </c>
      <c r="D100">
        <v>-0.00202999999999997</v>
      </c>
      <c r="E100">
        <v>-0.531287659320899</v>
      </c>
      <c r="G100" s="1">
        <f t="shared" si="10"/>
        <v>-1</v>
      </c>
      <c r="H100" s="1">
        <f t="shared" si="11"/>
        <v>0.1304</v>
      </c>
      <c r="I100" s="1">
        <f t="shared" si="12"/>
        <v>0.003832</v>
      </c>
      <c r="J100" s="1">
        <f>IFERROR(VLOOKUP(-$G100,$G101:$H$182,2,0),H100)</f>
        <v>0.1324</v>
      </c>
      <c r="K100" s="1">
        <f>IFERROR(VLOOKUP(-$G100,$G101:$I$182,3,0),I100)</f>
        <v>0.003948</v>
      </c>
      <c r="M100" s="1" t="str">
        <f>IF(AND($AH$5="Sym_1",$E100&lt;0),$B$1,IF(AND($AH$5="Sym_2",$E100&gt;0),$B$1,$C$1))</f>
        <v>DUSKUSDT</v>
      </c>
      <c r="N100" s="1">
        <f ca="1">IF($AH$6="No",IF(AND(ABS($E100)&gt;$AH$1,$G100&lt;&gt;$G99),1,0),n_steps!K100)</f>
        <v>0</v>
      </c>
      <c r="O100" s="1">
        <f ca="1">IF($N100=1,IF($M100=$B$1,$B100,$C100),0)</f>
        <v>0</v>
      </c>
      <c r="P100" s="1">
        <f ca="1">IF($N100=1,IF($M100=$B$1,$J100,$K100),0)</f>
        <v>0</v>
      </c>
      <c r="Q100" s="1">
        <f ca="1" t="shared" si="13"/>
        <v>1</v>
      </c>
      <c r="R100" s="1">
        <f ca="1">IF($N100=1,$AH$3*$AH$2*2,0)</f>
        <v>0</v>
      </c>
      <c r="S100" s="1">
        <f ca="1">-IF($N100=1,$AH$4*$AH$2*2,0)</f>
        <v>0</v>
      </c>
      <c r="T100" s="1">
        <f ca="1" t="shared" si="18"/>
        <v>1069.21117107005</v>
      </c>
      <c r="V100" s="1">
        <f t="shared" si="14"/>
        <v>0.1324</v>
      </c>
      <c r="W100" s="1">
        <f t="shared" si="15"/>
        <v>0.003948</v>
      </c>
      <c r="Y100" s="1" t="str">
        <f>IF(AND($AH$5="Sym_1",$E100&gt;0),$B$1,IF(AND($AH$5="Sym_2",$E100&lt;0),$B$1,$C$1))</f>
        <v>REEFUSDT</v>
      </c>
      <c r="Z100" s="1">
        <f ca="1" t="shared" si="16"/>
        <v>0</v>
      </c>
      <c r="AA100" s="1">
        <f ca="1">IF($Z100=1,IF($Y100=$B$1,$B100,$C100),0)</f>
        <v>0</v>
      </c>
      <c r="AB100" s="1">
        <f ca="1">IF($Z100=1,IF($Y100=$B$1,$V100,$W100),0)</f>
        <v>0</v>
      </c>
      <c r="AC100" s="1">
        <f ca="1" t="shared" si="17"/>
        <v>1</v>
      </c>
      <c r="AD100" s="1">
        <f ca="1">IF($N100=1,$AH$3*$AF99*2,0)</f>
        <v>0</v>
      </c>
      <c r="AE100" s="1">
        <f ca="1">-IF($N100=1,$AH$4*$AH$2*2,0)</f>
        <v>0</v>
      </c>
      <c r="AF100" s="1">
        <f ca="1" t="shared" si="19"/>
        <v>912.499014013612</v>
      </c>
    </row>
    <row r="101" spans="1:32">
      <c r="A101">
        <v>119</v>
      </c>
      <c r="B101">
        <v>0.1319</v>
      </c>
      <c r="C101">
        <v>0.003829</v>
      </c>
      <c r="D101">
        <v>0.0017600000000002</v>
      </c>
      <c r="E101">
        <v>-0.257259424042329</v>
      </c>
      <c r="G101" s="1">
        <f t="shared" si="10"/>
        <v>-1</v>
      </c>
      <c r="H101" s="1">
        <f t="shared" si="11"/>
        <v>0.1319</v>
      </c>
      <c r="I101" s="1">
        <f t="shared" si="12"/>
        <v>0.003829</v>
      </c>
      <c r="J101" s="1">
        <f>IFERROR(VLOOKUP(-$G101,$G102:$H$182,2,0),H101)</f>
        <v>0.1324</v>
      </c>
      <c r="K101" s="1">
        <f>IFERROR(VLOOKUP(-$G101,$G102:$I$182,3,0),I101)</f>
        <v>0.003948</v>
      </c>
      <c r="M101" s="1" t="str">
        <f>IF(AND($AH$5="Sym_1",$E101&lt;0),$B$1,IF(AND($AH$5="Sym_2",$E101&gt;0),$B$1,$C$1))</f>
        <v>DUSKUSDT</v>
      </c>
      <c r="N101" s="1">
        <f ca="1">IF($AH$6="No",IF(AND(ABS($E101)&gt;$AH$1,$G101&lt;&gt;$G100),1,0),n_steps!K101)</f>
        <v>0</v>
      </c>
      <c r="O101" s="1">
        <f ca="1">IF($N101=1,IF($M101=$B$1,$B101,$C101),0)</f>
        <v>0</v>
      </c>
      <c r="P101" s="1">
        <f ca="1">IF($N101=1,IF($M101=$B$1,$J101,$K101),0)</f>
        <v>0</v>
      </c>
      <c r="Q101" s="1">
        <f ca="1" t="shared" si="13"/>
        <v>1</v>
      </c>
      <c r="R101" s="1">
        <f ca="1">IF($N101=1,$AH$3*$AH$2*2,0)</f>
        <v>0</v>
      </c>
      <c r="S101" s="1">
        <f ca="1">-IF($N101=1,$AH$4*$AH$2*2,0)</f>
        <v>0</v>
      </c>
      <c r="T101" s="1">
        <f ca="1" t="shared" si="18"/>
        <v>1069.21117107005</v>
      </c>
      <c r="V101" s="1">
        <f t="shared" si="14"/>
        <v>0.1324</v>
      </c>
      <c r="W101" s="1">
        <f t="shared" si="15"/>
        <v>0.003948</v>
      </c>
      <c r="Y101" s="1" t="str">
        <f>IF(AND($AH$5="Sym_1",$E101&gt;0),$B$1,IF(AND($AH$5="Sym_2",$E101&lt;0),$B$1,$C$1))</f>
        <v>REEFUSDT</v>
      </c>
      <c r="Z101" s="1">
        <f ca="1" t="shared" si="16"/>
        <v>0</v>
      </c>
      <c r="AA101" s="1">
        <f ca="1">IF($Z101=1,IF($Y101=$B$1,$B101,$C101),0)</f>
        <v>0</v>
      </c>
      <c r="AB101" s="1">
        <f ca="1">IF($Z101=1,IF($Y101=$B$1,$V101,$W101),0)</f>
        <v>0</v>
      </c>
      <c r="AC101" s="1">
        <f ca="1" t="shared" si="17"/>
        <v>1</v>
      </c>
      <c r="AD101" s="1">
        <f ca="1">IF($N101=1,$AH$3*$AF100*2,0)</f>
        <v>0</v>
      </c>
      <c r="AE101" s="1">
        <f ca="1">-IF($N101=1,$AH$4*$AH$2*2,0)</f>
        <v>0</v>
      </c>
      <c r="AF101" s="1">
        <f ca="1" t="shared" si="19"/>
        <v>912.499014013612</v>
      </c>
    </row>
    <row r="102" spans="1:32">
      <c r="A102">
        <v>120</v>
      </c>
      <c r="B102">
        <v>0.1306</v>
      </c>
      <c r="C102">
        <v>0.003845</v>
      </c>
      <c r="D102">
        <v>-0.00433000000000016</v>
      </c>
      <c r="E102">
        <v>-0.535122525766379</v>
      </c>
      <c r="G102" s="1">
        <f t="shared" si="10"/>
        <v>-1</v>
      </c>
      <c r="H102" s="1">
        <f t="shared" si="11"/>
        <v>0.1306</v>
      </c>
      <c r="I102" s="1">
        <f t="shared" si="12"/>
        <v>0.003845</v>
      </c>
      <c r="J102" s="1">
        <f>IFERROR(VLOOKUP(-$G102,$G103:$H$182,2,0),H102)</f>
        <v>0.1324</v>
      </c>
      <c r="K102" s="1">
        <f>IFERROR(VLOOKUP(-$G102,$G103:$I$182,3,0),I102)</f>
        <v>0.003948</v>
      </c>
      <c r="M102" s="1" t="str">
        <f>IF(AND($AH$5="Sym_1",$E102&lt;0),$B$1,IF(AND($AH$5="Sym_2",$E102&gt;0),$B$1,$C$1))</f>
        <v>DUSKUSDT</v>
      </c>
      <c r="N102" s="1">
        <f ca="1">IF($AH$6="No",IF(AND(ABS($E102)&gt;$AH$1,$G102&lt;&gt;$G101),1,0),n_steps!K102)</f>
        <v>0</v>
      </c>
      <c r="O102" s="1">
        <f ca="1">IF($N102=1,IF($M102=$B$1,$B102,$C102),0)</f>
        <v>0</v>
      </c>
      <c r="P102" s="1">
        <f ca="1">IF($N102=1,IF($M102=$B$1,$J102,$K102),0)</f>
        <v>0</v>
      </c>
      <c r="Q102" s="1">
        <f ca="1" t="shared" si="13"/>
        <v>1</v>
      </c>
      <c r="R102" s="1">
        <f ca="1">IF($N102=1,$AH$3*$AH$2*2,0)</f>
        <v>0</v>
      </c>
      <c r="S102" s="1">
        <f ca="1">-IF($N102=1,$AH$4*$AH$2*2,0)</f>
        <v>0</v>
      </c>
      <c r="T102" s="1">
        <f ca="1" t="shared" si="18"/>
        <v>1069.21117107005</v>
      </c>
      <c r="V102" s="1">
        <f t="shared" si="14"/>
        <v>0.1324</v>
      </c>
      <c r="W102" s="1">
        <f t="shared" si="15"/>
        <v>0.003948</v>
      </c>
      <c r="Y102" s="1" t="str">
        <f>IF(AND($AH$5="Sym_1",$E102&gt;0),$B$1,IF(AND($AH$5="Sym_2",$E102&lt;0),$B$1,$C$1))</f>
        <v>REEFUSDT</v>
      </c>
      <c r="Z102" s="1">
        <f ca="1" t="shared" si="16"/>
        <v>0</v>
      </c>
      <c r="AA102" s="1">
        <f ca="1">IF($Z102=1,IF($Y102=$B$1,$B102,$C102),0)</f>
        <v>0</v>
      </c>
      <c r="AB102" s="1">
        <f ca="1">IF($Z102=1,IF($Y102=$B$1,$V102,$W102),0)</f>
        <v>0</v>
      </c>
      <c r="AC102" s="1">
        <f ca="1" t="shared" si="17"/>
        <v>1</v>
      </c>
      <c r="AD102" s="1">
        <f ca="1">IF($N102=1,$AH$3*$AF101*2,0)</f>
        <v>0</v>
      </c>
      <c r="AE102" s="1">
        <f ca="1">-IF($N102=1,$AH$4*$AH$2*2,0)</f>
        <v>0</v>
      </c>
      <c r="AF102" s="1">
        <f ca="1" t="shared" si="19"/>
        <v>912.499014013612</v>
      </c>
    </row>
    <row r="103" spans="1:32">
      <c r="A103">
        <v>121</v>
      </c>
      <c r="B103">
        <v>0.1318</v>
      </c>
      <c r="C103">
        <v>0.003864</v>
      </c>
      <c r="D103">
        <v>-0.00163999999999986</v>
      </c>
      <c r="E103">
        <v>-0.306311559621117</v>
      </c>
      <c r="G103" s="1">
        <f t="shared" si="10"/>
        <v>-1</v>
      </c>
      <c r="H103" s="1">
        <f t="shared" si="11"/>
        <v>0.1318</v>
      </c>
      <c r="I103" s="1">
        <f t="shared" si="12"/>
        <v>0.003864</v>
      </c>
      <c r="J103" s="1">
        <f>IFERROR(VLOOKUP(-$G103,$G104:$H$182,2,0),H103)</f>
        <v>0.1324</v>
      </c>
      <c r="K103" s="1">
        <f>IFERROR(VLOOKUP(-$G103,$G104:$I$182,3,0),I103)</f>
        <v>0.003948</v>
      </c>
      <c r="M103" s="1" t="str">
        <f>IF(AND($AH$5="Sym_1",$E103&lt;0),$B$1,IF(AND($AH$5="Sym_2",$E103&gt;0),$B$1,$C$1))</f>
        <v>DUSKUSDT</v>
      </c>
      <c r="N103" s="1">
        <f ca="1">IF($AH$6="No",IF(AND(ABS($E103)&gt;$AH$1,$G103&lt;&gt;$G102),1,0),n_steps!K103)</f>
        <v>0</v>
      </c>
      <c r="O103" s="1">
        <f ca="1">IF($N103=1,IF($M103=$B$1,$B103,$C103),0)</f>
        <v>0</v>
      </c>
      <c r="P103" s="1">
        <f ca="1">IF($N103=1,IF($M103=$B$1,$J103,$K103),0)</f>
        <v>0</v>
      </c>
      <c r="Q103" s="1">
        <f ca="1" t="shared" si="13"/>
        <v>1</v>
      </c>
      <c r="R103" s="1">
        <f ca="1">IF($N103=1,$AH$3*$AH$2*2,0)</f>
        <v>0</v>
      </c>
      <c r="S103" s="1">
        <f ca="1">-IF($N103=1,$AH$4*$AH$2*2,0)</f>
        <v>0</v>
      </c>
      <c r="T103" s="1">
        <f ca="1" t="shared" si="18"/>
        <v>1069.21117107005</v>
      </c>
      <c r="V103" s="1">
        <f t="shared" si="14"/>
        <v>0.1324</v>
      </c>
      <c r="W103" s="1">
        <f t="shared" si="15"/>
        <v>0.003948</v>
      </c>
      <c r="Y103" s="1" t="str">
        <f>IF(AND($AH$5="Sym_1",$E103&gt;0),$B$1,IF(AND($AH$5="Sym_2",$E103&lt;0),$B$1,$C$1))</f>
        <v>REEFUSDT</v>
      </c>
      <c r="Z103" s="1">
        <f ca="1" t="shared" si="16"/>
        <v>0</v>
      </c>
      <c r="AA103" s="1">
        <f ca="1">IF($Z103=1,IF($Y103=$B$1,$B103,$C103),0)</f>
        <v>0</v>
      </c>
      <c r="AB103" s="1">
        <f ca="1">IF($Z103=1,IF($Y103=$B$1,$V103,$W103),0)</f>
        <v>0</v>
      </c>
      <c r="AC103" s="1">
        <f ca="1" t="shared" si="17"/>
        <v>1</v>
      </c>
      <c r="AD103" s="1">
        <f ca="1">IF($N103=1,$AH$3*$AF102*2,0)</f>
        <v>0</v>
      </c>
      <c r="AE103" s="1">
        <f ca="1">-IF($N103=1,$AH$4*$AH$2*2,0)</f>
        <v>0</v>
      </c>
      <c r="AF103" s="1">
        <f ca="1" t="shared" si="19"/>
        <v>912.499014013612</v>
      </c>
    </row>
    <row r="104" spans="1:32">
      <c r="A104">
        <v>122</v>
      </c>
      <c r="B104">
        <v>0.1324</v>
      </c>
      <c r="C104">
        <v>0.003919</v>
      </c>
      <c r="D104">
        <v>0.000380000000000269</v>
      </c>
      <c r="E104">
        <v>-0.111463807303056</v>
      </c>
      <c r="G104" s="1">
        <f t="shared" si="10"/>
        <v>-1</v>
      </c>
      <c r="H104" s="1">
        <f t="shared" si="11"/>
        <v>0.1324</v>
      </c>
      <c r="I104" s="1">
        <f t="shared" si="12"/>
        <v>0.003919</v>
      </c>
      <c r="J104" s="1">
        <f>IFERROR(VLOOKUP(-$G104,$G105:$H$182,2,0),H104)</f>
        <v>0.1324</v>
      </c>
      <c r="K104" s="1">
        <f>IFERROR(VLOOKUP(-$G104,$G105:$I$182,3,0),I104)</f>
        <v>0.003948</v>
      </c>
      <c r="M104" s="1" t="str">
        <f>IF(AND($AH$5="Sym_1",$E104&lt;0),$B$1,IF(AND($AH$5="Sym_2",$E104&gt;0),$B$1,$C$1))</f>
        <v>DUSKUSDT</v>
      </c>
      <c r="N104" s="1">
        <f ca="1">IF($AH$6="No",IF(AND(ABS($E104)&gt;$AH$1,$G104&lt;&gt;$G103),1,0),n_steps!K104)</f>
        <v>0</v>
      </c>
      <c r="O104" s="1">
        <f ca="1">IF($N104=1,IF($M104=$B$1,$B104,$C104),0)</f>
        <v>0</v>
      </c>
      <c r="P104" s="1">
        <f ca="1">IF($N104=1,IF($M104=$B$1,$J104,$K104),0)</f>
        <v>0</v>
      </c>
      <c r="Q104" s="1">
        <f ca="1" t="shared" si="13"/>
        <v>1</v>
      </c>
      <c r="R104" s="1">
        <f ca="1">IF($N104=1,$AH$3*$AH$2*2,0)</f>
        <v>0</v>
      </c>
      <c r="S104" s="1">
        <f ca="1">-IF($N104=1,$AH$4*$AH$2*2,0)</f>
        <v>0</v>
      </c>
      <c r="T104" s="1">
        <f ca="1" t="shared" si="18"/>
        <v>1069.21117107005</v>
      </c>
      <c r="V104" s="1">
        <f t="shared" si="14"/>
        <v>0.1324</v>
      </c>
      <c r="W104" s="1">
        <f t="shared" si="15"/>
        <v>0.003948</v>
      </c>
      <c r="Y104" s="1" t="str">
        <f>IF(AND($AH$5="Sym_1",$E104&gt;0),$B$1,IF(AND($AH$5="Sym_2",$E104&lt;0),$B$1,$C$1))</f>
        <v>REEFUSDT</v>
      </c>
      <c r="Z104" s="1">
        <f ca="1" t="shared" si="16"/>
        <v>0</v>
      </c>
      <c r="AA104" s="1">
        <f ca="1">IF($Z104=1,IF($Y104=$B$1,$B104,$C104),0)</f>
        <v>0</v>
      </c>
      <c r="AB104" s="1">
        <f ca="1">IF($Z104=1,IF($Y104=$B$1,$V104,$W104),0)</f>
        <v>0</v>
      </c>
      <c r="AC104" s="1">
        <f ca="1" t="shared" si="17"/>
        <v>1</v>
      </c>
      <c r="AD104" s="1">
        <f ca="1">IF($N104=1,$AH$3*$AF103*2,0)</f>
        <v>0</v>
      </c>
      <c r="AE104" s="1">
        <f ca="1">-IF($N104=1,$AH$4*$AH$2*2,0)</f>
        <v>0</v>
      </c>
      <c r="AF104" s="1">
        <f ca="1" t="shared" si="19"/>
        <v>912.499014013612</v>
      </c>
    </row>
    <row r="105" spans="1:32">
      <c r="A105">
        <v>123</v>
      </c>
      <c r="B105">
        <v>0.1324</v>
      </c>
      <c r="C105">
        <v>0.003948</v>
      </c>
      <c r="D105">
        <v>0.0116099999999998</v>
      </c>
      <c r="E105">
        <v>0.740327359635751</v>
      </c>
      <c r="G105" s="1">
        <f t="shared" si="10"/>
        <v>1</v>
      </c>
      <c r="H105" s="1">
        <f t="shared" si="11"/>
        <v>0.1324</v>
      </c>
      <c r="I105" s="1">
        <f t="shared" si="12"/>
        <v>0.003948</v>
      </c>
      <c r="J105" s="1">
        <f>IFERROR(VLOOKUP(-$G105,$G106:$H$182,2,0),H105)</f>
        <v>0.1375</v>
      </c>
      <c r="K105" s="1">
        <f>IFERROR(VLOOKUP(-$G105,$G106:$I$182,3,0),I105)</f>
        <v>0.004013</v>
      </c>
      <c r="M105" s="1" t="str">
        <f>IF(AND($AH$5="Sym_1",$E105&lt;0),$B$1,IF(AND($AH$5="Sym_2",$E105&gt;0),$B$1,$C$1))</f>
        <v>REEFUSDT</v>
      </c>
      <c r="N105" s="1">
        <f ca="1">IF($AH$6="No",IF(AND(ABS($E105)&gt;$AH$1,$G105&lt;&gt;$G104),1,0),n_steps!K105)</f>
        <v>0</v>
      </c>
      <c r="O105" s="1">
        <f ca="1">IF($N105=1,IF($M105=$B$1,$B105,$C105),0)</f>
        <v>0</v>
      </c>
      <c r="P105" s="1">
        <f ca="1">IF($N105=1,IF($M105=$B$1,$J105,$K105),0)</f>
        <v>0</v>
      </c>
      <c r="Q105" s="1">
        <f ca="1" t="shared" si="13"/>
        <v>1</v>
      </c>
      <c r="R105" s="1">
        <f ca="1">IF($N105=1,$AH$3*$AH$2*2,0)</f>
        <v>0</v>
      </c>
      <c r="S105" s="1">
        <f ca="1">-IF($N105=1,$AH$4*$AH$2*2,0)</f>
        <v>0</v>
      </c>
      <c r="T105" s="1">
        <f ca="1" t="shared" si="18"/>
        <v>1069.21117107005</v>
      </c>
      <c r="V105" s="1">
        <f t="shared" si="14"/>
        <v>0.1375</v>
      </c>
      <c r="W105" s="1">
        <f t="shared" si="15"/>
        <v>0.004013</v>
      </c>
      <c r="Y105" s="1" t="str">
        <f>IF(AND($AH$5="Sym_1",$E105&gt;0),$B$1,IF(AND($AH$5="Sym_2",$E105&lt;0),$B$1,$C$1))</f>
        <v>DUSKUSDT</v>
      </c>
      <c r="Z105" s="1">
        <f ca="1" t="shared" si="16"/>
        <v>0</v>
      </c>
      <c r="AA105" s="1">
        <f ca="1">IF($Z105=1,IF($Y105=$B$1,$B105,$C105),0)</f>
        <v>0</v>
      </c>
      <c r="AB105" s="1">
        <f ca="1">IF($Z105=1,IF($Y105=$B$1,$V105,$W105),0)</f>
        <v>0</v>
      </c>
      <c r="AC105" s="1">
        <f ca="1" t="shared" si="17"/>
        <v>1</v>
      </c>
      <c r="AD105" s="1">
        <f ca="1">IF($N105=1,$AH$3*$AF104*2,0)</f>
        <v>0</v>
      </c>
      <c r="AE105" s="1">
        <f ca="1">-IF($N105=1,$AH$4*$AH$2*2,0)</f>
        <v>0</v>
      </c>
      <c r="AF105" s="1">
        <f ca="1" t="shared" si="19"/>
        <v>912.499014013612</v>
      </c>
    </row>
    <row r="106" spans="1:32">
      <c r="A106">
        <v>124</v>
      </c>
      <c r="B106">
        <v>0.1331</v>
      </c>
      <c r="C106">
        <v>0.004018</v>
      </c>
      <c r="D106">
        <v>0.000850000000000017</v>
      </c>
      <c r="E106">
        <v>0.0921428628738858</v>
      </c>
      <c r="G106" s="1">
        <f t="shared" si="10"/>
        <v>1</v>
      </c>
      <c r="H106" s="1">
        <f t="shared" si="11"/>
        <v>0.1331</v>
      </c>
      <c r="I106" s="1">
        <f t="shared" si="12"/>
        <v>0.004018</v>
      </c>
      <c r="J106" s="1">
        <f>IFERROR(VLOOKUP(-$G106,$G107:$H$182,2,0),H106)</f>
        <v>0.1375</v>
      </c>
      <c r="K106" s="1">
        <f>IFERROR(VLOOKUP(-$G106,$G107:$I$182,3,0),I106)</f>
        <v>0.004013</v>
      </c>
      <c r="M106" s="1" t="str">
        <f>IF(AND($AH$5="Sym_1",$E106&lt;0),$B$1,IF(AND($AH$5="Sym_2",$E106&gt;0),$B$1,$C$1))</f>
        <v>REEFUSDT</v>
      </c>
      <c r="N106" s="1">
        <f ca="1">IF($AH$6="No",IF(AND(ABS($E106)&gt;$AH$1,$G106&lt;&gt;$G105),1,0),n_steps!K106)</f>
        <v>0</v>
      </c>
      <c r="O106" s="1">
        <f ca="1">IF($N106=1,IF($M106=$B$1,$B106,$C106),0)</f>
        <v>0</v>
      </c>
      <c r="P106" s="1">
        <f ca="1">IF($N106=1,IF($M106=$B$1,$J106,$K106),0)</f>
        <v>0</v>
      </c>
      <c r="Q106" s="1">
        <f ca="1" t="shared" si="13"/>
        <v>1</v>
      </c>
      <c r="R106" s="1">
        <f ca="1">IF($N106=1,$AH$3*$AH$2*2,0)</f>
        <v>0</v>
      </c>
      <c r="S106" s="1">
        <f ca="1">-IF($N106=1,$AH$4*$AH$2*2,0)</f>
        <v>0</v>
      </c>
      <c r="T106" s="1">
        <f ca="1" t="shared" si="18"/>
        <v>1069.21117107005</v>
      </c>
      <c r="V106" s="1">
        <f t="shared" si="14"/>
        <v>0.1375</v>
      </c>
      <c r="W106" s="1">
        <f t="shared" si="15"/>
        <v>0.004013</v>
      </c>
      <c r="Y106" s="1" t="str">
        <f>IF(AND($AH$5="Sym_1",$E106&gt;0),$B$1,IF(AND($AH$5="Sym_2",$E106&lt;0),$B$1,$C$1))</f>
        <v>DUSKUSDT</v>
      </c>
      <c r="Z106" s="1">
        <f ca="1" t="shared" si="16"/>
        <v>0</v>
      </c>
      <c r="AA106" s="1">
        <f ca="1">IF($Z106=1,IF($Y106=$B$1,$B106,$C106),0)</f>
        <v>0</v>
      </c>
      <c r="AB106" s="1">
        <f ca="1">IF($Z106=1,IF($Y106=$B$1,$V106,$W106),0)</f>
        <v>0</v>
      </c>
      <c r="AC106" s="1">
        <f ca="1" t="shared" si="17"/>
        <v>1</v>
      </c>
      <c r="AD106" s="1">
        <f ca="1">IF($N106=1,$AH$3*$AF105*2,0)</f>
        <v>0</v>
      </c>
      <c r="AE106" s="1">
        <f ca="1">-IF($N106=1,$AH$4*$AH$2*2,0)</f>
        <v>0</v>
      </c>
      <c r="AF106" s="1">
        <f ca="1" t="shared" si="19"/>
        <v>912.499014013612</v>
      </c>
    </row>
    <row r="107" spans="1:32">
      <c r="A107">
        <v>125</v>
      </c>
      <c r="B107">
        <v>0.1339</v>
      </c>
      <c r="C107">
        <v>0.004038</v>
      </c>
      <c r="D107">
        <v>-0.00174000000000007</v>
      </c>
      <c r="E107">
        <v>0.0215635806318457</v>
      </c>
      <c r="G107" s="1">
        <f t="shared" si="10"/>
        <v>1</v>
      </c>
      <c r="H107" s="1">
        <f t="shared" si="11"/>
        <v>0.1339</v>
      </c>
      <c r="I107" s="1">
        <f t="shared" si="12"/>
        <v>0.004038</v>
      </c>
      <c r="J107" s="1">
        <f>IFERROR(VLOOKUP(-$G107,$G108:$H$182,2,0),H107)</f>
        <v>0.1375</v>
      </c>
      <c r="K107" s="1">
        <f>IFERROR(VLOOKUP(-$G107,$G108:$I$182,3,0),I107)</f>
        <v>0.004013</v>
      </c>
      <c r="M107" s="1" t="str">
        <f>IF(AND($AH$5="Sym_1",$E107&lt;0),$B$1,IF(AND($AH$5="Sym_2",$E107&gt;0),$B$1,$C$1))</f>
        <v>REEFUSDT</v>
      </c>
      <c r="N107" s="1">
        <f ca="1">IF($AH$6="No",IF(AND(ABS($E107)&gt;$AH$1,$G107&lt;&gt;$G106),1,0),n_steps!K107)</f>
        <v>0</v>
      </c>
      <c r="O107" s="1">
        <f ca="1">IF($N107=1,IF($M107=$B$1,$B107,$C107),0)</f>
        <v>0</v>
      </c>
      <c r="P107" s="1">
        <f ca="1">IF($N107=1,IF($M107=$B$1,$J107,$K107),0)</f>
        <v>0</v>
      </c>
      <c r="Q107" s="1">
        <f ca="1" t="shared" si="13"/>
        <v>1</v>
      </c>
      <c r="R107" s="1">
        <f ca="1">IF($N107=1,$AH$3*$AH$2*2,0)</f>
        <v>0</v>
      </c>
      <c r="S107" s="1">
        <f ca="1">-IF($N107=1,$AH$4*$AH$2*2,0)</f>
        <v>0</v>
      </c>
      <c r="T107" s="1">
        <f ca="1" t="shared" si="18"/>
        <v>1069.21117107005</v>
      </c>
      <c r="V107" s="1">
        <f t="shared" si="14"/>
        <v>0.1375</v>
      </c>
      <c r="W107" s="1">
        <f t="shared" si="15"/>
        <v>0.004013</v>
      </c>
      <c r="Y107" s="1" t="str">
        <f>IF(AND($AH$5="Sym_1",$E107&gt;0),$B$1,IF(AND($AH$5="Sym_2",$E107&lt;0),$B$1,$C$1))</f>
        <v>DUSKUSDT</v>
      </c>
      <c r="Z107" s="1">
        <f ca="1" t="shared" si="16"/>
        <v>0</v>
      </c>
      <c r="AA107" s="1">
        <f ca="1">IF($Z107=1,IF($Y107=$B$1,$B107,$C107),0)</f>
        <v>0</v>
      </c>
      <c r="AB107" s="1">
        <f ca="1">IF($Z107=1,IF($Y107=$B$1,$V107,$W107),0)</f>
        <v>0</v>
      </c>
      <c r="AC107" s="1">
        <f ca="1" t="shared" si="17"/>
        <v>1</v>
      </c>
      <c r="AD107" s="1">
        <f ca="1">IF($N107=1,$AH$3*$AF106*2,0)</f>
        <v>0</v>
      </c>
      <c r="AE107" s="1">
        <f ca="1">-IF($N107=1,$AH$4*$AH$2*2,0)</f>
        <v>0</v>
      </c>
      <c r="AF107" s="1">
        <f ca="1" t="shared" si="19"/>
        <v>912.499014013612</v>
      </c>
    </row>
    <row r="108" spans="1:32">
      <c r="A108">
        <v>126</v>
      </c>
      <c r="B108">
        <v>0.135</v>
      </c>
      <c r="C108">
        <v>0.003872</v>
      </c>
      <c r="D108">
        <v>0.00108000000000019</v>
      </c>
      <c r="E108">
        <v>0.436645219238385</v>
      </c>
      <c r="G108" s="1">
        <f t="shared" si="10"/>
        <v>1</v>
      </c>
      <c r="H108" s="1">
        <f t="shared" si="11"/>
        <v>0.135</v>
      </c>
      <c r="I108" s="1">
        <f t="shared" si="12"/>
        <v>0.003872</v>
      </c>
      <c r="J108" s="1">
        <f>IFERROR(VLOOKUP(-$G108,$G109:$H$182,2,0),H108)</f>
        <v>0.1375</v>
      </c>
      <c r="K108" s="1">
        <f>IFERROR(VLOOKUP(-$G108,$G109:$I$182,3,0),I108)</f>
        <v>0.004013</v>
      </c>
      <c r="M108" s="1" t="str">
        <f>IF(AND($AH$5="Sym_1",$E108&lt;0),$B$1,IF(AND($AH$5="Sym_2",$E108&gt;0),$B$1,$C$1))</f>
        <v>REEFUSDT</v>
      </c>
      <c r="N108" s="1">
        <f ca="1">IF($AH$6="No",IF(AND(ABS($E108)&gt;$AH$1,$G108&lt;&gt;$G107),1,0),n_steps!K108)</f>
        <v>0</v>
      </c>
      <c r="O108" s="1">
        <f ca="1">IF($N108=1,IF($M108=$B$1,$B108,$C108),0)</f>
        <v>0</v>
      </c>
      <c r="P108" s="1">
        <f ca="1">IF($N108=1,IF($M108=$B$1,$J108,$K108),0)</f>
        <v>0</v>
      </c>
      <c r="Q108" s="1">
        <f ca="1" t="shared" si="13"/>
        <v>1</v>
      </c>
      <c r="R108" s="1">
        <f ca="1">IF($N108=1,$AH$3*$AH$2*2,0)</f>
        <v>0</v>
      </c>
      <c r="S108" s="1">
        <f ca="1">-IF($N108=1,$AH$4*$AH$2*2,0)</f>
        <v>0</v>
      </c>
      <c r="T108" s="1">
        <f ca="1" t="shared" si="18"/>
        <v>1069.21117107005</v>
      </c>
      <c r="V108" s="1">
        <f t="shared" si="14"/>
        <v>0.1375</v>
      </c>
      <c r="W108" s="1">
        <f t="shared" si="15"/>
        <v>0.004013</v>
      </c>
      <c r="Y108" s="1" t="str">
        <f>IF(AND($AH$5="Sym_1",$E108&gt;0),$B$1,IF(AND($AH$5="Sym_2",$E108&lt;0),$B$1,$C$1))</f>
        <v>DUSKUSDT</v>
      </c>
      <c r="Z108" s="1">
        <f ca="1" t="shared" si="16"/>
        <v>0</v>
      </c>
      <c r="AA108" s="1">
        <f ca="1">IF($Z108=1,IF($Y108=$B$1,$B108,$C108),0)</f>
        <v>0</v>
      </c>
      <c r="AB108" s="1">
        <f ca="1">IF($Z108=1,IF($Y108=$B$1,$V108,$W108),0)</f>
        <v>0</v>
      </c>
      <c r="AC108" s="1">
        <f ca="1" t="shared" si="17"/>
        <v>1</v>
      </c>
      <c r="AD108" s="1">
        <f ca="1">IF($N108=1,$AH$3*$AF107*2,0)</f>
        <v>0</v>
      </c>
      <c r="AE108" s="1">
        <f ca="1">-IF($N108=1,$AH$4*$AH$2*2,0)</f>
        <v>0</v>
      </c>
      <c r="AF108" s="1">
        <f ca="1" t="shared" si="19"/>
        <v>912.499014013612</v>
      </c>
    </row>
    <row r="109" spans="1:32">
      <c r="A109">
        <v>127</v>
      </c>
      <c r="B109">
        <v>0.1375</v>
      </c>
      <c r="C109">
        <v>0.004013</v>
      </c>
      <c r="D109">
        <v>-0.01048</v>
      </c>
      <c r="E109">
        <v>-0.852306814517815</v>
      </c>
      <c r="G109" s="1">
        <f t="shared" si="10"/>
        <v>-1</v>
      </c>
      <c r="H109" s="1">
        <f t="shared" si="11"/>
        <v>0.1375</v>
      </c>
      <c r="I109" s="1">
        <f t="shared" si="12"/>
        <v>0.004013</v>
      </c>
      <c r="J109" s="1">
        <f>IFERROR(VLOOKUP(-$G109,$G110:$H$182,2,0),H109)</f>
        <v>0.1424</v>
      </c>
      <c r="K109" s="1">
        <f>IFERROR(VLOOKUP(-$G109,$G110:$I$182,3,0),I109)</f>
        <v>0.004363</v>
      </c>
      <c r="M109" s="1" t="str">
        <f>IF(AND($AH$5="Sym_1",$E109&lt;0),$B$1,IF(AND($AH$5="Sym_2",$E109&gt;0),$B$1,$C$1))</f>
        <v>DUSKUSDT</v>
      </c>
      <c r="N109" s="1">
        <f ca="1">IF($AH$6="No",IF(AND(ABS($E109)&gt;$AH$1,$G109&lt;&gt;$G108),1,0),n_steps!K109)</f>
        <v>0</v>
      </c>
      <c r="O109" s="1">
        <f ca="1">IF($N109=1,IF($M109=$B$1,$B109,$C109),0)</f>
        <v>0</v>
      </c>
      <c r="P109" s="1">
        <f ca="1">IF($N109=1,IF($M109=$B$1,$J109,$K109),0)</f>
        <v>0</v>
      </c>
      <c r="Q109" s="1">
        <f ca="1" t="shared" si="13"/>
        <v>1</v>
      </c>
      <c r="R109" s="1">
        <f ca="1">IF($N109=1,$AH$3*$AH$2*2,0)</f>
        <v>0</v>
      </c>
      <c r="S109" s="1">
        <f ca="1">-IF($N109=1,$AH$4*$AH$2*2,0)</f>
        <v>0</v>
      </c>
      <c r="T109" s="1">
        <f ca="1" t="shared" si="18"/>
        <v>1069.21117107005</v>
      </c>
      <c r="V109" s="1">
        <f t="shared" si="14"/>
        <v>0.1424</v>
      </c>
      <c r="W109" s="1">
        <f t="shared" si="15"/>
        <v>0.004363</v>
      </c>
      <c r="Y109" s="1" t="str">
        <f>IF(AND($AH$5="Sym_1",$E109&gt;0),$B$1,IF(AND($AH$5="Sym_2",$E109&lt;0),$B$1,$C$1))</f>
        <v>REEFUSDT</v>
      </c>
      <c r="Z109" s="1">
        <f ca="1" t="shared" si="16"/>
        <v>0</v>
      </c>
      <c r="AA109" s="1">
        <f ca="1">IF($Z109=1,IF($Y109=$B$1,$B109,$C109),0)</f>
        <v>0</v>
      </c>
      <c r="AB109" s="1">
        <f ca="1">IF($Z109=1,IF($Y109=$B$1,$V109,$W109),0)</f>
        <v>0</v>
      </c>
      <c r="AC109" s="1">
        <f ca="1" t="shared" si="17"/>
        <v>1</v>
      </c>
      <c r="AD109" s="1">
        <f ca="1">IF($N109=1,$AH$3*$AF108*2,0)</f>
        <v>0</v>
      </c>
      <c r="AE109" s="1">
        <f ca="1">-IF($N109=1,$AH$4*$AH$2*2,0)</f>
        <v>0</v>
      </c>
      <c r="AF109" s="1">
        <f ca="1" t="shared" si="19"/>
        <v>912.499014013612</v>
      </c>
    </row>
    <row r="110" spans="1:32">
      <c r="A110">
        <v>128</v>
      </c>
      <c r="B110">
        <v>0.1393</v>
      </c>
      <c r="C110">
        <v>0.004068</v>
      </c>
      <c r="D110">
        <v>-0.0037100000000001</v>
      </c>
      <c r="E110">
        <v>-0.0353319435820522</v>
      </c>
      <c r="G110" s="1">
        <f t="shared" si="10"/>
        <v>-1</v>
      </c>
      <c r="H110" s="1">
        <f t="shared" si="11"/>
        <v>0.1393</v>
      </c>
      <c r="I110" s="1">
        <f t="shared" si="12"/>
        <v>0.004068</v>
      </c>
      <c r="J110" s="1">
        <f>IFERROR(VLOOKUP(-$G110,$G111:$H$182,2,0),H110)</f>
        <v>0.1424</v>
      </c>
      <c r="K110" s="1">
        <f>IFERROR(VLOOKUP(-$G110,$G111:$I$182,3,0),I110)</f>
        <v>0.004363</v>
      </c>
      <c r="M110" s="1" t="str">
        <f>IF(AND($AH$5="Sym_1",$E110&lt;0),$B$1,IF(AND($AH$5="Sym_2",$E110&gt;0),$B$1,$C$1))</f>
        <v>DUSKUSDT</v>
      </c>
      <c r="N110" s="1">
        <f ca="1">IF($AH$6="No",IF(AND(ABS($E110)&gt;$AH$1,$G110&lt;&gt;$G109),1,0),n_steps!K110)</f>
        <v>0</v>
      </c>
      <c r="O110" s="1">
        <f ca="1">IF($N110=1,IF($M110=$B$1,$B110,$C110),0)</f>
        <v>0</v>
      </c>
      <c r="P110" s="1">
        <f ca="1">IF($N110=1,IF($M110=$B$1,$J110,$K110),0)</f>
        <v>0</v>
      </c>
      <c r="Q110" s="1">
        <f ca="1" t="shared" si="13"/>
        <v>1</v>
      </c>
      <c r="R110" s="1">
        <f ca="1">IF($N110=1,$AH$3*$AH$2*2,0)</f>
        <v>0</v>
      </c>
      <c r="S110" s="1">
        <f ca="1">-IF($N110=1,$AH$4*$AH$2*2,0)</f>
        <v>0</v>
      </c>
      <c r="T110" s="1">
        <f ca="1" t="shared" si="18"/>
        <v>1069.21117107005</v>
      </c>
      <c r="V110" s="1">
        <f t="shared" si="14"/>
        <v>0.1424</v>
      </c>
      <c r="W110" s="1">
        <f t="shared" si="15"/>
        <v>0.004363</v>
      </c>
      <c r="Y110" s="1" t="str">
        <f>IF(AND($AH$5="Sym_1",$E110&gt;0),$B$1,IF(AND($AH$5="Sym_2",$E110&lt;0),$B$1,$C$1))</f>
        <v>REEFUSDT</v>
      </c>
      <c r="Z110" s="1">
        <f ca="1" t="shared" si="16"/>
        <v>0</v>
      </c>
      <c r="AA110" s="1">
        <f ca="1">IF($Z110=1,IF($Y110=$B$1,$B110,$C110),0)</f>
        <v>0</v>
      </c>
      <c r="AB110" s="1">
        <f ca="1">IF($Z110=1,IF($Y110=$B$1,$V110,$W110),0)</f>
        <v>0</v>
      </c>
      <c r="AC110" s="1">
        <f ca="1" t="shared" si="17"/>
        <v>1</v>
      </c>
      <c r="AD110" s="1">
        <f ca="1">IF($N110=1,$AH$3*$AF109*2,0)</f>
        <v>0</v>
      </c>
      <c r="AE110" s="1">
        <f ca="1">-IF($N110=1,$AH$4*$AH$2*2,0)</f>
        <v>0</v>
      </c>
      <c r="AF110" s="1">
        <f ca="1" t="shared" si="19"/>
        <v>912.499014013612</v>
      </c>
    </row>
    <row r="111" spans="1:32">
      <c r="A111">
        <v>129</v>
      </c>
      <c r="B111">
        <v>0.1387</v>
      </c>
      <c r="C111">
        <v>0.004089</v>
      </c>
      <c r="D111">
        <v>-0.00719999999999987</v>
      </c>
      <c r="E111">
        <v>-0.390403795500339</v>
      </c>
      <c r="G111" s="1">
        <f t="shared" si="10"/>
        <v>-1</v>
      </c>
      <c r="H111" s="1">
        <f t="shared" si="11"/>
        <v>0.1387</v>
      </c>
      <c r="I111" s="1">
        <f t="shared" si="12"/>
        <v>0.004089</v>
      </c>
      <c r="J111" s="1">
        <f>IFERROR(VLOOKUP(-$G111,$G112:$H$182,2,0),H111)</f>
        <v>0.1424</v>
      </c>
      <c r="K111" s="1">
        <f>IFERROR(VLOOKUP(-$G111,$G112:$I$182,3,0),I111)</f>
        <v>0.004363</v>
      </c>
      <c r="M111" s="1" t="str">
        <f>IF(AND($AH$5="Sym_1",$E111&lt;0),$B$1,IF(AND($AH$5="Sym_2",$E111&gt;0),$B$1,$C$1))</f>
        <v>DUSKUSDT</v>
      </c>
      <c r="N111" s="1">
        <f ca="1">IF($AH$6="No",IF(AND(ABS($E111)&gt;$AH$1,$G111&lt;&gt;$G110),1,0),n_steps!K111)</f>
        <v>0</v>
      </c>
      <c r="O111" s="1">
        <f ca="1">IF($N111=1,IF($M111=$B$1,$B111,$C111),0)</f>
        <v>0</v>
      </c>
      <c r="P111" s="1">
        <f ca="1">IF($N111=1,IF($M111=$B$1,$J111,$K111),0)</f>
        <v>0</v>
      </c>
      <c r="Q111" s="1">
        <f ca="1" t="shared" si="13"/>
        <v>1</v>
      </c>
      <c r="R111" s="1">
        <f ca="1">IF($N111=1,$AH$3*$AH$2*2,0)</f>
        <v>0</v>
      </c>
      <c r="S111" s="1">
        <f ca="1">-IF($N111=1,$AH$4*$AH$2*2,0)</f>
        <v>0</v>
      </c>
      <c r="T111" s="1">
        <f ca="1" t="shared" si="18"/>
        <v>1069.21117107005</v>
      </c>
      <c r="V111" s="1">
        <f t="shared" si="14"/>
        <v>0.1424</v>
      </c>
      <c r="W111" s="1">
        <f t="shared" si="15"/>
        <v>0.004363</v>
      </c>
      <c r="Y111" s="1" t="str">
        <f>IF(AND($AH$5="Sym_1",$E111&gt;0),$B$1,IF(AND($AH$5="Sym_2",$E111&lt;0),$B$1,$C$1))</f>
        <v>REEFUSDT</v>
      </c>
      <c r="Z111" s="1">
        <f ca="1" t="shared" si="16"/>
        <v>0</v>
      </c>
      <c r="AA111" s="1">
        <f ca="1">IF($Z111=1,IF($Y111=$B$1,$B111,$C111),0)</f>
        <v>0</v>
      </c>
      <c r="AB111" s="1">
        <f ca="1">IF($Z111=1,IF($Y111=$B$1,$V111,$W111),0)</f>
        <v>0</v>
      </c>
      <c r="AC111" s="1">
        <f ca="1" t="shared" si="17"/>
        <v>1</v>
      </c>
      <c r="AD111" s="1">
        <f ca="1">IF($N111=1,$AH$3*$AF110*2,0)</f>
        <v>0</v>
      </c>
      <c r="AE111" s="1">
        <f ca="1">-IF($N111=1,$AH$4*$AH$2*2,0)</f>
        <v>0</v>
      </c>
      <c r="AF111" s="1">
        <f ca="1" t="shared" si="19"/>
        <v>912.499014013612</v>
      </c>
    </row>
    <row r="112" spans="1:32">
      <c r="A112">
        <v>130</v>
      </c>
      <c r="B112">
        <v>0.1395</v>
      </c>
      <c r="C112">
        <v>0.004091</v>
      </c>
      <c r="D112">
        <v>-0.01085</v>
      </c>
      <c r="E112">
        <v>-0.746378225731633</v>
      </c>
      <c r="G112" s="1">
        <f t="shared" si="10"/>
        <v>-1</v>
      </c>
      <c r="H112" s="1">
        <f t="shared" si="11"/>
        <v>0.1395</v>
      </c>
      <c r="I112" s="1">
        <f t="shared" si="12"/>
        <v>0.004091</v>
      </c>
      <c r="J112" s="1">
        <f>IFERROR(VLOOKUP(-$G112,$G113:$H$182,2,0),H112)</f>
        <v>0.1424</v>
      </c>
      <c r="K112" s="1">
        <f>IFERROR(VLOOKUP(-$G112,$G113:$I$182,3,0),I112)</f>
        <v>0.004363</v>
      </c>
      <c r="M112" s="1" t="str">
        <f>IF(AND($AH$5="Sym_1",$E112&lt;0),$B$1,IF(AND($AH$5="Sym_2",$E112&gt;0),$B$1,$C$1))</f>
        <v>DUSKUSDT</v>
      </c>
      <c r="N112" s="1">
        <f ca="1">IF($AH$6="No",IF(AND(ABS($E112)&gt;$AH$1,$G112&lt;&gt;$G111),1,0),n_steps!K112)</f>
        <v>0</v>
      </c>
      <c r="O112" s="1">
        <f ca="1">IF($N112=1,IF($M112=$B$1,$B112,$C112),0)</f>
        <v>0</v>
      </c>
      <c r="P112" s="1">
        <f ca="1">IF($N112=1,IF($M112=$B$1,$J112,$K112),0)</f>
        <v>0</v>
      </c>
      <c r="Q112" s="1">
        <f ca="1" t="shared" si="13"/>
        <v>1</v>
      </c>
      <c r="R112" s="1">
        <f ca="1">IF($N112=1,$AH$3*$AH$2*2,0)</f>
        <v>0</v>
      </c>
      <c r="S112" s="1">
        <f ca="1">-IF($N112=1,$AH$4*$AH$2*2,0)</f>
        <v>0</v>
      </c>
      <c r="T112" s="1">
        <f ca="1" t="shared" si="18"/>
        <v>1069.21117107005</v>
      </c>
      <c r="V112" s="1">
        <f t="shared" si="14"/>
        <v>0.1424</v>
      </c>
      <c r="W112" s="1">
        <f t="shared" si="15"/>
        <v>0.004363</v>
      </c>
      <c r="Y112" s="1" t="str">
        <f>IF(AND($AH$5="Sym_1",$E112&gt;0),$B$1,IF(AND($AH$5="Sym_2",$E112&lt;0),$B$1,$C$1))</f>
        <v>REEFUSDT</v>
      </c>
      <c r="Z112" s="1">
        <f ca="1" t="shared" si="16"/>
        <v>0</v>
      </c>
      <c r="AA112" s="1">
        <f ca="1">IF($Z112=1,IF($Y112=$B$1,$B112,$C112),0)</f>
        <v>0</v>
      </c>
      <c r="AB112" s="1">
        <f ca="1">IF($Z112=1,IF($Y112=$B$1,$V112,$W112),0)</f>
        <v>0</v>
      </c>
      <c r="AC112" s="1">
        <f ca="1" t="shared" si="17"/>
        <v>1</v>
      </c>
      <c r="AD112" s="1">
        <f ca="1">IF($N112=1,$AH$3*$AF111*2,0)</f>
        <v>0</v>
      </c>
      <c r="AE112" s="1">
        <f ca="1">-IF($N112=1,$AH$4*$AH$2*2,0)</f>
        <v>0</v>
      </c>
      <c r="AF112" s="1">
        <f ca="1" t="shared" si="19"/>
        <v>912.499014013612</v>
      </c>
    </row>
    <row r="113" spans="1:32">
      <c r="A113">
        <v>131</v>
      </c>
      <c r="B113">
        <v>0.1407</v>
      </c>
      <c r="C113">
        <v>0.004188</v>
      </c>
      <c r="D113">
        <v>-0.0111999999999998</v>
      </c>
      <c r="E113">
        <v>-0.723213854201352</v>
      </c>
      <c r="G113" s="1">
        <f t="shared" si="10"/>
        <v>-1</v>
      </c>
      <c r="H113" s="1">
        <f t="shared" si="11"/>
        <v>0.1407</v>
      </c>
      <c r="I113" s="1">
        <f t="shared" si="12"/>
        <v>0.004188</v>
      </c>
      <c r="J113" s="1">
        <f>IFERROR(VLOOKUP(-$G113,$G114:$H$182,2,0),H113)</f>
        <v>0.1424</v>
      </c>
      <c r="K113" s="1">
        <f>IFERROR(VLOOKUP(-$G113,$G114:$I$182,3,0),I113)</f>
        <v>0.004363</v>
      </c>
      <c r="M113" s="1" t="str">
        <f>IF(AND($AH$5="Sym_1",$E113&lt;0),$B$1,IF(AND($AH$5="Sym_2",$E113&gt;0),$B$1,$C$1))</f>
        <v>DUSKUSDT</v>
      </c>
      <c r="N113" s="1">
        <f ca="1">IF($AH$6="No",IF(AND(ABS($E113)&gt;$AH$1,$G113&lt;&gt;$G112),1,0),n_steps!K113)</f>
        <v>0</v>
      </c>
      <c r="O113" s="1">
        <f ca="1">IF($N113=1,IF($M113=$B$1,$B113,$C113),0)</f>
        <v>0</v>
      </c>
      <c r="P113" s="1">
        <f ca="1">IF($N113=1,IF($M113=$B$1,$J113,$K113),0)</f>
        <v>0</v>
      </c>
      <c r="Q113" s="1">
        <f ca="1" t="shared" si="13"/>
        <v>1</v>
      </c>
      <c r="R113" s="1">
        <f ca="1">IF($N113=1,$AH$3*$AH$2*2,0)</f>
        <v>0</v>
      </c>
      <c r="S113" s="1">
        <f ca="1">-IF($N113=1,$AH$4*$AH$2*2,0)</f>
        <v>0</v>
      </c>
      <c r="T113" s="1">
        <f ca="1" t="shared" si="18"/>
        <v>1069.21117107005</v>
      </c>
      <c r="V113" s="1">
        <f t="shared" si="14"/>
        <v>0.1424</v>
      </c>
      <c r="W113" s="1">
        <f t="shared" si="15"/>
        <v>0.004363</v>
      </c>
      <c r="Y113" s="1" t="str">
        <f>IF(AND($AH$5="Sym_1",$E113&gt;0),$B$1,IF(AND($AH$5="Sym_2",$E113&lt;0),$B$1,$C$1))</f>
        <v>REEFUSDT</v>
      </c>
      <c r="Z113" s="1">
        <f ca="1" t="shared" si="16"/>
        <v>0</v>
      </c>
      <c r="AA113" s="1">
        <f ca="1">IF($Z113=1,IF($Y113=$B$1,$B113,$C113),0)</f>
        <v>0</v>
      </c>
      <c r="AB113" s="1">
        <f ca="1">IF($Z113=1,IF($Y113=$B$1,$V113,$W113),0)</f>
        <v>0</v>
      </c>
      <c r="AC113" s="1">
        <f ca="1" t="shared" si="17"/>
        <v>1</v>
      </c>
      <c r="AD113" s="1">
        <f ca="1">IF($N113=1,$AH$3*$AF112*2,0)</f>
        <v>0</v>
      </c>
      <c r="AE113" s="1">
        <f ca="1">-IF($N113=1,$AH$4*$AH$2*2,0)</f>
        <v>0</v>
      </c>
      <c r="AF113" s="1">
        <f ca="1" t="shared" si="19"/>
        <v>912.499014013612</v>
      </c>
    </row>
    <row r="114" spans="1:32">
      <c r="A114">
        <v>132</v>
      </c>
      <c r="B114">
        <v>0.141</v>
      </c>
      <c r="C114">
        <v>0.004286</v>
      </c>
      <c r="D114">
        <v>-0.0377199999999999</v>
      </c>
      <c r="E114">
        <v>-2.98528403067085</v>
      </c>
      <c r="G114" s="1">
        <f t="shared" si="10"/>
        <v>-1</v>
      </c>
      <c r="H114" s="1">
        <f t="shared" si="11"/>
        <v>0.141</v>
      </c>
      <c r="I114" s="1">
        <f t="shared" si="12"/>
        <v>0.004286</v>
      </c>
      <c r="J114" s="1">
        <f>IFERROR(VLOOKUP(-$G114,$G115:$H$182,2,0),H114)</f>
        <v>0.1424</v>
      </c>
      <c r="K114" s="1">
        <f>IFERROR(VLOOKUP(-$G114,$G115:$I$182,3,0),I114)</f>
        <v>0.004363</v>
      </c>
      <c r="M114" s="1" t="str">
        <f>IF(AND($AH$5="Sym_1",$E114&lt;0),$B$1,IF(AND($AH$5="Sym_2",$E114&gt;0),$B$1,$C$1))</f>
        <v>DUSKUSDT</v>
      </c>
      <c r="N114" s="1">
        <f ca="1">IF($AH$6="No",IF(AND(ABS($E114)&gt;$AH$1,$G114&lt;&gt;$G113),1,0),n_steps!K114)</f>
        <v>0</v>
      </c>
      <c r="O114" s="1">
        <f ca="1">IF($N114=1,IF($M114=$B$1,$B114,$C114),0)</f>
        <v>0</v>
      </c>
      <c r="P114" s="1">
        <f ca="1">IF($N114=1,IF($M114=$B$1,$J114,$K114),0)</f>
        <v>0</v>
      </c>
      <c r="Q114" s="1">
        <f ca="1" t="shared" si="13"/>
        <v>1</v>
      </c>
      <c r="R114" s="1">
        <f ca="1">IF($N114=1,$AH$3*$AH$2*2,0)</f>
        <v>0</v>
      </c>
      <c r="S114" s="1">
        <f ca="1">-IF($N114=1,$AH$4*$AH$2*2,0)</f>
        <v>0</v>
      </c>
      <c r="T114" s="1">
        <f ca="1" t="shared" si="18"/>
        <v>1069.21117107005</v>
      </c>
      <c r="V114" s="1">
        <f t="shared" si="14"/>
        <v>0.1424</v>
      </c>
      <c r="W114" s="1">
        <f t="shared" si="15"/>
        <v>0.004363</v>
      </c>
      <c r="Y114" s="1" t="str">
        <f>IF(AND($AH$5="Sym_1",$E114&gt;0),$B$1,IF(AND($AH$5="Sym_2",$E114&lt;0),$B$1,$C$1))</f>
        <v>REEFUSDT</v>
      </c>
      <c r="Z114" s="1">
        <f ca="1" t="shared" si="16"/>
        <v>0</v>
      </c>
      <c r="AA114" s="1">
        <f ca="1">IF($Z114=1,IF($Y114=$B$1,$B114,$C114),0)</f>
        <v>0</v>
      </c>
      <c r="AB114" s="1">
        <f ca="1">IF($Z114=1,IF($Y114=$B$1,$V114,$W114),0)</f>
        <v>0</v>
      </c>
      <c r="AC114" s="1">
        <f ca="1" t="shared" si="17"/>
        <v>1</v>
      </c>
      <c r="AD114" s="1">
        <f ca="1">IF($N114=1,$AH$3*$AF113*2,0)</f>
        <v>0</v>
      </c>
      <c r="AE114" s="1">
        <f ca="1">-IF($N114=1,$AH$4*$AH$2*2,0)</f>
        <v>0</v>
      </c>
      <c r="AF114" s="1">
        <f ca="1" t="shared" si="19"/>
        <v>912.499014013612</v>
      </c>
    </row>
    <row r="115" spans="1:32">
      <c r="A115">
        <v>133</v>
      </c>
      <c r="B115">
        <v>0.1424</v>
      </c>
      <c r="C115">
        <v>0.004363</v>
      </c>
      <c r="D115">
        <v>-0.00299000000000004</v>
      </c>
      <c r="E115">
        <v>0.386762340285046</v>
      </c>
      <c r="G115" s="1">
        <f t="shared" si="10"/>
        <v>1</v>
      </c>
      <c r="H115" s="1">
        <f t="shared" si="11"/>
        <v>0.1424</v>
      </c>
      <c r="I115" s="1">
        <f t="shared" si="12"/>
        <v>0.004363</v>
      </c>
      <c r="J115" s="1">
        <f>IFERROR(VLOOKUP(-$G115,$G116:$H$182,2,0),H115)</f>
        <v>0.1396</v>
      </c>
      <c r="K115" s="1">
        <f>IFERROR(VLOOKUP(-$G115,$G116:$I$182,3,0),I115)</f>
        <v>0.004184</v>
      </c>
      <c r="M115" s="1" t="str">
        <f>IF(AND($AH$5="Sym_1",$E115&lt;0),$B$1,IF(AND($AH$5="Sym_2",$E115&gt;0),$B$1,$C$1))</f>
        <v>REEFUSDT</v>
      </c>
      <c r="N115" s="1">
        <f ca="1">IF($AH$6="No",IF(AND(ABS($E115)&gt;$AH$1,$G115&lt;&gt;$G114),1,0),n_steps!K115)</f>
        <v>0</v>
      </c>
      <c r="O115" s="1">
        <f ca="1">IF($N115=1,IF($M115=$B$1,$B115,$C115),0)</f>
        <v>0</v>
      </c>
      <c r="P115" s="1">
        <f ca="1">IF($N115=1,IF($M115=$B$1,$J115,$K115),0)</f>
        <v>0</v>
      </c>
      <c r="Q115" s="1">
        <f ca="1" t="shared" si="13"/>
        <v>1</v>
      </c>
      <c r="R115" s="1">
        <f ca="1">IF($N115=1,$AH$3*$AH$2*2,0)</f>
        <v>0</v>
      </c>
      <c r="S115" s="1">
        <f ca="1">-IF($N115=1,$AH$4*$AH$2*2,0)</f>
        <v>0</v>
      </c>
      <c r="T115" s="1">
        <f ca="1" t="shared" si="18"/>
        <v>1069.21117107005</v>
      </c>
      <c r="V115" s="1">
        <f t="shared" si="14"/>
        <v>0.1396</v>
      </c>
      <c r="W115" s="1">
        <f t="shared" si="15"/>
        <v>0.004184</v>
      </c>
      <c r="Y115" s="1" t="str">
        <f>IF(AND($AH$5="Sym_1",$E115&gt;0),$B$1,IF(AND($AH$5="Sym_2",$E115&lt;0),$B$1,$C$1))</f>
        <v>DUSKUSDT</v>
      </c>
      <c r="Z115" s="1">
        <f ca="1" t="shared" si="16"/>
        <v>0</v>
      </c>
      <c r="AA115" s="1">
        <f ca="1">IF($Z115=1,IF($Y115=$B$1,$B115,$C115),0)</f>
        <v>0</v>
      </c>
      <c r="AB115" s="1">
        <f ca="1">IF($Z115=1,IF($Y115=$B$1,$V115,$W115),0)</f>
        <v>0</v>
      </c>
      <c r="AC115" s="1">
        <f ca="1" t="shared" si="17"/>
        <v>1</v>
      </c>
      <c r="AD115" s="1">
        <f ca="1">IF($N115=1,$AH$3*$AF114*2,0)</f>
        <v>0</v>
      </c>
      <c r="AE115" s="1">
        <f ca="1">-IF($N115=1,$AH$4*$AH$2*2,0)</f>
        <v>0</v>
      </c>
      <c r="AF115" s="1">
        <f ca="1" t="shared" si="19"/>
        <v>912.499014013612</v>
      </c>
    </row>
    <row r="116" spans="1:32">
      <c r="A116">
        <v>134</v>
      </c>
      <c r="B116">
        <v>0.1428</v>
      </c>
      <c r="C116">
        <v>0.00419</v>
      </c>
      <c r="D116">
        <v>0.00797999999999965</v>
      </c>
      <c r="E116">
        <v>1.31938333219766</v>
      </c>
      <c r="G116" s="1">
        <f t="shared" si="10"/>
        <v>1</v>
      </c>
      <c r="H116" s="1">
        <f t="shared" si="11"/>
        <v>0.1428</v>
      </c>
      <c r="I116" s="1">
        <f t="shared" si="12"/>
        <v>0.00419</v>
      </c>
      <c r="J116" s="1">
        <f>IFERROR(VLOOKUP(-$G116,$G117:$H$182,2,0),H116)</f>
        <v>0.1396</v>
      </c>
      <c r="K116" s="1">
        <f>IFERROR(VLOOKUP(-$G116,$G117:$I$182,3,0),I116)</f>
        <v>0.004184</v>
      </c>
      <c r="M116" s="1" t="str">
        <f>IF(AND($AH$5="Sym_1",$E116&lt;0),$B$1,IF(AND($AH$5="Sym_2",$E116&gt;0),$B$1,$C$1))</f>
        <v>REEFUSDT</v>
      </c>
      <c r="N116" s="1">
        <f ca="1">IF($AH$6="No",IF(AND(ABS($E116)&gt;$AH$1,$G116&lt;&gt;$G115),1,0),n_steps!K116)</f>
        <v>0</v>
      </c>
      <c r="O116" s="1">
        <f ca="1">IF($N116=1,IF($M116=$B$1,$B116,$C116),0)</f>
        <v>0</v>
      </c>
      <c r="P116" s="1">
        <f ca="1">IF($N116=1,IF($M116=$B$1,$J116,$K116),0)</f>
        <v>0</v>
      </c>
      <c r="Q116" s="1">
        <f ca="1" t="shared" si="13"/>
        <v>1</v>
      </c>
      <c r="R116" s="1">
        <f ca="1">IF($N116=1,$AH$3*$AH$2*2,0)</f>
        <v>0</v>
      </c>
      <c r="S116" s="1">
        <f ca="1">-IF($N116=1,$AH$4*$AH$2*2,0)</f>
        <v>0</v>
      </c>
      <c r="T116" s="1">
        <f ca="1" t="shared" si="18"/>
        <v>1069.21117107005</v>
      </c>
      <c r="V116" s="1">
        <f t="shared" si="14"/>
        <v>0.1396</v>
      </c>
      <c r="W116" s="1">
        <f t="shared" si="15"/>
        <v>0.004184</v>
      </c>
      <c r="Y116" s="1" t="str">
        <f>IF(AND($AH$5="Sym_1",$E116&gt;0),$B$1,IF(AND($AH$5="Sym_2",$E116&lt;0),$B$1,$C$1))</f>
        <v>DUSKUSDT</v>
      </c>
      <c r="Z116" s="1">
        <f ca="1" t="shared" si="16"/>
        <v>0</v>
      </c>
      <c r="AA116" s="1">
        <f ca="1">IF($Z116=1,IF($Y116=$B$1,$B116,$C116),0)</f>
        <v>0</v>
      </c>
      <c r="AB116" s="1">
        <f ca="1">IF($Z116=1,IF($Y116=$B$1,$V116,$W116),0)</f>
        <v>0</v>
      </c>
      <c r="AC116" s="1">
        <f ca="1" t="shared" si="17"/>
        <v>1</v>
      </c>
      <c r="AD116" s="1">
        <f ca="1">IF($N116=1,$AH$3*$AF115*2,0)</f>
        <v>0</v>
      </c>
      <c r="AE116" s="1">
        <f ca="1">-IF($N116=1,$AH$4*$AH$2*2,0)</f>
        <v>0</v>
      </c>
      <c r="AF116" s="1">
        <f ca="1" t="shared" si="19"/>
        <v>912.499014013612</v>
      </c>
    </row>
    <row r="117" spans="1:32">
      <c r="A117">
        <v>135</v>
      </c>
      <c r="B117">
        <v>0.1391</v>
      </c>
      <c r="C117">
        <v>0.004155</v>
      </c>
      <c r="D117">
        <v>0.00232999999999994</v>
      </c>
      <c r="E117">
        <v>0.706189418782852</v>
      </c>
      <c r="G117" s="1">
        <f t="shared" si="10"/>
        <v>1</v>
      </c>
      <c r="H117" s="1">
        <f t="shared" si="11"/>
        <v>0.1391</v>
      </c>
      <c r="I117" s="1">
        <f t="shared" si="12"/>
        <v>0.004155</v>
      </c>
      <c r="J117" s="1">
        <f>IFERROR(VLOOKUP(-$G117,$G118:$H$182,2,0),H117)</f>
        <v>0.1396</v>
      </c>
      <c r="K117" s="1">
        <f>IFERROR(VLOOKUP(-$G117,$G118:$I$182,3,0),I117)</f>
        <v>0.004184</v>
      </c>
      <c r="M117" s="1" t="str">
        <f>IF(AND($AH$5="Sym_1",$E117&lt;0),$B$1,IF(AND($AH$5="Sym_2",$E117&gt;0),$B$1,$C$1))</f>
        <v>REEFUSDT</v>
      </c>
      <c r="N117" s="1">
        <f ca="1">IF($AH$6="No",IF(AND(ABS($E117)&gt;$AH$1,$G117&lt;&gt;$G116),1,0),n_steps!K117)</f>
        <v>0</v>
      </c>
      <c r="O117" s="1">
        <f ca="1">IF($N117=1,IF($M117=$B$1,$B117,$C117),0)</f>
        <v>0</v>
      </c>
      <c r="P117" s="1">
        <f ca="1">IF($N117=1,IF($M117=$B$1,$J117,$K117),0)</f>
        <v>0</v>
      </c>
      <c r="Q117" s="1">
        <f ca="1" t="shared" si="13"/>
        <v>1</v>
      </c>
      <c r="R117" s="1">
        <f ca="1">IF($N117=1,$AH$3*$AH$2*2,0)</f>
        <v>0</v>
      </c>
      <c r="S117" s="1">
        <f ca="1">-IF($N117=1,$AH$4*$AH$2*2,0)</f>
        <v>0</v>
      </c>
      <c r="T117" s="1">
        <f ca="1" t="shared" si="18"/>
        <v>1069.21117107005</v>
      </c>
      <c r="V117" s="1">
        <f t="shared" si="14"/>
        <v>0.1396</v>
      </c>
      <c r="W117" s="1">
        <f t="shared" si="15"/>
        <v>0.004184</v>
      </c>
      <c r="Y117" s="1" t="str">
        <f>IF(AND($AH$5="Sym_1",$E117&gt;0),$B$1,IF(AND($AH$5="Sym_2",$E117&lt;0),$B$1,$C$1))</f>
        <v>DUSKUSDT</v>
      </c>
      <c r="Z117" s="1">
        <f ca="1" t="shared" si="16"/>
        <v>0</v>
      </c>
      <c r="AA117" s="1">
        <f ca="1">IF($Z117=1,IF($Y117=$B$1,$B117,$C117),0)</f>
        <v>0</v>
      </c>
      <c r="AB117" s="1">
        <f ca="1">IF($Z117=1,IF($Y117=$B$1,$V117,$W117),0)</f>
        <v>0</v>
      </c>
      <c r="AC117" s="1">
        <f ca="1" t="shared" si="17"/>
        <v>1</v>
      </c>
      <c r="AD117" s="1">
        <f ca="1">IF($N117=1,$AH$3*$AF116*2,0)</f>
        <v>0</v>
      </c>
      <c r="AE117" s="1">
        <f ca="1">-IF($N117=1,$AH$4*$AH$2*2,0)</f>
        <v>0</v>
      </c>
      <c r="AF117" s="1">
        <f ca="1" t="shared" si="19"/>
        <v>912.499014013612</v>
      </c>
    </row>
    <row r="118" spans="1:32">
      <c r="A118">
        <v>136</v>
      </c>
      <c r="B118">
        <v>0.1373</v>
      </c>
      <c r="C118">
        <v>0.004158</v>
      </c>
      <c r="D118">
        <v>0.0104799999999998</v>
      </c>
      <c r="E118">
        <v>1.35199813675317</v>
      </c>
      <c r="G118" s="1">
        <f t="shared" si="10"/>
        <v>1</v>
      </c>
      <c r="H118" s="1">
        <f t="shared" si="11"/>
        <v>0.1373</v>
      </c>
      <c r="I118" s="1">
        <f t="shared" si="12"/>
        <v>0.004158</v>
      </c>
      <c r="J118" s="1">
        <f>IFERROR(VLOOKUP(-$G118,$G119:$H$182,2,0),H118)</f>
        <v>0.1396</v>
      </c>
      <c r="K118" s="1">
        <f>IFERROR(VLOOKUP(-$G118,$G119:$I$182,3,0),I118)</f>
        <v>0.004184</v>
      </c>
      <c r="M118" s="1" t="str">
        <f>IF(AND($AH$5="Sym_1",$E118&lt;0),$B$1,IF(AND($AH$5="Sym_2",$E118&gt;0),$B$1,$C$1))</f>
        <v>REEFUSDT</v>
      </c>
      <c r="N118" s="1">
        <f ca="1">IF($AH$6="No",IF(AND(ABS($E118)&gt;$AH$1,$G118&lt;&gt;$G117),1,0),n_steps!K118)</f>
        <v>0</v>
      </c>
      <c r="O118" s="1">
        <f ca="1">IF($N118=1,IF($M118=$B$1,$B118,$C118),0)</f>
        <v>0</v>
      </c>
      <c r="P118" s="1">
        <f ca="1">IF($N118=1,IF($M118=$B$1,$J118,$K118),0)</f>
        <v>0</v>
      </c>
      <c r="Q118" s="1">
        <f ca="1" t="shared" si="13"/>
        <v>1</v>
      </c>
      <c r="R118" s="1">
        <f ca="1">IF($N118=1,$AH$3*$AH$2*2,0)</f>
        <v>0</v>
      </c>
      <c r="S118" s="1">
        <f ca="1">-IF($N118=1,$AH$4*$AH$2*2,0)</f>
        <v>0</v>
      </c>
      <c r="T118" s="1">
        <f ca="1" t="shared" si="18"/>
        <v>1069.21117107005</v>
      </c>
      <c r="V118" s="1">
        <f t="shared" si="14"/>
        <v>0.1396</v>
      </c>
      <c r="W118" s="1">
        <f t="shared" si="15"/>
        <v>0.004184</v>
      </c>
      <c r="Y118" s="1" t="str">
        <f>IF(AND($AH$5="Sym_1",$E118&gt;0),$B$1,IF(AND($AH$5="Sym_2",$E118&lt;0),$B$1,$C$1))</f>
        <v>DUSKUSDT</v>
      </c>
      <c r="Z118" s="1">
        <f ca="1" t="shared" si="16"/>
        <v>0</v>
      </c>
      <c r="AA118" s="1">
        <f ca="1">IF($Z118=1,IF($Y118=$B$1,$B118,$C118),0)</f>
        <v>0</v>
      </c>
      <c r="AB118" s="1">
        <f ca="1">IF($Z118=1,IF($Y118=$B$1,$V118,$W118),0)</f>
        <v>0</v>
      </c>
      <c r="AC118" s="1">
        <f ca="1" t="shared" si="17"/>
        <v>1</v>
      </c>
      <c r="AD118" s="1">
        <f ca="1">IF($N118=1,$AH$3*$AF117*2,0)</f>
        <v>0</v>
      </c>
      <c r="AE118" s="1">
        <f ca="1">-IF($N118=1,$AH$4*$AH$2*2,0)</f>
        <v>0</v>
      </c>
      <c r="AF118" s="1">
        <f ca="1" t="shared" si="19"/>
        <v>912.499014013612</v>
      </c>
    </row>
    <row r="119" spans="1:32">
      <c r="A119">
        <v>137</v>
      </c>
      <c r="B119">
        <v>0.1396</v>
      </c>
      <c r="C119">
        <v>0.004184</v>
      </c>
      <c r="D119">
        <v>-0.00866000000000033</v>
      </c>
      <c r="E119">
        <v>-0.529500675102406</v>
      </c>
      <c r="G119" s="1">
        <f t="shared" si="10"/>
        <v>-1</v>
      </c>
      <c r="H119" s="1">
        <f t="shared" si="11"/>
        <v>0.1396</v>
      </c>
      <c r="I119" s="1">
        <f t="shared" si="12"/>
        <v>0.004184</v>
      </c>
      <c r="J119" s="1">
        <f>IFERROR(VLOOKUP(-$G119,$G120:$H$182,2,0),H119)</f>
        <v>0.1388</v>
      </c>
      <c r="K119" s="1">
        <f>IFERROR(VLOOKUP(-$G119,$G120:$I$182,3,0),I119)</f>
        <v>0.00419</v>
      </c>
      <c r="M119" s="1" t="str">
        <f>IF(AND($AH$5="Sym_1",$E119&lt;0),$B$1,IF(AND($AH$5="Sym_2",$E119&gt;0),$B$1,$C$1))</f>
        <v>DUSKUSDT</v>
      </c>
      <c r="N119" s="1">
        <f ca="1">IF($AH$6="No",IF(AND(ABS($E119)&gt;$AH$1,$G119&lt;&gt;$G118),1,0),n_steps!K119)</f>
        <v>0</v>
      </c>
      <c r="O119" s="1">
        <f ca="1">IF($N119=1,IF($M119=$B$1,$B119,$C119),0)</f>
        <v>0</v>
      </c>
      <c r="P119" s="1">
        <f ca="1">IF($N119=1,IF($M119=$B$1,$J119,$K119),0)</f>
        <v>0</v>
      </c>
      <c r="Q119" s="1">
        <f ca="1" t="shared" si="13"/>
        <v>1</v>
      </c>
      <c r="R119" s="1">
        <f ca="1">IF($N119=1,$AH$3*$AH$2*2,0)</f>
        <v>0</v>
      </c>
      <c r="S119" s="1">
        <f ca="1">-IF($N119=1,$AH$4*$AH$2*2,0)</f>
        <v>0</v>
      </c>
      <c r="T119" s="1">
        <f ca="1" t="shared" si="18"/>
        <v>1069.21117107005</v>
      </c>
      <c r="V119" s="1">
        <f t="shared" si="14"/>
        <v>0.1388</v>
      </c>
      <c r="W119" s="1">
        <f t="shared" si="15"/>
        <v>0.00419</v>
      </c>
      <c r="Y119" s="1" t="str">
        <f>IF(AND($AH$5="Sym_1",$E119&gt;0),$B$1,IF(AND($AH$5="Sym_2",$E119&lt;0),$B$1,$C$1))</f>
        <v>REEFUSDT</v>
      </c>
      <c r="Z119" s="1">
        <f ca="1" t="shared" si="16"/>
        <v>0</v>
      </c>
      <c r="AA119" s="1">
        <f ca="1">IF($Z119=1,IF($Y119=$B$1,$B119,$C119),0)</f>
        <v>0</v>
      </c>
      <c r="AB119" s="1">
        <f ca="1">IF($Z119=1,IF($Y119=$B$1,$V119,$W119),0)</f>
        <v>0</v>
      </c>
      <c r="AC119" s="1">
        <f ca="1" t="shared" si="17"/>
        <v>1</v>
      </c>
      <c r="AD119" s="1">
        <f ca="1">IF($N119=1,$AH$3*$AF118*2,0)</f>
        <v>0</v>
      </c>
      <c r="AE119" s="1">
        <f ca="1">-IF($N119=1,$AH$4*$AH$2*2,0)</f>
        <v>0</v>
      </c>
      <c r="AF119" s="1">
        <f ca="1" t="shared" si="19"/>
        <v>912.499014013612</v>
      </c>
    </row>
    <row r="120" spans="1:32">
      <c r="A120">
        <v>138</v>
      </c>
      <c r="B120">
        <v>0.1388</v>
      </c>
      <c r="C120">
        <v>0.00419</v>
      </c>
      <c r="D120">
        <v>0.00226000000000015</v>
      </c>
      <c r="E120">
        <v>0.519123383542484</v>
      </c>
      <c r="G120" s="1">
        <f t="shared" si="10"/>
        <v>1</v>
      </c>
      <c r="H120" s="1">
        <f t="shared" si="11"/>
        <v>0.1388</v>
      </c>
      <c r="I120" s="1">
        <f t="shared" si="12"/>
        <v>0.00419</v>
      </c>
      <c r="J120" s="1">
        <f>IFERROR(VLOOKUP(-$G120,$G121:$H$182,2,0),H120)</f>
        <v>0.1388</v>
      </c>
      <c r="K120" s="1">
        <f>IFERROR(VLOOKUP(-$G120,$G121:$I$182,3,0),I120)</f>
        <v>0.00422</v>
      </c>
      <c r="M120" s="1" t="str">
        <f>IF(AND($AH$5="Sym_1",$E120&lt;0),$B$1,IF(AND($AH$5="Sym_2",$E120&gt;0),$B$1,$C$1))</f>
        <v>REEFUSDT</v>
      </c>
      <c r="N120" s="1">
        <f ca="1">IF($AH$6="No",IF(AND(ABS($E120)&gt;$AH$1,$G120&lt;&gt;$G119),1,0),n_steps!K120)</f>
        <v>0</v>
      </c>
      <c r="O120" s="1">
        <f ca="1">IF($N120=1,IF($M120=$B$1,$B120,$C120),0)</f>
        <v>0</v>
      </c>
      <c r="P120" s="1">
        <f ca="1">IF($N120=1,IF($M120=$B$1,$J120,$K120),0)</f>
        <v>0</v>
      </c>
      <c r="Q120" s="1">
        <f ca="1" t="shared" si="13"/>
        <v>1</v>
      </c>
      <c r="R120" s="1">
        <f ca="1">IF($N120=1,$AH$3*$AH$2*2,0)</f>
        <v>0</v>
      </c>
      <c r="S120" s="1">
        <f ca="1">-IF($N120=1,$AH$4*$AH$2*2,0)</f>
        <v>0</v>
      </c>
      <c r="T120" s="1">
        <f ca="1" t="shared" si="18"/>
        <v>1069.21117107005</v>
      </c>
      <c r="V120" s="1">
        <f t="shared" si="14"/>
        <v>0.1388</v>
      </c>
      <c r="W120" s="1">
        <f t="shared" si="15"/>
        <v>0.00422</v>
      </c>
      <c r="Y120" s="1" t="str">
        <f>IF(AND($AH$5="Sym_1",$E120&gt;0),$B$1,IF(AND($AH$5="Sym_2",$E120&lt;0),$B$1,$C$1))</f>
        <v>DUSKUSDT</v>
      </c>
      <c r="Z120" s="1">
        <f ca="1" t="shared" si="16"/>
        <v>0</v>
      </c>
      <c r="AA120" s="1">
        <f ca="1">IF($Z120=1,IF($Y120=$B$1,$B120,$C120),0)</f>
        <v>0</v>
      </c>
      <c r="AB120" s="1">
        <f ca="1">IF($Z120=1,IF($Y120=$B$1,$V120,$W120),0)</f>
        <v>0</v>
      </c>
      <c r="AC120" s="1">
        <f ca="1" t="shared" si="17"/>
        <v>1</v>
      </c>
      <c r="AD120" s="1">
        <f ca="1">IF($N120=1,$AH$3*$AF119*2,0)</f>
        <v>0</v>
      </c>
      <c r="AE120" s="1">
        <f ca="1">-IF($N120=1,$AH$4*$AH$2*2,0)</f>
        <v>0</v>
      </c>
      <c r="AF120" s="1">
        <f ca="1" t="shared" si="19"/>
        <v>912.499014013612</v>
      </c>
    </row>
    <row r="121" spans="1:32">
      <c r="A121">
        <v>139</v>
      </c>
      <c r="B121">
        <v>0.1388</v>
      </c>
      <c r="C121">
        <v>0.00422</v>
      </c>
      <c r="D121">
        <v>-0.00447000000000019</v>
      </c>
      <c r="E121">
        <v>-0.128778145825547</v>
      </c>
      <c r="G121" s="1">
        <f t="shared" si="10"/>
        <v>-1</v>
      </c>
      <c r="H121" s="1">
        <f t="shared" si="11"/>
        <v>0.1388</v>
      </c>
      <c r="I121" s="1">
        <f t="shared" si="12"/>
        <v>0.00422</v>
      </c>
      <c r="J121" s="1">
        <f>IFERROR(VLOOKUP(-$G121,$G122:$H$182,2,0),H121)</f>
        <v>0.1408</v>
      </c>
      <c r="K121" s="1">
        <f>IFERROR(VLOOKUP(-$G121,$G122:$I$182,3,0),I121)</f>
        <v>0.004278</v>
      </c>
      <c r="M121" s="1" t="str">
        <f>IF(AND($AH$5="Sym_1",$E121&lt;0),$B$1,IF(AND($AH$5="Sym_2",$E121&gt;0),$B$1,$C$1))</f>
        <v>DUSKUSDT</v>
      </c>
      <c r="N121" s="1">
        <f ca="1">IF($AH$6="No",IF(AND(ABS($E121)&gt;$AH$1,$G121&lt;&gt;$G120),1,0),n_steps!K121)</f>
        <v>0</v>
      </c>
      <c r="O121" s="1">
        <f ca="1">IF($N121=1,IF($M121=$B$1,$B121,$C121),0)</f>
        <v>0</v>
      </c>
      <c r="P121" s="1">
        <f ca="1">IF($N121=1,IF($M121=$B$1,$J121,$K121),0)</f>
        <v>0</v>
      </c>
      <c r="Q121" s="1">
        <f ca="1" t="shared" si="13"/>
        <v>1</v>
      </c>
      <c r="R121" s="1">
        <f ca="1">IF($N121=1,$AH$3*$AH$2*2,0)</f>
        <v>0</v>
      </c>
      <c r="S121" s="1">
        <f ca="1">-IF($N121=1,$AH$4*$AH$2*2,0)</f>
        <v>0</v>
      </c>
      <c r="T121" s="1">
        <f ca="1" t="shared" si="18"/>
        <v>1069.21117107005</v>
      </c>
      <c r="V121" s="1">
        <f t="shared" si="14"/>
        <v>0.1408</v>
      </c>
      <c r="W121" s="1">
        <f t="shared" si="15"/>
        <v>0.004278</v>
      </c>
      <c r="Y121" s="1" t="str">
        <f>IF(AND($AH$5="Sym_1",$E121&gt;0),$B$1,IF(AND($AH$5="Sym_2",$E121&lt;0),$B$1,$C$1))</f>
        <v>REEFUSDT</v>
      </c>
      <c r="Z121" s="1">
        <f ca="1" t="shared" si="16"/>
        <v>0</v>
      </c>
      <c r="AA121" s="1">
        <f ca="1">IF($Z121=1,IF($Y121=$B$1,$B121,$C121),0)</f>
        <v>0</v>
      </c>
      <c r="AB121" s="1">
        <f ca="1">IF($Z121=1,IF($Y121=$B$1,$V121,$W121),0)</f>
        <v>0</v>
      </c>
      <c r="AC121" s="1">
        <f ca="1" t="shared" si="17"/>
        <v>1</v>
      </c>
      <c r="AD121" s="1">
        <f ca="1">IF($N121=1,$AH$3*$AF120*2,0)</f>
        <v>0</v>
      </c>
      <c r="AE121" s="1">
        <f ca="1">-IF($N121=1,$AH$4*$AH$2*2,0)</f>
        <v>0</v>
      </c>
      <c r="AF121" s="1">
        <f ca="1" t="shared" si="19"/>
        <v>912.499014013612</v>
      </c>
    </row>
    <row r="122" spans="1:32">
      <c r="A122">
        <v>140</v>
      </c>
      <c r="B122">
        <v>0.1389</v>
      </c>
      <c r="C122">
        <v>0.004222</v>
      </c>
      <c r="D122">
        <v>-0.00578000000000011</v>
      </c>
      <c r="E122">
        <v>-0.222992956251246</v>
      </c>
      <c r="G122" s="1">
        <f t="shared" si="10"/>
        <v>-1</v>
      </c>
      <c r="H122" s="1">
        <f t="shared" si="11"/>
        <v>0.1389</v>
      </c>
      <c r="I122" s="1">
        <f t="shared" si="12"/>
        <v>0.004222</v>
      </c>
      <c r="J122" s="1">
        <f>IFERROR(VLOOKUP(-$G122,$G123:$H$182,2,0),H122)</f>
        <v>0.1408</v>
      </c>
      <c r="K122" s="1">
        <f>IFERROR(VLOOKUP(-$G122,$G123:$I$182,3,0),I122)</f>
        <v>0.004278</v>
      </c>
      <c r="M122" s="1" t="str">
        <f>IF(AND($AH$5="Sym_1",$E122&lt;0),$B$1,IF(AND($AH$5="Sym_2",$E122&gt;0),$B$1,$C$1))</f>
        <v>DUSKUSDT</v>
      </c>
      <c r="N122" s="1">
        <f ca="1">IF($AH$6="No",IF(AND(ABS($E122)&gt;$AH$1,$G122&lt;&gt;$G121),1,0),n_steps!K122)</f>
        <v>0</v>
      </c>
      <c r="O122" s="1">
        <f ca="1">IF($N122=1,IF($M122=$B$1,$B122,$C122),0)</f>
        <v>0</v>
      </c>
      <c r="P122" s="1">
        <f ca="1">IF($N122=1,IF($M122=$B$1,$J122,$K122),0)</f>
        <v>0</v>
      </c>
      <c r="Q122" s="1">
        <f ca="1" t="shared" si="13"/>
        <v>1</v>
      </c>
      <c r="R122" s="1">
        <f ca="1">IF($N122=1,$AH$3*$AH$2*2,0)</f>
        <v>0</v>
      </c>
      <c r="S122" s="1">
        <f ca="1">-IF($N122=1,$AH$4*$AH$2*2,0)</f>
        <v>0</v>
      </c>
      <c r="T122" s="1">
        <f ca="1" t="shared" si="18"/>
        <v>1069.21117107005</v>
      </c>
      <c r="V122" s="1">
        <f t="shared" si="14"/>
        <v>0.1408</v>
      </c>
      <c r="W122" s="1">
        <f t="shared" si="15"/>
        <v>0.004278</v>
      </c>
      <c r="Y122" s="1" t="str">
        <f>IF(AND($AH$5="Sym_1",$E122&gt;0),$B$1,IF(AND($AH$5="Sym_2",$E122&lt;0),$B$1,$C$1))</f>
        <v>REEFUSDT</v>
      </c>
      <c r="Z122" s="1">
        <f ca="1" t="shared" si="16"/>
        <v>0</v>
      </c>
      <c r="AA122" s="1">
        <f ca="1">IF($Z122=1,IF($Y122=$B$1,$B122,$C122),0)</f>
        <v>0</v>
      </c>
      <c r="AB122" s="1">
        <f ca="1">IF($Z122=1,IF($Y122=$B$1,$V122,$W122),0)</f>
        <v>0</v>
      </c>
      <c r="AC122" s="1">
        <f ca="1" t="shared" si="17"/>
        <v>1</v>
      </c>
      <c r="AD122" s="1">
        <f ca="1">IF($N122=1,$AH$3*$AF121*2,0)</f>
        <v>0</v>
      </c>
      <c r="AE122" s="1">
        <f ca="1">-IF($N122=1,$AH$4*$AH$2*2,0)</f>
        <v>0</v>
      </c>
      <c r="AF122" s="1">
        <f ca="1" t="shared" si="19"/>
        <v>912.499014013612</v>
      </c>
    </row>
    <row r="123" spans="1:32">
      <c r="A123">
        <v>141</v>
      </c>
      <c r="B123">
        <v>0.1408</v>
      </c>
      <c r="C123">
        <v>0.004278</v>
      </c>
      <c r="D123">
        <v>0.00207000000000001</v>
      </c>
      <c r="E123">
        <v>0.516055943343883</v>
      </c>
      <c r="G123" s="1">
        <f t="shared" si="10"/>
        <v>1</v>
      </c>
      <c r="H123" s="1">
        <f t="shared" si="11"/>
        <v>0.1408</v>
      </c>
      <c r="I123" s="1">
        <f t="shared" si="12"/>
        <v>0.004278</v>
      </c>
      <c r="J123" s="1">
        <f>IFERROR(VLOOKUP(-$G123,$G124:$H$182,2,0),H123)</f>
        <v>0.1445</v>
      </c>
      <c r="K123" s="1">
        <f>IFERROR(VLOOKUP(-$G123,$G124:$I$182,3,0),I123)</f>
        <v>0.004315</v>
      </c>
      <c r="M123" s="1" t="str">
        <f>IF(AND($AH$5="Sym_1",$E123&lt;0),$B$1,IF(AND($AH$5="Sym_2",$E123&gt;0),$B$1,$C$1))</f>
        <v>REEFUSDT</v>
      </c>
      <c r="N123" s="1">
        <f ca="1">IF($AH$6="No",IF(AND(ABS($E123)&gt;$AH$1,$G123&lt;&gt;$G122),1,0),n_steps!K123)</f>
        <v>0</v>
      </c>
      <c r="O123" s="1">
        <f ca="1">IF($N123=1,IF($M123=$B$1,$B123,$C123),0)</f>
        <v>0</v>
      </c>
      <c r="P123" s="1">
        <f ca="1">IF($N123=1,IF($M123=$B$1,$J123,$K123),0)</f>
        <v>0</v>
      </c>
      <c r="Q123" s="1">
        <f ca="1" t="shared" si="13"/>
        <v>1</v>
      </c>
      <c r="R123" s="1">
        <f ca="1">IF($N123=1,$AH$3*$AH$2*2,0)</f>
        <v>0</v>
      </c>
      <c r="S123" s="1">
        <f ca="1">-IF($N123=1,$AH$4*$AH$2*2,0)</f>
        <v>0</v>
      </c>
      <c r="T123" s="1">
        <f ca="1" t="shared" si="18"/>
        <v>1069.21117107005</v>
      </c>
      <c r="V123" s="1">
        <f t="shared" si="14"/>
        <v>0.1445</v>
      </c>
      <c r="W123" s="1">
        <f t="shared" si="15"/>
        <v>0.004315</v>
      </c>
      <c r="Y123" s="1" t="str">
        <f>IF(AND($AH$5="Sym_1",$E123&gt;0),$B$1,IF(AND($AH$5="Sym_2",$E123&lt;0),$B$1,$C$1))</f>
        <v>DUSKUSDT</v>
      </c>
      <c r="Z123" s="1">
        <f ca="1" t="shared" si="16"/>
        <v>0</v>
      </c>
      <c r="AA123" s="1">
        <f ca="1">IF($Z123=1,IF($Y123=$B$1,$B123,$C123),0)</f>
        <v>0</v>
      </c>
      <c r="AB123" s="1">
        <f ca="1">IF($Z123=1,IF($Y123=$B$1,$V123,$W123),0)</f>
        <v>0</v>
      </c>
      <c r="AC123" s="1">
        <f ca="1" t="shared" si="17"/>
        <v>1</v>
      </c>
      <c r="AD123" s="1">
        <f ca="1">IF($N123=1,$AH$3*$AF122*2,0)</f>
        <v>0</v>
      </c>
      <c r="AE123" s="1">
        <f ca="1">-IF($N123=1,$AH$4*$AH$2*2,0)</f>
        <v>0</v>
      </c>
      <c r="AF123" s="1">
        <f ca="1" t="shared" si="19"/>
        <v>912.499014013612</v>
      </c>
    </row>
    <row r="124" spans="1:32">
      <c r="A124">
        <v>142</v>
      </c>
      <c r="B124">
        <v>0.141</v>
      </c>
      <c r="C124">
        <v>0.004144</v>
      </c>
      <c r="D124">
        <v>0.0053599999999998</v>
      </c>
      <c r="E124">
        <v>0.792177026550056</v>
      </c>
      <c r="G124" s="1">
        <f t="shared" si="10"/>
        <v>1</v>
      </c>
      <c r="H124" s="1">
        <f t="shared" si="11"/>
        <v>0.141</v>
      </c>
      <c r="I124" s="1">
        <f t="shared" si="12"/>
        <v>0.004144</v>
      </c>
      <c r="J124" s="1">
        <f>IFERROR(VLOOKUP(-$G124,$G125:$H$182,2,0),H124)</f>
        <v>0.1445</v>
      </c>
      <c r="K124" s="1">
        <f>IFERROR(VLOOKUP(-$G124,$G125:$I$182,3,0),I124)</f>
        <v>0.004315</v>
      </c>
      <c r="M124" s="1" t="str">
        <f>IF(AND($AH$5="Sym_1",$E124&lt;0),$B$1,IF(AND($AH$5="Sym_2",$E124&gt;0),$B$1,$C$1))</f>
        <v>REEFUSDT</v>
      </c>
      <c r="N124" s="1">
        <f ca="1">IF($AH$6="No",IF(AND(ABS($E124)&gt;$AH$1,$G124&lt;&gt;$G123),1,0),n_steps!K124)</f>
        <v>0</v>
      </c>
      <c r="O124" s="1">
        <f ca="1">IF($N124=1,IF($M124=$B$1,$B124,$C124),0)</f>
        <v>0</v>
      </c>
      <c r="P124" s="1">
        <f ca="1">IF($N124=1,IF($M124=$B$1,$J124,$K124),0)</f>
        <v>0</v>
      </c>
      <c r="Q124" s="1">
        <f ca="1" t="shared" si="13"/>
        <v>1</v>
      </c>
      <c r="R124" s="1">
        <f ca="1">IF($N124=1,$AH$3*$AH$2*2,0)</f>
        <v>0</v>
      </c>
      <c r="S124" s="1">
        <f ca="1">-IF($N124=1,$AH$4*$AH$2*2,0)</f>
        <v>0</v>
      </c>
      <c r="T124" s="1">
        <f ca="1" t="shared" si="18"/>
        <v>1069.21117107005</v>
      </c>
      <c r="V124" s="1">
        <f t="shared" si="14"/>
        <v>0.1445</v>
      </c>
      <c r="W124" s="1">
        <f t="shared" si="15"/>
        <v>0.004315</v>
      </c>
      <c r="Y124" s="1" t="str">
        <f>IF(AND($AH$5="Sym_1",$E124&gt;0),$B$1,IF(AND($AH$5="Sym_2",$E124&lt;0),$B$1,$C$1))</f>
        <v>DUSKUSDT</v>
      </c>
      <c r="Z124" s="1">
        <f ca="1" t="shared" si="16"/>
        <v>0</v>
      </c>
      <c r="AA124" s="1">
        <f ca="1">IF($Z124=1,IF($Y124=$B$1,$B124,$C124),0)</f>
        <v>0</v>
      </c>
      <c r="AB124" s="1">
        <f ca="1">IF($Z124=1,IF($Y124=$B$1,$V124,$W124),0)</f>
        <v>0</v>
      </c>
      <c r="AC124" s="1">
        <f ca="1" t="shared" si="17"/>
        <v>1</v>
      </c>
      <c r="AD124" s="1">
        <f ca="1">IF($N124=1,$AH$3*$AF123*2,0)</f>
        <v>0</v>
      </c>
      <c r="AE124" s="1">
        <f ca="1">-IF($N124=1,$AH$4*$AH$2*2,0)</f>
        <v>0</v>
      </c>
      <c r="AF124" s="1">
        <f ca="1" t="shared" si="19"/>
        <v>912.499014013612</v>
      </c>
    </row>
    <row r="125" spans="1:32">
      <c r="A125">
        <v>143</v>
      </c>
      <c r="B125">
        <v>0.1412</v>
      </c>
      <c r="C125">
        <v>0.00421</v>
      </c>
      <c r="D125">
        <v>0.0100599999999997</v>
      </c>
      <c r="E125">
        <v>1.15974899262183</v>
      </c>
      <c r="G125" s="1">
        <f t="shared" si="10"/>
        <v>1</v>
      </c>
      <c r="H125" s="1">
        <f t="shared" si="11"/>
        <v>0.1412</v>
      </c>
      <c r="I125" s="1">
        <f t="shared" si="12"/>
        <v>0.00421</v>
      </c>
      <c r="J125" s="1">
        <f>IFERROR(VLOOKUP(-$G125,$G126:$H$182,2,0),H125)</f>
        <v>0.1445</v>
      </c>
      <c r="K125" s="1">
        <f>IFERROR(VLOOKUP(-$G125,$G126:$I$182,3,0),I125)</f>
        <v>0.004315</v>
      </c>
      <c r="M125" s="1" t="str">
        <f>IF(AND($AH$5="Sym_1",$E125&lt;0),$B$1,IF(AND($AH$5="Sym_2",$E125&gt;0),$B$1,$C$1))</f>
        <v>REEFUSDT</v>
      </c>
      <c r="N125" s="1">
        <f ca="1">IF($AH$6="No",IF(AND(ABS($E125)&gt;$AH$1,$G125&lt;&gt;$G124),1,0),n_steps!K125)</f>
        <v>0</v>
      </c>
      <c r="O125" s="1">
        <f ca="1">IF($N125=1,IF($M125=$B$1,$B125,$C125),0)</f>
        <v>0</v>
      </c>
      <c r="P125" s="1">
        <f ca="1">IF($N125=1,IF($M125=$B$1,$J125,$K125),0)</f>
        <v>0</v>
      </c>
      <c r="Q125" s="1">
        <f ca="1" t="shared" si="13"/>
        <v>1</v>
      </c>
      <c r="R125" s="1">
        <f ca="1">IF($N125=1,$AH$3*$AH$2*2,0)</f>
        <v>0</v>
      </c>
      <c r="S125" s="1">
        <f ca="1">-IF($N125=1,$AH$4*$AH$2*2,0)</f>
        <v>0</v>
      </c>
      <c r="T125" s="1">
        <f ca="1" t="shared" si="18"/>
        <v>1069.21117107005</v>
      </c>
      <c r="V125" s="1">
        <f t="shared" si="14"/>
        <v>0.1445</v>
      </c>
      <c r="W125" s="1">
        <f t="shared" si="15"/>
        <v>0.004315</v>
      </c>
      <c r="Y125" s="1" t="str">
        <f>IF(AND($AH$5="Sym_1",$E125&gt;0),$B$1,IF(AND($AH$5="Sym_2",$E125&lt;0),$B$1,$C$1))</f>
        <v>DUSKUSDT</v>
      </c>
      <c r="Z125" s="1">
        <f ca="1" t="shared" si="16"/>
        <v>0</v>
      </c>
      <c r="AA125" s="1">
        <f ca="1">IF($Z125=1,IF($Y125=$B$1,$B125,$C125),0)</f>
        <v>0</v>
      </c>
      <c r="AB125" s="1">
        <f ca="1">IF($Z125=1,IF($Y125=$B$1,$V125,$W125),0)</f>
        <v>0</v>
      </c>
      <c r="AC125" s="1">
        <f ca="1" t="shared" si="17"/>
        <v>1</v>
      </c>
      <c r="AD125" s="1">
        <f ca="1">IF($N125=1,$AH$3*$AF124*2,0)</f>
        <v>0</v>
      </c>
      <c r="AE125" s="1">
        <f ca="1">-IF($N125=1,$AH$4*$AH$2*2,0)</f>
        <v>0</v>
      </c>
      <c r="AF125" s="1">
        <f ca="1" t="shared" si="19"/>
        <v>912.499014013612</v>
      </c>
    </row>
    <row r="126" spans="1:32">
      <c r="A126">
        <v>144</v>
      </c>
      <c r="B126">
        <v>0.1412</v>
      </c>
      <c r="C126">
        <v>0.004209</v>
      </c>
      <c r="D126">
        <v>0.01329</v>
      </c>
      <c r="E126">
        <v>1.4372003842168</v>
      </c>
      <c r="G126" s="1">
        <f t="shared" si="10"/>
        <v>1</v>
      </c>
      <c r="H126" s="1">
        <f t="shared" si="11"/>
        <v>0.1412</v>
      </c>
      <c r="I126" s="1">
        <f t="shared" si="12"/>
        <v>0.004209</v>
      </c>
      <c r="J126" s="1">
        <f>IFERROR(VLOOKUP(-$G126,$G127:$H$182,2,0),H126)</f>
        <v>0.1445</v>
      </c>
      <c r="K126" s="1">
        <f>IFERROR(VLOOKUP(-$G126,$G127:$I$182,3,0),I126)</f>
        <v>0.004315</v>
      </c>
      <c r="M126" s="1" t="str">
        <f>IF(AND($AH$5="Sym_1",$E126&lt;0),$B$1,IF(AND($AH$5="Sym_2",$E126&gt;0),$B$1,$C$1))</f>
        <v>REEFUSDT</v>
      </c>
      <c r="N126" s="1">
        <f ca="1">IF($AH$6="No",IF(AND(ABS($E126)&gt;$AH$1,$G126&lt;&gt;$G125),1,0),n_steps!K126)</f>
        <v>0</v>
      </c>
      <c r="O126" s="1">
        <f ca="1">IF($N126=1,IF($M126=$B$1,$B126,$C126),0)</f>
        <v>0</v>
      </c>
      <c r="P126" s="1">
        <f ca="1">IF($N126=1,IF($M126=$B$1,$J126,$K126),0)</f>
        <v>0</v>
      </c>
      <c r="Q126" s="1">
        <f ca="1" t="shared" si="13"/>
        <v>1</v>
      </c>
      <c r="R126" s="1">
        <f ca="1">IF($N126=1,$AH$3*$AH$2*2,0)</f>
        <v>0</v>
      </c>
      <c r="S126" s="1">
        <f ca="1">-IF($N126=1,$AH$4*$AH$2*2,0)</f>
        <v>0</v>
      </c>
      <c r="T126" s="1">
        <f ca="1" t="shared" si="18"/>
        <v>1069.21117107005</v>
      </c>
      <c r="V126" s="1">
        <f t="shared" si="14"/>
        <v>0.1445</v>
      </c>
      <c r="W126" s="1">
        <f t="shared" si="15"/>
        <v>0.004315</v>
      </c>
      <c r="Y126" s="1" t="str">
        <f>IF(AND($AH$5="Sym_1",$E126&gt;0),$B$1,IF(AND($AH$5="Sym_2",$E126&lt;0),$B$1,$C$1))</f>
        <v>DUSKUSDT</v>
      </c>
      <c r="Z126" s="1">
        <f ca="1" t="shared" si="16"/>
        <v>0</v>
      </c>
      <c r="AA126" s="1">
        <f ca="1">IF($Z126=1,IF($Y126=$B$1,$B126,$C126),0)</f>
        <v>0</v>
      </c>
      <c r="AB126" s="1">
        <f ca="1">IF($Z126=1,IF($Y126=$B$1,$V126,$W126),0)</f>
        <v>0</v>
      </c>
      <c r="AC126" s="1">
        <f ca="1" t="shared" si="17"/>
        <v>1</v>
      </c>
      <c r="AD126" s="1">
        <f ca="1">IF($N126=1,$AH$3*$AF125*2,0)</f>
        <v>0</v>
      </c>
      <c r="AE126" s="1">
        <f ca="1">-IF($N126=1,$AH$4*$AH$2*2,0)</f>
        <v>0</v>
      </c>
      <c r="AF126" s="1">
        <f ca="1" t="shared" si="19"/>
        <v>912.499014013612</v>
      </c>
    </row>
    <row r="127" spans="1:32">
      <c r="A127">
        <v>145</v>
      </c>
      <c r="B127">
        <v>0.1412</v>
      </c>
      <c r="C127">
        <v>0.004233</v>
      </c>
      <c r="D127">
        <v>0.00781000000000009</v>
      </c>
      <c r="E127">
        <v>0.885875927501495</v>
      </c>
      <c r="G127" s="1">
        <f t="shared" si="10"/>
        <v>1</v>
      </c>
      <c r="H127" s="1">
        <f t="shared" si="11"/>
        <v>0.1412</v>
      </c>
      <c r="I127" s="1">
        <f t="shared" si="12"/>
        <v>0.004233</v>
      </c>
      <c r="J127" s="1">
        <f>IFERROR(VLOOKUP(-$G127,$G128:$H$182,2,0),H127)</f>
        <v>0.1445</v>
      </c>
      <c r="K127" s="1">
        <f>IFERROR(VLOOKUP(-$G127,$G128:$I$182,3,0),I127)</f>
        <v>0.004315</v>
      </c>
      <c r="M127" s="1" t="str">
        <f>IF(AND($AH$5="Sym_1",$E127&lt;0),$B$1,IF(AND($AH$5="Sym_2",$E127&gt;0),$B$1,$C$1))</f>
        <v>REEFUSDT</v>
      </c>
      <c r="N127" s="1">
        <f ca="1">IF($AH$6="No",IF(AND(ABS($E127)&gt;$AH$1,$G127&lt;&gt;$G126),1,0),n_steps!K127)</f>
        <v>0</v>
      </c>
      <c r="O127" s="1">
        <f ca="1">IF($N127=1,IF($M127=$B$1,$B127,$C127),0)</f>
        <v>0</v>
      </c>
      <c r="P127" s="1">
        <f ca="1">IF($N127=1,IF($M127=$B$1,$J127,$K127),0)</f>
        <v>0</v>
      </c>
      <c r="Q127" s="1">
        <f ca="1" t="shared" si="13"/>
        <v>1</v>
      </c>
      <c r="R127" s="1">
        <f ca="1">IF($N127=1,$AH$3*$AH$2*2,0)</f>
        <v>0</v>
      </c>
      <c r="S127" s="1">
        <f ca="1">-IF($N127=1,$AH$4*$AH$2*2,0)</f>
        <v>0</v>
      </c>
      <c r="T127" s="1">
        <f ca="1" t="shared" si="18"/>
        <v>1069.21117107005</v>
      </c>
      <c r="V127" s="1">
        <f t="shared" si="14"/>
        <v>0.1445</v>
      </c>
      <c r="W127" s="1">
        <f t="shared" si="15"/>
        <v>0.004315</v>
      </c>
      <c r="Y127" s="1" t="str">
        <f>IF(AND($AH$5="Sym_1",$E127&gt;0),$B$1,IF(AND($AH$5="Sym_2",$E127&lt;0),$B$1,$C$1))</f>
        <v>DUSKUSDT</v>
      </c>
      <c r="Z127" s="1">
        <f ca="1" t="shared" si="16"/>
        <v>0</v>
      </c>
      <c r="AA127" s="1">
        <f ca="1">IF($Z127=1,IF($Y127=$B$1,$B127,$C127),0)</f>
        <v>0</v>
      </c>
      <c r="AB127" s="1">
        <f ca="1">IF($Z127=1,IF($Y127=$B$1,$V127,$W127),0)</f>
        <v>0</v>
      </c>
      <c r="AC127" s="1">
        <f ca="1" t="shared" si="17"/>
        <v>1</v>
      </c>
      <c r="AD127" s="1">
        <f ca="1">IF($N127=1,$AH$3*$AF126*2,0)</f>
        <v>0</v>
      </c>
      <c r="AE127" s="1">
        <f ca="1">-IF($N127=1,$AH$4*$AH$2*2,0)</f>
        <v>0</v>
      </c>
      <c r="AF127" s="1">
        <f ca="1" t="shared" si="19"/>
        <v>912.499014013612</v>
      </c>
    </row>
    <row r="128" spans="1:32">
      <c r="A128">
        <v>146</v>
      </c>
      <c r="B128">
        <v>0.1445</v>
      </c>
      <c r="C128">
        <v>0.004315</v>
      </c>
      <c r="D128">
        <v>-0.00350000000000005</v>
      </c>
      <c r="E128">
        <v>-0.127440762471525</v>
      </c>
      <c r="G128" s="1">
        <f t="shared" si="10"/>
        <v>-1</v>
      </c>
      <c r="H128" s="1">
        <f t="shared" si="11"/>
        <v>0.1445</v>
      </c>
      <c r="I128" s="1">
        <f t="shared" si="12"/>
        <v>0.004315</v>
      </c>
      <c r="J128" s="1">
        <f>IFERROR(VLOOKUP(-$G128,$G129:$H$182,2,0),H128)</f>
        <v>0.1455</v>
      </c>
      <c r="K128" s="1">
        <f>IFERROR(VLOOKUP(-$G128,$G129:$I$182,3,0),I128)</f>
        <v>0.004372</v>
      </c>
      <c r="M128" s="1" t="str">
        <f>IF(AND($AH$5="Sym_1",$E128&lt;0),$B$1,IF(AND($AH$5="Sym_2",$E128&gt;0),$B$1,$C$1))</f>
        <v>DUSKUSDT</v>
      </c>
      <c r="N128" s="1">
        <f ca="1">IF($AH$6="No",IF(AND(ABS($E128)&gt;$AH$1,$G128&lt;&gt;$G127),1,0),n_steps!K128)</f>
        <v>0</v>
      </c>
      <c r="O128" s="1">
        <f ca="1">IF($N128=1,IF($M128=$B$1,$B128,$C128),0)</f>
        <v>0</v>
      </c>
      <c r="P128" s="1">
        <f ca="1">IF($N128=1,IF($M128=$B$1,$J128,$K128),0)</f>
        <v>0</v>
      </c>
      <c r="Q128" s="1">
        <f ca="1" t="shared" si="13"/>
        <v>1</v>
      </c>
      <c r="R128" s="1">
        <f ca="1">IF($N128=1,$AH$3*$AH$2*2,0)</f>
        <v>0</v>
      </c>
      <c r="S128" s="1">
        <f ca="1">-IF($N128=1,$AH$4*$AH$2*2,0)</f>
        <v>0</v>
      </c>
      <c r="T128" s="1">
        <f ca="1" t="shared" si="18"/>
        <v>1069.21117107005</v>
      </c>
      <c r="V128" s="1">
        <f t="shared" si="14"/>
        <v>0.1455</v>
      </c>
      <c r="W128" s="1">
        <f t="shared" si="15"/>
        <v>0.004372</v>
      </c>
      <c r="Y128" s="1" t="str">
        <f>IF(AND($AH$5="Sym_1",$E128&gt;0),$B$1,IF(AND($AH$5="Sym_2",$E128&lt;0),$B$1,$C$1))</f>
        <v>REEFUSDT</v>
      </c>
      <c r="Z128" s="1">
        <f ca="1" t="shared" si="16"/>
        <v>0</v>
      </c>
      <c r="AA128" s="1">
        <f ca="1">IF($Z128=1,IF($Y128=$B$1,$B128,$C128),0)</f>
        <v>0</v>
      </c>
      <c r="AB128" s="1">
        <f ca="1">IF($Z128=1,IF($Y128=$B$1,$V128,$W128),0)</f>
        <v>0</v>
      </c>
      <c r="AC128" s="1">
        <f ca="1" t="shared" si="17"/>
        <v>1</v>
      </c>
      <c r="AD128" s="1">
        <f ca="1">IF($N128=1,$AH$3*$AF127*2,0)</f>
        <v>0</v>
      </c>
      <c r="AE128" s="1">
        <f ca="1">-IF($N128=1,$AH$4*$AH$2*2,0)</f>
        <v>0</v>
      </c>
      <c r="AF128" s="1">
        <f ca="1" t="shared" si="19"/>
        <v>912.499014013612</v>
      </c>
    </row>
    <row r="129" spans="1:32">
      <c r="A129">
        <v>147</v>
      </c>
      <c r="B129">
        <v>0.1455</v>
      </c>
      <c r="C129">
        <v>0.004372</v>
      </c>
      <c r="D129">
        <v>-0.00149999999999983</v>
      </c>
      <c r="E129">
        <v>0.064238042482142</v>
      </c>
      <c r="G129" s="1">
        <f t="shared" si="10"/>
        <v>1</v>
      </c>
      <c r="H129" s="1">
        <f t="shared" si="11"/>
        <v>0.1455</v>
      </c>
      <c r="I129" s="1">
        <f t="shared" si="12"/>
        <v>0.004372</v>
      </c>
      <c r="J129" s="1">
        <f>IFERROR(VLOOKUP(-$G129,$G130:$H$182,2,0),H129)</f>
        <v>0.1472</v>
      </c>
      <c r="K129" s="1">
        <f>IFERROR(VLOOKUP(-$G129,$G130:$I$182,3,0),I129)</f>
        <v>0.004365</v>
      </c>
      <c r="M129" s="1" t="str">
        <f>IF(AND($AH$5="Sym_1",$E129&lt;0),$B$1,IF(AND($AH$5="Sym_2",$E129&gt;0),$B$1,$C$1))</f>
        <v>REEFUSDT</v>
      </c>
      <c r="N129" s="1">
        <f ca="1">IF($AH$6="No",IF(AND(ABS($E129)&gt;$AH$1,$G129&lt;&gt;$G128),1,0),n_steps!K129)</f>
        <v>0</v>
      </c>
      <c r="O129" s="1">
        <f ca="1">IF($N129=1,IF($M129=$B$1,$B129,$C129),0)</f>
        <v>0</v>
      </c>
      <c r="P129" s="1">
        <f ca="1">IF($N129=1,IF($M129=$B$1,$J129,$K129),0)</f>
        <v>0</v>
      </c>
      <c r="Q129" s="1">
        <f ca="1" t="shared" si="13"/>
        <v>1</v>
      </c>
      <c r="R129" s="1">
        <f ca="1">IF($N129=1,$AH$3*$AH$2*2,0)</f>
        <v>0</v>
      </c>
      <c r="S129" s="1">
        <f ca="1">-IF($N129=1,$AH$4*$AH$2*2,0)</f>
        <v>0</v>
      </c>
      <c r="T129" s="1">
        <f ca="1" t="shared" si="18"/>
        <v>1069.21117107005</v>
      </c>
      <c r="V129" s="1">
        <f t="shared" si="14"/>
        <v>0.1472</v>
      </c>
      <c r="W129" s="1">
        <f t="shared" si="15"/>
        <v>0.004365</v>
      </c>
      <c r="Y129" s="1" t="str">
        <f>IF(AND($AH$5="Sym_1",$E129&gt;0),$B$1,IF(AND($AH$5="Sym_2",$E129&lt;0),$B$1,$C$1))</f>
        <v>DUSKUSDT</v>
      </c>
      <c r="Z129" s="1">
        <f ca="1" t="shared" si="16"/>
        <v>0</v>
      </c>
      <c r="AA129" s="1">
        <f ca="1">IF($Z129=1,IF($Y129=$B$1,$B129,$C129),0)</f>
        <v>0</v>
      </c>
      <c r="AB129" s="1">
        <f ca="1">IF($Z129=1,IF($Y129=$B$1,$V129,$W129),0)</f>
        <v>0</v>
      </c>
      <c r="AC129" s="1">
        <f ca="1" t="shared" si="17"/>
        <v>1</v>
      </c>
      <c r="AD129" s="1">
        <f ca="1">IF($N129=1,$AH$3*$AF128*2,0)</f>
        <v>0</v>
      </c>
      <c r="AE129" s="1">
        <f ca="1">-IF($N129=1,$AH$4*$AH$2*2,0)</f>
        <v>0</v>
      </c>
      <c r="AF129" s="1">
        <f ca="1" t="shared" si="19"/>
        <v>912.499014013612</v>
      </c>
    </row>
    <row r="130" spans="1:32">
      <c r="A130">
        <v>148</v>
      </c>
      <c r="B130">
        <v>0.1457</v>
      </c>
      <c r="C130">
        <v>0.004404</v>
      </c>
      <c r="D130">
        <v>0.00258999999999987</v>
      </c>
      <c r="E130">
        <v>0.381961951311272</v>
      </c>
      <c r="G130" s="1">
        <f t="shared" ref="G130:G181" si="20">IF($E130&lt;0,-1,1)</f>
        <v>1</v>
      </c>
      <c r="H130" s="1">
        <f t="shared" ref="H130:H181" si="21">B130</f>
        <v>0.1457</v>
      </c>
      <c r="I130" s="1">
        <f t="shared" ref="I130:I181" si="22">C130</f>
        <v>0.004404</v>
      </c>
      <c r="J130" s="1">
        <f>IFERROR(VLOOKUP(-$G130,$G131:$H$182,2,0),H130)</f>
        <v>0.1472</v>
      </c>
      <c r="K130" s="1">
        <f>IFERROR(VLOOKUP(-$G130,$G131:$I$182,3,0),I130)</f>
        <v>0.004365</v>
      </c>
      <c r="M130" s="1" t="str">
        <f>IF(AND($AH$5="Sym_1",$E130&lt;0),$B$1,IF(AND($AH$5="Sym_2",$E130&gt;0),$B$1,$C$1))</f>
        <v>REEFUSDT</v>
      </c>
      <c r="N130" s="1">
        <f ca="1">IF($AH$6="No",IF(AND(ABS($E130)&gt;$AH$1,$G130&lt;&gt;$G129),1,0),n_steps!K130)</f>
        <v>0</v>
      </c>
      <c r="O130" s="1">
        <f ca="1">IF($N130=1,IF($M130=$B$1,$B130,$C130),0)</f>
        <v>0</v>
      </c>
      <c r="P130" s="1">
        <f ca="1">IF($N130=1,IF($M130=$B$1,$J130,$K130),0)</f>
        <v>0</v>
      </c>
      <c r="Q130" s="1">
        <f ca="1" t="shared" ref="Q130:Q181" si="23">IFERROR(P130/O130,1)</f>
        <v>1</v>
      </c>
      <c r="R130" s="1">
        <f ca="1">IF($N130=1,$AH$3*$AH$2*2,0)</f>
        <v>0</v>
      </c>
      <c r="S130" s="1">
        <f ca="1">-IF($N130=1,$AH$4*$AH$2*2,0)</f>
        <v>0</v>
      </c>
      <c r="T130" s="1">
        <f ca="1" t="shared" si="18"/>
        <v>1069.21117107005</v>
      </c>
      <c r="V130" s="1">
        <f t="shared" ref="V130:V181" si="24">J130</f>
        <v>0.1472</v>
      </c>
      <c r="W130" s="1">
        <f t="shared" ref="W130:W181" si="25">K130</f>
        <v>0.004365</v>
      </c>
      <c r="Y130" s="1" t="str">
        <f>IF(AND($AH$5="Sym_1",$E130&gt;0),$B$1,IF(AND($AH$5="Sym_2",$E130&lt;0),$B$1,$C$1))</f>
        <v>DUSKUSDT</v>
      </c>
      <c r="Z130" s="1">
        <f ca="1" t="shared" ref="Z130:Z181" si="26">N130</f>
        <v>0</v>
      </c>
      <c r="AA130" s="1">
        <f ca="1">IF($Z130=1,IF($Y130=$B$1,$B130,$C130),0)</f>
        <v>0</v>
      </c>
      <c r="AB130" s="1">
        <f ca="1">IF($Z130=1,IF($Y130=$B$1,$V130,$W130),0)</f>
        <v>0</v>
      </c>
      <c r="AC130" s="1">
        <f ca="1" t="shared" ref="AC130:AC181" si="27">IFERROR(AA130/AB130,1)</f>
        <v>1</v>
      </c>
      <c r="AD130" s="1">
        <f ca="1">IF($N130=1,$AH$3*$AF129*2,0)</f>
        <v>0</v>
      </c>
      <c r="AE130" s="1">
        <f ca="1">-IF($N130=1,$AH$4*$AH$2*2,0)</f>
        <v>0</v>
      </c>
      <c r="AF130" s="1">
        <f ca="1" t="shared" si="19"/>
        <v>912.499014013612</v>
      </c>
    </row>
    <row r="131" spans="1:32">
      <c r="A131">
        <v>149</v>
      </c>
      <c r="B131">
        <v>0.1459</v>
      </c>
      <c r="C131">
        <v>0.004414</v>
      </c>
      <c r="D131">
        <v>0.00870999999999999</v>
      </c>
      <c r="E131">
        <v>0.870417693219253</v>
      </c>
      <c r="G131" s="1">
        <f t="shared" si="20"/>
        <v>1</v>
      </c>
      <c r="H131" s="1">
        <f t="shared" si="21"/>
        <v>0.1459</v>
      </c>
      <c r="I131" s="1">
        <f t="shared" si="22"/>
        <v>0.004414</v>
      </c>
      <c r="J131" s="1">
        <f>IFERROR(VLOOKUP(-$G131,$G132:$H$182,2,0),H131)</f>
        <v>0.1472</v>
      </c>
      <c r="K131" s="1">
        <f>IFERROR(VLOOKUP(-$G131,$G132:$I$182,3,0),I131)</f>
        <v>0.004365</v>
      </c>
      <c r="M131" s="1" t="str">
        <f>IF(AND($AH$5="Sym_1",$E131&lt;0),$B$1,IF(AND($AH$5="Sym_2",$E131&gt;0),$B$1,$C$1))</f>
        <v>REEFUSDT</v>
      </c>
      <c r="N131" s="1">
        <f ca="1">IF($AH$6="No",IF(AND(ABS($E131)&gt;$AH$1,$G131&lt;&gt;$G130),1,0),n_steps!K131)</f>
        <v>0</v>
      </c>
      <c r="O131" s="1">
        <f ca="1">IF($N131=1,IF($M131=$B$1,$B131,$C131),0)</f>
        <v>0</v>
      </c>
      <c r="P131" s="1">
        <f ca="1">IF($N131=1,IF($M131=$B$1,$J131,$K131),0)</f>
        <v>0</v>
      </c>
      <c r="Q131" s="1">
        <f ca="1" t="shared" si="23"/>
        <v>1</v>
      </c>
      <c r="R131" s="1">
        <f ca="1">IF($N131=1,$AH$3*$AH$2*2,0)</f>
        <v>0</v>
      </c>
      <c r="S131" s="1">
        <f ca="1">-IF($N131=1,$AH$4*$AH$2*2,0)</f>
        <v>0</v>
      </c>
      <c r="T131" s="1">
        <f ca="1" t="shared" ref="T131:T181" si="28">$T130*$Q131+$R131+$S131</f>
        <v>1069.21117107005</v>
      </c>
      <c r="V131" s="1">
        <f t="shared" si="24"/>
        <v>0.1472</v>
      </c>
      <c r="W131" s="1">
        <f t="shared" si="25"/>
        <v>0.004365</v>
      </c>
      <c r="Y131" s="1" t="str">
        <f>IF(AND($AH$5="Sym_1",$E131&gt;0),$B$1,IF(AND($AH$5="Sym_2",$E131&lt;0),$B$1,$C$1))</f>
        <v>DUSKUSDT</v>
      </c>
      <c r="Z131" s="1">
        <f ca="1" t="shared" si="26"/>
        <v>0</v>
      </c>
      <c r="AA131" s="1">
        <f ca="1">IF($Z131=1,IF($Y131=$B$1,$B131,$C131),0)</f>
        <v>0</v>
      </c>
      <c r="AB131" s="1">
        <f ca="1">IF($Z131=1,IF($Y131=$B$1,$V131,$W131),0)</f>
        <v>0</v>
      </c>
      <c r="AC131" s="1">
        <f ca="1" t="shared" si="27"/>
        <v>1</v>
      </c>
      <c r="AD131" s="1">
        <f ca="1">IF($N131=1,$AH$3*$AF130*2,0)</f>
        <v>0</v>
      </c>
      <c r="AE131" s="1">
        <f ca="1">-IF($N131=1,$AH$4*$AH$2*2,0)</f>
        <v>0</v>
      </c>
      <c r="AF131" s="1">
        <f ca="1" t="shared" ref="AF131:AF181" si="29">$AF130*$AC131+$AD131+$AE131</f>
        <v>912.499014013612</v>
      </c>
    </row>
    <row r="132" spans="1:32">
      <c r="A132">
        <v>150</v>
      </c>
      <c r="B132">
        <v>0.1458</v>
      </c>
      <c r="C132">
        <v>0.004287</v>
      </c>
      <c r="D132">
        <v>0.00571999999999994</v>
      </c>
      <c r="E132">
        <v>0.547273101523798</v>
      </c>
      <c r="G132" s="1">
        <f t="shared" si="20"/>
        <v>1</v>
      </c>
      <c r="H132" s="1">
        <f t="shared" si="21"/>
        <v>0.1458</v>
      </c>
      <c r="I132" s="1">
        <f t="shared" si="22"/>
        <v>0.004287</v>
      </c>
      <c r="J132" s="1">
        <f>IFERROR(VLOOKUP(-$G132,$G133:$H$182,2,0),H132)</f>
        <v>0.1472</v>
      </c>
      <c r="K132" s="1">
        <f>IFERROR(VLOOKUP(-$G132,$G133:$I$182,3,0),I132)</f>
        <v>0.004365</v>
      </c>
      <c r="M132" s="1" t="str">
        <f>IF(AND($AH$5="Sym_1",$E132&lt;0),$B$1,IF(AND($AH$5="Sym_2",$E132&gt;0),$B$1,$C$1))</f>
        <v>REEFUSDT</v>
      </c>
      <c r="N132" s="1">
        <f ca="1">IF($AH$6="No",IF(AND(ABS($E132)&gt;$AH$1,$G132&lt;&gt;$G131),1,0),n_steps!K132)</f>
        <v>0</v>
      </c>
      <c r="O132" s="1">
        <f ca="1">IF($N132=1,IF($M132=$B$1,$B132,$C132),0)</f>
        <v>0</v>
      </c>
      <c r="P132" s="1">
        <f ca="1">IF($N132=1,IF($M132=$B$1,$J132,$K132),0)</f>
        <v>0</v>
      </c>
      <c r="Q132" s="1">
        <f ca="1" t="shared" si="23"/>
        <v>1</v>
      </c>
      <c r="R132" s="1">
        <f ca="1">IF($N132=1,$AH$3*$AH$2*2,0)</f>
        <v>0</v>
      </c>
      <c r="S132" s="1">
        <f ca="1">-IF($N132=1,$AH$4*$AH$2*2,0)</f>
        <v>0</v>
      </c>
      <c r="T132" s="1">
        <f ca="1" t="shared" si="28"/>
        <v>1069.21117107005</v>
      </c>
      <c r="V132" s="1">
        <f t="shared" si="24"/>
        <v>0.1472</v>
      </c>
      <c r="W132" s="1">
        <f t="shared" si="25"/>
        <v>0.004365</v>
      </c>
      <c r="Y132" s="1" t="str">
        <f>IF(AND($AH$5="Sym_1",$E132&gt;0),$B$1,IF(AND($AH$5="Sym_2",$E132&lt;0),$B$1,$C$1))</f>
        <v>DUSKUSDT</v>
      </c>
      <c r="Z132" s="1">
        <f ca="1" t="shared" si="26"/>
        <v>0</v>
      </c>
      <c r="AA132" s="1">
        <f ca="1">IF($Z132=1,IF($Y132=$B$1,$B132,$C132),0)</f>
        <v>0</v>
      </c>
      <c r="AB132" s="1">
        <f ca="1">IF($Z132=1,IF($Y132=$B$1,$V132,$W132),0)</f>
        <v>0</v>
      </c>
      <c r="AC132" s="1">
        <f ca="1" t="shared" si="27"/>
        <v>1</v>
      </c>
      <c r="AD132" s="1">
        <f ca="1">IF($N132=1,$AH$3*$AF131*2,0)</f>
        <v>0</v>
      </c>
      <c r="AE132" s="1">
        <f ca="1">-IF($N132=1,$AH$4*$AH$2*2,0)</f>
        <v>0</v>
      </c>
      <c r="AF132" s="1">
        <f ca="1" t="shared" si="29"/>
        <v>912.499014013612</v>
      </c>
    </row>
    <row r="133" spans="1:32">
      <c r="A133">
        <v>151</v>
      </c>
      <c r="B133">
        <v>0.1447</v>
      </c>
      <c r="C133">
        <v>0.004308</v>
      </c>
      <c r="D133">
        <v>0.0179899999999999</v>
      </c>
      <c r="E133">
        <v>1.46999827765033</v>
      </c>
      <c r="G133" s="1">
        <f t="shared" si="20"/>
        <v>1</v>
      </c>
      <c r="H133" s="1">
        <f t="shared" si="21"/>
        <v>0.1447</v>
      </c>
      <c r="I133" s="1">
        <f t="shared" si="22"/>
        <v>0.004308</v>
      </c>
      <c r="J133" s="1">
        <f>IFERROR(VLOOKUP(-$G133,$G134:$H$182,2,0),H133)</f>
        <v>0.1472</v>
      </c>
      <c r="K133" s="1">
        <f>IFERROR(VLOOKUP(-$G133,$G134:$I$182,3,0),I133)</f>
        <v>0.004365</v>
      </c>
      <c r="M133" s="1" t="str">
        <f>IF(AND($AH$5="Sym_1",$E133&lt;0),$B$1,IF(AND($AH$5="Sym_2",$E133&gt;0),$B$1,$C$1))</f>
        <v>REEFUSDT</v>
      </c>
      <c r="N133" s="1">
        <f ca="1">IF($AH$6="No",IF(AND(ABS($E133)&gt;$AH$1,$G133&lt;&gt;$G132),1,0),n_steps!K133)</f>
        <v>0</v>
      </c>
      <c r="O133" s="1">
        <f ca="1">IF($N133=1,IF($M133=$B$1,$B133,$C133),0)</f>
        <v>0</v>
      </c>
      <c r="P133" s="1">
        <f ca="1">IF($N133=1,IF($M133=$B$1,$J133,$K133),0)</f>
        <v>0</v>
      </c>
      <c r="Q133" s="1">
        <f ca="1" t="shared" si="23"/>
        <v>1</v>
      </c>
      <c r="R133" s="1">
        <f ca="1">IF($N133=1,$AH$3*$AH$2*2,0)</f>
        <v>0</v>
      </c>
      <c r="S133" s="1">
        <f ca="1">-IF($N133=1,$AH$4*$AH$2*2,0)</f>
        <v>0</v>
      </c>
      <c r="T133" s="1">
        <f ca="1" t="shared" si="28"/>
        <v>1069.21117107005</v>
      </c>
      <c r="V133" s="1">
        <f t="shared" si="24"/>
        <v>0.1472</v>
      </c>
      <c r="W133" s="1">
        <f t="shared" si="25"/>
        <v>0.004365</v>
      </c>
      <c r="Y133" s="1" t="str">
        <f>IF(AND($AH$5="Sym_1",$E133&gt;0),$B$1,IF(AND($AH$5="Sym_2",$E133&lt;0),$B$1,$C$1))</f>
        <v>DUSKUSDT</v>
      </c>
      <c r="Z133" s="1">
        <f ca="1" t="shared" si="26"/>
        <v>0</v>
      </c>
      <c r="AA133" s="1">
        <f ca="1">IF($Z133=1,IF($Y133=$B$1,$B133,$C133),0)</f>
        <v>0</v>
      </c>
      <c r="AB133" s="1">
        <f ca="1">IF($Z133=1,IF($Y133=$B$1,$V133,$W133),0)</f>
        <v>0</v>
      </c>
      <c r="AC133" s="1">
        <f ca="1" t="shared" si="27"/>
        <v>1</v>
      </c>
      <c r="AD133" s="1">
        <f ca="1">IF($N133=1,$AH$3*$AF132*2,0)</f>
        <v>0</v>
      </c>
      <c r="AE133" s="1">
        <f ca="1">-IF($N133=1,$AH$4*$AH$2*2,0)</f>
        <v>0</v>
      </c>
      <c r="AF133" s="1">
        <f ca="1" t="shared" si="29"/>
        <v>912.499014013612</v>
      </c>
    </row>
    <row r="134" spans="1:32">
      <c r="A134">
        <v>152</v>
      </c>
      <c r="B134">
        <v>0.1484</v>
      </c>
      <c r="C134">
        <v>0.004427</v>
      </c>
      <c r="D134">
        <v>0.0370299999999998</v>
      </c>
      <c r="E134">
        <v>2.47618858679842</v>
      </c>
      <c r="G134" s="1">
        <f t="shared" si="20"/>
        <v>1</v>
      </c>
      <c r="H134" s="1">
        <f t="shared" si="21"/>
        <v>0.1484</v>
      </c>
      <c r="I134" s="1">
        <f t="shared" si="22"/>
        <v>0.004427</v>
      </c>
      <c r="J134" s="1">
        <f>IFERROR(VLOOKUP(-$G134,$G135:$H$182,2,0),H134)</f>
        <v>0.1472</v>
      </c>
      <c r="K134" s="1">
        <f>IFERROR(VLOOKUP(-$G134,$G135:$I$182,3,0),I134)</f>
        <v>0.004365</v>
      </c>
      <c r="M134" s="1" t="str">
        <f>IF(AND($AH$5="Sym_1",$E134&lt;0),$B$1,IF(AND($AH$5="Sym_2",$E134&gt;0),$B$1,$C$1))</f>
        <v>REEFUSDT</v>
      </c>
      <c r="N134" s="1">
        <f ca="1">IF($AH$6="No",IF(AND(ABS($E134)&gt;$AH$1,$G134&lt;&gt;$G133),1,0),n_steps!K134)</f>
        <v>0</v>
      </c>
      <c r="O134" s="1">
        <f ca="1">IF($N134=1,IF($M134=$B$1,$B134,$C134),0)</f>
        <v>0</v>
      </c>
      <c r="P134" s="1">
        <f ca="1">IF($N134=1,IF($M134=$B$1,$J134,$K134),0)</f>
        <v>0</v>
      </c>
      <c r="Q134" s="1">
        <f ca="1" t="shared" si="23"/>
        <v>1</v>
      </c>
      <c r="R134" s="1">
        <f ca="1">IF($N134=1,$AH$3*$AH$2*2,0)</f>
        <v>0</v>
      </c>
      <c r="S134" s="1">
        <f ca="1">-IF($N134=1,$AH$4*$AH$2*2,0)</f>
        <v>0</v>
      </c>
      <c r="T134" s="1">
        <f ca="1" t="shared" si="28"/>
        <v>1069.21117107005</v>
      </c>
      <c r="V134" s="1">
        <f t="shared" si="24"/>
        <v>0.1472</v>
      </c>
      <c r="W134" s="1">
        <f t="shared" si="25"/>
        <v>0.004365</v>
      </c>
      <c r="Y134" s="1" t="str">
        <f>IF(AND($AH$5="Sym_1",$E134&gt;0),$B$1,IF(AND($AH$5="Sym_2",$E134&lt;0),$B$1,$C$1))</f>
        <v>DUSKUSDT</v>
      </c>
      <c r="Z134" s="1">
        <f ca="1" t="shared" si="26"/>
        <v>0</v>
      </c>
      <c r="AA134" s="1">
        <f ca="1">IF($Z134=1,IF($Y134=$B$1,$B134,$C134),0)</f>
        <v>0</v>
      </c>
      <c r="AB134" s="1">
        <f ca="1">IF($Z134=1,IF($Y134=$B$1,$V134,$W134),0)</f>
        <v>0</v>
      </c>
      <c r="AC134" s="1">
        <f ca="1" t="shared" si="27"/>
        <v>1</v>
      </c>
      <c r="AD134" s="1">
        <f ca="1">IF($N134=1,$AH$3*$AF133*2,0)</f>
        <v>0</v>
      </c>
      <c r="AE134" s="1">
        <f ca="1">-IF($N134=1,$AH$4*$AH$2*2,0)</f>
        <v>0</v>
      </c>
      <c r="AF134" s="1">
        <f ca="1" t="shared" si="29"/>
        <v>912.499014013612</v>
      </c>
    </row>
    <row r="135" spans="1:32">
      <c r="A135">
        <v>153</v>
      </c>
      <c r="B135">
        <v>0.1472</v>
      </c>
      <c r="C135">
        <v>0.004365</v>
      </c>
      <c r="D135">
        <v>-0.0132100000000001</v>
      </c>
      <c r="E135">
        <v>-1.65620090560298</v>
      </c>
      <c r="G135" s="1">
        <f t="shared" si="20"/>
        <v>-1</v>
      </c>
      <c r="H135" s="1">
        <f t="shared" si="21"/>
        <v>0.1472</v>
      </c>
      <c r="I135" s="1">
        <f t="shared" si="22"/>
        <v>0.004365</v>
      </c>
      <c r="J135" s="1">
        <f>IFERROR(VLOOKUP(-$G135,$G136:$H$182,2,0),H135)</f>
        <v>0.1443</v>
      </c>
      <c r="K135" s="1">
        <f>IFERROR(VLOOKUP(-$G135,$G136:$I$182,3,0),I135)</f>
        <v>0.004286</v>
      </c>
      <c r="M135" s="1" t="str">
        <f>IF(AND($AH$5="Sym_1",$E135&lt;0),$B$1,IF(AND($AH$5="Sym_2",$E135&gt;0),$B$1,$C$1))</f>
        <v>DUSKUSDT</v>
      </c>
      <c r="N135" s="1">
        <f ca="1">IF($AH$6="No",IF(AND(ABS($E135)&gt;$AH$1,$G135&lt;&gt;$G134),1,0),n_steps!K135)</f>
        <v>1</v>
      </c>
      <c r="O135" s="1">
        <f ca="1">IF($N135=1,IF($M135=$B$1,$B135,$C135),0)</f>
        <v>0.1472</v>
      </c>
      <c r="P135" s="1">
        <f ca="1">IF($N135=1,IF($M135=$B$1,$J135,$K135),0)</f>
        <v>0.1443</v>
      </c>
      <c r="Q135" s="1">
        <f ca="1" t="shared" si="23"/>
        <v>0.980298913043478</v>
      </c>
      <c r="R135" s="1">
        <f ca="1">IF($N135=1,$AH$3*$AH$2*2,0)</f>
        <v>0.5025</v>
      </c>
      <c r="S135" s="1">
        <f ca="1">-IF($N135=1,$AH$4*$AH$2*2,0)</f>
        <v>-2.01</v>
      </c>
      <c r="T135" s="1">
        <f ca="1" t="shared" si="28"/>
        <v>1046.63904881391</v>
      </c>
      <c r="V135" s="1">
        <f t="shared" si="24"/>
        <v>0.1443</v>
      </c>
      <c r="W135" s="1">
        <f t="shared" si="25"/>
        <v>0.004286</v>
      </c>
      <c r="Y135" s="1" t="str">
        <f>IF(AND($AH$5="Sym_1",$E135&gt;0),$B$1,IF(AND($AH$5="Sym_2",$E135&lt;0),$B$1,$C$1))</f>
        <v>REEFUSDT</v>
      </c>
      <c r="Z135" s="1">
        <f ca="1" t="shared" si="26"/>
        <v>1</v>
      </c>
      <c r="AA135" s="1">
        <f ca="1">IF($Z135=1,IF($Y135=$B$1,$B135,$C135),0)</f>
        <v>0.004365</v>
      </c>
      <c r="AB135" s="1">
        <f ca="1">IF($Z135=1,IF($Y135=$B$1,$V135,$W135),0)</f>
        <v>0.004286</v>
      </c>
      <c r="AC135" s="1">
        <f ca="1" t="shared" si="27"/>
        <v>1.01843210452636</v>
      </c>
      <c r="AD135" s="1">
        <f ca="1">IF($N135=1,$AH$3*$AF134*2,0)</f>
        <v>0.456249507006806</v>
      </c>
      <c r="AE135" s="1">
        <f ca="1">-IF($N135=1,$AH$4*$AH$2*2,0)</f>
        <v>-2.01</v>
      </c>
      <c r="AF135" s="1">
        <f ca="1" t="shared" si="29"/>
        <v>927.764540727123</v>
      </c>
    </row>
    <row r="136" spans="1:32">
      <c r="A136">
        <v>154</v>
      </c>
      <c r="B136">
        <v>0.1467</v>
      </c>
      <c r="C136">
        <v>0.004367</v>
      </c>
      <c r="D136">
        <v>-0.03834</v>
      </c>
      <c r="E136">
        <v>-2.91000534478289</v>
      </c>
      <c r="G136" s="1">
        <f t="shared" si="20"/>
        <v>-1</v>
      </c>
      <c r="H136" s="1">
        <f t="shared" si="21"/>
        <v>0.1467</v>
      </c>
      <c r="I136" s="1">
        <f t="shared" si="22"/>
        <v>0.004367</v>
      </c>
      <c r="J136" s="1">
        <f>IFERROR(VLOOKUP(-$G136,$G137:$H$182,2,0),H136)</f>
        <v>0.1443</v>
      </c>
      <c r="K136" s="1">
        <f>IFERROR(VLOOKUP(-$G136,$G137:$I$182,3,0),I136)</f>
        <v>0.004286</v>
      </c>
      <c r="M136" s="1" t="str">
        <f>IF(AND($AH$5="Sym_1",$E136&lt;0),$B$1,IF(AND($AH$5="Sym_2",$E136&gt;0),$B$1,$C$1))</f>
        <v>DUSKUSDT</v>
      </c>
      <c r="N136" s="1">
        <f ca="1">IF($AH$6="No",IF(AND(ABS($E136)&gt;$AH$1,$G136&lt;&gt;$G135),1,0),n_steps!K136)</f>
        <v>0</v>
      </c>
      <c r="O136" s="1">
        <f ca="1">IF($N136=1,IF($M136=$B$1,$B136,$C136),0)</f>
        <v>0</v>
      </c>
      <c r="P136" s="1">
        <f ca="1">IF($N136=1,IF($M136=$B$1,$J136,$K136),0)</f>
        <v>0</v>
      </c>
      <c r="Q136" s="1">
        <f ca="1" t="shared" si="23"/>
        <v>1</v>
      </c>
      <c r="R136" s="1">
        <f ca="1">IF($N136=1,$AH$3*$AH$2*2,0)</f>
        <v>0</v>
      </c>
      <c r="S136" s="1">
        <f ca="1">-IF($N136=1,$AH$4*$AH$2*2,0)</f>
        <v>0</v>
      </c>
      <c r="T136" s="1">
        <f ca="1" t="shared" si="28"/>
        <v>1046.63904881391</v>
      </c>
      <c r="V136" s="1">
        <f t="shared" si="24"/>
        <v>0.1443</v>
      </c>
      <c r="W136" s="1">
        <f t="shared" si="25"/>
        <v>0.004286</v>
      </c>
      <c r="Y136" s="1" t="str">
        <f>IF(AND($AH$5="Sym_1",$E136&gt;0),$B$1,IF(AND($AH$5="Sym_2",$E136&lt;0),$B$1,$C$1))</f>
        <v>REEFUSDT</v>
      </c>
      <c r="Z136" s="1">
        <f ca="1" t="shared" si="26"/>
        <v>0</v>
      </c>
      <c r="AA136" s="1">
        <f ca="1">IF($Z136=1,IF($Y136=$B$1,$B136,$C136),0)</f>
        <v>0</v>
      </c>
      <c r="AB136" s="1">
        <f ca="1">IF($Z136=1,IF($Y136=$B$1,$V136,$W136),0)</f>
        <v>0</v>
      </c>
      <c r="AC136" s="1">
        <f ca="1" t="shared" si="27"/>
        <v>1</v>
      </c>
      <c r="AD136" s="1">
        <f ca="1">IF($N136=1,$AH$3*$AF135*2,0)</f>
        <v>0</v>
      </c>
      <c r="AE136" s="1">
        <f ca="1">-IF($N136=1,$AH$4*$AH$2*2,0)</f>
        <v>0</v>
      </c>
      <c r="AF136" s="1">
        <f ca="1" t="shared" si="29"/>
        <v>927.764540727123</v>
      </c>
    </row>
    <row r="137" spans="1:32">
      <c r="A137">
        <v>155</v>
      </c>
      <c r="B137">
        <v>0.1451</v>
      </c>
      <c r="C137">
        <v>0.004384</v>
      </c>
      <c r="D137">
        <v>-0.0477100000000001</v>
      </c>
      <c r="E137">
        <v>-2.68101128312782</v>
      </c>
      <c r="G137" s="1">
        <f t="shared" si="20"/>
        <v>-1</v>
      </c>
      <c r="H137" s="1">
        <f t="shared" si="21"/>
        <v>0.1451</v>
      </c>
      <c r="I137" s="1">
        <f t="shared" si="22"/>
        <v>0.004384</v>
      </c>
      <c r="J137" s="1">
        <f>IFERROR(VLOOKUP(-$G137,$G138:$H$182,2,0),H137)</f>
        <v>0.1443</v>
      </c>
      <c r="K137" s="1">
        <f>IFERROR(VLOOKUP(-$G137,$G138:$I$182,3,0),I137)</f>
        <v>0.004286</v>
      </c>
      <c r="M137" s="1" t="str">
        <f>IF(AND($AH$5="Sym_1",$E137&lt;0),$B$1,IF(AND($AH$5="Sym_2",$E137&gt;0),$B$1,$C$1))</f>
        <v>DUSKUSDT</v>
      </c>
      <c r="N137" s="1">
        <f ca="1">IF($AH$6="No",IF(AND(ABS($E137)&gt;$AH$1,$G137&lt;&gt;$G136),1,0),n_steps!K137)</f>
        <v>0</v>
      </c>
      <c r="O137" s="1">
        <f ca="1">IF($N137=1,IF($M137=$B$1,$B137,$C137),0)</f>
        <v>0</v>
      </c>
      <c r="P137" s="1">
        <f ca="1">IF($N137=1,IF($M137=$B$1,$J137,$K137),0)</f>
        <v>0</v>
      </c>
      <c r="Q137" s="1">
        <f ca="1" t="shared" si="23"/>
        <v>1</v>
      </c>
      <c r="R137" s="1">
        <f ca="1">IF($N137=1,$AH$3*$AH$2*2,0)</f>
        <v>0</v>
      </c>
      <c r="S137" s="1">
        <f ca="1">-IF($N137=1,$AH$4*$AH$2*2,0)</f>
        <v>0</v>
      </c>
      <c r="T137" s="1">
        <f ca="1" t="shared" si="28"/>
        <v>1046.63904881391</v>
      </c>
      <c r="V137" s="1">
        <f t="shared" si="24"/>
        <v>0.1443</v>
      </c>
      <c r="W137" s="1">
        <f t="shared" si="25"/>
        <v>0.004286</v>
      </c>
      <c r="Y137" s="1" t="str">
        <f>IF(AND($AH$5="Sym_1",$E137&gt;0),$B$1,IF(AND($AH$5="Sym_2",$E137&lt;0),$B$1,$C$1))</f>
        <v>REEFUSDT</v>
      </c>
      <c r="Z137" s="1">
        <f ca="1" t="shared" si="26"/>
        <v>0</v>
      </c>
      <c r="AA137" s="1">
        <f ca="1">IF($Z137=1,IF($Y137=$B$1,$B137,$C137),0)</f>
        <v>0</v>
      </c>
      <c r="AB137" s="1">
        <f ca="1">IF($Z137=1,IF($Y137=$B$1,$V137,$W137),0)</f>
        <v>0</v>
      </c>
      <c r="AC137" s="1">
        <f ca="1" t="shared" si="27"/>
        <v>1</v>
      </c>
      <c r="AD137" s="1">
        <f ca="1">IF($N137=1,$AH$3*$AF136*2,0)</f>
        <v>0</v>
      </c>
      <c r="AE137" s="1">
        <f ca="1">-IF($N137=1,$AH$4*$AH$2*2,0)</f>
        <v>0</v>
      </c>
      <c r="AF137" s="1">
        <f ca="1" t="shared" si="29"/>
        <v>927.764540727123</v>
      </c>
    </row>
    <row r="138" spans="1:32">
      <c r="A138">
        <v>156</v>
      </c>
      <c r="B138">
        <v>0.1425</v>
      </c>
      <c r="C138">
        <v>0.004295</v>
      </c>
      <c r="D138">
        <v>-0.02641</v>
      </c>
      <c r="E138">
        <v>-1.34253716883789</v>
      </c>
      <c r="G138" s="1">
        <f t="shared" si="20"/>
        <v>-1</v>
      </c>
      <c r="H138" s="1">
        <f t="shared" si="21"/>
        <v>0.1425</v>
      </c>
      <c r="I138" s="1">
        <f t="shared" si="22"/>
        <v>0.004295</v>
      </c>
      <c r="J138" s="1">
        <f>IFERROR(VLOOKUP(-$G138,$G139:$H$182,2,0),H138)</f>
        <v>0.1443</v>
      </c>
      <c r="K138" s="1">
        <f>IFERROR(VLOOKUP(-$G138,$G139:$I$182,3,0),I138)</f>
        <v>0.004286</v>
      </c>
      <c r="M138" s="1" t="str">
        <f>IF(AND($AH$5="Sym_1",$E138&lt;0),$B$1,IF(AND($AH$5="Sym_2",$E138&gt;0),$B$1,$C$1))</f>
        <v>DUSKUSDT</v>
      </c>
      <c r="N138" s="1">
        <f ca="1">IF($AH$6="No",IF(AND(ABS($E138)&gt;$AH$1,$G138&lt;&gt;$G137),1,0),n_steps!K138)</f>
        <v>0</v>
      </c>
      <c r="O138" s="1">
        <f ca="1">IF($N138=1,IF($M138=$B$1,$B138,$C138),0)</f>
        <v>0</v>
      </c>
      <c r="P138" s="1">
        <f ca="1">IF($N138=1,IF($M138=$B$1,$J138,$K138),0)</f>
        <v>0</v>
      </c>
      <c r="Q138" s="1">
        <f ca="1" t="shared" si="23"/>
        <v>1</v>
      </c>
      <c r="R138" s="1">
        <f ca="1">IF($N138=1,$AH$3*$AH$2*2,0)</f>
        <v>0</v>
      </c>
      <c r="S138" s="1">
        <f ca="1">-IF($N138=1,$AH$4*$AH$2*2,0)</f>
        <v>0</v>
      </c>
      <c r="T138" s="1">
        <f ca="1" t="shared" si="28"/>
        <v>1046.63904881391</v>
      </c>
      <c r="V138" s="1">
        <f t="shared" si="24"/>
        <v>0.1443</v>
      </c>
      <c r="W138" s="1">
        <f t="shared" si="25"/>
        <v>0.004286</v>
      </c>
      <c r="Y138" s="1" t="str">
        <f>IF(AND($AH$5="Sym_1",$E138&gt;0),$B$1,IF(AND($AH$5="Sym_2",$E138&lt;0),$B$1,$C$1))</f>
        <v>REEFUSDT</v>
      </c>
      <c r="Z138" s="1">
        <f ca="1" t="shared" si="26"/>
        <v>0</v>
      </c>
      <c r="AA138" s="1">
        <f ca="1">IF($Z138=1,IF($Y138=$B$1,$B138,$C138),0)</f>
        <v>0</v>
      </c>
      <c r="AB138" s="1">
        <f ca="1">IF($Z138=1,IF($Y138=$B$1,$V138,$W138),0)</f>
        <v>0</v>
      </c>
      <c r="AC138" s="1">
        <f ca="1" t="shared" si="27"/>
        <v>1</v>
      </c>
      <c r="AD138" s="1">
        <f ca="1">IF($N138=1,$AH$3*$AF137*2,0)</f>
        <v>0</v>
      </c>
      <c r="AE138" s="1">
        <f ca="1">-IF($N138=1,$AH$4*$AH$2*2,0)</f>
        <v>0</v>
      </c>
      <c r="AF138" s="1">
        <f ca="1" t="shared" si="29"/>
        <v>927.764540727123</v>
      </c>
    </row>
    <row r="139" spans="1:32">
      <c r="A139">
        <v>157</v>
      </c>
      <c r="B139">
        <v>0.1439</v>
      </c>
      <c r="C139">
        <v>0.004367</v>
      </c>
      <c r="D139">
        <v>-0.00757000000000007</v>
      </c>
      <c r="E139">
        <v>-0.293825146444217</v>
      </c>
      <c r="G139" s="1">
        <f t="shared" si="20"/>
        <v>-1</v>
      </c>
      <c r="H139" s="1">
        <f t="shared" si="21"/>
        <v>0.1439</v>
      </c>
      <c r="I139" s="1">
        <f t="shared" si="22"/>
        <v>0.004367</v>
      </c>
      <c r="J139" s="1">
        <f>IFERROR(VLOOKUP(-$G139,$G140:$H$182,2,0),H139)</f>
        <v>0.1443</v>
      </c>
      <c r="K139" s="1">
        <f>IFERROR(VLOOKUP(-$G139,$G140:$I$182,3,0),I139)</f>
        <v>0.004286</v>
      </c>
      <c r="M139" s="1" t="str">
        <f>IF(AND($AH$5="Sym_1",$E139&lt;0),$B$1,IF(AND($AH$5="Sym_2",$E139&gt;0),$B$1,$C$1))</f>
        <v>DUSKUSDT</v>
      </c>
      <c r="N139" s="1">
        <f ca="1">IF($AH$6="No",IF(AND(ABS($E139)&gt;$AH$1,$G139&lt;&gt;$G138),1,0),n_steps!K139)</f>
        <v>0</v>
      </c>
      <c r="O139" s="1">
        <f ca="1">IF($N139=1,IF($M139=$B$1,$B139,$C139),0)</f>
        <v>0</v>
      </c>
      <c r="P139" s="1">
        <f ca="1">IF($N139=1,IF($M139=$B$1,$J139,$K139),0)</f>
        <v>0</v>
      </c>
      <c r="Q139" s="1">
        <f ca="1" t="shared" si="23"/>
        <v>1</v>
      </c>
      <c r="R139" s="1">
        <f ca="1">IF($N139=1,$AH$3*$AH$2*2,0)</f>
        <v>0</v>
      </c>
      <c r="S139" s="1">
        <f ca="1">-IF($N139=1,$AH$4*$AH$2*2,0)</f>
        <v>0</v>
      </c>
      <c r="T139" s="1">
        <f ca="1" t="shared" si="28"/>
        <v>1046.63904881391</v>
      </c>
      <c r="V139" s="1">
        <f t="shared" si="24"/>
        <v>0.1443</v>
      </c>
      <c r="W139" s="1">
        <f t="shared" si="25"/>
        <v>0.004286</v>
      </c>
      <c r="Y139" s="1" t="str">
        <f>IF(AND($AH$5="Sym_1",$E139&gt;0),$B$1,IF(AND($AH$5="Sym_2",$E139&lt;0),$B$1,$C$1))</f>
        <v>REEFUSDT</v>
      </c>
      <c r="Z139" s="1">
        <f ca="1" t="shared" si="26"/>
        <v>0</v>
      </c>
      <c r="AA139" s="1">
        <f ca="1">IF($Z139=1,IF($Y139=$B$1,$B139,$C139),0)</f>
        <v>0</v>
      </c>
      <c r="AB139" s="1">
        <f ca="1">IF($Z139=1,IF($Y139=$B$1,$V139,$W139),0)</f>
        <v>0</v>
      </c>
      <c r="AC139" s="1">
        <f ca="1" t="shared" si="27"/>
        <v>1</v>
      </c>
      <c r="AD139" s="1">
        <f ca="1">IF($N139=1,$AH$3*$AF138*2,0)</f>
        <v>0</v>
      </c>
      <c r="AE139" s="1">
        <f ca="1">-IF($N139=1,$AH$4*$AH$2*2,0)</f>
        <v>0</v>
      </c>
      <c r="AF139" s="1">
        <f ca="1" t="shared" si="29"/>
        <v>927.764540727123</v>
      </c>
    </row>
    <row r="140" spans="1:32">
      <c r="A140">
        <v>158</v>
      </c>
      <c r="B140">
        <v>0.1448</v>
      </c>
      <c r="C140">
        <v>0.004278</v>
      </c>
      <c r="D140">
        <v>-0.0140500000000003</v>
      </c>
      <c r="E140">
        <v>-0.624159788646875</v>
      </c>
      <c r="G140" s="1">
        <f t="shared" si="20"/>
        <v>-1</v>
      </c>
      <c r="H140" s="1">
        <f t="shared" si="21"/>
        <v>0.1448</v>
      </c>
      <c r="I140" s="1">
        <f t="shared" si="22"/>
        <v>0.004278</v>
      </c>
      <c r="J140" s="1">
        <f>IFERROR(VLOOKUP(-$G140,$G141:$H$182,2,0),H140)</f>
        <v>0.1443</v>
      </c>
      <c r="K140" s="1">
        <f>IFERROR(VLOOKUP(-$G140,$G141:$I$182,3,0),I140)</f>
        <v>0.004286</v>
      </c>
      <c r="M140" s="1" t="str">
        <f>IF(AND($AH$5="Sym_1",$E140&lt;0),$B$1,IF(AND($AH$5="Sym_2",$E140&gt;0),$B$1,$C$1))</f>
        <v>DUSKUSDT</v>
      </c>
      <c r="N140" s="1">
        <f ca="1">IF($AH$6="No",IF(AND(ABS($E140)&gt;$AH$1,$G140&lt;&gt;$G139),1,0),n_steps!K140)</f>
        <v>0</v>
      </c>
      <c r="O140" s="1">
        <f ca="1">IF($N140=1,IF($M140=$B$1,$B140,$C140),0)</f>
        <v>0</v>
      </c>
      <c r="P140" s="1">
        <f ca="1">IF($N140=1,IF($M140=$B$1,$J140,$K140),0)</f>
        <v>0</v>
      </c>
      <c r="Q140" s="1">
        <f ca="1" t="shared" si="23"/>
        <v>1</v>
      </c>
      <c r="R140" s="1">
        <f ca="1">IF($N140=1,$AH$3*$AH$2*2,0)</f>
        <v>0</v>
      </c>
      <c r="S140" s="1">
        <f ca="1">-IF($N140=1,$AH$4*$AH$2*2,0)</f>
        <v>0</v>
      </c>
      <c r="T140" s="1">
        <f ca="1" t="shared" si="28"/>
        <v>1046.63904881391</v>
      </c>
      <c r="V140" s="1">
        <f t="shared" si="24"/>
        <v>0.1443</v>
      </c>
      <c r="W140" s="1">
        <f t="shared" si="25"/>
        <v>0.004286</v>
      </c>
      <c r="Y140" s="1" t="str">
        <f>IF(AND($AH$5="Sym_1",$E140&gt;0),$B$1,IF(AND($AH$5="Sym_2",$E140&lt;0),$B$1,$C$1))</f>
        <v>REEFUSDT</v>
      </c>
      <c r="Z140" s="1">
        <f ca="1" t="shared" si="26"/>
        <v>0</v>
      </c>
      <c r="AA140" s="1">
        <f ca="1">IF($Z140=1,IF($Y140=$B$1,$B140,$C140),0)</f>
        <v>0</v>
      </c>
      <c r="AB140" s="1">
        <f ca="1">IF($Z140=1,IF($Y140=$B$1,$V140,$W140),0)</f>
        <v>0</v>
      </c>
      <c r="AC140" s="1">
        <f ca="1" t="shared" si="27"/>
        <v>1</v>
      </c>
      <c r="AD140" s="1">
        <f ca="1">IF($N140=1,$AH$3*$AF139*2,0)</f>
        <v>0</v>
      </c>
      <c r="AE140" s="1">
        <f ca="1">-IF($N140=1,$AH$4*$AH$2*2,0)</f>
        <v>0</v>
      </c>
      <c r="AF140" s="1">
        <f ca="1" t="shared" si="29"/>
        <v>927.764540727123</v>
      </c>
    </row>
    <row r="141" spans="1:32">
      <c r="A141">
        <v>159</v>
      </c>
      <c r="B141">
        <v>0.1432</v>
      </c>
      <c r="C141">
        <v>0.00425</v>
      </c>
      <c r="D141">
        <v>-0.0058800000000001</v>
      </c>
      <c r="E141">
        <v>-0.167223787821205</v>
      </c>
      <c r="G141" s="1">
        <f t="shared" si="20"/>
        <v>-1</v>
      </c>
      <c r="H141" s="1">
        <f t="shared" si="21"/>
        <v>0.1432</v>
      </c>
      <c r="I141" s="1">
        <f t="shared" si="22"/>
        <v>0.00425</v>
      </c>
      <c r="J141" s="1">
        <f>IFERROR(VLOOKUP(-$G141,$G142:$H$182,2,0),H141)</f>
        <v>0.1443</v>
      </c>
      <c r="K141" s="1">
        <f>IFERROR(VLOOKUP(-$G141,$G142:$I$182,3,0),I141)</f>
        <v>0.004286</v>
      </c>
      <c r="M141" s="1" t="str">
        <f>IF(AND($AH$5="Sym_1",$E141&lt;0),$B$1,IF(AND($AH$5="Sym_2",$E141&gt;0),$B$1,$C$1))</f>
        <v>DUSKUSDT</v>
      </c>
      <c r="N141" s="1">
        <f ca="1">IF($AH$6="No",IF(AND(ABS($E141)&gt;$AH$1,$G141&lt;&gt;$G140),1,0),n_steps!K141)</f>
        <v>0</v>
      </c>
      <c r="O141" s="1">
        <f ca="1">IF($N141=1,IF($M141=$B$1,$B141,$C141),0)</f>
        <v>0</v>
      </c>
      <c r="P141" s="1">
        <f ca="1">IF($N141=1,IF($M141=$B$1,$J141,$K141),0)</f>
        <v>0</v>
      </c>
      <c r="Q141" s="1">
        <f ca="1" t="shared" si="23"/>
        <v>1</v>
      </c>
      <c r="R141" s="1">
        <f ca="1">IF($N141=1,$AH$3*$AH$2*2,0)</f>
        <v>0</v>
      </c>
      <c r="S141" s="1">
        <f ca="1">-IF($N141=1,$AH$4*$AH$2*2,0)</f>
        <v>0</v>
      </c>
      <c r="T141" s="1">
        <f ca="1" t="shared" si="28"/>
        <v>1046.63904881391</v>
      </c>
      <c r="V141" s="1">
        <f t="shared" si="24"/>
        <v>0.1443</v>
      </c>
      <c r="W141" s="1">
        <f t="shared" si="25"/>
        <v>0.004286</v>
      </c>
      <c r="Y141" s="1" t="str">
        <f>IF(AND($AH$5="Sym_1",$E141&gt;0),$B$1,IF(AND($AH$5="Sym_2",$E141&lt;0),$B$1,$C$1))</f>
        <v>REEFUSDT</v>
      </c>
      <c r="Z141" s="1">
        <f ca="1" t="shared" si="26"/>
        <v>0</v>
      </c>
      <c r="AA141" s="1">
        <f ca="1">IF($Z141=1,IF($Y141=$B$1,$B141,$C141),0)</f>
        <v>0</v>
      </c>
      <c r="AB141" s="1">
        <f ca="1">IF($Z141=1,IF($Y141=$B$1,$V141,$W141),0)</f>
        <v>0</v>
      </c>
      <c r="AC141" s="1">
        <f ca="1" t="shared" si="27"/>
        <v>1</v>
      </c>
      <c r="AD141" s="1">
        <f ca="1">IF($N141=1,$AH$3*$AF140*2,0)</f>
        <v>0</v>
      </c>
      <c r="AE141" s="1">
        <f ca="1">-IF($N141=1,$AH$4*$AH$2*2,0)</f>
        <v>0</v>
      </c>
      <c r="AF141" s="1">
        <f ca="1" t="shared" si="29"/>
        <v>927.764540727123</v>
      </c>
    </row>
    <row r="142" spans="1:32">
      <c r="A142">
        <v>160</v>
      </c>
      <c r="B142">
        <v>0.1443</v>
      </c>
      <c r="C142">
        <v>0.004286</v>
      </c>
      <c r="D142">
        <v>0.00666000000000011</v>
      </c>
      <c r="E142">
        <v>0.472132817277563</v>
      </c>
      <c r="G142" s="1">
        <f t="shared" si="20"/>
        <v>1</v>
      </c>
      <c r="H142" s="1">
        <f t="shared" si="21"/>
        <v>0.1443</v>
      </c>
      <c r="I142" s="1">
        <f t="shared" si="22"/>
        <v>0.004286</v>
      </c>
      <c r="J142" s="1">
        <f>IFERROR(VLOOKUP(-$G142,$G143:$H$182,2,0),H142)</f>
        <v>0.1452</v>
      </c>
      <c r="K142" s="1">
        <f>IFERROR(VLOOKUP(-$G142,$G143:$I$182,3,0),I142)</f>
        <v>0.00433</v>
      </c>
      <c r="M142" s="1" t="str">
        <f>IF(AND($AH$5="Sym_1",$E142&lt;0),$B$1,IF(AND($AH$5="Sym_2",$E142&gt;0),$B$1,$C$1))</f>
        <v>REEFUSDT</v>
      </c>
      <c r="N142" s="1">
        <f ca="1">IF($AH$6="No",IF(AND(ABS($E142)&gt;$AH$1,$G142&lt;&gt;$G141),1,0),n_steps!K142)</f>
        <v>0</v>
      </c>
      <c r="O142" s="1">
        <f ca="1">IF($N142=1,IF($M142=$B$1,$B142,$C142),0)</f>
        <v>0</v>
      </c>
      <c r="P142" s="1">
        <f ca="1">IF($N142=1,IF($M142=$B$1,$J142,$K142),0)</f>
        <v>0</v>
      </c>
      <c r="Q142" s="1">
        <f ca="1" t="shared" si="23"/>
        <v>1</v>
      </c>
      <c r="R142" s="1">
        <f ca="1">IF($N142=1,$AH$3*$AH$2*2,0)</f>
        <v>0</v>
      </c>
      <c r="S142" s="1">
        <f ca="1">-IF($N142=1,$AH$4*$AH$2*2,0)</f>
        <v>0</v>
      </c>
      <c r="T142" s="1">
        <f ca="1" t="shared" si="28"/>
        <v>1046.63904881391</v>
      </c>
      <c r="V142" s="1">
        <f t="shared" si="24"/>
        <v>0.1452</v>
      </c>
      <c r="W142" s="1">
        <f t="shared" si="25"/>
        <v>0.00433</v>
      </c>
      <c r="Y142" s="1" t="str">
        <f>IF(AND($AH$5="Sym_1",$E142&gt;0),$B$1,IF(AND($AH$5="Sym_2",$E142&lt;0),$B$1,$C$1))</f>
        <v>DUSKUSDT</v>
      </c>
      <c r="Z142" s="1">
        <f ca="1" t="shared" si="26"/>
        <v>0</v>
      </c>
      <c r="AA142" s="1">
        <f ca="1">IF($Z142=1,IF($Y142=$B$1,$B142,$C142),0)</f>
        <v>0</v>
      </c>
      <c r="AB142" s="1">
        <f ca="1">IF($Z142=1,IF($Y142=$B$1,$V142,$W142),0)</f>
        <v>0</v>
      </c>
      <c r="AC142" s="1">
        <f ca="1" t="shared" si="27"/>
        <v>1</v>
      </c>
      <c r="AD142" s="1">
        <f ca="1">IF($N142=1,$AH$3*$AF141*2,0)</f>
        <v>0</v>
      </c>
      <c r="AE142" s="1">
        <f ca="1">-IF($N142=1,$AH$4*$AH$2*2,0)</f>
        <v>0</v>
      </c>
      <c r="AF142" s="1">
        <f ca="1" t="shared" si="29"/>
        <v>927.764540727123</v>
      </c>
    </row>
    <row r="143" spans="1:32">
      <c r="A143">
        <v>161</v>
      </c>
      <c r="B143">
        <v>0.1477</v>
      </c>
      <c r="C143">
        <v>0.004365</v>
      </c>
      <c r="D143">
        <v>0.0207300000000001</v>
      </c>
      <c r="E143">
        <v>1.11568335109264</v>
      </c>
      <c r="G143" s="1">
        <f t="shared" si="20"/>
        <v>1</v>
      </c>
      <c r="H143" s="1">
        <f t="shared" si="21"/>
        <v>0.1477</v>
      </c>
      <c r="I143" s="1">
        <f t="shared" si="22"/>
        <v>0.004365</v>
      </c>
      <c r="J143" s="1">
        <f>IFERROR(VLOOKUP(-$G143,$G144:$H$182,2,0),H143)</f>
        <v>0.1452</v>
      </c>
      <c r="K143" s="1">
        <f>IFERROR(VLOOKUP(-$G143,$G144:$I$182,3,0),I143)</f>
        <v>0.00433</v>
      </c>
      <c r="M143" s="1" t="str">
        <f>IF(AND($AH$5="Sym_1",$E143&lt;0),$B$1,IF(AND($AH$5="Sym_2",$E143&gt;0),$B$1,$C$1))</f>
        <v>REEFUSDT</v>
      </c>
      <c r="N143" s="1">
        <f ca="1">IF($AH$6="No",IF(AND(ABS($E143)&gt;$AH$1,$G143&lt;&gt;$G142),1,0),n_steps!K143)</f>
        <v>0</v>
      </c>
      <c r="O143" s="1">
        <f ca="1">IF($N143=1,IF($M143=$B$1,$B143,$C143),0)</f>
        <v>0</v>
      </c>
      <c r="P143" s="1">
        <f ca="1">IF($N143=1,IF($M143=$B$1,$J143,$K143),0)</f>
        <v>0</v>
      </c>
      <c r="Q143" s="1">
        <f ca="1" t="shared" si="23"/>
        <v>1</v>
      </c>
      <c r="R143" s="1">
        <f ca="1">IF($N143=1,$AH$3*$AH$2*2,0)</f>
        <v>0</v>
      </c>
      <c r="S143" s="1">
        <f ca="1">-IF($N143=1,$AH$4*$AH$2*2,0)</f>
        <v>0</v>
      </c>
      <c r="T143" s="1">
        <f ca="1" t="shared" si="28"/>
        <v>1046.63904881391</v>
      </c>
      <c r="V143" s="1">
        <f t="shared" si="24"/>
        <v>0.1452</v>
      </c>
      <c r="W143" s="1">
        <f t="shared" si="25"/>
        <v>0.00433</v>
      </c>
      <c r="Y143" s="1" t="str">
        <f>IF(AND($AH$5="Sym_1",$E143&gt;0),$B$1,IF(AND($AH$5="Sym_2",$E143&lt;0),$B$1,$C$1))</f>
        <v>DUSKUSDT</v>
      </c>
      <c r="Z143" s="1">
        <f ca="1" t="shared" si="26"/>
        <v>0</v>
      </c>
      <c r="AA143" s="1">
        <f ca="1">IF($Z143=1,IF($Y143=$B$1,$B143,$C143),0)</f>
        <v>0</v>
      </c>
      <c r="AB143" s="1">
        <f ca="1">IF($Z143=1,IF($Y143=$B$1,$V143,$W143),0)</f>
        <v>0</v>
      </c>
      <c r="AC143" s="1">
        <f ca="1" t="shared" si="27"/>
        <v>1</v>
      </c>
      <c r="AD143" s="1">
        <f ca="1">IF($N143=1,$AH$3*$AF142*2,0)</f>
        <v>0</v>
      </c>
      <c r="AE143" s="1">
        <f ca="1">-IF($N143=1,$AH$4*$AH$2*2,0)</f>
        <v>0</v>
      </c>
      <c r="AF143" s="1">
        <f ca="1" t="shared" si="29"/>
        <v>927.764540727123</v>
      </c>
    </row>
    <row r="144" spans="1:32">
      <c r="A144">
        <v>162</v>
      </c>
      <c r="B144">
        <v>0.1443</v>
      </c>
      <c r="C144">
        <v>0.004289</v>
      </c>
      <c r="D144">
        <v>0.0179499999999999</v>
      </c>
      <c r="E144">
        <v>0.913676641576773</v>
      </c>
      <c r="G144" s="1">
        <f t="shared" si="20"/>
        <v>1</v>
      </c>
      <c r="H144" s="1">
        <f t="shared" si="21"/>
        <v>0.1443</v>
      </c>
      <c r="I144" s="1">
        <f t="shared" si="22"/>
        <v>0.004289</v>
      </c>
      <c r="J144" s="1">
        <f>IFERROR(VLOOKUP(-$G144,$G145:$H$182,2,0),H144)</f>
        <v>0.1452</v>
      </c>
      <c r="K144" s="1">
        <f>IFERROR(VLOOKUP(-$G144,$G145:$I$182,3,0),I144)</f>
        <v>0.00433</v>
      </c>
      <c r="M144" s="1" t="str">
        <f>IF(AND($AH$5="Sym_1",$E144&lt;0),$B$1,IF(AND($AH$5="Sym_2",$E144&gt;0),$B$1,$C$1))</f>
        <v>REEFUSDT</v>
      </c>
      <c r="N144" s="1">
        <f ca="1">IF($AH$6="No",IF(AND(ABS($E144)&gt;$AH$1,$G144&lt;&gt;$G143),1,0),n_steps!K144)</f>
        <v>0</v>
      </c>
      <c r="O144" s="1">
        <f ca="1">IF($N144=1,IF($M144=$B$1,$B144,$C144),0)</f>
        <v>0</v>
      </c>
      <c r="P144" s="1">
        <f ca="1">IF($N144=1,IF($M144=$B$1,$J144,$K144),0)</f>
        <v>0</v>
      </c>
      <c r="Q144" s="1">
        <f ca="1" t="shared" si="23"/>
        <v>1</v>
      </c>
      <c r="R144" s="1">
        <f ca="1">IF($N144=1,$AH$3*$AH$2*2,0)</f>
        <v>0</v>
      </c>
      <c r="S144" s="1">
        <f ca="1">-IF($N144=1,$AH$4*$AH$2*2,0)</f>
        <v>0</v>
      </c>
      <c r="T144" s="1">
        <f ca="1" t="shared" si="28"/>
        <v>1046.63904881391</v>
      </c>
      <c r="V144" s="1">
        <f t="shared" si="24"/>
        <v>0.1452</v>
      </c>
      <c r="W144" s="1">
        <f t="shared" si="25"/>
        <v>0.00433</v>
      </c>
      <c r="Y144" s="1" t="str">
        <f>IF(AND($AH$5="Sym_1",$E144&gt;0),$B$1,IF(AND($AH$5="Sym_2",$E144&lt;0),$B$1,$C$1))</f>
        <v>DUSKUSDT</v>
      </c>
      <c r="Z144" s="1">
        <f ca="1" t="shared" si="26"/>
        <v>0</v>
      </c>
      <c r="AA144" s="1">
        <f ca="1">IF($Z144=1,IF($Y144=$B$1,$B144,$C144),0)</f>
        <v>0</v>
      </c>
      <c r="AB144" s="1">
        <f ca="1">IF($Z144=1,IF($Y144=$B$1,$V144,$W144),0)</f>
        <v>0</v>
      </c>
      <c r="AC144" s="1">
        <f ca="1" t="shared" si="27"/>
        <v>1</v>
      </c>
      <c r="AD144" s="1">
        <f ca="1">IF($N144=1,$AH$3*$AF143*2,0)</f>
        <v>0</v>
      </c>
      <c r="AE144" s="1">
        <f ca="1">-IF($N144=1,$AH$4*$AH$2*2,0)</f>
        <v>0</v>
      </c>
      <c r="AF144" s="1">
        <f ca="1" t="shared" si="29"/>
        <v>927.764540727123</v>
      </c>
    </row>
    <row r="145" spans="1:32">
      <c r="A145">
        <v>163</v>
      </c>
      <c r="B145">
        <v>0.1411</v>
      </c>
      <c r="C145">
        <v>0.004214</v>
      </c>
      <c r="D145">
        <v>0.0213699999999998</v>
      </c>
      <c r="E145">
        <v>1.02050318844006</v>
      </c>
      <c r="G145" s="1">
        <f t="shared" si="20"/>
        <v>1</v>
      </c>
      <c r="H145" s="1">
        <f t="shared" si="21"/>
        <v>0.1411</v>
      </c>
      <c r="I145" s="1">
        <f t="shared" si="22"/>
        <v>0.004214</v>
      </c>
      <c r="J145" s="1">
        <f>IFERROR(VLOOKUP(-$G145,$G146:$H$182,2,0),H145)</f>
        <v>0.1452</v>
      </c>
      <c r="K145" s="1">
        <f>IFERROR(VLOOKUP(-$G145,$G146:$I$182,3,0),I145)</f>
        <v>0.00433</v>
      </c>
      <c r="M145" s="1" t="str">
        <f>IF(AND($AH$5="Sym_1",$E145&lt;0),$B$1,IF(AND($AH$5="Sym_2",$E145&gt;0),$B$1,$C$1))</f>
        <v>REEFUSDT</v>
      </c>
      <c r="N145" s="1">
        <f ca="1">IF($AH$6="No",IF(AND(ABS($E145)&gt;$AH$1,$G145&lt;&gt;$G144),1,0),n_steps!K145)</f>
        <v>0</v>
      </c>
      <c r="O145" s="1">
        <f ca="1">IF($N145=1,IF($M145=$B$1,$B145,$C145),0)</f>
        <v>0</v>
      </c>
      <c r="P145" s="1">
        <f ca="1">IF($N145=1,IF($M145=$B$1,$J145,$K145),0)</f>
        <v>0</v>
      </c>
      <c r="Q145" s="1">
        <f ca="1" t="shared" si="23"/>
        <v>1</v>
      </c>
      <c r="R145" s="1">
        <f ca="1">IF($N145=1,$AH$3*$AH$2*2,0)</f>
        <v>0</v>
      </c>
      <c r="S145" s="1">
        <f ca="1">-IF($N145=1,$AH$4*$AH$2*2,0)</f>
        <v>0</v>
      </c>
      <c r="T145" s="1">
        <f ca="1" t="shared" si="28"/>
        <v>1046.63904881391</v>
      </c>
      <c r="V145" s="1">
        <f t="shared" si="24"/>
        <v>0.1452</v>
      </c>
      <c r="W145" s="1">
        <f t="shared" si="25"/>
        <v>0.00433</v>
      </c>
      <c r="Y145" s="1" t="str">
        <f>IF(AND($AH$5="Sym_1",$E145&gt;0),$B$1,IF(AND($AH$5="Sym_2",$E145&lt;0),$B$1,$C$1))</f>
        <v>DUSKUSDT</v>
      </c>
      <c r="Z145" s="1">
        <f ca="1" t="shared" si="26"/>
        <v>0</v>
      </c>
      <c r="AA145" s="1">
        <f ca="1">IF($Z145=1,IF($Y145=$B$1,$B145,$C145),0)</f>
        <v>0</v>
      </c>
      <c r="AB145" s="1">
        <f ca="1">IF($Z145=1,IF($Y145=$B$1,$V145,$W145),0)</f>
        <v>0</v>
      </c>
      <c r="AC145" s="1">
        <f ca="1" t="shared" si="27"/>
        <v>1</v>
      </c>
      <c r="AD145" s="1">
        <f ca="1">IF($N145=1,$AH$3*$AF144*2,0)</f>
        <v>0</v>
      </c>
      <c r="AE145" s="1">
        <f ca="1">-IF($N145=1,$AH$4*$AH$2*2,0)</f>
        <v>0</v>
      </c>
      <c r="AF145" s="1">
        <f ca="1" t="shared" si="29"/>
        <v>927.764540727123</v>
      </c>
    </row>
    <row r="146" spans="1:32">
      <c r="A146">
        <v>164</v>
      </c>
      <c r="B146">
        <v>0.1452</v>
      </c>
      <c r="C146">
        <v>0.00433</v>
      </c>
      <c r="D146">
        <v>-0.00130000000000007</v>
      </c>
      <c r="E146">
        <v>-0.0649994629658075</v>
      </c>
      <c r="G146" s="1">
        <f t="shared" si="20"/>
        <v>-1</v>
      </c>
      <c r="H146" s="1">
        <f t="shared" si="21"/>
        <v>0.1452</v>
      </c>
      <c r="I146" s="1">
        <f t="shared" si="22"/>
        <v>0.00433</v>
      </c>
      <c r="J146" s="1">
        <f>IFERROR(VLOOKUP(-$G146,$G147:$H$182,2,0),H146)</f>
        <v>0.1484</v>
      </c>
      <c r="K146" s="1">
        <f>IFERROR(VLOOKUP(-$G146,$G147:$I$182,3,0),I146)</f>
        <v>0.00434</v>
      </c>
      <c r="M146" s="1" t="str">
        <f>IF(AND($AH$5="Sym_1",$E146&lt;0),$B$1,IF(AND($AH$5="Sym_2",$E146&gt;0),$B$1,$C$1))</f>
        <v>DUSKUSDT</v>
      </c>
      <c r="N146" s="1">
        <f ca="1">IF($AH$6="No",IF(AND(ABS($E146)&gt;$AH$1,$G146&lt;&gt;$G145),1,0),n_steps!K146)</f>
        <v>0</v>
      </c>
      <c r="O146" s="1">
        <f ca="1">IF($N146=1,IF($M146=$B$1,$B146,$C146),0)</f>
        <v>0</v>
      </c>
      <c r="P146" s="1">
        <f ca="1">IF($N146=1,IF($M146=$B$1,$J146,$K146),0)</f>
        <v>0</v>
      </c>
      <c r="Q146" s="1">
        <f ca="1" t="shared" si="23"/>
        <v>1</v>
      </c>
      <c r="R146" s="1">
        <f ca="1">IF($N146=1,$AH$3*$AH$2*2,0)</f>
        <v>0</v>
      </c>
      <c r="S146" s="1">
        <f ca="1">-IF($N146=1,$AH$4*$AH$2*2,0)</f>
        <v>0</v>
      </c>
      <c r="T146" s="1">
        <f ca="1" t="shared" si="28"/>
        <v>1046.63904881391</v>
      </c>
      <c r="V146" s="1">
        <f t="shared" si="24"/>
        <v>0.1484</v>
      </c>
      <c r="W146" s="1">
        <f t="shared" si="25"/>
        <v>0.00434</v>
      </c>
      <c r="Y146" s="1" t="str">
        <f>IF(AND($AH$5="Sym_1",$E146&gt;0),$B$1,IF(AND($AH$5="Sym_2",$E146&lt;0),$B$1,$C$1))</f>
        <v>REEFUSDT</v>
      </c>
      <c r="Z146" s="1">
        <f ca="1" t="shared" si="26"/>
        <v>0</v>
      </c>
      <c r="AA146" s="1">
        <f ca="1">IF($Z146=1,IF($Y146=$B$1,$B146,$C146),0)</f>
        <v>0</v>
      </c>
      <c r="AB146" s="1">
        <f ca="1">IF($Z146=1,IF($Y146=$B$1,$V146,$W146),0)</f>
        <v>0</v>
      </c>
      <c r="AC146" s="1">
        <f ca="1" t="shared" si="27"/>
        <v>1</v>
      </c>
      <c r="AD146" s="1">
        <f ca="1">IF($N146=1,$AH$3*$AF145*2,0)</f>
        <v>0</v>
      </c>
      <c r="AE146" s="1">
        <f ca="1">-IF($N146=1,$AH$4*$AH$2*2,0)</f>
        <v>0</v>
      </c>
      <c r="AF146" s="1">
        <f ca="1" t="shared" si="29"/>
        <v>927.764540727123</v>
      </c>
    </row>
    <row r="147" spans="1:32">
      <c r="A147">
        <v>165</v>
      </c>
      <c r="B147">
        <v>0.1514</v>
      </c>
      <c r="C147">
        <v>0.004401</v>
      </c>
      <c r="D147">
        <v>-0.0084700000000002</v>
      </c>
      <c r="E147">
        <v>-0.370339488273083</v>
      </c>
      <c r="G147" s="1">
        <f t="shared" si="20"/>
        <v>-1</v>
      </c>
      <c r="H147" s="1">
        <f t="shared" si="21"/>
        <v>0.1514</v>
      </c>
      <c r="I147" s="1">
        <f t="shared" si="22"/>
        <v>0.004401</v>
      </c>
      <c r="J147" s="1">
        <f>IFERROR(VLOOKUP(-$G147,$G148:$H$182,2,0),H147)</f>
        <v>0.1484</v>
      </c>
      <c r="K147" s="1">
        <f>IFERROR(VLOOKUP(-$G147,$G148:$I$182,3,0),I147)</f>
        <v>0.00434</v>
      </c>
      <c r="M147" s="1" t="str">
        <f>IF(AND($AH$5="Sym_1",$E147&lt;0),$B$1,IF(AND($AH$5="Sym_2",$E147&gt;0),$B$1,$C$1))</f>
        <v>DUSKUSDT</v>
      </c>
      <c r="N147" s="1">
        <f ca="1">IF($AH$6="No",IF(AND(ABS($E147)&gt;$AH$1,$G147&lt;&gt;$G146),1,0),n_steps!K147)</f>
        <v>0</v>
      </c>
      <c r="O147" s="1">
        <f ca="1">IF($N147=1,IF($M147=$B$1,$B147,$C147),0)</f>
        <v>0</v>
      </c>
      <c r="P147" s="1">
        <f ca="1">IF($N147=1,IF($M147=$B$1,$J147,$K147),0)</f>
        <v>0</v>
      </c>
      <c r="Q147" s="1">
        <f ca="1" t="shared" si="23"/>
        <v>1</v>
      </c>
      <c r="R147" s="1">
        <f ca="1">IF($N147=1,$AH$3*$AH$2*2,0)</f>
        <v>0</v>
      </c>
      <c r="S147" s="1">
        <f ca="1">-IF($N147=1,$AH$4*$AH$2*2,0)</f>
        <v>0</v>
      </c>
      <c r="T147" s="1">
        <f ca="1" t="shared" si="28"/>
        <v>1046.63904881391</v>
      </c>
      <c r="V147" s="1">
        <f t="shared" si="24"/>
        <v>0.1484</v>
      </c>
      <c r="W147" s="1">
        <f t="shared" si="25"/>
        <v>0.00434</v>
      </c>
      <c r="Y147" s="1" t="str">
        <f>IF(AND($AH$5="Sym_1",$E147&gt;0),$B$1,IF(AND($AH$5="Sym_2",$E147&lt;0),$B$1,$C$1))</f>
        <v>REEFUSDT</v>
      </c>
      <c r="Z147" s="1">
        <f ca="1" t="shared" si="26"/>
        <v>0</v>
      </c>
      <c r="AA147" s="1">
        <f ca="1">IF($Z147=1,IF($Y147=$B$1,$B147,$C147),0)</f>
        <v>0</v>
      </c>
      <c r="AB147" s="1">
        <f ca="1">IF($Z147=1,IF($Y147=$B$1,$V147,$W147),0)</f>
        <v>0</v>
      </c>
      <c r="AC147" s="1">
        <f ca="1" t="shared" si="27"/>
        <v>1</v>
      </c>
      <c r="AD147" s="1">
        <f ca="1">IF($N147=1,$AH$3*$AF146*2,0)</f>
        <v>0</v>
      </c>
      <c r="AE147" s="1">
        <f ca="1">-IF($N147=1,$AH$4*$AH$2*2,0)</f>
        <v>0</v>
      </c>
      <c r="AF147" s="1">
        <f ca="1" t="shared" si="29"/>
        <v>927.764540727123</v>
      </c>
    </row>
    <row r="148" spans="1:32">
      <c r="A148">
        <v>166</v>
      </c>
      <c r="B148">
        <v>0.1516</v>
      </c>
      <c r="C148">
        <v>0.004289</v>
      </c>
      <c r="D148">
        <v>-0.00256000000000011</v>
      </c>
      <c r="E148">
        <v>-0.0523489264655232</v>
      </c>
      <c r="G148" s="1">
        <f t="shared" si="20"/>
        <v>-1</v>
      </c>
      <c r="H148" s="1">
        <f t="shared" si="21"/>
        <v>0.1516</v>
      </c>
      <c r="I148" s="1">
        <f t="shared" si="22"/>
        <v>0.004289</v>
      </c>
      <c r="J148" s="1">
        <f>IFERROR(VLOOKUP(-$G148,$G149:$H$182,2,0),H148)</f>
        <v>0.1484</v>
      </c>
      <c r="K148" s="1">
        <f>IFERROR(VLOOKUP(-$G148,$G149:$I$182,3,0),I148)</f>
        <v>0.00434</v>
      </c>
      <c r="M148" s="1" t="str">
        <f>IF(AND($AH$5="Sym_1",$E148&lt;0),$B$1,IF(AND($AH$5="Sym_2",$E148&gt;0),$B$1,$C$1))</f>
        <v>DUSKUSDT</v>
      </c>
      <c r="N148" s="1">
        <f ca="1">IF($AH$6="No",IF(AND(ABS($E148)&gt;$AH$1,$G148&lt;&gt;$G147),1,0),n_steps!K148)</f>
        <v>0</v>
      </c>
      <c r="O148" s="1">
        <f ca="1">IF($N148=1,IF($M148=$B$1,$B148,$C148),0)</f>
        <v>0</v>
      </c>
      <c r="P148" s="1">
        <f ca="1">IF($N148=1,IF($M148=$B$1,$J148,$K148),0)</f>
        <v>0</v>
      </c>
      <c r="Q148" s="1">
        <f ca="1" t="shared" si="23"/>
        <v>1</v>
      </c>
      <c r="R148" s="1">
        <f ca="1">IF($N148=1,$AH$3*$AH$2*2,0)</f>
        <v>0</v>
      </c>
      <c r="S148" s="1">
        <f ca="1">-IF($N148=1,$AH$4*$AH$2*2,0)</f>
        <v>0</v>
      </c>
      <c r="T148" s="1">
        <f ca="1" t="shared" si="28"/>
        <v>1046.63904881391</v>
      </c>
      <c r="V148" s="1">
        <f t="shared" si="24"/>
        <v>0.1484</v>
      </c>
      <c r="W148" s="1">
        <f t="shared" si="25"/>
        <v>0.00434</v>
      </c>
      <c r="Y148" s="1" t="str">
        <f>IF(AND($AH$5="Sym_1",$E148&gt;0),$B$1,IF(AND($AH$5="Sym_2",$E148&lt;0),$B$1,$C$1))</f>
        <v>REEFUSDT</v>
      </c>
      <c r="Z148" s="1">
        <f ca="1" t="shared" si="26"/>
        <v>0</v>
      </c>
      <c r="AA148" s="1">
        <f ca="1">IF($Z148=1,IF($Y148=$B$1,$B148,$C148),0)</f>
        <v>0</v>
      </c>
      <c r="AB148" s="1">
        <f ca="1">IF($Z148=1,IF($Y148=$B$1,$V148,$W148),0)</f>
        <v>0</v>
      </c>
      <c r="AC148" s="1">
        <f ca="1" t="shared" si="27"/>
        <v>1</v>
      </c>
      <c r="AD148" s="1">
        <f ca="1">IF($N148=1,$AH$3*$AF147*2,0)</f>
        <v>0</v>
      </c>
      <c r="AE148" s="1">
        <f ca="1">-IF($N148=1,$AH$4*$AH$2*2,0)</f>
        <v>0</v>
      </c>
      <c r="AF148" s="1">
        <f ca="1" t="shared" si="29"/>
        <v>927.764540727123</v>
      </c>
    </row>
    <row r="149" spans="1:32">
      <c r="A149">
        <v>167</v>
      </c>
      <c r="B149">
        <v>0.1511</v>
      </c>
      <c r="C149">
        <v>0.004354</v>
      </c>
      <c r="D149">
        <v>-0.01326</v>
      </c>
      <c r="E149">
        <v>-0.559067332998555</v>
      </c>
      <c r="G149" s="1">
        <f t="shared" si="20"/>
        <v>-1</v>
      </c>
      <c r="H149" s="1">
        <f t="shared" si="21"/>
        <v>0.1511</v>
      </c>
      <c r="I149" s="1">
        <f t="shared" si="22"/>
        <v>0.004354</v>
      </c>
      <c r="J149" s="1">
        <f>IFERROR(VLOOKUP(-$G149,$G150:$H$182,2,0),H149)</f>
        <v>0.1484</v>
      </c>
      <c r="K149" s="1">
        <f>IFERROR(VLOOKUP(-$G149,$G150:$I$182,3,0),I149)</f>
        <v>0.00434</v>
      </c>
      <c r="M149" s="1" t="str">
        <f>IF(AND($AH$5="Sym_1",$E149&lt;0),$B$1,IF(AND($AH$5="Sym_2",$E149&gt;0),$B$1,$C$1))</f>
        <v>DUSKUSDT</v>
      </c>
      <c r="N149" s="1">
        <f ca="1">IF($AH$6="No",IF(AND(ABS($E149)&gt;$AH$1,$G149&lt;&gt;$G148),1,0),n_steps!K149)</f>
        <v>0</v>
      </c>
      <c r="O149" s="1">
        <f ca="1">IF($N149=1,IF($M149=$B$1,$B149,$C149),0)</f>
        <v>0</v>
      </c>
      <c r="P149" s="1">
        <f ca="1">IF($N149=1,IF($M149=$B$1,$J149,$K149),0)</f>
        <v>0</v>
      </c>
      <c r="Q149" s="1">
        <f ca="1" t="shared" si="23"/>
        <v>1</v>
      </c>
      <c r="R149" s="1">
        <f ca="1">IF($N149=1,$AH$3*$AH$2*2,0)</f>
        <v>0</v>
      </c>
      <c r="S149" s="1">
        <f ca="1">-IF($N149=1,$AH$4*$AH$2*2,0)</f>
        <v>0</v>
      </c>
      <c r="T149" s="1">
        <f ca="1" t="shared" si="28"/>
        <v>1046.63904881391</v>
      </c>
      <c r="V149" s="1">
        <f t="shared" si="24"/>
        <v>0.1484</v>
      </c>
      <c r="W149" s="1">
        <f t="shared" si="25"/>
        <v>0.00434</v>
      </c>
      <c r="Y149" s="1" t="str">
        <f>IF(AND($AH$5="Sym_1",$E149&gt;0),$B$1,IF(AND($AH$5="Sym_2",$E149&lt;0),$B$1,$C$1))</f>
        <v>REEFUSDT</v>
      </c>
      <c r="Z149" s="1">
        <f ca="1" t="shared" si="26"/>
        <v>0</v>
      </c>
      <c r="AA149" s="1">
        <f ca="1">IF($Z149=1,IF($Y149=$B$1,$B149,$C149),0)</f>
        <v>0</v>
      </c>
      <c r="AB149" s="1">
        <f ca="1">IF($Z149=1,IF($Y149=$B$1,$V149,$W149),0)</f>
        <v>0</v>
      </c>
      <c r="AC149" s="1">
        <f ca="1" t="shared" si="27"/>
        <v>1</v>
      </c>
      <c r="AD149" s="1">
        <f ca="1">IF($N149=1,$AH$3*$AF148*2,0)</f>
        <v>0</v>
      </c>
      <c r="AE149" s="1">
        <f ca="1">-IF($N149=1,$AH$4*$AH$2*2,0)</f>
        <v>0</v>
      </c>
      <c r="AF149" s="1">
        <f ca="1" t="shared" si="29"/>
        <v>927.764540727123</v>
      </c>
    </row>
    <row r="150" spans="1:32">
      <c r="A150">
        <v>168</v>
      </c>
      <c r="B150">
        <v>0.1473</v>
      </c>
      <c r="C150">
        <v>0.0043</v>
      </c>
      <c r="D150">
        <v>-0.0105399999999999</v>
      </c>
      <c r="E150">
        <v>-0.401266398475511</v>
      </c>
      <c r="G150" s="1">
        <f t="shared" si="20"/>
        <v>-1</v>
      </c>
      <c r="H150" s="1">
        <f t="shared" si="21"/>
        <v>0.1473</v>
      </c>
      <c r="I150" s="1">
        <f t="shared" si="22"/>
        <v>0.0043</v>
      </c>
      <c r="J150" s="1">
        <f>IFERROR(VLOOKUP(-$G150,$G151:$H$182,2,0),H150)</f>
        <v>0.1484</v>
      </c>
      <c r="K150" s="1">
        <f>IFERROR(VLOOKUP(-$G150,$G151:$I$182,3,0),I150)</f>
        <v>0.00434</v>
      </c>
      <c r="M150" s="1" t="str">
        <f>IF(AND($AH$5="Sym_1",$E150&lt;0),$B$1,IF(AND($AH$5="Sym_2",$E150&gt;0),$B$1,$C$1))</f>
        <v>DUSKUSDT</v>
      </c>
      <c r="N150" s="1">
        <f ca="1">IF($AH$6="No",IF(AND(ABS($E150)&gt;$AH$1,$G150&lt;&gt;$G149),1,0),n_steps!K150)</f>
        <v>0</v>
      </c>
      <c r="O150" s="1">
        <f ca="1">IF($N150=1,IF($M150=$B$1,$B150,$C150),0)</f>
        <v>0</v>
      </c>
      <c r="P150" s="1">
        <f ca="1">IF($N150=1,IF($M150=$B$1,$J150,$K150),0)</f>
        <v>0</v>
      </c>
      <c r="Q150" s="1">
        <f ca="1" t="shared" si="23"/>
        <v>1</v>
      </c>
      <c r="R150" s="1">
        <f ca="1">IF($N150=1,$AH$3*$AH$2*2,0)</f>
        <v>0</v>
      </c>
      <c r="S150" s="1">
        <f ca="1">-IF($N150=1,$AH$4*$AH$2*2,0)</f>
        <v>0</v>
      </c>
      <c r="T150" s="1">
        <f ca="1" t="shared" si="28"/>
        <v>1046.63904881391</v>
      </c>
      <c r="V150" s="1">
        <f t="shared" si="24"/>
        <v>0.1484</v>
      </c>
      <c r="W150" s="1">
        <f t="shared" si="25"/>
        <v>0.00434</v>
      </c>
      <c r="Y150" s="1" t="str">
        <f>IF(AND($AH$5="Sym_1",$E150&gt;0),$B$1,IF(AND($AH$5="Sym_2",$E150&lt;0),$B$1,$C$1))</f>
        <v>REEFUSDT</v>
      </c>
      <c r="Z150" s="1">
        <f ca="1" t="shared" si="26"/>
        <v>0</v>
      </c>
      <c r="AA150" s="1">
        <f ca="1">IF($Z150=1,IF($Y150=$B$1,$B150,$C150),0)</f>
        <v>0</v>
      </c>
      <c r="AB150" s="1">
        <f ca="1">IF($Z150=1,IF($Y150=$B$1,$V150,$W150),0)</f>
        <v>0</v>
      </c>
      <c r="AC150" s="1">
        <f ca="1" t="shared" si="27"/>
        <v>1</v>
      </c>
      <c r="AD150" s="1">
        <f ca="1">IF($N150=1,$AH$3*$AF149*2,0)</f>
        <v>0</v>
      </c>
      <c r="AE150" s="1">
        <f ca="1">-IF($N150=1,$AH$4*$AH$2*2,0)</f>
        <v>0</v>
      </c>
      <c r="AF150" s="1">
        <f ca="1" t="shared" si="29"/>
        <v>927.764540727123</v>
      </c>
    </row>
    <row r="151" spans="1:32">
      <c r="A151">
        <v>169</v>
      </c>
      <c r="B151">
        <v>0.1492</v>
      </c>
      <c r="C151">
        <v>0.004302</v>
      </c>
      <c r="D151">
        <v>-0.01092</v>
      </c>
      <c r="E151">
        <v>-0.387360082175018</v>
      </c>
      <c r="G151" s="1">
        <f t="shared" si="20"/>
        <v>-1</v>
      </c>
      <c r="H151" s="1">
        <f t="shared" si="21"/>
        <v>0.1492</v>
      </c>
      <c r="I151" s="1">
        <f t="shared" si="22"/>
        <v>0.004302</v>
      </c>
      <c r="J151" s="1">
        <f>IFERROR(VLOOKUP(-$G151,$G152:$H$182,2,0),H151)</f>
        <v>0.1484</v>
      </c>
      <c r="K151" s="1">
        <f>IFERROR(VLOOKUP(-$G151,$G152:$I$182,3,0),I151)</f>
        <v>0.00434</v>
      </c>
      <c r="M151" s="1" t="str">
        <f>IF(AND($AH$5="Sym_1",$E151&lt;0),$B$1,IF(AND($AH$5="Sym_2",$E151&gt;0),$B$1,$C$1))</f>
        <v>DUSKUSDT</v>
      </c>
      <c r="N151" s="1">
        <f ca="1">IF($AH$6="No",IF(AND(ABS($E151)&gt;$AH$1,$G151&lt;&gt;$G150),1,0),n_steps!K151)</f>
        <v>0</v>
      </c>
      <c r="O151" s="1">
        <f ca="1">IF($N151=1,IF($M151=$B$1,$B151,$C151),0)</f>
        <v>0</v>
      </c>
      <c r="P151" s="1">
        <f ca="1">IF($N151=1,IF($M151=$B$1,$J151,$K151),0)</f>
        <v>0</v>
      </c>
      <c r="Q151" s="1">
        <f ca="1" t="shared" si="23"/>
        <v>1</v>
      </c>
      <c r="R151" s="1">
        <f ca="1">IF($N151=1,$AH$3*$AH$2*2,0)</f>
        <v>0</v>
      </c>
      <c r="S151" s="1">
        <f ca="1">-IF($N151=1,$AH$4*$AH$2*2,0)</f>
        <v>0</v>
      </c>
      <c r="T151" s="1">
        <f ca="1" t="shared" si="28"/>
        <v>1046.63904881391</v>
      </c>
      <c r="V151" s="1">
        <f t="shared" si="24"/>
        <v>0.1484</v>
      </c>
      <c r="W151" s="1">
        <f t="shared" si="25"/>
        <v>0.00434</v>
      </c>
      <c r="Y151" s="1" t="str">
        <f>IF(AND($AH$5="Sym_1",$E151&gt;0),$B$1,IF(AND($AH$5="Sym_2",$E151&lt;0),$B$1,$C$1))</f>
        <v>REEFUSDT</v>
      </c>
      <c r="Z151" s="1">
        <f ca="1" t="shared" si="26"/>
        <v>0</v>
      </c>
      <c r="AA151" s="1">
        <f ca="1">IF($Z151=1,IF($Y151=$B$1,$B151,$C151),0)</f>
        <v>0</v>
      </c>
      <c r="AB151" s="1">
        <f ca="1">IF($Z151=1,IF($Y151=$B$1,$V151,$W151),0)</f>
        <v>0</v>
      </c>
      <c r="AC151" s="1">
        <f ca="1" t="shared" si="27"/>
        <v>1</v>
      </c>
      <c r="AD151" s="1">
        <f ca="1">IF($N151=1,$AH$3*$AF150*2,0)</f>
        <v>0</v>
      </c>
      <c r="AE151" s="1">
        <f ca="1">-IF($N151=1,$AH$4*$AH$2*2,0)</f>
        <v>0</v>
      </c>
      <c r="AF151" s="1">
        <f ca="1" t="shared" si="29"/>
        <v>927.764540727123</v>
      </c>
    </row>
    <row r="152" spans="1:32">
      <c r="A152">
        <v>170</v>
      </c>
      <c r="B152">
        <v>0.1505</v>
      </c>
      <c r="C152">
        <v>0.004343</v>
      </c>
      <c r="D152">
        <v>-0.00605999999999995</v>
      </c>
      <c r="E152">
        <v>-0.114489693974833</v>
      </c>
      <c r="G152" s="1">
        <f t="shared" si="20"/>
        <v>-1</v>
      </c>
      <c r="H152" s="1">
        <f t="shared" si="21"/>
        <v>0.1505</v>
      </c>
      <c r="I152" s="1">
        <f t="shared" si="22"/>
        <v>0.004343</v>
      </c>
      <c r="J152" s="1">
        <f>IFERROR(VLOOKUP(-$G152,$G153:$H$182,2,0),H152)</f>
        <v>0.1484</v>
      </c>
      <c r="K152" s="1">
        <f>IFERROR(VLOOKUP(-$G152,$G153:$I$182,3,0),I152)</f>
        <v>0.00434</v>
      </c>
      <c r="M152" s="1" t="str">
        <f>IF(AND($AH$5="Sym_1",$E152&lt;0),$B$1,IF(AND($AH$5="Sym_2",$E152&gt;0),$B$1,$C$1))</f>
        <v>DUSKUSDT</v>
      </c>
      <c r="N152" s="1">
        <f ca="1">IF($AH$6="No",IF(AND(ABS($E152)&gt;$AH$1,$G152&lt;&gt;$G151),1,0),n_steps!K152)</f>
        <v>0</v>
      </c>
      <c r="O152" s="1">
        <f ca="1">IF($N152=1,IF($M152=$B$1,$B152,$C152),0)</f>
        <v>0</v>
      </c>
      <c r="P152" s="1">
        <f ca="1">IF($N152=1,IF($M152=$B$1,$J152,$K152),0)</f>
        <v>0</v>
      </c>
      <c r="Q152" s="1">
        <f ca="1" t="shared" si="23"/>
        <v>1</v>
      </c>
      <c r="R152" s="1">
        <f ca="1">IF($N152=1,$AH$3*$AH$2*2,0)</f>
        <v>0</v>
      </c>
      <c r="S152" s="1">
        <f ca="1">-IF($N152=1,$AH$4*$AH$2*2,0)</f>
        <v>0</v>
      </c>
      <c r="T152" s="1">
        <f ca="1" t="shared" si="28"/>
        <v>1046.63904881391</v>
      </c>
      <c r="V152" s="1">
        <f t="shared" si="24"/>
        <v>0.1484</v>
      </c>
      <c r="W152" s="1">
        <f t="shared" si="25"/>
        <v>0.00434</v>
      </c>
      <c r="Y152" s="1" t="str">
        <f>IF(AND($AH$5="Sym_1",$E152&gt;0),$B$1,IF(AND($AH$5="Sym_2",$E152&lt;0),$B$1,$C$1))</f>
        <v>REEFUSDT</v>
      </c>
      <c r="Z152" s="1">
        <f ca="1" t="shared" si="26"/>
        <v>0</v>
      </c>
      <c r="AA152" s="1">
        <f ca="1">IF($Z152=1,IF($Y152=$B$1,$B152,$C152),0)</f>
        <v>0</v>
      </c>
      <c r="AB152" s="1">
        <f ca="1">IF($Z152=1,IF($Y152=$B$1,$V152,$W152),0)</f>
        <v>0</v>
      </c>
      <c r="AC152" s="1">
        <f ca="1" t="shared" si="27"/>
        <v>1</v>
      </c>
      <c r="AD152" s="1">
        <f ca="1">IF($N152=1,$AH$3*$AF151*2,0)</f>
        <v>0</v>
      </c>
      <c r="AE152" s="1">
        <f ca="1">-IF($N152=1,$AH$4*$AH$2*2,0)</f>
        <v>0</v>
      </c>
      <c r="AF152" s="1">
        <f ca="1" t="shared" si="29"/>
        <v>927.764540727123</v>
      </c>
    </row>
    <row r="153" spans="1:32">
      <c r="A153">
        <v>171</v>
      </c>
      <c r="B153">
        <v>0.1484</v>
      </c>
      <c r="C153">
        <v>0.00434</v>
      </c>
      <c r="D153">
        <v>-0.00390000000000023</v>
      </c>
      <c r="E153">
        <v>0.0155749616706776</v>
      </c>
      <c r="G153" s="1">
        <f t="shared" si="20"/>
        <v>1</v>
      </c>
      <c r="H153" s="1">
        <f t="shared" si="21"/>
        <v>0.1484</v>
      </c>
      <c r="I153" s="1">
        <f t="shared" si="22"/>
        <v>0.00434</v>
      </c>
      <c r="J153" s="1">
        <f>IFERROR(VLOOKUP(-$G153,$G154:$H$182,2,0),H153)</f>
        <v>0.1536</v>
      </c>
      <c r="K153" s="1">
        <f>IFERROR(VLOOKUP(-$G153,$G154:$I$182,3,0),I153)</f>
        <v>0.004358</v>
      </c>
      <c r="M153" s="1" t="str">
        <f>IF(AND($AH$5="Sym_1",$E153&lt;0),$B$1,IF(AND($AH$5="Sym_2",$E153&gt;0),$B$1,$C$1))</f>
        <v>REEFUSDT</v>
      </c>
      <c r="N153" s="1">
        <f ca="1">IF($AH$6="No",IF(AND(ABS($E153)&gt;$AH$1,$G153&lt;&gt;$G152),1,0),n_steps!K153)</f>
        <v>0</v>
      </c>
      <c r="O153" s="1">
        <f ca="1">IF($N153=1,IF($M153=$B$1,$B153,$C153),0)</f>
        <v>0</v>
      </c>
      <c r="P153" s="1">
        <f ca="1">IF($N153=1,IF($M153=$B$1,$J153,$K153),0)</f>
        <v>0</v>
      </c>
      <c r="Q153" s="1">
        <f ca="1" t="shared" si="23"/>
        <v>1</v>
      </c>
      <c r="R153" s="1">
        <f ca="1">IF($N153=1,$AH$3*$AH$2*2,0)</f>
        <v>0</v>
      </c>
      <c r="S153" s="1">
        <f ca="1">-IF($N153=1,$AH$4*$AH$2*2,0)</f>
        <v>0</v>
      </c>
      <c r="T153" s="1">
        <f ca="1" t="shared" si="28"/>
        <v>1046.63904881391</v>
      </c>
      <c r="V153" s="1">
        <f t="shared" si="24"/>
        <v>0.1536</v>
      </c>
      <c r="W153" s="1">
        <f t="shared" si="25"/>
        <v>0.004358</v>
      </c>
      <c r="Y153" s="1" t="str">
        <f>IF(AND($AH$5="Sym_1",$E153&gt;0),$B$1,IF(AND($AH$5="Sym_2",$E153&lt;0),$B$1,$C$1))</f>
        <v>DUSKUSDT</v>
      </c>
      <c r="Z153" s="1">
        <f ca="1" t="shared" si="26"/>
        <v>0</v>
      </c>
      <c r="AA153" s="1">
        <f ca="1">IF($Z153=1,IF($Y153=$B$1,$B153,$C153),0)</f>
        <v>0</v>
      </c>
      <c r="AB153" s="1">
        <f ca="1">IF($Z153=1,IF($Y153=$B$1,$V153,$W153),0)</f>
        <v>0</v>
      </c>
      <c r="AC153" s="1">
        <f ca="1" t="shared" si="27"/>
        <v>1</v>
      </c>
      <c r="AD153" s="1">
        <f ca="1">IF($N153=1,$AH$3*$AF152*2,0)</f>
        <v>0</v>
      </c>
      <c r="AE153" s="1">
        <f ca="1">-IF($N153=1,$AH$4*$AH$2*2,0)</f>
        <v>0</v>
      </c>
      <c r="AF153" s="1">
        <f ca="1" t="shared" si="29"/>
        <v>927.764540727123</v>
      </c>
    </row>
    <row r="154" spans="1:32">
      <c r="A154">
        <v>172</v>
      </c>
      <c r="B154">
        <v>0.1518</v>
      </c>
      <c r="C154">
        <v>0.004427</v>
      </c>
      <c r="D154">
        <v>-0.00394000000000005</v>
      </c>
      <c r="E154">
        <v>0.0679447251594514</v>
      </c>
      <c r="G154" s="1">
        <f t="shared" si="20"/>
        <v>1</v>
      </c>
      <c r="H154" s="1">
        <f t="shared" si="21"/>
        <v>0.1518</v>
      </c>
      <c r="I154" s="1">
        <f t="shared" si="22"/>
        <v>0.004427</v>
      </c>
      <c r="J154" s="1">
        <f>IFERROR(VLOOKUP(-$G154,$G155:$H$182,2,0),H154)</f>
        <v>0.1536</v>
      </c>
      <c r="K154" s="1">
        <f>IFERROR(VLOOKUP(-$G154,$G155:$I$182,3,0),I154)</f>
        <v>0.004358</v>
      </c>
      <c r="M154" s="1" t="str">
        <f>IF(AND($AH$5="Sym_1",$E154&lt;0),$B$1,IF(AND($AH$5="Sym_2",$E154&gt;0),$B$1,$C$1))</f>
        <v>REEFUSDT</v>
      </c>
      <c r="N154" s="1">
        <f ca="1">IF($AH$6="No",IF(AND(ABS($E154)&gt;$AH$1,$G154&lt;&gt;$G153),1,0),n_steps!K154)</f>
        <v>0</v>
      </c>
      <c r="O154" s="1">
        <f ca="1">IF($N154=1,IF($M154=$B$1,$B154,$C154),0)</f>
        <v>0</v>
      </c>
      <c r="P154" s="1">
        <f ca="1">IF($N154=1,IF($M154=$B$1,$J154,$K154),0)</f>
        <v>0</v>
      </c>
      <c r="Q154" s="1">
        <f ca="1" t="shared" si="23"/>
        <v>1</v>
      </c>
      <c r="R154" s="1">
        <f ca="1">IF($N154=1,$AH$3*$AH$2*2,0)</f>
        <v>0</v>
      </c>
      <c r="S154" s="1">
        <f ca="1">-IF($N154=1,$AH$4*$AH$2*2,0)</f>
        <v>0</v>
      </c>
      <c r="T154" s="1">
        <f ca="1" t="shared" si="28"/>
        <v>1046.63904881391</v>
      </c>
      <c r="V154" s="1">
        <f t="shared" si="24"/>
        <v>0.1536</v>
      </c>
      <c r="W154" s="1">
        <f t="shared" si="25"/>
        <v>0.004358</v>
      </c>
      <c r="Y154" s="1" t="str">
        <f>IF(AND($AH$5="Sym_1",$E154&gt;0),$B$1,IF(AND($AH$5="Sym_2",$E154&lt;0),$B$1,$C$1))</f>
        <v>DUSKUSDT</v>
      </c>
      <c r="Z154" s="1">
        <f ca="1" t="shared" si="26"/>
        <v>0</v>
      </c>
      <c r="AA154" s="1">
        <f ca="1">IF($Z154=1,IF($Y154=$B$1,$B154,$C154),0)</f>
        <v>0</v>
      </c>
      <c r="AB154" s="1">
        <f ca="1">IF($Z154=1,IF($Y154=$B$1,$V154,$W154),0)</f>
        <v>0</v>
      </c>
      <c r="AC154" s="1">
        <f ca="1" t="shared" si="27"/>
        <v>1</v>
      </c>
      <c r="AD154" s="1">
        <f ca="1">IF($N154=1,$AH$3*$AF153*2,0)</f>
        <v>0</v>
      </c>
      <c r="AE154" s="1">
        <f ca="1">-IF($N154=1,$AH$4*$AH$2*2,0)</f>
        <v>0</v>
      </c>
      <c r="AF154" s="1">
        <f ca="1" t="shared" si="29"/>
        <v>927.764540727123</v>
      </c>
    </row>
    <row r="155" spans="1:32">
      <c r="A155">
        <v>173</v>
      </c>
      <c r="B155">
        <v>0.1505</v>
      </c>
      <c r="C155">
        <v>0.004383</v>
      </c>
      <c r="D155">
        <v>0.00485999999999986</v>
      </c>
      <c r="E155">
        <v>0.685774044321749</v>
      </c>
      <c r="G155" s="1">
        <f t="shared" si="20"/>
        <v>1</v>
      </c>
      <c r="H155" s="1">
        <f t="shared" si="21"/>
        <v>0.1505</v>
      </c>
      <c r="I155" s="1">
        <f t="shared" si="22"/>
        <v>0.004383</v>
      </c>
      <c r="J155" s="1">
        <f>IFERROR(VLOOKUP(-$G155,$G156:$H$182,2,0),H155)</f>
        <v>0.1536</v>
      </c>
      <c r="K155" s="1">
        <f>IFERROR(VLOOKUP(-$G155,$G156:$I$182,3,0),I155)</f>
        <v>0.004358</v>
      </c>
      <c r="M155" s="1" t="str">
        <f>IF(AND($AH$5="Sym_1",$E155&lt;0),$B$1,IF(AND($AH$5="Sym_2",$E155&gt;0),$B$1,$C$1))</f>
        <v>REEFUSDT</v>
      </c>
      <c r="N155" s="1">
        <f ca="1">IF($AH$6="No",IF(AND(ABS($E155)&gt;$AH$1,$G155&lt;&gt;$G154),1,0),n_steps!K155)</f>
        <v>0</v>
      </c>
      <c r="O155" s="1">
        <f ca="1">IF($N155=1,IF($M155=$B$1,$B155,$C155),0)</f>
        <v>0</v>
      </c>
      <c r="P155" s="1">
        <f ca="1">IF($N155=1,IF($M155=$B$1,$J155,$K155),0)</f>
        <v>0</v>
      </c>
      <c r="Q155" s="1">
        <f ca="1" t="shared" si="23"/>
        <v>1</v>
      </c>
      <c r="R155" s="1">
        <f ca="1">IF($N155=1,$AH$3*$AH$2*2,0)</f>
        <v>0</v>
      </c>
      <c r="S155" s="1">
        <f ca="1">-IF($N155=1,$AH$4*$AH$2*2,0)</f>
        <v>0</v>
      </c>
      <c r="T155" s="1">
        <f ca="1" t="shared" si="28"/>
        <v>1046.63904881391</v>
      </c>
      <c r="V155" s="1">
        <f t="shared" si="24"/>
        <v>0.1536</v>
      </c>
      <c r="W155" s="1">
        <f t="shared" si="25"/>
        <v>0.004358</v>
      </c>
      <c r="Y155" s="1" t="str">
        <f>IF(AND($AH$5="Sym_1",$E155&gt;0),$B$1,IF(AND($AH$5="Sym_2",$E155&lt;0),$B$1,$C$1))</f>
        <v>DUSKUSDT</v>
      </c>
      <c r="Z155" s="1">
        <f ca="1" t="shared" si="26"/>
        <v>0</v>
      </c>
      <c r="AA155" s="1">
        <f ca="1">IF($Z155=1,IF($Y155=$B$1,$B155,$C155),0)</f>
        <v>0</v>
      </c>
      <c r="AB155" s="1">
        <f ca="1">IF($Z155=1,IF($Y155=$B$1,$V155,$W155),0)</f>
        <v>0</v>
      </c>
      <c r="AC155" s="1">
        <f ca="1" t="shared" si="27"/>
        <v>1</v>
      </c>
      <c r="AD155" s="1">
        <f ca="1">IF($N155=1,$AH$3*$AF154*2,0)</f>
        <v>0</v>
      </c>
      <c r="AE155" s="1">
        <f ca="1">-IF($N155=1,$AH$4*$AH$2*2,0)</f>
        <v>0</v>
      </c>
      <c r="AF155" s="1">
        <f ca="1" t="shared" si="29"/>
        <v>927.764540727123</v>
      </c>
    </row>
    <row r="156" spans="1:32">
      <c r="A156">
        <v>174</v>
      </c>
      <c r="B156">
        <v>0.1504</v>
      </c>
      <c r="C156">
        <v>0.004325</v>
      </c>
      <c r="D156">
        <v>0.00350000000000005</v>
      </c>
      <c r="E156">
        <v>0.556389504076512</v>
      </c>
      <c r="G156" s="1">
        <f t="shared" si="20"/>
        <v>1</v>
      </c>
      <c r="H156" s="1">
        <f t="shared" si="21"/>
        <v>0.1504</v>
      </c>
      <c r="I156" s="1">
        <f t="shared" si="22"/>
        <v>0.004325</v>
      </c>
      <c r="J156" s="1">
        <f>IFERROR(VLOOKUP(-$G156,$G157:$H$182,2,0),H156)</f>
        <v>0.1536</v>
      </c>
      <c r="K156" s="1">
        <f>IFERROR(VLOOKUP(-$G156,$G157:$I$182,3,0),I156)</f>
        <v>0.004358</v>
      </c>
      <c r="M156" s="1" t="str">
        <f>IF(AND($AH$5="Sym_1",$E156&lt;0),$B$1,IF(AND($AH$5="Sym_2",$E156&gt;0),$B$1,$C$1))</f>
        <v>REEFUSDT</v>
      </c>
      <c r="N156" s="1">
        <f ca="1">IF($AH$6="No",IF(AND(ABS($E156)&gt;$AH$1,$G156&lt;&gt;$G155),1,0),n_steps!K156)</f>
        <v>0</v>
      </c>
      <c r="O156" s="1">
        <f ca="1">IF($N156=1,IF($M156=$B$1,$B156,$C156),0)</f>
        <v>0</v>
      </c>
      <c r="P156" s="1">
        <f ca="1">IF($N156=1,IF($M156=$B$1,$J156,$K156),0)</f>
        <v>0</v>
      </c>
      <c r="Q156" s="1">
        <f ca="1" t="shared" si="23"/>
        <v>1</v>
      </c>
      <c r="R156" s="1">
        <f ca="1">IF($N156=1,$AH$3*$AH$2*2,0)</f>
        <v>0</v>
      </c>
      <c r="S156" s="1">
        <f ca="1">-IF($N156=1,$AH$4*$AH$2*2,0)</f>
        <v>0</v>
      </c>
      <c r="T156" s="1">
        <f ca="1" t="shared" si="28"/>
        <v>1046.63904881391</v>
      </c>
      <c r="V156" s="1">
        <f t="shared" si="24"/>
        <v>0.1536</v>
      </c>
      <c r="W156" s="1">
        <f t="shared" si="25"/>
        <v>0.004358</v>
      </c>
      <c r="Y156" s="1" t="str">
        <f>IF(AND($AH$5="Sym_1",$E156&gt;0),$B$1,IF(AND($AH$5="Sym_2",$E156&lt;0),$B$1,$C$1))</f>
        <v>DUSKUSDT</v>
      </c>
      <c r="Z156" s="1">
        <f ca="1" t="shared" si="26"/>
        <v>0</v>
      </c>
      <c r="AA156" s="1">
        <f ca="1">IF($Z156=1,IF($Y156=$B$1,$B156,$C156),0)</f>
        <v>0</v>
      </c>
      <c r="AB156" s="1">
        <f ca="1">IF($Z156=1,IF($Y156=$B$1,$V156,$W156),0)</f>
        <v>0</v>
      </c>
      <c r="AC156" s="1">
        <f ca="1" t="shared" si="27"/>
        <v>1</v>
      </c>
      <c r="AD156" s="1">
        <f ca="1">IF($N156=1,$AH$3*$AF155*2,0)</f>
        <v>0</v>
      </c>
      <c r="AE156" s="1">
        <f ca="1">-IF($N156=1,$AH$4*$AH$2*2,0)</f>
        <v>0</v>
      </c>
      <c r="AF156" s="1">
        <f ca="1" t="shared" si="29"/>
        <v>927.764540727123</v>
      </c>
    </row>
    <row r="157" spans="1:32">
      <c r="A157">
        <v>175</v>
      </c>
      <c r="B157">
        <v>0.1536</v>
      </c>
      <c r="C157">
        <v>0.004358</v>
      </c>
      <c r="D157">
        <v>-0.0163699999999997</v>
      </c>
      <c r="E157">
        <v>-0.732862235085259</v>
      </c>
      <c r="G157" s="1">
        <f t="shared" si="20"/>
        <v>-1</v>
      </c>
      <c r="H157" s="1">
        <f t="shared" si="21"/>
        <v>0.1536</v>
      </c>
      <c r="I157" s="1">
        <f t="shared" si="22"/>
        <v>0.004358</v>
      </c>
      <c r="J157" s="1">
        <f>IFERROR(VLOOKUP(-$G157,$G158:$H$182,2,0),H157)</f>
        <v>0.1477</v>
      </c>
      <c r="K157" s="1">
        <f>IFERROR(VLOOKUP(-$G157,$G158:$I$182,3,0),I157)</f>
        <v>0.004237</v>
      </c>
      <c r="M157" s="1" t="str">
        <f>IF(AND($AH$5="Sym_1",$E157&lt;0),$B$1,IF(AND($AH$5="Sym_2",$E157&gt;0),$B$1,$C$1))</f>
        <v>DUSKUSDT</v>
      </c>
      <c r="N157" s="1">
        <f ca="1">IF($AH$6="No",IF(AND(ABS($E157)&gt;$AH$1,$G157&lt;&gt;$G156),1,0),n_steps!K157)</f>
        <v>0</v>
      </c>
      <c r="O157" s="1">
        <f ca="1">IF($N157=1,IF($M157=$B$1,$B157,$C157),0)</f>
        <v>0</v>
      </c>
      <c r="P157" s="1">
        <f ca="1">IF($N157=1,IF($M157=$B$1,$J157,$K157),0)</f>
        <v>0</v>
      </c>
      <c r="Q157" s="1">
        <f ca="1" t="shared" si="23"/>
        <v>1</v>
      </c>
      <c r="R157" s="1">
        <f ca="1">IF($N157=1,$AH$3*$AH$2*2,0)</f>
        <v>0</v>
      </c>
      <c r="S157" s="1">
        <f ca="1">-IF($N157=1,$AH$4*$AH$2*2,0)</f>
        <v>0</v>
      </c>
      <c r="T157" s="1">
        <f ca="1" t="shared" si="28"/>
        <v>1046.63904881391</v>
      </c>
      <c r="V157" s="1">
        <f t="shared" si="24"/>
        <v>0.1477</v>
      </c>
      <c r="W157" s="1">
        <f t="shared" si="25"/>
        <v>0.004237</v>
      </c>
      <c r="Y157" s="1" t="str">
        <f>IF(AND($AH$5="Sym_1",$E157&gt;0),$B$1,IF(AND($AH$5="Sym_2",$E157&lt;0),$B$1,$C$1))</f>
        <v>REEFUSDT</v>
      </c>
      <c r="Z157" s="1">
        <f ca="1" t="shared" si="26"/>
        <v>0</v>
      </c>
      <c r="AA157" s="1">
        <f ca="1">IF($Z157=1,IF($Y157=$B$1,$B157,$C157),0)</f>
        <v>0</v>
      </c>
      <c r="AB157" s="1">
        <f ca="1">IF($Z157=1,IF($Y157=$B$1,$V157,$W157),0)</f>
        <v>0</v>
      </c>
      <c r="AC157" s="1">
        <f ca="1" t="shared" si="27"/>
        <v>1</v>
      </c>
      <c r="AD157" s="1">
        <f ca="1">IF($N157=1,$AH$3*$AF156*2,0)</f>
        <v>0</v>
      </c>
      <c r="AE157" s="1">
        <f ca="1">-IF($N157=1,$AH$4*$AH$2*2,0)</f>
        <v>0</v>
      </c>
      <c r="AF157" s="1">
        <f ca="1" t="shared" si="29"/>
        <v>927.764540727123</v>
      </c>
    </row>
    <row r="158" spans="1:32">
      <c r="A158">
        <v>176</v>
      </c>
      <c r="B158">
        <v>0.1497</v>
      </c>
      <c r="C158">
        <v>0.004302</v>
      </c>
      <c r="D158">
        <v>-0.0107899999999998</v>
      </c>
      <c r="E158">
        <v>-0.620675057360436</v>
      </c>
      <c r="G158" s="1">
        <f t="shared" si="20"/>
        <v>-1</v>
      </c>
      <c r="H158" s="1">
        <f t="shared" si="21"/>
        <v>0.1497</v>
      </c>
      <c r="I158" s="1">
        <f t="shared" si="22"/>
        <v>0.004302</v>
      </c>
      <c r="J158" s="1">
        <f>IFERROR(VLOOKUP(-$G158,$G159:$H$182,2,0),H158)</f>
        <v>0.1477</v>
      </c>
      <c r="K158" s="1">
        <f>IFERROR(VLOOKUP(-$G158,$G159:$I$182,3,0),I158)</f>
        <v>0.004237</v>
      </c>
      <c r="M158" s="1" t="str">
        <f>IF(AND($AH$5="Sym_1",$E158&lt;0),$B$1,IF(AND($AH$5="Sym_2",$E158&gt;0),$B$1,$C$1))</f>
        <v>DUSKUSDT</v>
      </c>
      <c r="N158" s="1">
        <f ca="1">IF($AH$6="No",IF(AND(ABS($E158)&gt;$AH$1,$G158&lt;&gt;$G157),1,0),n_steps!K158)</f>
        <v>0</v>
      </c>
      <c r="O158" s="1">
        <f ca="1">IF($N158=1,IF($M158=$B$1,$B158,$C158),0)</f>
        <v>0</v>
      </c>
      <c r="P158" s="1">
        <f ca="1">IF($N158=1,IF($M158=$B$1,$J158,$K158),0)</f>
        <v>0</v>
      </c>
      <c r="Q158" s="1">
        <f ca="1" t="shared" si="23"/>
        <v>1</v>
      </c>
      <c r="R158" s="1">
        <f ca="1">IF($N158=1,$AH$3*$AH$2*2,0)</f>
        <v>0</v>
      </c>
      <c r="S158" s="1">
        <f ca="1">-IF($N158=1,$AH$4*$AH$2*2,0)</f>
        <v>0</v>
      </c>
      <c r="T158" s="1">
        <f ca="1" t="shared" si="28"/>
        <v>1046.63904881391</v>
      </c>
      <c r="V158" s="1">
        <f t="shared" si="24"/>
        <v>0.1477</v>
      </c>
      <c r="W158" s="1">
        <f t="shared" si="25"/>
        <v>0.004237</v>
      </c>
      <c r="Y158" s="1" t="str">
        <f>IF(AND($AH$5="Sym_1",$E158&gt;0),$B$1,IF(AND($AH$5="Sym_2",$E158&lt;0),$B$1,$C$1))</f>
        <v>REEFUSDT</v>
      </c>
      <c r="Z158" s="1">
        <f ca="1" t="shared" si="26"/>
        <v>0</v>
      </c>
      <c r="AA158" s="1">
        <f ca="1">IF($Z158=1,IF($Y158=$B$1,$B158,$C158),0)</f>
        <v>0</v>
      </c>
      <c r="AB158" s="1">
        <f ca="1">IF($Z158=1,IF($Y158=$B$1,$V158,$W158),0)</f>
        <v>0</v>
      </c>
      <c r="AC158" s="1">
        <f ca="1" t="shared" si="27"/>
        <v>1</v>
      </c>
      <c r="AD158" s="1">
        <f ca="1">IF($N158=1,$AH$3*$AF157*2,0)</f>
        <v>0</v>
      </c>
      <c r="AE158" s="1">
        <f ca="1">-IF($N158=1,$AH$4*$AH$2*2,0)</f>
        <v>0</v>
      </c>
      <c r="AF158" s="1">
        <f ca="1" t="shared" si="29"/>
        <v>927.764540727123</v>
      </c>
    </row>
    <row r="159" spans="1:32">
      <c r="A159">
        <v>177</v>
      </c>
      <c r="B159">
        <v>0.1477</v>
      </c>
      <c r="C159">
        <v>0.004237</v>
      </c>
      <c r="D159">
        <v>-0.00117000000000033</v>
      </c>
      <c r="E159">
        <v>0.0739755205244423</v>
      </c>
      <c r="G159" s="1">
        <f t="shared" si="20"/>
        <v>1</v>
      </c>
      <c r="H159" s="1">
        <f t="shared" si="21"/>
        <v>0.1477</v>
      </c>
      <c r="I159" s="1">
        <f t="shared" si="22"/>
        <v>0.004237</v>
      </c>
      <c r="J159" s="1">
        <f>IFERROR(VLOOKUP(-$G159,$G160:$H$182,2,0),H159)</f>
        <v>0.1494</v>
      </c>
      <c r="K159" s="1">
        <f>IFERROR(VLOOKUP(-$G159,$G160:$I$182,3,0),I159)</f>
        <v>0.004323</v>
      </c>
      <c r="M159" s="1" t="str">
        <f>IF(AND($AH$5="Sym_1",$E159&lt;0),$B$1,IF(AND($AH$5="Sym_2",$E159&gt;0),$B$1,$C$1))</f>
        <v>REEFUSDT</v>
      </c>
      <c r="N159" s="1">
        <f ca="1">IF($AH$6="No",IF(AND(ABS($E159)&gt;$AH$1,$G159&lt;&gt;$G158),1,0),n_steps!K159)</f>
        <v>0</v>
      </c>
      <c r="O159" s="1">
        <f ca="1">IF($N159=1,IF($M159=$B$1,$B159,$C159),0)</f>
        <v>0</v>
      </c>
      <c r="P159" s="1">
        <f ca="1">IF($N159=1,IF($M159=$B$1,$J159,$K159),0)</f>
        <v>0</v>
      </c>
      <c r="Q159" s="1">
        <f ca="1" t="shared" si="23"/>
        <v>1</v>
      </c>
      <c r="R159" s="1">
        <f ca="1">IF($N159=1,$AH$3*$AH$2*2,0)</f>
        <v>0</v>
      </c>
      <c r="S159" s="1">
        <f ca="1">-IF($N159=1,$AH$4*$AH$2*2,0)</f>
        <v>0</v>
      </c>
      <c r="T159" s="1">
        <f ca="1" t="shared" si="28"/>
        <v>1046.63904881391</v>
      </c>
      <c r="V159" s="1">
        <f t="shared" si="24"/>
        <v>0.1494</v>
      </c>
      <c r="W159" s="1">
        <f t="shared" si="25"/>
        <v>0.004323</v>
      </c>
      <c r="Y159" s="1" t="str">
        <f>IF(AND($AH$5="Sym_1",$E159&gt;0),$B$1,IF(AND($AH$5="Sym_2",$E159&lt;0),$B$1,$C$1))</f>
        <v>DUSKUSDT</v>
      </c>
      <c r="Z159" s="1">
        <f ca="1" t="shared" si="26"/>
        <v>0</v>
      </c>
      <c r="AA159" s="1">
        <f ca="1">IF($Z159=1,IF($Y159=$B$1,$B159,$C159),0)</f>
        <v>0</v>
      </c>
      <c r="AB159" s="1">
        <f ca="1">IF($Z159=1,IF($Y159=$B$1,$V159,$W159),0)</f>
        <v>0</v>
      </c>
      <c r="AC159" s="1">
        <f ca="1" t="shared" si="27"/>
        <v>1</v>
      </c>
      <c r="AD159" s="1">
        <f ca="1">IF($N159=1,$AH$3*$AF158*2,0)</f>
        <v>0</v>
      </c>
      <c r="AE159" s="1">
        <f ca="1">-IF($N159=1,$AH$4*$AH$2*2,0)</f>
        <v>0</v>
      </c>
      <c r="AF159" s="1">
        <f ca="1" t="shared" si="29"/>
        <v>927.764540727123</v>
      </c>
    </row>
    <row r="160" spans="1:32">
      <c r="A160">
        <v>178</v>
      </c>
      <c r="B160">
        <v>0.1494</v>
      </c>
      <c r="C160">
        <v>0.004323</v>
      </c>
      <c r="D160">
        <v>-0.0105300000000001</v>
      </c>
      <c r="E160">
        <v>-0.755200045081496</v>
      </c>
      <c r="G160" s="1">
        <f t="shared" si="20"/>
        <v>-1</v>
      </c>
      <c r="H160" s="1">
        <f t="shared" si="21"/>
        <v>0.1494</v>
      </c>
      <c r="I160" s="1">
        <f t="shared" si="22"/>
        <v>0.004323</v>
      </c>
      <c r="J160" s="1">
        <f>IFERROR(VLOOKUP(-$G160,$G161:$H$182,2,0),H160)</f>
        <v>0.1484</v>
      </c>
      <c r="K160" s="1">
        <f>IFERROR(VLOOKUP(-$G160,$G161:$I$182,3,0),I160)</f>
        <v>0.00434</v>
      </c>
      <c r="M160" s="1" t="str">
        <f>IF(AND($AH$5="Sym_1",$E160&lt;0),$B$1,IF(AND($AH$5="Sym_2",$E160&gt;0),$B$1,$C$1))</f>
        <v>DUSKUSDT</v>
      </c>
      <c r="N160" s="1">
        <f ca="1">IF($AH$6="No",IF(AND(ABS($E160)&gt;$AH$1,$G160&lt;&gt;$G159),1,0),n_steps!K160)</f>
        <v>0</v>
      </c>
      <c r="O160" s="1">
        <f ca="1">IF($N160=1,IF($M160=$B$1,$B160,$C160),0)</f>
        <v>0</v>
      </c>
      <c r="P160" s="1">
        <f ca="1">IF($N160=1,IF($M160=$B$1,$J160,$K160),0)</f>
        <v>0</v>
      </c>
      <c r="Q160" s="1">
        <f ca="1" t="shared" si="23"/>
        <v>1</v>
      </c>
      <c r="R160" s="1">
        <f ca="1">IF($N160=1,$AH$3*$AH$2*2,0)</f>
        <v>0</v>
      </c>
      <c r="S160" s="1">
        <f ca="1">-IF($N160=1,$AH$4*$AH$2*2,0)</f>
        <v>0</v>
      </c>
      <c r="T160" s="1">
        <f ca="1" t="shared" si="28"/>
        <v>1046.63904881391</v>
      </c>
      <c r="V160" s="1">
        <f t="shared" si="24"/>
        <v>0.1484</v>
      </c>
      <c r="W160" s="1">
        <f t="shared" si="25"/>
        <v>0.00434</v>
      </c>
      <c r="Y160" s="1" t="str">
        <f>IF(AND($AH$5="Sym_1",$E160&gt;0),$B$1,IF(AND($AH$5="Sym_2",$E160&lt;0),$B$1,$C$1))</f>
        <v>REEFUSDT</v>
      </c>
      <c r="Z160" s="1">
        <f ca="1" t="shared" si="26"/>
        <v>0</v>
      </c>
      <c r="AA160" s="1">
        <f ca="1">IF($Z160=1,IF($Y160=$B$1,$B160,$C160),0)</f>
        <v>0</v>
      </c>
      <c r="AB160" s="1">
        <f ca="1">IF($Z160=1,IF($Y160=$B$1,$V160,$W160),0)</f>
        <v>0</v>
      </c>
      <c r="AC160" s="1">
        <f ca="1" t="shared" si="27"/>
        <v>1</v>
      </c>
      <c r="AD160" s="1">
        <f ca="1">IF($N160=1,$AH$3*$AF159*2,0)</f>
        <v>0</v>
      </c>
      <c r="AE160" s="1">
        <f ca="1">-IF($N160=1,$AH$4*$AH$2*2,0)</f>
        <v>0</v>
      </c>
      <c r="AF160" s="1">
        <f ca="1" t="shared" si="29"/>
        <v>927.764540727123</v>
      </c>
    </row>
    <row r="161" spans="1:32">
      <c r="A161">
        <v>179</v>
      </c>
      <c r="B161">
        <v>0.1484</v>
      </c>
      <c r="C161">
        <v>0.00434</v>
      </c>
      <c r="D161">
        <v>0.00831000000000026</v>
      </c>
      <c r="E161">
        <v>0.852206432167286</v>
      </c>
      <c r="G161" s="1">
        <f t="shared" si="20"/>
        <v>1</v>
      </c>
      <c r="H161" s="1">
        <f t="shared" si="21"/>
        <v>0.1484</v>
      </c>
      <c r="I161" s="1">
        <f t="shared" si="22"/>
        <v>0.00434</v>
      </c>
      <c r="J161" s="1">
        <f>IFERROR(VLOOKUP(-$G161,$G162:$H$182,2,0),H161)</f>
        <v>0.1483</v>
      </c>
      <c r="K161" s="1">
        <f>IFERROR(VLOOKUP(-$G161,$G162:$I$182,3,0),I161)</f>
        <v>0.00433</v>
      </c>
      <c r="M161" s="1" t="str">
        <f>IF(AND($AH$5="Sym_1",$E161&lt;0),$B$1,IF(AND($AH$5="Sym_2",$E161&gt;0),$B$1,$C$1))</f>
        <v>REEFUSDT</v>
      </c>
      <c r="N161" s="1">
        <f ca="1">IF($AH$6="No",IF(AND(ABS($E161)&gt;$AH$1,$G161&lt;&gt;$G160),1,0),n_steps!K161)</f>
        <v>0</v>
      </c>
      <c r="O161" s="1">
        <f ca="1">IF($N161=1,IF($M161=$B$1,$B161,$C161),0)</f>
        <v>0</v>
      </c>
      <c r="P161" s="1">
        <f ca="1">IF($N161=1,IF($M161=$B$1,$J161,$K161),0)</f>
        <v>0</v>
      </c>
      <c r="Q161" s="1">
        <f ca="1" t="shared" si="23"/>
        <v>1</v>
      </c>
      <c r="R161" s="1">
        <f ca="1">IF($N161=1,$AH$3*$AH$2*2,0)</f>
        <v>0</v>
      </c>
      <c r="S161" s="1">
        <f ca="1">-IF($N161=1,$AH$4*$AH$2*2,0)</f>
        <v>0</v>
      </c>
      <c r="T161" s="1">
        <f ca="1" t="shared" si="28"/>
        <v>1046.63904881391</v>
      </c>
      <c r="V161" s="1">
        <f t="shared" si="24"/>
        <v>0.1483</v>
      </c>
      <c r="W161" s="1">
        <f t="shared" si="25"/>
        <v>0.00433</v>
      </c>
      <c r="Y161" s="1" t="str">
        <f>IF(AND($AH$5="Sym_1",$E161&gt;0),$B$1,IF(AND($AH$5="Sym_2",$E161&lt;0),$B$1,$C$1))</f>
        <v>DUSKUSDT</v>
      </c>
      <c r="Z161" s="1">
        <f ca="1" t="shared" si="26"/>
        <v>0</v>
      </c>
      <c r="AA161" s="1">
        <f ca="1">IF($Z161=1,IF($Y161=$B$1,$B161,$C161),0)</f>
        <v>0</v>
      </c>
      <c r="AB161" s="1">
        <f ca="1">IF($Z161=1,IF($Y161=$B$1,$V161,$W161),0)</f>
        <v>0</v>
      </c>
      <c r="AC161" s="1">
        <f ca="1" t="shared" si="27"/>
        <v>1</v>
      </c>
      <c r="AD161" s="1">
        <f ca="1">IF($N161=1,$AH$3*$AF160*2,0)</f>
        <v>0</v>
      </c>
      <c r="AE161" s="1">
        <f ca="1">-IF($N161=1,$AH$4*$AH$2*2,0)</f>
        <v>0</v>
      </c>
      <c r="AF161" s="1">
        <f ca="1" t="shared" si="29"/>
        <v>927.764540727123</v>
      </c>
    </row>
    <row r="162" spans="1:32">
      <c r="A162">
        <v>180</v>
      </c>
      <c r="B162">
        <v>0.1501</v>
      </c>
      <c r="C162">
        <v>0.004334</v>
      </c>
      <c r="D162">
        <v>0.00209999999999999</v>
      </c>
      <c r="E162">
        <v>0.253848322467762</v>
      </c>
      <c r="G162" s="1">
        <f t="shared" si="20"/>
        <v>1</v>
      </c>
      <c r="H162" s="1">
        <f t="shared" si="21"/>
        <v>0.1501</v>
      </c>
      <c r="I162" s="1">
        <f t="shared" si="22"/>
        <v>0.004334</v>
      </c>
      <c r="J162" s="1">
        <f>IFERROR(VLOOKUP(-$G162,$G163:$H$182,2,0),H162)</f>
        <v>0.1483</v>
      </c>
      <c r="K162" s="1">
        <f>IFERROR(VLOOKUP(-$G162,$G163:$I$182,3,0),I162)</f>
        <v>0.00433</v>
      </c>
      <c r="M162" s="1" t="str">
        <f>IF(AND($AH$5="Sym_1",$E162&lt;0),$B$1,IF(AND($AH$5="Sym_2",$E162&gt;0),$B$1,$C$1))</f>
        <v>REEFUSDT</v>
      </c>
      <c r="N162" s="1">
        <f ca="1">IF($AH$6="No",IF(AND(ABS($E162)&gt;$AH$1,$G162&lt;&gt;$G161),1,0),n_steps!K162)</f>
        <v>0</v>
      </c>
      <c r="O162" s="1">
        <f ca="1">IF($N162=1,IF($M162=$B$1,$B162,$C162),0)</f>
        <v>0</v>
      </c>
      <c r="P162" s="1">
        <f ca="1">IF($N162=1,IF($M162=$B$1,$J162,$K162),0)</f>
        <v>0</v>
      </c>
      <c r="Q162" s="1">
        <f ca="1" t="shared" si="23"/>
        <v>1</v>
      </c>
      <c r="R162" s="1">
        <f ca="1">IF($N162=1,$AH$3*$AH$2*2,0)</f>
        <v>0</v>
      </c>
      <c r="S162" s="1">
        <f ca="1">-IF($N162=1,$AH$4*$AH$2*2,0)</f>
        <v>0</v>
      </c>
      <c r="T162" s="1">
        <f ca="1" t="shared" si="28"/>
        <v>1046.63904881391</v>
      </c>
      <c r="V162" s="1">
        <f t="shared" si="24"/>
        <v>0.1483</v>
      </c>
      <c r="W162" s="1">
        <f t="shared" si="25"/>
        <v>0.00433</v>
      </c>
      <c r="Y162" s="1" t="str">
        <f>IF(AND($AH$5="Sym_1",$E162&gt;0),$B$1,IF(AND($AH$5="Sym_2",$E162&lt;0),$B$1,$C$1))</f>
        <v>DUSKUSDT</v>
      </c>
      <c r="Z162" s="1">
        <f ca="1" t="shared" si="26"/>
        <v>0</v>
      </c>
      <c r="AA162" s="1">
        <f ca="1">IF($Z162=1,IF($Y162=$B$1,$B162,$C162),0)</f>
        <v>0</v>
      </c>
      <c r="AB162" s="1">
        <f ca="1">IF($Z162=1,IF($Y162=$B$1,$V162,$W162),0)</f>
        <v>0</v>
      </c>
      <c r="AC162" s="1">
        <f ca="1" t="shared" si="27"/>
        <v>1</v>
      </c>
      <c r="AD162" s="1">
        <f ca="1">IF($N162=1,$AH$3*$AF161*2,0)</f>
        <v>0</v>
      </c>
      <c r="AE162" s="1">
        <f ca="1">-IF($N162=1,$AH$4*$AH$2*2,0)</f>
        <v>0</v>
      </c>
      <c r="AF162" s="1">
        <f ca="1" t="shared" si="29"/>
        <v>927.764540727123</v>
      </c>
    </row>
    <row r="163" spans="1:32">
      <c r="A163">
        <v>181</v>
      </c>
      <c r="B163">
        <v>0.1483</v>
      </c>
      <c r="C163">
        <v>0.00433</v>
      </c>
      <c r="D163">
        <v>-0.0044599999999999</v>
      </c>
      <c r="E163">
        <v>-0.29918546804598</v>
      </c>
      <c r="G163" s="1">
        <f t="shared" si="20"/>
        <v>-1</v>
      </c>
      <c r="H163" s="1">
        <f t="shared" si="21"/>
        <v>0.1483</v>
      </c>
      <c r="I163" s="1">
        <f t="shared" si="22"/>
        <v>0.00433</v>
      </c>
      <c r="J163" s="1">
        <f>IFERROR(VLOOKUP(-$G163,$G164:$H$182,2,0),H163)</f>
        <v>0.1506</v>
      </c>
      <c r="K163" s="1">
        <f>IFERROR(VLOOKUP(-$G163,$G164:$I$182,3,0),I163)</f>
        <v>0.004695</v>
      </c>
      <c r="M163" s="1" t="str">
        <f>IF(AND($AH$5="Sym_1",$E163&lt;0),$B$1,IF(AND($AH$5="Sym_2",$E163&gt;0),$B$1,$C$1))</f>
        <v>DUSKUSDT</v>
      </c>
      <c r="N163" s="1">
        <f ca="1">IF($AH$6="No",IF(AND(ABS($E163)&gt;$AH$1,$G163&lt;&gt;$G162),1,0),n_steps!K163)</f>
        <v>0</v>
      </c>
      <c r="O163" s="1">
        <f ca="1">IF($N163=1,IF($M163=$B$1,$B163,$C163),0)</f>
        <v>0</v>
      </c>
      <c r="P163" s="1">
        <f ca="1">IF($N163=1,IF($M163=$B$1,$J163,$K163),0)</f>
        <v>0</v>
      </c>
      <c r="Q163" s="1">
        <f ca="1" t="shared" si="23"/>
        <v>1</v>
      </c>
      <c r="R163" s="1">
        <f ca="1">IF($N163=1,$AH$3*$AH$2*2,0)</f>
        <v>0</v>
      </c>
      <c r="S163" s="1">
        <f ca="1">-IF($N163=1,$AH$4*$AH$2*2,0)</f>
        <v>0</v>
      </c>
      <c r="T163" s="1">
        <f ca="1" t="shared" si="28"/>
        <v>1046.63904881391</v>
      </c>
      <c r="V163" s="1">
        <f t="shared" si="24"/>
        <v>0.1506</v>
      </c>
      <c r="W163" s="1">
        <f t="shared" si="25"/>
        <v>0.004695</v>
      </c>
      <c r="Y163" s="1" t="str">
        <f>IF(AND($AH$5="Sym_1",$E163&gt;0),$B$1,IF(AND($AH$5="Sym_2",$E163&lt;0),$B$1,$C$1))</f>
        <v>REEFUSDT</v>
      </c>
      <c r="Z163" s="1">
        <f ca="1" t="shared" si="26"/>
        <v>0</v>
      </c>
      <c r="AA163" s="1">
        <f ca="1">IF($Z163=1,IF($Y163=$B$1,$B163,$C163),0)</f>
        <v>0</v>
      </c>
      <c r="AB163" s="1">
        <f ca="1">IF($Z163=1,IF($Y163=$B$1,$V163,$W163),0)</f>
        <v>0</v>
      </c>
      <c r="AC163" s="1">
        <f ca="1" t="shared" si="27"/>
        <v>1</v>
      </c>
      <c r="AD163" s="1">
        <f ca="1">IF($N163=1,$AH$3*$AF162*2,0)</f>
        <v>0</v>
      </c>
      <c r="AE163" s="1">
        <f ca="1">-IF($N163=1,$AH$4*$AH$2*2,0)</f>
        <v>0</v>
      </c>
      <c r="AF163" s="1">
        <f ca="1" t="shared" si="29"/>
        <v>927.764540727123</v>
      </c>
    </row>
    <row r="164" spans="1:32">
      <c r="A164">
        <v>182</v>
      </c>
      <c r="B164">
        <v>0.1498</v>
      </c>
      <c r="C164">
        <v>0.004553</v>
      </c>
      <c r="D164">
        <v>-0.0348699999999999</v>
      </c>
      <c r="E164">
        <v>-2.59256133514327</v>
      </c>
      <c r="G164" s="1">
        <f t="shared" si="20"/>
        <v>-1</v>
      </c>
      <c r="H164" s="1">
        <f t="shared" si="21"/>
        <v>0.1498</v>
      </c>
      <c r="I164" s="1">
        <f t="shared" si="22"/>
        <v>0.004553</v>
      </c>
      <c r="J164" s="1">
        <f>IFERROR(VLOOKUP(-$G164,$G165:$H$182,2,0),H164)</f>
        <v>0.1506</v>
      </c>
      <c r="K164" s="1">
        <f>IFERROR(VLOOKUP(-$G164,$G165:$I$182,3,0),I164)</f>
        <v>0.004695</v>
      </c>
      <c r="M164" s="1" t="str">
        <f>IF(AND($AH$5="Sym_1",$E164&lt;0),$B$1,IF(AND($AH$5="Sym_2",$E164&gt;0),$B$1,$C$1))</f>
        <v>DUSKUSDT</v>
      </c>
      <c r="N164" s="1">
        <f ca="1">IF($AH$6="No",IF(AND(ABS($E164)&gt;$AH$1,$G164&lt;&gt;$G163),1,0),n_steps!K164)</f>
        <v>0</v>
      </c>
      <c r="O164" s="1">
        <f ca="1">IF($N164=1,IF($M164=$B$1,$B164,$C164),0)</f>
        <v>0</v>
      </c>
      <c r="P164" s="1">
        <f ca="1">IF($N164=1,IF($M164=$B$1,$J164,$K164),0)</f>
        <v>0</v>
      </c>
      <c r="Q164" s="1">
        <f ca="1" t="shared" si="23"/>
        <v>1</v>
      </c>
      <c r="R164" s="1">
        <f ca="1">IF($N164=1,$AH$3*$AH$2*2,0)</f>
        <v>0</v>
      </c>
      <c r="S164" s="1">
        <f ca="1">-IF($N164=1,$AH$4*$AH$2*2,0)</f>
        <v>0</v>
      </c>
      <c r="T164" s="1">
        <f ca="1" t="shared" si="28"/>
        <v>1046.63904881391</v>
      </c>
      <c r="V164" s="1">
        <f t="shared" si="24"/>
        <v>0.1506</v>
      </c>
      <c r="W164" s="1">
        <f t="shared" si="25"/>
        <v>0.004695</v>
      </c>
      <c r="Y164" s="1" t="str">
        <f>IF(AND($AH$5="Sym_1",$E164&gt;0),$B$1,IF(AND($AH$5="Sym_2",$E164&lt;0),$B$1,$C$1))</f>
        <v>REEFUSDT</v>
      </c>
      <c r="Z164" s="1">
        <f ca="1" t="shared" si="26"/>
        <v>0</v>
      </c>
      <c r="AA164" s="1">
        <f ca="1">IF($Z164=1,IF($Y164=$B$1,$B164,$C164),0)</f>
        <v>0</v>
      </c>
      <c r="AB164" s="1">
        <f ca="1">IF($Z164=1,IF($Y164=$B$1,$V164,$W164),0)</f>
        <v>0</v>
      </c>
      <c r="AC164" s="1">
        <f ca="1" t="shared" si="27"/>
        <v>1</v>
      </c>
      <c r="AD164" s="1">
        <f ca="1">IF($N164=1,$AH$3*$AF163*2,0)</f>
        <v>0</v>
      </c>
      <c r="AE164" s="1">
        <f ca="1">-IF($N164=1,$AH$4*$AH$2*2,0)</f>
        <v>0</v>
      </c>
      <c r="AF164" s="1">
        <f ca="1" t="shared" si="29"/>
        <v>927.764540727123</v>
      </c>
    </row>
    <row r="165" spans="1:32">
      <c r="A165">
        <v>183</v>
      </c>
      <c r="B165">
        <v>0.1515</v>
      </c>
      <c r="C165">
        <v>0.004548</v>
      </c>
      <c r="D165">
        <v>-0.0178799999999998</v>
      </c>
      <c r="E165">
        <v>-1.0967711474617</v>
      </c>
      <c r="G165" s="1">
        <f t="shared" si="20"/>
        <v>-1</v>
      </c>
      <c r="H165" s="1">
        <f t="shared" si="21"/>
        <v>0.1515</v>
      </c>
      <c r="I165" s="1">
        <f t="shared" si="22"/>
        <v>0.004548</v>
      </c>
      <c r="J165" s="1">
        <f>IFERROR(VLOOKUP(-$G165,$G166:$H$182,2,0),H165)</f>
        <v>0.1506</v>
      </c>
      <c r="K165" s="1">
        <f>IFERROR(VLOOKUP(-$G165,$G166:$I$182,3,0),I165)</f>
        <v>0.004695</v>
      </c>
      <c r="M165" s="1" t="str">
        <f>IF(AND($AH$5="Sym_1",$E165&lt;0),$B$1,IF(AND($AH$5="Sym_2",$E165&gt;0),$B$1,$C$1))</f>
        <v>DUSKUSDT</v>
      </c>
      <c r="N165" s="1">
        <f ca="1">IF($AH$6="No",IF(AND(ABS($E165)&gt;$AH$1,$G165&lt;&gt;$G164),1,0),n_steps!K165)</f>
        <v>0</v>
      </c>
      <c r="O165" s="1">
        <f ca="1">IF($N165=1,IF($M165=$B$1,$B165,$C165),0)</f>
        <v>0</v>
      </c>
      <c r="P165" s="1">
        <f ca="1">IF($N165=1,IF($M165=$B$1,$J165,$K165),0)</f>
        <v>0</v>
      </c>
      <c r="Q165" s="1">
        <f ca="1" t="shared" si="23"/>
        <v>1</v>
      </c>
      <c r="R165" s="1">
        <f ca="1">IF($N165=1,$AH$3*$AH$2*2,0)</f>
        <v>0</v>
      </c>
      <c r="S165" s="1">
        <f ca="1">-IF($N165=1,$AH$4*$AH$2*2,0)</f>
        <v>0</v>
      </c>
      <c r="T165" s="1">
        <f ca="1" t="shared" si="28"/>
        <v>1046.63904881391</v>
      </c>
      <c r="V165" s="1">
        <f t="shared" si="24"/>
        <v>0.1506</v>
      </c>
      <c r="W165" s="1">
        <f t="shared" si="25"/>
        <v>0.004695</v>
      </c>
      <c r="Y165" s="1" t="str">
        <f>IF(AND($AH$5="Sym_1",$E165&gt;0),$B$1,IF(AND($AH$5="Sym_2",$E165&lt;0),$B$1,$C$1))</f>
        <v>REEFUSDT</v>
      </c>
      <c r="Z165" s="1">
        <f ca="1" t="shared" si="26"/>
        <v>0</v>
      </c>
      <c r="AA165" s="1">
        <f ca="1">IF($Z165=1,IF($Y165=$B$1,$B165,$C165),0)</f>
        <v>0</v>
      </c>
      <c r="AB165" s="1">
        <f ca="1">IF($Z165=1,IF($Y165=$B$1,$V165,$W165),0)</f>
        <v>0</v>
      </c>
      <c r="AC165" s="1">
        <f ca="1" t="shared" si="27"/>
        <v>1</v>
      </c>
      <c r="AD165" s="1">
        <f ca="1">IF($N165=1,$AH$3*$AF164*2,0)</f>
        <v>0</v>
      </c>
      <c r="AE165" s="1">
        <f ca="1">-IF($N165=1,$AH$4*$AH$2*2,0)</f>
        <v>0</v>
      </c>
      <c r="AF165" s="1">
        <f ca="1" t="shared" si="29"/>
        <v>927.764540727123</v>
      </c>
    </row>
    <row r="166" spans="1:32">
      <c r="A166">
        <v>184</v>
      </c>
      <c r="B166">
        <v>0.15</v>
      </c>
      <c r="C166">
        <v>0.004511</v>
      </c>
      <c r="D166">
        <v>-0.0321800000000001</v>
      </c>
      <c r="E166">
        <v>-2.21179100642522</v>
      </c>
      <c r="G166" s="1">
        <f t="shared" si="20"/>
        <v>-1</v>
      </c>
      <c r="H166" s="1">
        <f t="shared" si="21"/>
        <v>0.15</v>
      </c>
      <c r="I166" s="1">
        <f t="shared" si="22"/>
        <v>0.004511</v>
      </c>
      <c r="J166" s="1">
        <f>IFERROR(VLOOKUP(-$G166,$G167:$H$182,2,0),H166)</f>
        <v>0.1506</v>
      </c>
      <c r="K166" s="1">
        <f>IFERROR(VLOOKUP(-$G166,$G167:$I$182,3,0),I166)</f>
        <v>0.004695</v>
      </c>
      <c r="M166" s="1" t="str">
        <f>IF(AND($AH$5="Sym_1",$E166&lt;0),$B$1,IF(AND($AH$5="Sym_2",$E166&gt;0),$B$1,$C$1))</f>
        <v>DUSKUSDT</v>
      </c>
      <c r="N166" s="1">
        <f ca="1">IF($AH$6="No",IF(AND(ABS($E166)&gt;$AH$1,$G166&lt;&gt;$G165),1,0),n_steps!K166)</f>
        <v>0</v>
      </c>
      <c r="O166" s="1">
        <f ca="1">IF($N166=1,IF($M166=$B$1,$B166,$C166),0)</f>
        <v>0</v>
      </c>
      <c r="P166" s="1">
        <f ca="1">IF($N166=1,IF($M166=$B$1,$J166,$K166),0)</f>
        <v>0</v>
      </c>
      <c r="Q166" s="1">
        <f ca="1" t="shared" si="23"/>
        <v>1</v>
      </c>
      <c r="R166" s="1">
        <f ca="1">IF($N166=1,$AH$3*$AH$2*2,0)</f>
        <v>0</v>
      </c>
      <c r="S166" s="1">
        <f ca="1">-IF($N166=1,$AH$4*$AH$2*2,0)</f>
        <v>0</v>
      </c>
      <c r="T166" s="1">
        <f ca="1" t="shared" si="28"/>
        <v>1046.63904881391</v>
      </c>
      <c r="V166" s="1">
        <f t="shared" si="24"/>
        <v>0.1506</v>
      </c>
      <c r="W166" s="1">
        <f t="shared" si="25"/>
        <v>0.004695</v>
      </c>
      <c r="Y166" s="1" t="str">
        <f>IF(AND($AH$5="Sym_1",$E166&gt;0),$B$1,IF(AND($AH$5="Sym_2",$E166&lt;0),$B$1,$C$1))</f>
        <v>REEFUSDT</v>
      </c>
      <c r="Z166" s="1">
        <f ca="1" t="shared" si="26"/>
        <v>0</v>
      </c>
      <c r="AA166" s="1">
        <f ca="1">IF($Z166=1,IF($Y166=$B$1,$B166,$C166),0)</f>
        <v>0</v>
      </c>
      <c r="AB166" s="1">
        <f ca="1">IF($Z166=1,IF($Y166=$B$1,$V166,$W166),0)</f>
        <v>0</v>
      </c>
      <c r="AC166" s="1">
        <f ca="1" t="shared" si="27"/>
        <v>1</v>
      </c>
      <c r="AD166" s="1">
        <f ca="1">IF($N166=1,$AH$3*$AF165*2,0)</f>
        <v>0</v>
      </c>
      <c r="AE166" s="1">
        <f ca="1">-IF($N166=1,$AH$4*$AH$2*2,0)</f>
        <v>0</v>
      </c>
      <c r="AF166" s="1">
        <f ca="1" t="shared" si="29"/>
        <v>927.764540727123</v>
      </c>
    </row>
    <row r="167" spans="1:32">
      <c r="A167">
        <v>185</v>
      </c>
      <c r="B167">
        <v>0.1478</v>
      </c>
      <c r="C167">
        <v>0.004452</v>
      </c>
      <c r="D167">
        <v>-0.01194</v>
      </c>
      <c r="E167">
        <v>-0.307353781717893</v>
      </c>
      <c r="G167" s="1">
        <f t="shared" si="20"/>
        <v>-1</v>
      </c>
      <c r="H167" s="1">
        <f t="shared" si="21"/>
        <v>0.1478</v>
      </c>
      <c r="I167" s="1">
        <f t="shared" si="22"/>
        <v>0.004452</v>
      </c>
      <c r="J167" s="1">
        <f>IFERROR(VLOOKUP(-$G167,$G168:$H$182,2,0),H167)</f>
        <v>0.1506</v>
      </c>
      <c r="K167" s="1">
        <f>IFERROR(VLOOKUP(-$G167,$G168:$I$182,3,0),I167)</f>
        <v>0.004695</v>
      </c>
      <c r="M167" s="1" t="str">
        <f>IF(AND($AH$5="Sym_1",$E167&lt;0),$B$1,IF(AND($AH$5="Sym_2",$E167&gt;0),$B$1,$C$1))</f>
        <v>DUSKUSDT</v>
      </c>
      <c r="N167" s="1">
        <f ca="1">IF($AH$6="No",IF(AND(ABS($E167)&gt;$AH$1,$G167&lt;&gt;$G166),1,0),n_steps!K167)</f>
        <v>0</v>
      </c>
      <c r="O167" s="1">
        <f ca="1">IF($N167=1,IF($M167=$B$1,$B167,$C167),0)</f>
        <v>0</v>
      </c>
      <c r="P167" s="1">
        <f ca="1">IF($N167=1,IF($M167=$B$1,$J167,$K167),0)</f>
        <v>0</v>
      </c>
      <c r="Q167" s="1">
        <f ca="1" t="shared" si="23"/>
        <v>1</v>
      </c>
      <c r="R167" s="1">
        <f ca="1">IF($N167=1,$AH$3*$AH$2*2,0)</f>
        <v>0</v>
      </c>
      <c r="S167" s="1">
        <f ca="1">-IF($N167=1,$AH$4*$AH$2*2,0)</f>
        <v>0</v>
      </c>
      <c r="T167" s="1">
        <f ca="1" t="shared" si="28"/>
        <v>1046.63904881391</v>
      </c>
      <c r="V167" s="1">
        <f t="shared" si="24"/>
        <v>0.1506</v>
      </c>
      <c r="W167" s="1">
        <f t="shared" si="25"/>
        <v>0.004695</v>
      </c>
      <c r="Y167" s="1" t="str">
        <f>IF(AND($AH$5="Sym_1",$E167&gt;0),$B$1,IF(AND($AH$5="Sym_2",$E167&lt;0),$B$1,$C$1))</f>
        <v>REEFUSDT</v>
      </c>
      <c r="Z167" s="1">
        <f ca="1" t="shared" si="26"/>
        <v>0</v>
      </c>
      <c r="AA167" s="1">
        <f ca="1">IF($Z167=1,IF($Y167=$B$1,$B167,$C167),0)</f>
        <v>0</v>
      </c>
      <c r="AB167" s="1">
        <f ca="1">IF($Z167=1,IF($Y167=$B$1,$V167,$W167),0)</f>
        <v>0</v>
      </c>
      <c r="AC167" s="1">
        <f ca="1" t="shared" si="27"/>
        <v>1</v>
      </c>
      <c r="AD167" s="1">
        <f ca="1">IF($N167=1,$AH$3*$AF166*2,0)</f>
        <v>0</v>
      </c>
      <c r="AE167" s="1">
        <f ca="1">-IF($N167=1,$AH$4*$AH$2*2,0)</f>
        <v>0</v>
      </c>
      <c r="AF167" s="1">
        <f ca="1" t="shared" si="29"/>
        <v>927.764540727123</v>
      </c>
    </row>
    <row r="168" spans="1:32">
      <c r="A168">
        <v>186</v>
      </c>
      <c r="B168">
        <v>0.1497</v>
      </c>
      <c r="C168">
        <v>0.004527</v>
      </c>
      <c r="D168">
        <v>-0.0104699999999997</v>
      </c>
      <c r="E168">
        <v>-0.162234262976972</v>
      </c>
      <c r="G168" s="1">
        <f t="shared" si="20"/>
        <v>-1</v>
      </c>
      <c r="H168" s="1">
        <f t="shared" si="21"/>
        <v>0.1497</v>
      </c>
      <c r="I168" s="1">
        <f t="shared" si="22"/>
        <v>0.004527</v>
      </c>
      <c r="J168" s="1">
        <f>IFERROR(VLOOKUP(-$G168,$G169:$H$182,2,0),H168)</f>
        <v>0.1506</v>
      </c>
      <c r="K168" s="1">
        <f>IFERROR(VLOOKUP(-$G168,$G169:$I$182,3,0),I168)</f>
        <v>0.004695</v>
      </c>
      <c r="M168" s="1" t="str">
        <f>IF(AND($AH$5="Sym_1",$E168&lt;0),$B$1,IF(AND($AH$5="Sym_2",$E168&gt;0),$B$1,$C$1))</f>
        <v>DUSKUSDT</v>
      </c>
      <c r="N168" s="1">
        <f ca="1">IF($AH$6="No",IF(AND(ABS($E168)&gt;$AH$1,$G168&lt;&gt;$G167),1,0),n_steps!K168)</f>
        <v>0</v>
      </c>
      <c r="O168" s="1">
        <f ca="1">IF($N168=1,IF($M168=$B$1,$B168,$C168),0)</f>
        <v>0</v>
      </c>
      <c r="P168" s="1">
        <f ca="1">IF($N168=1,IF($M168=$B$1,$J168,$K168),0)</f>
        <v>0</v>
      </c>
      <c r="Q168" s="1">
        <f ca="1" t="shared" si="23"/>
        <v>1</v>
      </c>
      <c r="R168" s="1">
        <f ca="1">IF($N168=1,$AH$3*$AH$2*2,0)</f>
        <v>0</v>
      </c>
      <c r="S168" s="1">
        <f ca="1">-IF($N168=1,$AH$4*$AH$2*2,0)</f>
        <v>0</v>
      </c>
      <c r="T168" s="1">
        <f ca="1" t="shared" si="28"/>
        <v>1046.63904881391</v>
      </c>
      <c r="V168" s="1">
        <f t="shared" si="24"/>
        <v>0.1506</v>
      </c>
      <c r="W168" s="1">
        <f t="shared" si="25"/>
        <v>0.004695</v>
      </c>
      <c r="Y168" s="1" t="str">
        <f>IF(AND($AH$5="Sym_1",$E168&gt;0),$B$1,IF(AND($AH$5="Sym_2",$E168&lt;0),$B$1,$C$1))</f>
        <v>REEFUSDT</v>
      </c>
      <c r="Z168" s="1">
        <f ca="1" t="shared" si="26"/>
        <v>0</v>
      </c>
      <c r="AA168" s="1">
        <f ca="1">IF($Z168=1,IF($Y168=$B$1,$B168,$C168),0)</f>
        <v>0</v>
      </c>
      <c r="AB168" s="1">
        <f ca="1">IF($Z168=1,IF($Y168=$B$1,$V168,$W168),0)</f>
        <v>0</v>
      </c>
      <c r="AC168" s="1">
        <f ca="1" t="shared" si="27"/>
        <v>1</v>
      </c>
      <c r="AD168" s="1">
        <f ca="1">IF($N168=1,$AH$3*$AF167*2,0)</f>
        <v>0</v>
      </c>
      <c r="AE168" s="1">
        <f ca="1">-IF($N168=1,$AH$4*$AH$2*2,0)</f>
        <v>0</v>
      </c>
      <c r="AF168" s="1">
        <f ca="1" t="shared" si="29"/>
        <v>927.764540727123</v>
      </c>
    </row>
    <row r="169" spans="1:32">
      <c r="A169">
        <v>187</v>
      </c>
      <c r="B169">
        <v>0.1506</v>
      </c>
      <c r="C169">
        <v>0.004695</v>
      </c>
      <c r="D169">
        <v>-0.00097999999999998</v>
      </c>
      <c r="E169">
        <v>0.706082216319609</v>
      </c>
      <c r="G169" s="1">
        <f t="shared" si="20"/>
        <v>1</v>
      </c>
      <c r="H169" s="1">
        <f t="shared" si="21"/>
        <v>0.1506</v>
      </c>
      <c r="I169" s="1">
        <f t="shared" si="22"/>
        <v>0.004695</v>
      </c>
      <c r="J169" s="1">
        <f>IFERROR(VLOOKUP(-$G169,$G170:$H$182,2,0),H169)</f>
        <v>0.1506</v>
      </c>
      <c r="K169" s="1">
        <f>IFERROR(VLOOKUP(-$G169,$G170:$I$182,3,0),I169)</f>
        <v>0.004695</v>
      </c>
      <c r="M169" s="1" t="str">
        <f>IF(AND($AH$5="Sym_1",$E169&lt;0),$B$1,IF(AND($AH$5="Sym_2",$E169&gt;0),$B$1,$C$1))</f>
        <v>REEFUSDT</v>
      </c>
      <c r="N169" s="1">
        <f ca="1">IF($AH$6="No",IF(AND(ABS($E169)&gt;$AH$1,$G169&lt;&gt;$G168),1,0),n_steps!K169)</f>
        <v>0</v>
      </c>
      <c r="O169" s="1">
        <f ca="1">IF($N169=1,IF($M169=$B$1,$B169,$C169),0)</f>
        <v>0</v>
      </c>
      <c r="P169" s="1">
        <f ca="1">IF($N169=1,IF($M169=$B$1,$J169,$K169),0)</f>
        <v>0</v>
      </c>
      <c r="Q169" s="1">
        <f ca="1" t="shared" si="23"/>
        <v>1</v>
      </c>
      <c r="R169" s="1">
        <f ca="1">IF($N169=1,$AH$3*$AH$2*2,0)</f>
        <v>0</v>
      </c>
      <c r="S169" s="1">
        <f ca="1">-IF($N169=1,$AH$4*$AH$2*2,0)</f>
        <v>0</v>
      </c>
      <c r="T169" s="1">
        <f ca="1" t="shared" si="28"/>
        <v>1046.63904881391</v>
      </c>
      <c r="V169" s="1">
        <f t="shared" si="24"/>
        <v>0.1506</v>
      </c>
      <c r="W169" s="1">
        <f t="shared" si="25"/>
        <v>0.004695</v>
      </c>
      <c r="Y169" s="1" t="str">
        <f>IF(AND($AH$5="Sym_1",$E169&gt;0),$B$1,IF(AND($AH$5="Sym_2",$E169&lt;0),$B$1,$C$1))</f>
        <v>DUSKUSDT</v>
      </c>
      <c r="Z169" s="1">
        <f ca="1" t="shared" si="26"/>
        <v>0</v>
      </c>
      <c r="AA169" s="1">
        <f ca="1">IF($Z169=1,IF($Y169=$B$1,$B169,$C169),0)</f>
        <v>0</v>
      </c>
      <c r="AB169" s="1">
        <f ca="1">IF($Z169=1,IF($Y169=$B$1,$V169,$W169),0)</f>
        <v>0</v>
      </c>
      <c r="AC169" s="1">
        <f ca="1" t="shared" si="27"/>
        <v>1</v>
      </c>
      <c r="AD169" s="1">
        <f ca="1">IF($N169=1,$AH$3*$AF168*2,0)</f>
        <v>0</v>
      </c>
      <c r="AE169" s="1">
        <f ca="1">-IF($N169=1,$AH$4*$AH$2*2,0)</f>
        <v>0</v>
      </c>
      <c r="AF169" s="1">
        <f ca="1" t="shared" si="29"/>
        <v>927.764540727123</v>
      </c>
    </row>
    <row r="170" spans="1:32">
      <c r="A170">
        <v>188</v>
      </c>
      <c r="B170">
        <v>0.1452</v>
      </c>
      <c r="C170">
        <v>0.00458</v>
      </c>
      <c r="D170">
        <v>-0.00336000000000025</v>
      </c>
      <c r="E170">
        <v>0.443145355456712</v>
      </c>
      <c r="G170" s="1">
        <f t="shared" si="20"/>
        <v>1</v>
      </c>
      <c r="H170" s="1">
        <f t="shared" si="21"/>
        <v>0.1452</v>
      </c>
      <c r="I170" s="1">
        <f t="shared" si="22"/>
        <v>0.00458</v>
      </c>
      <c r="J170" s="1">
        <f>IFERROR(VLOOKUP(-$G170,$G171:$H$182,2,0),H170)</f>
        <v>0.1452</v>
      </c>
      <c r="K170" s="1">
        <f>IFERROR(VLOOKUP(-$G170,$G171:$I$182,3,0),I170)</f>
        <v>0.00458</v>
      </c>
      <c r="M170" s="1" t="str">
        <f>IF(AND($AH$5="Sym_1",$E170&lt;0),$B$1,IF(AND($AH$5="Sym_2",$E170&gt;0),$B$1,$C$1))</f>
        <v>REEFUSDT</v>
      </c>
      <c r="N170" s="1">
        <f ca="1">IF($AH$6="No",IF(AND(ABS($E170)&gt;$AH$1,$G170&lt;&gt;$G169),1,0),n_steps!K170)</f>
        <v>0</v>
      </c>
      <c r="O170" s="1">
        <f ca="1">IF($N170=1,IF($M170=$B$1,$B170,$C170),0)</f>
        <v>0</v>
      </c>
      <c r="P170" s="1">
        <f ca="1">IF($N170=1,IF($M170=$B$1,$J170,$K170),0)</f>
        <v>0</v>
      </c>
      <c r="Q170" s="1">
        <f ca="1" t="shared" si="23"/>
        <v>1</v>
      </c>
      <c r="R170" s="1">
        <f ca="1">IF($N170=1,$AH$3*$AH$2*2,0)</f>
        <v>0</v>
      </c>
      <c r="S170" s="1">
        <f ca="1">-IF($N170=1,$AH$4*$AH$2*2,0)</f>
        <v>0</v>
      </c>
      <c r="T170" s="1">
        <f ca="1" t="shared" si="28"/>
        <v>1046.63904881391</v>
      </c>
      <c r="V170" s="1">
        <f t="shared" si="24"/>
        <v>0.1452</v>
      </c>
      <c r="W170" s="1">
        <f t="shared" si="25"/>
        <v>0.00458</v>
      </c>
      <c r="Y170" s="1" t="str">
        <f>IF(AND($AH$5="Sym_1",$E170&gt;0),$B$1,IF(AND($AH$5="Sym_2",$E170&lt;0),$B$1,$C$1))</f>
        <v>DUSKUSDT</v>
      </c>
      <c r="Z170" s="1">
        <f ca="1" t="shared" si="26"/>
        <v>0</v>
      </c>
      <c r="AA170" s="1">
        <f ca="1">IF($Z170=1,IF($Y170=$B$1,$B170,$C170),0)</f>
        <v>0</v>
      </c>
      <c r="AB170" s="1">
        <f ca="1">IF($Z170=1,IF($Y170=$B$1,$V170,$W170),0)</f>
        <v>0</v>
      </c>
      <c r="AC170" s="1">
        <f ca="1" t="shared" si="27"/>
        <v>1</v>
      </c>
      <c r="AD170" s="1">
        <f ca="1">IF($N170=1,$AH$3*$AF169*2,0)</f>
        <v>0</v>
      </c>
      <c r="AE170" s="1">
        <f ca="1">-IF($N170=1,$AH$4*$AH$2*2,0)</f>
        <v>0</v>
      </c>
      <c r="AF170" s="1">
        <f ca="1" t="shared" si="29"/>
        <v>927.764540727123</v>
      </c>
    </row>
    <row r="171" spans="1:32">
      <c r="A171">
        <v>189</v>
      </c>
      <c r="B171">
        <v>0.1436</v>
      </c>
      <c r="C171">
        <v>0.004491</v>
      </c>
      <c r="D171">
        <v>0.0194099999999999</v>
      </c>
      <c r="E171">
        <v>2.11117814297657</v>
      </c>
      <c r="G171" s="1">
        <f t="shared" si="20"/>
        <v>1</v>
      </c>
      <c r="H171" s="1">
        <f t="shared" si="21"/>
        <v>0.1436</v>
      </c>
      <c r="I171" s="1">
        <f t="shared" si="22"/>
        <v>0.004491</v>
      </c>
      <c r="J171" s="1">
        <f>IFERROR(VLOOKUP(-$G171,$G172:$H$182,2,0),H171)</f>
        <v>0.1436</v>
      </c>
      <c r="K171" s="1">
        <f>IFERROR(VLOOKUP(-$G171,$G172:$I$182,3,0),I171)</f>
        <v>0.004491</v>
      </c>
      <c r="M171" s="1" t="str">
        <f>IF(AND($AH$5="Sym_1",$E171&lt;0),$B$1,IF(AND($AH$5="Sym_2",$E171&gt;0),$B$1,$C$1))</f>
        <v>REEFUSDT</v>
      </c>
      <c r="N171" s="1">
        <f ca="1">IF($AH$6="No",IF(AND(ABS($E171)&gt;$AH$1,$G171&lt;&gt;$G170),1,0),n_steps!K171)</f>
        <v>0</v>
      </c>
      <c r="O171" s="1">
        <f ca="1">IF($N171=1,IF($M171=$B$1,$B171,$C171),0)</f>
        <v>0</v>
      </c>
      <c r="P171" s="1">
        <f ca="1">IF($N171=1,IF($M171=$B$1,$J171,$K171),0)</f>
        <v>0</v>
      </c>
      <c r="Q171" s="1">
        <f ca="1" t="shared" si="23"/>
        <v>1</v>
      </c>
      <c r="R171" s="1">
        <f ca="1">IF($N171=1,$AH$3*$AH$2*2,0)</f>
        <v>0</v>
      </c>
      <c r="S171" s="1">
        <f ca="1">-IF($N171=1,$AH$4*$AH$2*2,0)</f>
        <v>0</v>
      </c>
      <c r="T171" s="1">
        <f ca="1" t="shared" si="28"/>
        <v>1046.63904881391</v>
      </c>
      <c r="V171" s="1">
        <f t="shared" si="24"/>
        <v>0.1436</v>
      </c>
      <c r="W171" s="1">
        <f t="shared" si="25"/>
        <v>0.004491</v>
      </c>
      <c r="Y171" s="1" t="str">
        <f>IF(AND($AH$5="Sym_1",$E171&gt;0),$B$1,IF(AND($AH$5="Sym_2",$E171&lt;0),$B$1,$C$1))</f>
        <v>DUSKUSDT</v>
      </c>
      <c r="Z171" s="1">
        <f ca="1" t="shared" si="26"/>
        <v>0</v>
      </c>
      <c r="AA171" s="1">
        <f ca="1">IF($Z171=1,IF($Y171=$B$1,$B171,$C171),0)</f>
        <v>0</v>
      </c>
      <c r="AB171" s="1">
        <f ca="1">IF($Z171=1,IF($Y171=$B$1,$V171,$W171),0)</f>
        <v>0</v>
      </c>
      <c r="AC171" s="1">
        <f ca="1" t="shared" si="27"/>
        <v>1</v>
      </c>
      <c r="AD171" s="1">
        <f ca="1">IF($N171=1,$AH$3*$AF170*2,0)</f>
        <v>0</v>
      </c>
      <c r="AE171" s="1">
        <f ca="1">-IF($N171=1,$AH$4*$AH$2*2,0)</f>
        <v>0</v>
      </c>
      <c r="AF171" s="1">
        <f ca="1" t="shared" si="29"/>
        <v>927.764540727123</v>
      </c>
    </row>
    <row r="172" spans="1:32">
      <c r="A172">
        <v>190</v>
      </c>
      <c r="B172">
        <v>0.1407</v>
      </c>
      <c r="C172">
        <v>0.004274</v>
      </c>
      <c r="D172">
        <v>0.03071</v>
      </c>
      <c r="E172">
        <v>2.39905624279382</v>
      </c>
      <c r="G172" s="1">
        <f t="shared" si="20"/>
        <v>1</v>
      </c>
      <c r="H172" s="1">
        <f t="shared" si="21"/>
        <v>0.1407</v>
      </c>
      <c r="I172" s="1">
        <f t="shared" si="22"/>
        <v>0.004274</v>
      </c>
      <c r="J172" s="1">
        <f>IFERROR(VLOOKUP(-$G172,$G173:$H$182,2,0),H172)</f>
        <v>0.1407</v>
      </c>
      <c r="K172" s="1">
        <f>IFERROR(VLOOKUP(-$G172,$G173:$I$182,3,0),I172)</f>
        <v>0.004274</v>
      </c>
      <c r="M172" s="1" t="str">
        <f>IF(AND($AH$5="Sym_1",$E172&lt;0),$B$1,IF(AND($AH$5="Sym_2",$E172&gt;0),$B$1,$C$1))</f>
        <v>REEFUSDT</v>
      </c>
      <c r="N172" s="1">
        <f ca="1">IF($AH$6="No",IF(AND(ABS($E172)&gt;$AH$1,$G172&lt;&gt;$G171),1,0),n_steps!K172)</f>
        <v>0</v>
      </c>
      <c r="O172" s="1">
        <f ca="1">IF($N172=1,IF($M172=$B$1,$B172,$C172),0)</f>
        <v>0</v>
      </c>
      <c r="P172" s="1">
        <f ca="1">IF($N172=1,IF($M172=$B$1,$J172,$K172),0)</f>
        <v>0</v>
      </c>
      <c r="Q172" s="1">
        <f ca="1" t="shared" si="23"/>
        <v>1</v>
      </c>
      <c r="R172" s="1">
        <f ca="1">IF($N172=1,$AH$3*$AH$2*2,0)</f>
        <v>0</v>
      </c>
      <c r="S172" s="1">
        <f ca="1">-IF($N172=1,$AH$4*$AH$2*2,0)</f>
        <v>0</v>
      </c>
      <c r="T172" s="1">
        <f ca="1" t="shared" si="28"/>
        <v>1046.63904881391</v>
      </c>
      <c r="V172" s="1">
        <f t="shared" si="24"/>
        <v>0.1407</v>
      </c>
      <c r="W172" s="1">
        <f t="shared" si="25"/>
        <v>0.004274</v>
      </c>
      <c r="Y172" s="1" t="str">
        <f>IF(AND($AH$5="Sym_1",$E172&gt;0),$B$1,IF(AND($AH$5="Sym_2",$E172&lt;0),$B$1,$C$1))</f>
        <v>DUSKUSDT</v>
      </c>
      <c r="Z172" s="1">
        <f ca="1" t="shared" si="26"/>
        <v>0</v>
      </c>
      <c r="AA172" s="1">
        <f ca="1">IF($Z172=1,IF($Y172=$B$1,$B172,$C172),0)</f>
        <v>0</v>
      </c>
      <c r="AB172" s="1">
        <f ca="1">IF($Z172=1,IF($Y172=$B$1,$V172,$W172),0)</f>
        <v>0</v>
      </c>
      <c r="AC172" s="1">
        <f ca="1" t="shared" si="27"/>
        <v>1</v>
      </c>
      <c r="AD172" s="1">
        <f ca="1">IF($N172=1,$AH$3*$AF171*2,0)</f>
        <v>0</v>
      </c>
      <c r="AE172" s="1">
        <f ca="1">-IF($N172=1,$AH$4*$AH$2*2,0)</f>
        <v>0</v>
      </c>
      <c r="AF172" s="1">
        <f ca="1" t="shared" si="29"/>
        <v>927.764540727123</v>
      </c>
    </row>
    <row r="173" spans="1:32">
      <c r="A173">
        <v>191</v>
      </c>
      <c r="B173">
        <v>0.1377</v>
      </c>
      <c r="C173">
        <v>0.004154</v>
      </c>
      <c r="D173">
        <v>0.0157099999999998</v>
      </c>
      <c r="E173">
        <v>1.25885654496475</v>
      </c>
      <c r="G173" s="1">
        <f t="shared" si="20"/>
        <v>1</v>
      </c>
      <c r="H173" s="1">
        <f t="shared" si="21"/>
        <v>0.1377</v>
      </c>
      <c r="I173" s="1">
        <f t="shared" si="22"/>
        <v>0.004154</v>
      </c>
      <c r="J173" s="1">
        <f>IFERROR(VLOOKUP(-$G173,$G174:$H$182,2,0),H173)</f>
        <v>0.1377</v>
      </c>
      <c r="K173" s="1">
        <f>IFERROR(VLOOKUP(-$G173,$G174:$I$182,3,0),I173)</f>
        <v>0.004154</v>
      </c>
      <c r="M173" s="1" t="str">
        <f>IF(AND($AH$5="Sym_1",$E173&lt;0),$B$1,IF(AND($AH$5="Sym_2",$E173&gt;0),$B$1,$C$1))</f>
        <v>REEFUSDT</v>
      </c>
      <c r="N173" s="1">
        <f ca="1">IF($AH$6="No",IF(AND(ABS($E173)&gt;$AH$1,$G173&lt;&gt;$G172),1,0),n_steps!K173)</f>
        <v>0</v>
      </c>
      <c r="O173" s="1">
        <f ca="1">IF($N173=1,IF($M173=$B$1,$B173,$C173),0)</f>
        <v>0</v>
      </c>
      <c r="P173" s="1">
        <f ca="1">IF($N173=1,IF($M173=$B$1,$J173,$K173),0)</f>
        <v>0</v>
      </c>
      <c r="Q173" s="1">
        <f ca="1" t="shared" si="23"/>
        <v>1</v>
      </c>
      <c r="R173" s="1">
        <f ca="1">IF($N173=1,$AH$3*$AH$2*2,0)</f>
        <v>0</v>
      </c>
      <c r="S173" s="1">
        <f ca="1">-IF($N173=1,$AH$4*$AH$2*2,0)</f>
        <v>0</v>
      </c>
      <c r="T173" s="1">
        <f ca="1" t="shared" si="28"/>
        <v>1046.63904881391</v>
      </c>
      <c r="V173" s="1">
        <f t="shared" si="24"/>
        <v>0.1377</v>
      </c>
      <c r="W173" s="1">
        <f t="shared" si="25"/>
        <v>0.004154</v>
      </c>
      <c r="Y173" s="1" t="str">
        <f>IF(AND($AH$5="Sym_1",$E173&gt;0),$B$1,IF(AND($AH$5="Sym_2",$E173&lt;0),$B$1,$C$1))</f>
        <v>DUSKUSDT</v>
      </c>
      <c r="Z173" s="1">
        <f ca="1" t="shared" si="26"/>
        <v>0</v>
      </c>
      <c r="AA173" s="1">
        <f ca="1">IF($Z173=1,IF($Y173=$B$1,$B173,$C173),0)</f>
        <v>0</v>
      </c>
      <c r="AB173" s="1">
        <f ca="1">IF($Z173=1,IF($Y173=$B$1,$V173,$W173),0)</f>
        <v>0</v>
      </c>
      <c r="AC173" s="1">
        <f ca="1" t="shared" si="27"/>
        <v>1</v>
      </c>
      <c r="AD173" s="1">
        <f ca="1">IF($N173=1,$AH$3*$AF172*2,0)</f>
        <v>0</v>
      </c>
      <c r="AE173" s="1">
        <f ca="1">-IF($N173=1,$AH$4*$AH$2*2,0)</f>
        <v>0</v>
      </c>
      <c r="AF173" s="1">
        <f ca="1" t="shared" si="29"/>
        <v>927.764540727123</v>
      </c>
    </row>
    <row r="174" spans="1:32">
      <c r="A174">
        <v>192</v>
      </c>
      <c r="B174">
        <v>0.1385</v>
      </c>
      <c r="C174">
        <v>0.004174</v>
      </c>
      <c r="D174">
        <v>0.0298599999999999</v>
      </c>
      <c r="E174">
        <v>1.87120619687209</v>
      </c>
      <c r="G174" s="1">
        <f t="shared" si="20"/>
        <v>1</v>
      </c>
      <c r="H174" s="1">
        <f t="shared" si="21"/>
        <v>0.1385</v>
      </c>
      <c r="I174" s="1">
        <f t="shared" si="22"/>
        <v>0.004174</v>
      </c>
      <c r="J174" s="1">
        <f>IFERROR(VLOOKUP(-$G174,$G175:$H$182,2,0),H174)</f>
        <v>0.1385</v>
      </c>
      <c r="K174" s="1">
        <f>IFERROR(VLOOKUP(-$G174,$G175:$I$182,3,0),I174)</f>
        <v>0.004174</v>
      </c>
      <c r="M174" s="1" t="str">
        <f>IF(AND($AH$5="Sym_1",$E174&lt;0),$B$1,IF(AND($AH$5="Sym_2",$E174&gt;0),$B$1,$C$1))</f>
        <v>REEFUSDT</v>
      </c>
      <c r="N174" s="1">
        <f ca="1">IF($AH$6="No",IF(AND(ABS($E174)&gt;$AH$1,$G174&lt;&gt;$G173),1,0),n_steps!K174)</f>
        <v>0</v>
      </c>
      <c r="O174" s="1">
        <f ca="1">IF($N174=1,IF($M174=$B$1,$B174,$C174),0)</f>
        <v>0</v>
      </c>
      <c r="P174" s="1">
        <f ca="1">IF($N174=1,IF($M174=$B$1,$J174,$K174),0)</f>
        <v>0</v>
      </c>
      <c r="Q174" s="1">
        <f ca="1" t="shared" si="23"/>
        <v>1</v>
      </c>
      <c r="R174" s="1">
        <f ca="1">IF($N174=1,$AH$3*$AH$2*2,0)</f>
        <v>0</v>
      </c>
      <c r="S174" s="1">
        <f ca="1">-IF($N174=1,$AH$4*$AH$2*2,0)</f>
        <v>0</v>
      </c>
      <c r="T174" s="1">
        <f ca="1" t="shared" si="28"/>
        <v>1046.63904881391</v>
      </c>
      <c r="V174" s="1">
        <f t="shared" si="24"/>
        <v>0.1385</v>
      </c>
      <c r="W174" s="1">
        <f t="shared" si="25"/>
        <v>0.004174</v>
      </c>
      <c r="Y174" s="1" t="str">
        <f>IF(AND($AH$5="Sym_1",$E174&gt;0),$B$1,IF(AND($AH$5="Sym_2",$E174&lt;0),$B$1,$C$1))</f>
        <v>DUSKUSDT</v>
      </c>
      <c r="Z174" s="1">
        <f ca="1" t="shared" si="26"/>
        <v>0</v>
      </c>
      <c r="AA174" s="1">
        <f ca="1">IF($Z174=1,IF($Y174=$B$1,$B174,$C174),0)</f>
        <v>0</v>
      </c>
      <c r="AB174" s="1">
        <f ca="1">IF($Z174=1,IF($Y174=$B$1,$V174,$W174),0)</f>
        <v>0</v>
      </c>
      <c r="AC174" s="1">
        <f ca="1" t="shared" si="27"/>
        <v>1</v>
      </c>
      <c r="AD174" s="1">
        <f ca="1">IF($N174=1,$AH$3*$AF173*2,0)</f>
        <v>0</v>
      </c>
      <c r="AE174" s="1">
        <f ca="1">-IF($N174=1,$AH$4*$AH$2*2,0)</f>
        <v>0</v>
      </c>
      <c r="AF174" s="1">
        <f ca="1" t="shared" si="29"/>
        <v>927.764540727123</v>
      </c>
    </row>
    <row r="175" spans="1:32">
      <c r="A175">
        <v>193</v>
      </c>
      <c r="B175">
        <v>0.1373</v>
      </c>
      <c r="C175">
        <v>0.004216</v>
      </c>
      <c r="D175">
        <v>0.0249099999999997</v>
      </c>
      <c r="E175">
        <v>1.41992038075279</v>
      </c>
      <c r="G175" s="1">
        <f t="shared" si="20"/>
        <v>1</v>
      </c>
      <c r="H175" s="1">
        <f t="shared" si="21"/>
        <v>0.1373</v>
      </c>
      <c r="I175" s="1">
        <f t="shared" si="22"/>
        <v>0.004216</v>
      </c>
      <c r="J175" s="1">
        <f>IFERROR(VLOOKUP(-$G175,$G176:$H$182,2,0),H175)</f>
        <v>0.1373</v>
      </c>
      <c r="K175" s="1">
        <f>IFERROR(VLOOKUP(-$G175,$G176:$I$182,3,0),I175)</f>
        <v>0.004216</v>
      </c>
      <c r="M175" s="1" t="str">
        <f>IF(AND($AH$5="Sym_1",$E175&lt;0),$B$1,IF(AND($AH$5="Sym_2",$E175&gt;0),$B$1,$C$1))</f>
        <v>REEFUSDT</v>
      </c>
      <c r="N175" s="1">
        <f ca="1">IF($AH$6="No",IF(AND(ABS($E175)&gt;$AH$1,$G175&lt;&gt;$G174),1,0),n_steps!K175)</f>
        <v>0</v>
      </c>
      <c r="O175" s="1">
        <f ca="1">IF($N175=1,IF($M175=$B$1,$B175,$C175),0)</f>
        <v>0</v>
      </c>
      <c r="P175" s="1">
        <f ca="1">IF($N175=1,IF($M175=$B$1,$J175,$K175),0)</f>
        <v>0</v>
      </c>
      <c r="Q175" s="1">
        <f ca="1" t="shared" si="23"/>
        <v>1</v>
      </c>
      <c r="R175" s="1">
        <f ca="1">IF($N175=1,$AH$3*$AH$2*2,0)</f>
        <v>0</v>
      </c>
      <c r="S175" s="1">
        <f ca="1">-IF($N175=1,$AH$4*$AH$2*2,0)</f>
        <v>0</v>
      </c>
      <c r="T175" s="1">
        <f ca="1" t="shared" si="28"/>
        <v>1046.63904881391</v>
      </c>
      <c r="V175" s="1">
        <f t="shared" si="24"/>
        <v>0.1373</v>
      </c>
      <c r="W175" s="1">
        <f t="shared" si="25"/>
        <v>0.004216</v>
      </c>
      <c r="Y175" s="1" t="str">
        <f>IF(AND($AH$5="Sym_1",$E175&gt;0),$B$1,IF(AND($AH$5="Sym_2",$E175&lt;0),$B$1,$C$1))</f>
        <v>DUSKUSDT</v>
      </c>
      <c r="Z175" s="1">
        <f ca="1" t="shared" si="26"/>
        <v>0</v>
      </c>
      <c r="AA175" s="1">
        <f ca="1">IF($Z175=1,IF($Y175=$B$1,$B175,$C175),0)</f>
        <v>0</v>
      </c>
      <c r="AB175" s="1">
        <f ca="1">IF($Z175=1,IF($Y175=$B$1,$V175,$W175),0)</f>
        <v>0</v>
      </c>
      <c r="AC175" s="1">
        <f ca="1" t="shared" si="27"/>
        <v>1</v>
      </c>
      <c r="AD175" s="1">
        <f ca="1">IF($N175=1,$AH$3*$AF174*2,0)</f>
        <v>0</v>
      </c>
      <c r="AE175" s="1">
        <f ca="1">-IF($N175=1,$AH$4*$AH$2*2,0)</f>
        <v>0</v>
      </c>
      <c r="AF175" s="1">
        <f ca="1" t="shared" si="29"/>
        <v>927.764540727123</v>
      </c>
    </row>
    <row r="176" spans="1:32">
      <c r="A176">
        <v>194</v>
      </c>
      <c r="B176">
        <v>0.135</v>
      </c>
      <c r="C176">
        <v>0.004121</v>
      </c>
      <c r="D176">
        <v>0.0369499999999998</v>
      </c>
      <c r="E176">
        <v>1.82329457530226</v>
      </c>
      <c r="G176" s="1">
        <f t="shared" si="20"/>
        <v>1</v>
      </c>
      <c r="H176" s="1">
        <f t="shared" si="21"/>
        <v>0.135</v>
      </c>
      <c r="I176" s="1">
        <f t="shared" si="22"/>
        <v>0.004121</v>
      </c>
      <c r="J176" s="1">
        <f>IFERROR(VLOOKUP(-$G176,$G177:$H$182,2,0),H176)</f>
        <v>0.135</v>
      </c>
      <c r="K176" s="1">
        <f>IFERROR(VLOOKUP(-$G176,$G177:$I$182,3,0),I176)</f>
        <v>0.004121</v>
      </c>
      <c r="M176" s="1" t="str">
        <f>IF(AND($AH$5="Sym_1",$E176&lt;0),$B$1,IF(AND($AH$5="Sym_2",$E176&gt;0),$B$1,$C$1))</f>
        <v>REEFUSDT</v>
      </c>
      <c r="N176" s="1">
        <f ca="1">IF($AH$6="No",IF(AND(ABS($E176)&gt;$AH$1,$G176&lt;&gt;$G175),1,0),n_steps!K176)</f>
        <v>0</v>
      </c>
      <c r="O176" s="1">
        <f ca="1">IF($N176=1,IF($M176=$B$1,$B176,$C176),0)</f>
        <v>0</v>
      </c>
      <c r="P176" s="1">
        <f ca="1">IF($N176=1,IF($M176=$B$1,$J176,$K176),0)</f>
        <v>0</v>
      </c>
      <c r="Q176" s="1">
        <f ca="1" t="shared" si="23"/>
        <v>1</v>
      </c>
      <c r="R176" s="1">
        <f ca="1">IF($N176=1,$AH$3*$AH$2*2,0)</f>
        <v>0</v>
      </c>
      <c r="S176" s="1">
        <f ca="1">-IF($N176=1,$AH$4*$AH$2*2,0)</f>
        <v>0</v>
      </c>
      <c r="T176" s="1">
        <f ca="1" t="shared" si="28"/>
        <v>1046.63904881391</v>
      </c>
      <c r="V176" s="1">
        <f t="shared" si="24"/>
        <v>0.135</v>
      </c>
      <c r="W176" s="1">
        <f t="shared" si="25"/>
        <v>0.004121</v>
      </c>
      <c r="Y176" s="1" t="str">
        <f>IF(AND($AH$5="Sym_1",$E176&gt;0),$B$1,IF(AND($AH$5="Sym_2",$E176&lt;0),$B$1,$C$1))</f>
        <v>DUSKUSDT</v>
      </c>
      <c r="Z176" s="1">
        <f ca="1" t="shared" si="26"/>
        <v>0</v>
      </c>
      <c r="AA176" s="1">
        <f ca="1">IF($Z176=1,IF($Y176=$B$1,$B176,$C176),0)</f>
        <v>0</v>
      </c>
      <c r="AB176" s="1">
        <f ca="1">IF($Z176=1,IF($Y176=$B$1,$V176,$W176),0)</f>
        <v>0</v>
      </c>
      <c r="AC176" s="1">
        <f ca="1" t="shared" si="27"/>
        <v>1</v>
      </c>
      <c r="AD176" s="1">
        <f ca="1">IF($N176=1,$AH$3*$AF175*2,0)</f>
        <v>0</v>
      </c>
      <c r="AE176" s="1">
        <f ca="1">-IF($N176=1,$AH$4*$AH$2*2,0)</f>
        <v>0</v>
      </c>
      <c r="AF176" s="1">
        <f ca="1" t="shared" si="29"/>
        <v>927.764540727123</v>
      </c>
    </row>
    <row r="177" spans="1:32">
      <c r="A177">
        <v>195</v>
      </c>
      <c r="B177">
        <v>0.1355</v>
      </c>
      <c r="C177">
        <v>0.004146</v>
      </c>
      <c r="D177">
        <v>0.0641100000000001</v>
      </c>
      <c r="E177">
        <v>2.49921346536021</v>
      </c>
      <c r="G177" s="1">
        <f t="shared" si="20"/>
        <v>1</v>
      </c>
      <c r="H177" s="1">
        <f t="shared" si="21"/>
        <v>0.1355</v>
      </c>
      <c r="I177" s="1">
        <f t="shared" si="22"/>
        <v>0.004146</v>
      </c>
      <c r="J177" s="1">
        <f>IFERROR(VLOOKUP(-$G177,$G178:$H$182,2,0),H177)</f>
        <v>0.1355</v>
      </c>
      <c r="K177" s="1">
        <f>IFERROR(VLOOKUP(-$G177,$G178:$I$182,3,0),I177)</f>
        <v>0.004146</v>
      </c>
      <c r="M177" s="1" t="str">
        <f>IF(AND($AH$5="Sym_1",$E177&lt;0),$B$1,IF(AND($AH$5="Sym_2",$E177&gt;0),$B$1,$C$1))</f>
        <v>REEFUSDT</v>
      </c>
      <c r="N177" s="1">
        <f ca="1">IF($AH$6="No",IF(AND(ABS($E177)&gt;$AH$1,$G177&lt;&gt;$G176),1,0),n_steps!K177)</f>
        <v>0</v>
      </c>
      <c r="O177" s="1">
        <f ca="1">IF($N177=1,IF($M177=$B$1,$B177,$C177),0)</f>
        <v>0</v>
      </c>
      <c r="P177" s="1">
        <f ca="1">IF($N177=1,IF($M177=$B$1,$J177,$K177),0)</f>
        <v>0</v>
      </c>
      <c r="Q177" s="1">
        <f ca="1" t="shared" si="23"/>
        <v>1</v>
      </c>
      <c r="R177" s="1">
        <f ca="1">IF($N177=1,$AH$3*$AH$2*2,0)</f>
        <v>0</v>
      </c>
      <c r="S177" s="1">
        <f ca="1">-IF($N177=1,$AH$4*$AH$2*2,0)</f>
        <v>0</v>
      </c>
      <c r="T177" s="1">
        <f ca="1" t="shared" si="28"/>
        <v>1046.63904881391</v>
      </c>
      <c r="V177" s="1">
        <f t="shared" si="24"/>
        <v>0.1355</v>
      </c>
      <c r="W177" s="1">
        <f t="shared" si="25"/>
        <v>0.004146</v>
      </c>
      <c r="Y177" s="1" t="str">
        <f>IF(AND($AH$5="Sym_1",$E177&gt;0),$B$1,IF(AND($AH$5="Sym_2",$E177&lt;0),$B$1,$C$1))</f>
        <v>DUSKUSDT</v>
      </c>
      <c r="Z177" s="1">
        <f ca="1" t="shared" si="26"/>
        <v>0</v>
      </c>
      <c r="AA177" s="1">
        <f ca="1">IF($Z177=1,IF($Y177=$B$1,$B177,$C177),0)</f>
        <v>0</v>
      </c>
      <c r="AB177" s="1">
        <f ca="1">IF($Z177=1,IF($Y177=$B$1,$V177,$W177),0)</f>
        <v>0</v>
      </c>
      <c r="AC177" s="1">
        <f ca="1" t="shared" si="27"/>
        <v>1</v>
      </c>
      <c r="AD177" s="1">
        <f ca="1">IF($N177=1,$AH$3*$AF176*2,0)</f>
        <v>0</v>
      </c>
      <c r="AE177" s="1">
        <f ca="1">-IF($N177=1,$AH$4*$AH$2*2,0)</f>
        <v>0</v>
      </c>
      <c r="AF177" s="1">
        <f ca="1" t="shared" si="29"/>
        <v>927.764540727123</v>
      </c>
    </row>
    <row r="178" spans="1:32">
      <c r="A178">
        <v>196</v>
      </c>
      <c r="B178">
        <v>0.1355</v>
      </c>
      <c r="C178">
        <v>0.004211</v>
      </c>
      <c r="D178">
        <v>0.0547300000000001</v>
      </c>
      <c r="E178">
        <v>1.82408993308499</v>
      </c>
      <c r="G178" s="1">
        <f t="shared" si="20"/>
        <v>1</v>
      </c>
      <c r="H178" s="1">
        <f t="shared" si="21"/>
        <v>0.1355</v>
      </c>
      <c r="I178" s="1">
        <f t="shared" si="22"/>
        <v>0.004211</v>
      </c>
      <c r="J178" s="1">
        <f>IFERROR(VLOOKUP(-$G178,$G179:$H$182,2,0),H178)</f>
        <v>0.1355</v>
      </c>
      <c r="K178" s="1">
        <f>IFERROR(VLOOKUP(-$G178,$G179:$I$182,3,0),I178)</f>
        <v>0.004211</v>
      </c>
      <c r="M178" s="1" t="str">
        <f>IF(AND($AH$5="Sym_1",$E178&lt;0),$B$1,IF(AND($AH$5="Sym_2",$E178&gt;0),$B$1,$C$1))</f>
        <v>REEFUSDT</v>
      </c>
      <c r="N178" s="1">
        <f ca="1">IF($AH$6="No",IF(AND(ABS($E178)&gt;$AH$1,$G178&lt;&gt;$G177),1,0),n_steps!K178)</f>
        <v>0</v>
      </c>
      <c r="O178" s="1">
        <f ca="1">IF($N178=1,IF($M178=$B$1,$B178,$C178),0)</f>
        <v>0</v>
      </c>
      <c r="P178" s="1">
        <f ca="1">IF($N178=1,IF($M178=$B$1,$J178,$K178),0)</f>
        <v>0</v>
      </c>
      <c r="Q178" s="1">
        <f ca="1" t="shared" si="23"/>
        <v>1</v>
      </c>
      <c r="R178" s="1">
        <f ca="1">IF($N178=1,$AH$3*$AH$2*2,0)</f>
        <v>0</v>
      </c>
      <c r="S178" s="1">
        <f ca="1">-IF($N178=1,$AH$4*$AH$2*2,0)</f>
        <v>0</v>
      </c>
      <c r="T178" s="1">
        <f ca="1" t="shared" si="28"/>
        <v>1046.63904881391</v>
      </c>
      <c r="V178" s="1">
        <f t="shared" si="24"/>
        <v>0.1355</v>
      </c>
      <c r="W178" s="1">
        <f t="shared" si="25"/>
        <v>0.004211</v>
      </c>
      <c r="Y178" s="1" t="str">
        <f>IF(AND($AH$5="Sym_1",$E178&gt;0),$B$1,IF(AND($AH$5="Sym_2",$E178&lt;0),$B$1,$C$1))</f>
        <v>DUSKUSDT</v>
      </c>
      <c r="Z178" s="1">
        <f ca="1" t="shared" si="26"/>
        <v>0</v>
      </c>
      <c r="AA178" s="1">
        <f ca="1">IF($Z178=1,IF($Y178=$B$1,$B178,$C178),0)</f>
        <v>0</v>
      </c>
      <c r="AB178" s="1">
        <f ca="1">IF($Z178=1,IF($Y178=$B$1,$V178,$W178),0)</f>
        <v>0</v>
      </c>
      <c r="AC178" s="1">
        <f ca="1" t="shared" si="27"/>
        <v>1</v>
      </c>
      <c r="AD178" s="1">
        <f ca="1">IF($N178=1,$AH$3*$AF177*2,0)</f>
        <v>0</v>
      </c>
      <c r="AE178" s="1">
        <f ca="1">-IF($N178=1,$AH$4*$AH$2*2,0)</f>
        <v>0</v>
      </c>
      <c r="AF178" s="1">
        <f ca="1" t="shared" si="29"/>
        <v>927.764540727123</v>
      </c>
    </row>
    <row r="179" spans="1:32">
      <c r="A179">
        <v>197</v>
      </c>
      <c r="B179">
        <v>0.136</v>
      </c>
      <c r="C179">
        <v>0.0042</v>
      </c>
      <c r="D179">
        <v>0.06834</v>
      </c>
      <c r="E179">
        <v>1.98444626301289</v>
      </c>
      <c r="G179" s="1">
        <f t="shared" si="20"/>
        <v>1</v>
      </c>
      <c r="H179" s="1">
        <f t="shared" si="21"/>
        <v>0.136</v>
      </c>
      <c r="I179" s="1">
        <f t="shared" si="22"/>
        <v>0.0042</v>
      </c>
      <c r="J179" s="1">
        <f>IFERROR(VLOOKUP(-$G179,$G180:$H$182,2,0),H179)</f>
        <v>0.136</v>
      </c>
      <c r="K179" s="1">
        <f>IFERROR(VLOOKUP(-$G179,$G180:$I$182,3,0),I179)</f>
        <v>0.0042</v>
      </c>
      <c r="M179" s="1" t="str">
        <f>IF(AND($AH$5="Sym_1",$E179&lt;0),$B$1,IF(AND($AH$5="Sym_2",$E179&gt;0),$B$1,$C$1))</f>
        <v>REEFUSDT</v>
      </c>
      <c r="N179" s="1">
        <f ca="1">IF($AH$6="No",IF(AND(ABS($E179)&gt;$AH$1,$G179&lt;&gt;$G178),1,0),n_steps!K179)</f>
        <v>0</v>
      </c>
      <c r="O179" s="1">
        <f ca="1">IF($N179=1,IF($M179=$B$1,$B179,$C179),0)</f>
        <v>0</v>
      </c>
      <c r="P179" s="1">
        <f ca="1">IF($N179=1,IF($M179=$B$1,$J179,$K179),0)</f>
        <v>0</v>
      </c>
      <c r="Q179" s="1">
        <f ca="1" t="shared" si="23"/>
        <v>1</v>
      </c>
      <c r="R179" s="1">
        <f ca="1">IF($N179=1,$AH$3*$AH$2*2,0)</f>
        <v>0</v>
      </c>
      <c r="S179" s="1">
        <f ca="1">-IF($N179=1,$AH$4*$AH$2*2,0)</f>
        <v>0</v>
      </c>
      <c r="T179" s="1">
        <f ca="1" t="shared" si="28"/>
        <v>1046.63904881391</v>
      </c>
      <c r="V179" s="1">
        <f t="shared" si="24"/>
        <v>0.136</v>
      </c>
      <c r="W179" s="1">
        <f t="shared" si="25"/>
        <v>0.0042</v>
      </c>
      <c r="Y179" s="1" t="str">
        <f>IF(AND($AH$5="Sym_1",$E179&gt;0),$B$1,IF(AND($AH$5="Sym_2",$E179&lt;0),$B$1,$C$1))</f>
        <v>DUSKUSDT</v>
      </c>
      <c r="Z179" s="1">
        <f ca="1" t="shared" si="26"/>
        <v>0</v>
      </c>
      <c r="AA179" s="1">
        <f ca="1">IF($Z179=1,IF($Y179=$B$1,$B179,$C179),0)</f>
        <v>0</v>
      </c>
      <c r="AB179" s="1">
        <f ca="1">IF($Z179=1,IF($Y179=$B$1,$V179,$W179),0)</f>
        <v>0</v>
      </c>
      <c r="AC179" s="1">
        <f ca="1" t="shared" si="27"/>
        <v>1</v>
      </c>
      <c r="AD179" s="1">
        <f ca="1">IF($N179=1,$AH$3*$AF178*2,0)</f>
        <v>0</v>
      </c>
      <c r="AE179" s="1">
        <f ca="1">-IF($N179=1,$AH$4*$AH$2*2,0)</f>
        <v>0</v>
      </c>
      <c r="AF179" s="1">
        <f ca="1" t="shared" si="29"/>
        <v>927.764540727123</v>
      </c>
    </row>
    <row r="180" spans="1:32">
      <c r="A180">
        <v>198</v>
      </c>
      <c r="B180">
        <v>0.1349</v>
      </c>
      <c r="C180">
        <v>0.004049</v>
      </c>
      <c r="D180">
        <v>0.0442299999999997</v>
      </c>
      <c r="E180">
        <v>1.05101265387259</v>
      </c>
      <c r="G180" s="1">
        <f t="shared" si="20"/>
        <v>1</v>
      </c>
      <c r="H180" s="1">
        <f t="shared" si="21"/>
        <v>0.1349</v>
      </c>
      <c r="I180" s="1">
        <f t="shared" si="22"/>
        <v>0.004049</v>
      </c>
      <c r="J180" s="1">
        <f>IFERROR(VLOOKUP(-$G180,$G181:$H$182,2,0),H180)</f>
        <v>0.1349</v>
      </c>
      <c r="K180" s="1">
        <f>IFERROR(VLOOKUP(-$G180,$G181:$I$182,3,0),I180)</f>
        <v>0.004049</v>
      </c>
      <c r="M180" s="1" t="str">
        <f>IF(AND($AH$5="Sym_1",$E180&lt;0),$B$1,IF(AND($AH$5="Sym_2",$E180&gt;0),$B$1,$C$1))</f>
        <v>REEFUSDT</v>
      </c>
      <c r="N180" s="1">
        <f ca="1">IF($AH$6="No",IF(AND(ABS($E180)&gt;$AH$1,$G180&lt;&gt;$G179),1,0),n_steps!K180)</f>
        <v>0</v>
      </c>
      <c r="O180" s="1">
        <f ca="1">IF($N180=1,IF($M180=$B$1,$B180,$C180),0)</f>
        <v>0</v>
      </c>
      <c r="P180" s="1">
        <f ca="1">IF($N180=1,IF($M180=$B$1,$J180,$K180),0)</f>
        <v>0</v>
      </c>
      <c r="Q180" s="1">
        <f ca="1" t="shared" si="23"/>
        <v>1</v>
      </c>
      <c r="R180" s="1">
        <f ca="1">IF($N180=1,$AH$3*$AH$2*2,0)</f>
        <v>0</v>
      </c>
      <c r="S180" s="1">
        <f ca="1">-IF($N180=1,$AH$4*$AH$2*2,0)</f>
        <v>0</v>
      </c>
      <c r="T180" s="1">
        <f ca="1" t="shared" si="28"/>
        <v>1046.63904881391</v>
      </c>
      <c r="V180" s="1">
        <f t="shared" si="24"/>
        <v>0.1349</v>
      </c>
      <c r="W180" s="1">
        <f t="shared" si="25"/>
        <v>0.004049</v>
      </c>
      <c r="Y180" s="1" t="str">
        <f>IF(AND($AH$5="Sym_1",$E180&gt;0),$B$1,IF(AND($AH$5="Sym_2",$E180&lt;0),$B$1,$C$1))</f>
        <v>DUSKUSDT</v>
      </c>
      <c r="Z180" s="1">
        <f ca="1" t="shared" si="26"/>
        <v>0</v>
      </c>
      <c r="AA180" s="1">
        <f ca="1">IF($Z180=1,IF($Y180=$B$1,$B180,$C180),0)</f>
        <v>0</v>
      </c>
      <c r="AB180" s="1">
        <f ca="1">IF($Z180=1,IF($Y180=$B$1,$V180,$W180),0)</f>
        <v>0</v>
      </c>
      <c r="AC180" s="1">
        <f ca="1" t="shared" si="27"/>
        <v>1</v>
      </c>
      <c r="AD180" s="1">
        <f ca="1">IF($N180=1,$AH$3*$AF179*2,0)</f>
        <v>0</v>
      </c>
      <c r="AE180" s="1">
        <f ca="1">-IF($N180=1,$AH$4*$AH$2*2,0)</f>
        <v>0</v>
      </c>
      <c r="AF180" s="1">
        <f ca="1" t="shared" si="29"/>
        <v>927.764540727123</v>
      </c>
    </row>
    <row r="181" spans="1:32">
      <c r="A181">
        <v>199</v>
      </c>
      <c r="B181">
        <v>0.1357</v>
      </c>
      <c r="C181">
        <v>0.004092</v>
      </c>
      <c r="D181">
        <v>0.0483</v>
      </c>
      <c r="E181">
        <v>1.07766832128129</v>
      </c>
      <c r="G181" s="1">
        <f t="shared" si="20"/>
        <v>1</v>
      </c>
      <c r="H181" s="1">
        <f t="shared" si="21"/>
        <v>0.1357</v>
      </c>
      <c r="I181" s="1">
        <f t="shared" si="22"/>
        <v>0.004092</v>
      </c>
      <c r="J181" s="1">
        <f>IFERROR(VLOOKUP(-$G181,$G182:$H$182,2,0),H181)</f>
        <v>0.1357</v>
      </c>
      <c r="K181" s="1">
        <f>IFERROR(VLOOKUP(-$G181,$G182:$I$182,3,0),I181)</f>
        <v>0.004092</v>
      </c>
      <c r="M181" s="1" t="str">
        <f>IF(AND($AH$5="Sym_1",$E181&lt;0),$B$1,IF(AND($AH$5="Sym_2",$E181&gt;0),$B$1,$C$1))</f>
        <v>REEFUSDT</v>
      </c>
      <c r="N181" s="1">
        <f ca="1">IF($AH$6="No",IF(AND(ABS($E181)&gt;$AH$1,$G181&lt;&gt;$G180),1,0),n_steps!K181)</f>
        <v>0</v>
      </c>
      <c r="O181" s="1">
        <f ca="1">IF($N181=1,IF($M181=$B$1,$B181,$C181),0)</f>
        <v>0</v>
      </c>
      <c r="P181" s="1">
        <f ca="1">IF($N181=1,IF($M181=$B$1,$J181,$K181),0)</f>
        <v>0</v>
      </c>
      <c r="Q181" s="1">
        <f ca="1" t="shared" si="23"/>
        <v>1</v>
      </c>
      <c r="R181" s="1">
        <f ca="1">IF($N181=1,$AH$3*$AH$2*2,0)</f>
        <v>0</v>
      </c>
      <c r="S181" s="1">
        <f ca="1">-IF($N181=1,$AH$4*$AH$2*2,0)</f>
        <v>0</v>
      </c>
      <c r="T181" s="1">
        <f ca="1" t="shared" si="28"/>
        <v>1046.63904881391</v>
      </c>
      <c r="V181" s="1">
        <f t="shared" si="24"/>
        <v>0.1357</v>
      </c>
      <c r="W181" s="1">
        <f t="shared" si="25"/>
        <v>0.004092</v>
      </c>
      <c r="Y181" s="1" t="str">
        <f>IF(AND($AH$5="Sym_1",$E181&gt;0),$B$1,IF(AND($AH$5="Sym_2",$E181&lt;0),$B$1,$C$1))</f>
        <v>DUSKUSDT</v>
      </c>
      <c r="Z181" s="1">
        <f ca="1" t="shared" si="26"/>
        <v>0</v>
      </c>
      <c r="AA181" s="1">
        <f ca="1">IF($Z181=1,IF($Y181=$B$1,$B181,$C181),0)</f>
        <v>0</v>
      </c>
      <c r="AB181" s="1">
        <f ca="1">IF($Z181=1,IF($Y181=$B$1,$V181,$W181),0)</f>
        <v>0</v>
      </c>
      <c r="AC181" s="1">
        <f ca="1" t="shared" si="27"/>
        <v>1</v>
      </c>
      <c r="AD181" s="1">
        <f ca="1">IF($N181=1,$AH$3*$AF180*2,0)</f>
        <v>0</v>
      </c>
      <c r="AE181" s="1">
        <f ca="1">-IF($N181=1,$AH$4*$AH$2*2,0)</f>
        <v>0</v>
      </c>
      <c r="AF181" s="1">
        <f ca="1" t="shared" si="29"/>
        <v>927.764540727123</v>
      </c>
    </row>
  </sheetData>
  <dataValidations count="2">
    <dataValidation type="list" allowBlank="1" showInputMessage="1" showErrorMessage="1" sqref="AH6">
      <formula1>"Yes,No"</formula1>
    </dataValidation>
    <dataValidation type="list" allowBlank="1" showInputMessage="1" showErrorMessage="1" sqref="AH5">
      <formula1>"Sym_1,Sym_2"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n_steps</vt:lpstr>
      <vt:lpstr>mean_reverting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ITIP</dc:creator>
  <cp:lastModifiedBy>bdsw3207</cp:lastModifiedBy>
  <dcterms:created xsi:type="dcterms:W3CDTF">2022-02-20T16:38:00Z</dcterms:created>
  <dcterms:modified xsi:type="dcterms:W3CDTF">2022-06-03T16:24:37Z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